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uvegarde Personnelle\"/>
    </mc:Choice>
  </mc:AlternateContent>
  <xr:revisionPtr revIDLastSave="0" documentId="13_ncr:1_{88DC2FE7-D5EE-4525-8C64-90E9D0450A24}" xr6:coauthVersionLast="32" xr6:coauthVersionMax="32" xr10:uidLastSave="{00000000-0000-0000-0000-000000000000}"/>
  <bookViews>
    <workbookView xWindow="240" yWindow="120" windowWidth="23580" windowHeight="10110" xr2:uid="{00000000-000D-0000-FFFF-FFFF00000000}"/>
  </bookViews>
  <sheets>
    <sheet name="Tableau de bord" sheetId="14" r:id="rId1"/>
    <sheet name="Bd_FABRICATIONS PF" sheetId="4" r:id="rId2"/>
    <sheet name="Bd_Lignes" sheetId="1" r:id="rId3"/>
    <sheet name="Bd_PF" sheetId="2" r:id="rId4"/>
    <sheet name="Bd_SF" sheetId="3" r:id="rId5"/>
    <sheet name="Bd_MÉLANGES" sheetId="5" r:id="rId6"/>
    <sheet name="Bd_VENTILATIONS" sheetId="7" r:id="rId7"/>
    <sheet name="Bd_CONSO MP" sheetId="8" r:id="rId8"/>
    <sheet name="Bd_RECONDITIONNEMENT" sheetId="11" r:id="rId9"/>
    <sheet name="INFORMATIONS PARAMETRES" sheetId="6" r:id="rId10"/>
  </sheets>
  <definedNames>
    <definedName name="ChronologieNative_DATEFINREVISEE1">#N/A</definedName>
    <definedName name="Lancer_la_requête_à_partir_de_PROALIM" localSheetId="7" hidden="1">'Bd_CONSO MP'!$A$1:$I$6058</definedName>
    <definedName name="Lancer_la_requête_à_partir_de_PROALIM" localSheetId="1" hidden="1">'Bd_FABRICATIONS PF'!$A$1:$U$838</definedName>
    <definedName name="Lancer_la_requête_à_partir_de_PROALIM" localSheetId="5" hidden="1">Bd_MÉLANGES!$A$1:$I$612</definedName>
    <definedName name="Lancer_la_requête_à_partir_de_PROALIM" localSheetId="3" hidden="1">Bd_PF!$A$1:$I$559</definedName>
    <definedName name="Lancer_la_requête_à_partir_de_PROALIM" localSheetId="8" hidden="1">Bd_RECONDITIONNEMENT!$A$1:$E$448</definedName>
    <definedName name="Lancer_la_requête_à_partir_de_PROALIM" localSheetId="4" hidden="1">Bd_SF!$A$1:$C$823</definedName>
    <definedName name="Lancer_la_requête_à_partir_de_PROALIM" localSheetId="6" hidden="1">Bd_VENTILATIONS!$A$1:$I$1773</definedName>
    <definedName name="Segment_TYPE">#N/A</definedName>
    <definedName name="_xlnm.Print_Area" localSheetId="0">'Tableau de bord'!$B$1:$K$35</definedName>
  </definedNames>
  <calcPr calcId="179017"/>
  <pivotCaches>
    <pivotCache cacheId="5" r:id="rId11"/>
  </pivotCaches>
  <extLst>
    <ext xmlns:x14="http://schemas.microsoft.com/office/spreadsheetml/2009/9/main" uri="{BBE1A952-AA13-448e-AADC-164F8A28A991}">
      <x14:slicerCaches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3"/>
      </x15:timelineCacheRefs>
    </ext>
  </extLst>
</workbook>
</file>

<file path=xl/calcChain.xml><?xml version="1.0" encoding="utf-8"?>
<calcChain xmlns="http://schemas.openxmlformats.org/spreadsheetml/2006/main">
  <c r="B3" i="6" l="1"/>
  <c r="J195" i="5"/>
  <c r="J2" i="5"/>
  <c r="J3" i="5"/>
  <c r="J4" i="5"/>
  <c r="J5" i="5"/>
  <c r="J6" i="5"/>
  <c r="J7" i="5"/>
  <c r="J8" i="5"/>
  <c r="J12" i="5"/>
  <c r="J13" i="5"/>
  <c r="J14" i="5"/>
  <c r="J15" i="5"/>
  <c r="J16" i="5"/>
  <c r="J19" i="5"/>
  <c r="J20" i="5"/>
  <c r="J9" i="5"/>
  <c r="J21" i="5"/>
  <c r="J36" i="5"/>
  <c r="J22" i="5"/>
  <c r="J37" i="5"/>
  <c r="J23" i="5"/>
  <c r="J24" i="5"/>
  <c r="J40" i="5"/>
  <c r="J38" i="5"/>
  <c r="J25" i="5"/>
  <c r="J26" i="5"/>
  <c r="J27" i="5"/>
  <c r="J17" i="5"/>
  <c r="J28" i="5"/>
  <c r="J29" i="5"/>
  <c r="J30" i="5"/>
  <c r="J31" i="5"/>
  <c r="J10" i="5"/>
  <c r="J11" i="5"/>
  <c r="J18" i="5"/>
  <c r="J32" i="5"/>
  <c r="J33" i="5"/>
  <c r="J39" i="5"/>
  <c r="J52" i="5"/>
  <c r="J53" i="5"/>
  <c r="J34" i="5"/>
  <c r="J54" i="5"/>
  <c r="J55" i="5"/>
  <c r="J62" i="5"/>
  <c r="J63" i="5"/>
  <c r="J64" i="5"/>
  <c r="J56" i="5"/>
  <c r="J57" i="5"/>
  <c r="J58" i="5"/>
  <c r="J59" i="5"/>
  <c r="J65" i="5"/>
  <c r="J69" i="5"/>
  <c r="J66" i="5"/>
  <c r="J67" i="5"/>
  <c r="J97" i="5"/>
  <c r="J68" i="5"/>
  <c r="J76" i="5"/>
  <c r="J70" i="5"/>
  <c r="J77" i="5"/>
  <c r="J71" i="5"/>
  <c r="J35" i="5"/>
  <c r="J78" i="5"/>
  <c r="J72" i="5"/>
  <c r="J79" i="5"/>
  <c r="J80" i="5"/>
  <c r="J60" i="5"/>
  <c r="J61" i="5"/>
  <c r="J73" i="5"/>
  <c r="J74" i="5"/>
  <c r="J41" i="5"/>
  <c r="J42" i="5"/>
  <c r="J43" i="5"/>
  <c r="J44" i="5"/>
  <c r="J45" i="5"/>
  <c r="J46" i="5"/>
  <c r="J47" i="5"/>
  <c r="J48" i="5"/>
  <c r="J49" i="5"/>
  <c r="J50" i="5"/>
  <c r="J51" i="5"/>
  <c r="J81" i="5"/>
  <c r="J98" i="5"/>
  <c r="J99" i="5"/>
  <c r="J100" i="5"/>
  <c r="J101" i="5"/>
  <c r="J102" i="5"/>
  <c r="J94" i="5"/>
  <c r="J95" i="5"/>
  <c r="J82" i="5"/>
  <c r="J96" i="5"/>
  <c r="J103" i="5"/>
  <c r="J104" i="5"/>
  <c r="J105" i="5"/>
  <c r="J106" i="5"/>
  <c r="J108" i="5"/>
  <c r="J109" i="5"/>
  <c r="J110" i="5"/>
  <c r="J113" i="5"/>
  <c r="J111" i="5"/>
  <c r="J114" i="5"/>
  <c r="J115" i="5"/>
  <c r="J112" i="5"/>
  <c r="J75" i="5"/>
  <c r="J83" i="5"/>
  <c r="J84" i="5"/>
  <c r="J150" i="5"/>
  <c r="J142" i="5"/>
  <c r="J143" i="5"/>
  <c r="J144" i="5"/>
  <c r="J132" i="5"/>
  <c r="J133" i="5"/>
  <c r="J107" i="5"/>
  <c r="J145" i="5"/>
  <c r="J125" i="5"/>
  <c r="J146" i="5"/>
  <c r="J85" i="5"/>
  <c r="J86" i="5"/>
  <c r="J87" i="5"/>
  <c r="J88" i="5"/>
  <c r="J89" i="5"/>
  <c r="J90" i="5"/>
  <c r="J91" i="5"/>
  <c r="J92" i="5"/>
  <c r="J93" i="5"/>
  <c r="J134" i="5"/>
  <c r="J126" i="5"/>
  <c r="J151" i="5"/>
  <c r="J152" i="5"/>
  <c r="J135" i="5"/>
  <c r="J153" i="5"/>
  <c r="J147" i="5"/>
  <c r="J154" i="5"/>
  <c r="J148" i="5"/>
  <c r="J116" i="5"/>
  <c r="J136" i="5"/>
  <c r="J117" i="5"/>
  <c r="J137" i="5"/>
  <c r="J118" i="5"/>
  <c r="J127" i="5"/>
  <c r="J119" i="5"/>
  <c r="J120" i="5"/>
  <c r="J121" i="5"/>
  <c r="J122" i="5"/>
  <c r="J128" i="5"/>
  <c r="J123" i="5"/>
  <c r="J124" i="5"/>
  <c r="J129" i="5"/>
  <c r="J130" i="5"/>
  <c r="J138" i="5"/>
  <c r="J226" i="5"/>
  <c r="J139" i="5"/>
  <c r="J140" i="5"/>
  <c r="J141" i="5"/>
  <c r="J131" i="5"/>
  <c r="J155" i="5"/>
  <c r="J171" i="5"/>
  <c r="J179" i="5"/>
  <c r="J189" i="5"/>
  <c r="J190" i="5"/>
  <c r="J196" i="5"/>
  <c r="J191" i="5"/>
  <c r="J192" i="5"/>
  <c r="J193" i="5"/>
  <c r="J238" i="5"/>
  <c r="J239" i="5"/>
  <c r="J232" i="5"/>
  <c r="J240" i="5"/>
  <c r="J241" i="5"/>
  <c r="J172" i="5"/>
  <c r="J173" i="5"/>
  <c r="J180" i="5"/>
  <c r="J174" i="5"/>
  <c r="J181" i="5"/>
  <c r="J182" i="5"/>
  <c r="J183" i="5"/>
  <c r="J205" i="5"/>
  <c r="J184" i="5"/>
  <c r="J175" i="5"/>
  <c r="J176" i="5"/>
  <c r="J156" i="5"/>
  <c r="J163" i="5"/>
  <c r="J164" i="5"/>
  <c r="J165" i="5"/>
  <c r="J166" i="5"/>
  <c r="J167" i="5"/>
  <c r="J177" i="5"/>
  <c r="J178" i="5"/>
  <c r="J168" i="5"/>
  <c r="J169" i="5"/>
  <c r="J185" i="5"/>
  <c r="J186" i="5"/>
  <c r="J187" i="5"/>
  <c r="J157" i="5"/>
  <c r="J158" i="5"/>
  <c r="J159" i="5"/>
  <c r="J160" i="5"/>
  <c r="J161" i="5"/>
  <c r="J149" i="5"/>
  <c r="J170" i="5"/>
  <c r="J197" i="5"/>
  <c r="J206" i="5"/>
  <c r="J207" i="5"/>
  <c r="J253" i="5"/>
  <c r="J208" i="5"/>
  <c r="J209" i="5"/>
  <c r="J210" i="5"/>
  <c r="J211" i="5"/>
  <c r="J216" i="5"/>
  <c r="J217" i="5"/>
  <c r="J218" i="5"/>
  <c r="J219" i="5"/>
  <c r="J227" i="5"/>
  <c r="J220" i="5"/>
  <c r="J228" i="5"/>
  <c r="J229" i="5"/>
  <c r="J233" i="5"/>
  <c r="J234" i="5"/>
  <c r="J230" i="5"/>
  <c r="J231" i="5"/>
  <c r="J235" i="5"/>
  <c r="J236" i="5"/>
  <c r="J318" i="5"/>
  <c r="J242" i="5"/>
  <c r="J243" i="5"/>
  <c r="J244" i="5"/>
  <c r="J221" i="5"/>
  <c r="J222" i="5"/>
  <c r="J212" i="5"/>
  <c r="J223" i="5"/>
  <c r="J224" i="5"/>
  <c r="J162" i="5"/>
  <c r="J188" i="5"/>
  <c r="J194" i="5"/>
  <c r="J198" i="5"/>
  <c r="J213" i="5"/>
  <c r="J214" i="5"/>
  <c r="J276" i="5"/>
  <c r="J225" i="5"/>
  <c r="J464" i="5"/>
  <c r="J465" i="5"/>
  <c r="J466" i="5"/>
  <c r="J199" i="5"/>
  <c r="J200" i="5"/>
  <c r="J201" i="5"/>
  <c r="J202" i="5"/>
  <c r="J203" i="5"/>
  <c r="J237" i="5"/>
  <c r="J254" i="5"/>
  <c r="J255" i="5"/>
  <c r="J246" i="5"/>
  <c r="J256" i="5"/>
  <c r="J247" i="5"/>
  <c r="J248" i="5"/>
  <c r="J249" i="5"/>
  <c r="J250" i="5"/>
  <c r="J257" i="5"/>
  <c r="J258" i="5"/>
  <c r="J259" i="5"/>
  <c r="J260" i="5"/>
  <c r="J251" i="5"/>
  <c r="J261" i="5"/>
  <c r="J267" i="5"/>
  <c r="J268" i="5"/>
  <c r="J269" i="5"/>
  <c r="J270" i="5"/>
  <c r="J271" i="5"/>
  <c r="J272" i="5"/>
  <c r="J384" i="5"/>
  <c r="J277" i="5"/>
  <c r="J278" i="5"/>
  <c r="J281" i="5"/>
  <c r="J262" i="5"/>
  <c r="J263" i="5"/>
  <c r="J279" i="5"/>
  <c r="J273" i="5"/>
  <c r="J264" i="5"/>
  <c r="J215" i="5"/>
  <c r="J204" i="5"/>
  <c r="J252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7" i="5"/>
  <c r="J298" i="5"/>
  <c r="J294" i="5"/>
  <c r="J299" i="5"/>
  <c r="J302" i="5"/>
  <c r="J303" i="5"/>
  <c r="J304" i="5"/>
  <c r="J305" i="5"/>
  <c r="J306" i="5"/>
  <c r="J307" i="5"/>
  <c r="J308" i="5"/>
  <c r="J313" i="5"/>
  <c r="J314" i="5"/>
  <c r="J315" i="5"/>
  <c r="J316" i="5"/>
  <c r="J319" i="5"/>
  <c r="J245" i="5"/>
  <c r="J265" i="5"/>
  <c r="J266" i="5"/>
  <c r="J295" i="5"/>
  <c r="J300" i="5"/>
  <c r="J301" i="5"/>
  <c r="J309" i="5"/>
  <c r="J320" i="5"/>
  <c r="J274" i="5"/>
  <c r="J275" i="5"/>
  <c r="J280" i="5"/>
  <c r="J317" i="5"/>
  <c r="J321" i="5"/>
  <c r="J322" i="5"/>
  <c r="J323" i="5"/>
  <c r="J324" i="5"/>
  <c r="J325" i="5"/>
  <c r="J326" i="5"/>
  <c r="J327" i="5"/>
  <c r="J328" i="5"/>
  <c r="J331" i="5"/>
  <c r="J329" i="5"/>
  <c r="J330" i="5"/>
  <c r="J332" i="5"/>
  <c r="J336" i="5"/>
  <c r="J337" i="5"/>
  <c r="J338" i="5"/>
  <c r="J344" i="5"/>
  <c r="J339" i="5"/>
  <c r="J345" i="5"/>
  <c r="J352" i="5"/>
  <c r="J346" i="5"/>
  <c r="J347" i="5"/>
  <c r="J348" i="5"/>
  <c r="J349" i="5"/>
  <c r="J350" i="5"/>
  <c r="J351" i="5"/>
  <c r="J353" i="5"/>
  <c r="J354" i="5"/>
  <c r="J333" i="5"/>
  <c r="J334" i="5"/>
  <c r="J296" i="5"/>
  <c r="J310" i="5"/>
  <c r="J311" i="5"/>
  <c r="J312" i="5"/>
  <c r="J355" i="5"/>
  <c r="J340" i="5"/>
  <c r="J341" i="5"/>
  <c r="J335" i="5"/>
  <c r="J342" i="5"/>
  <c r="J391" i="5"/>
  <c r="J392" i="5"/>
  <c r="J385" i="5"/>
  <c r="J393" i="5"/>
  <c r="J386" i="5"/>
  <c r="J387" i="5"/>
  <c r="J388" i="5"/>
  <c r="J374" i="5"/>
  <c r="J375" i="5"/>
  <c r="J389" i="5"/>
  <c r="J376" i="5"/>
  <c r="J377" i="5"/>
  <c r="J371" i="5"/>
  <c r="J372" i="5"/>
  <c r="J378" i="5"/>
  <c r="J379" i="5"/>
  <c r="J373" i="5"/>
  <c r="J356" i="5"/>
  <c r="J380" i="5"/>
  <c r="J381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90" i="5"/>
  <c r="J394" i="5"/>
  <c r="J369" i="5"/>
  <c r="J343" i="5"/>
  <c r="J370" i="5"/>
  <c r="J403" i="5"/>
  <c r="J404" i="5"/>
  <c r="J395" i="5"/>
  <c r="J396" i="5"/>
  <c r="J397" i="5"/>
  <c r="J398" i="5"/>
  <c r="J399" i="5"/>
  <c r="J405" i="5"/>
  <c r="J400" i="5"/>
  <c r="J401" i="5"/>
  <c r="J406" i="5"/>
  <c r="J408" i="5"/>
  <c r="J409" i="5"/>
  <c r="J410" i="5"/>
  <c r="J411" i="5"/>
  <c r="J412" i="5"/>
  <c r="J413" i="5"/>
  <c r="J414" i="5"/>
  <c r="J418" i="5"/>
  <c r="J419" i="5"/>
  <c r="J420" i="5"/>
  <c r="J382" i="5"/>
  <c r="J415" i="5"/>
  <c r="J421" i="5"/>
  <c r="J423" i="5"/>
  <c r="J416" i="5"/>
  <c r="J417" i="5"/>
  <c r="J457" i="5"/>
  <c r="J450" i="5"/>
  <c r="J383" i="5"/>
  <c r="J407" i="5"/>
  <c r="J402" i="5"/>
  <c r="J424" i="5"/>
  <c r="J458" i="5"/>
  <c r="J459" i="5"/>
  <c r="J451" i="5"/>
  <c r="J452" i="5"/>
  <c r="J453" i="5"/>
  <c r="J460" i="5"/>
  <c r="J461" i="5"/>
  <c r="J471" i="5"/>
  <c r="J442" i="5"/>
  <c r="J443" i="5"/>
  <c r="J444" i="5"/>
  <c r="J445" i="5"/>
  <c r="J454" i="5"/>
  <c r="J438" i="5"/>
  <c r="J439" i="5"/>
  <c r="J446" i="5"/>
  <c r="J440" i="5"/>
  <c r="J447" i="5"/>
  <c r="J448" i="5"/>
  <c r="J441" i="5"/>
  <c r="J426" i="5"/>
  <c r="J427" i="5"/>
  <c r="J428" i="5"/>
  <c r="J429" i="5"/>
  <c r="J430" i="5"/>
  <c r="J431" i="5"/>
  <c r="J432" i="5"/>
  <c r="J433" i="5"/>
  <c r="J434" i="5"/>
  <c r="J435" i="5"/>
  <c r="J436" i="5"/>
  <c r="J462" i="5"/>
  <c r="J422" i="5"/>
  <c r="J425" i="5"/>
  <c r="J455" i="5"/>
  <c r="J456" i="5"/>
  <c r="J449" i="5"/>
  <c r="J437" i="5"/>
  <c r="J467" i="5"/>
  <c r="J468" i="5"/>
  <c r="J472" i="5"/>
  <c r="J473" i="5"/>
  <c r="J474" i="5"/>
  <c r="J475" i="5"/>
  <c r="J477" i="5"/>
  <c r="J476" i="5"/>
  <c r="J478" i="5"/>
  <c r="J479" i="5"/>
  <c r="J480" i="5"/>
  <c r="J481" i="5"/>
  <c r="J482" i="5"/>
  <c r="J485" i="5"/>
  <c r="J483" i="5"/>
  <c r="J486" i="5"/>
  <c r="J487" i="5"/>
  <c r="J469" i="5"/>
  <c r="J470" i="5"/>
  <c r="J488" i="5"/>
  <c r="J463" i="5"/>
  <c r="J503" i="5"/>
  <c r="J514" i="5"/>
  <c r="J509" i="5"/>
  <c r="J515" i="5"/>
  <c r="J516" i="5"/>
  <c r="J517" i="5"/>
  <c r="J518" i="5"/>
  <c r="J491" i="5"/>
  <c r="J492" i="5"/>
  <c r="J493" i="5"/>
  <c r="J500" i="5"/>
  <c r="J501" i="5"/>
  <c r="J494" i="5"/>
  <c r="J502" i="5"/>
  <c r="J484" i="5"/>
  <c r="J504" i="5"/>
  <c r="J505" i="5"/>
  <c r="J519" i="5"/>
  <c r="J520" i="5"/>
  <c r="J506" i="5"/>
  <c r="J507" i="5"/>
  <c r="J510" i="5"/>
  <c r="J495" i="5"/>
  <c r="J496" i="5"/>
  <c r="J497" i="5"/>
  <c r="J498" i="5"/>
  <c r="J499" i="5"/>
  <c r="J511" i="5"/>
  <c r="J512" i="5"/>
  <c r="J513" i="5"/>
  <c r="J489" i="5"/>
  <c r="J547" i="5"/>
  <c r="J548" i="5"/>
  <c r="J541" i="5"/>
  <c r="J549" i="5"/>
  <c r="J553" i="5"/>
  <c r="J554" i="5"/>
  <c r="J555" i="5"/>
  <c r="J521" i="5"/>
  <c r="J522" i="5"/>
  <c r="J523" i="5"/>
  <c r="J524" i="5"/>
  <c r="J526" i="5"/>
  <c r="J527" i="5"/>
  <c r="J525" i="5"/>
  <c r="J528" i="5"/>
  <c r="J529" i="5"/>
  <c r="J530" i="5"/>
  <c r="J508" i="5"/>
  <c r="J531" i="5"/>
  <c r="J534" i="5"/>
  <c r="J532" i="5"/>
  <c r="J535" i="5"/>
  <c r="J536" i="5"/>
  <c r="J537" i="5"/>
  <c r="J538" i="5"/>
  <c r="J542" i="5"/>
  <c r="J543" i="5"/>
  <c r="J539" i="5"/>
  <c r="J540" i="5"/>
  <c r="J490" i="5"/>
  <c r="J544" i="5"/>
  <c r="J550" i="5"/>
  <c r="J533" i="5"/>
  <c r="J551" i="5"/>
  <c r="J556" i="5"/>
  <c r="J557" i="5"/>
  <c r="J558" i="5"/>
  <c r="J559" i="5"/>
  <c r="J560" i="5"/>
  <c r="J561" i="5"/>
  <c r="J562" i="5"/>
  <c r="J563" i="5"/>
  <c r="J566" i="5"/>
  <c r="J567" i="5"/>
  <c r="J568" i="5"/>
  <c r="J569" i="5"/>
  <c r="J570" i="5"/>
  <c r="J564" i="5"/>
  <c r="J571" i="5"/>
  <c r="J574" i="5"/>
  <c r="J575" i="5"/>
  <c r="J576" i="5"/>
  <c r="J604" i="5"/>
  <c r="J595" i="5"/>
  <c r="J605" i="5"/>
  <c r="J606" i="5"/>
  <c r="J580" i="5"/>
  <c r="J577" i="5"/>
  <c r="J581" i="5"/>
  <c r="J582" i="5"/>
  <c r="J607" i="5"/>
  <c r="J545" i="5"/>
  <c r="J546" i="5"/>
  <c r="J552" i="5"/>
  <c r="J572" i="5"/>
  <c r="J573" i="5"/>
  <c r="J578" i="5"/>
  <c r="J579" i="5"/>
  <c r="J583" i="5"/>
  <c r="J584" i="5"/>
  <c r="J585" i="5"/>
  <c r="J586" i="5"/>
  <c r="J587" i="5"/>
  <c r="J588" i="5"/>
  <c r="J589" i="5"/>
  <c r="J590" i="5"/>
  <c r="J591" i="5"/>
  <c r="J565" i="5"/>
  <c r="J592" i="5"/>
  <c r="J593" i="5"/>
  <c r="J596" i="5"/>
  <c r="J597" i="5"/>
  <c r="J598" i="5"/>
  <c r="J608" i="5"/>
  <c r="J599" i="5"/>
  <c r="J600" i="5"/>
  <c r="J601" i="5"/>
  <c r="J602" i="5"/>
  <c r="J603" i="5"/>
  <c r="J609" i="5"/>
  <c r="J610" i="5"/>
  <c r="J611" i="5"/>
  <c r="J594" i="5"/>
  <c r="J612" i="5"/>
  <c r="K195" i="5"/>
  <c r="K2" i="5"/>
  <c r="K3" i="5"/>
  <c r="K4" i="5"/>
  <c r="K5" i="5"/>
  <c r="K6" i="5"/>
  <c r="K7" i="5"/>
  <c r="K8" i="5"/>
  <c r="K12" i="5"/>
  <c r="K13" i="5"/>
  <c r="K14" i="5"/>
  <c r="K15" i="5"/>
  <c r="K16" i="5"/>
  <c r="K19" i="5"/>
  <c r="K20" i="5"/>
  <c r="K9" i="5"/>
  <c r="K21" i="5"/>
  <c r="K36" i="5"/>
  <c r="K22" i="5"/>
  <c r="K37" i="5"/>
  <c r="K23" i="5"/>
  <c r="K24" i="5"/>
  <c r="K40" i="5"/>
  <c r="K38" i="5"/>
  <c r="K25" i="5"/>
  <c r="K26" i="5"/>
  <c r="K27" i="5"/>
  <c r="K17" i="5"/>
  <c r="K28" i="5"/>
  <c r="K29" i="5"/>
  <c r="K30" i="5"/>
  <c r="K31" i="5"/>
  <c r="K10" i="5"/>
  <c r="K11" i="5"/>
  <c r="K18" i="5"/>
  <c r="K32" i="5"/>
  <c r="K33" i="5"/>
  <c r="K39" i="5"/>
  <c r="K52" i="5"/>
  <c r="K53" i="5"/>
  <c r="K34" i="5"/>
  <c r="K54" i="5"/>
  <c r="K55" i="5"/>
  <c r="K62" i="5"/>
  <c r="K63" i="5"/>
  <c r="K64" i="5"/>
  <c r="K56" i="5"/>
  <c r="K57" i="5"/>
  <c r="K58" i="5"/>
  <c r="K59" i="5"/>
  <c r="K65" i="5"/>
  <c r="K69" i="5"/>
  <c r="K66" i="5"/>
  <c r="K67" i="5"/>
  <c r="K97" i="5"/>
  <c r="K68" i="5"/>
  <c r="K76" i="5"/>
  <c r="K70" i="5"/>
  <c r="K77" i="5"/>
  <c r="K71" i="5"/>
  <c r="K35" i="5"/>
  <c r="K78" i="5"/>
  <c r="K72" i="5"/>
  <c r="K79" i="5"/>
  <c r="K80" i="5"/>
  <c r="K60" i="5"/>
  <c r="K61" i="5"/>
  <c r="K73" i="5"/>
  <c r="K74" i="5"/>
  <c r="K41" i="5"/>
  <c r="K42" i="5"/>
  <c r="K43" i="5"/>
  <c r="K44" i="5"/>
  <c r="K45" i="5"/>
  <c r="K46" i="5"/>
  <c r="K47" i="5"/>
  <c r="K48" i="5"/>
  <c r="K49" i="5"/>
  <c r="K50" i="5"/>
  <c r="K51" i="5"/>
  <c r="K81" i="5"/>
  <c r="K98" i="5"/>
  <c r="K99" i="5"/>
  <c r="K100" i="5"/>
  <c r="K101" i="5"/>
  <c r="K102" i="5"/>
  <c r="K94" i="5"/>
  <c r="K95" i="5"/>
  <c r="K82" i="5"/>
  <c r="K96" i="5"/>
  <c r="K103" i="5"/>
  <c r="K104" i="5"/>
  <c r="K105" i="5"/>
  <c r="K106" i="5"/>
  <c r="K108" i="5"/>
  <c r="K109" i="5"/>
  <c r="K110" i="5"/>
  <c r="K113" i="5"/>
  <c r="K111" i="5"/>
  <c r="K114" i="5"/>
  <c r="K115" i="5"/>
  <c r="K112" i="5"/>
  <c r="K75" i="5"/>
  <c r="K83" i="5"/>
  <c r="K84" i="5"/>
  <c r="K150" i="5"/>
  <c r="K142" i="5"/>
  <c r="K143" i="5"/>
  <c r="K144" i="5"/>
  <c r="K132" i="5"/>
  <c r="K133" i="5"/>
  <c r="K107" i="5"/>
  <c r="K145" i="5"/>
  <c r="K125" i="5"/>
  <c r="K146" i="5"/>
  <c r="K85" i="5"/>
  <c r="K86" i="5"/>
  <c r="K87" i="5"/>
  <c r="K88" i="5"/>
  <c r="K89" i="5"/>
  <c r="K90" i="5"/>
  <c r="K91" i="5"/>
  <c r="K92" i="5"/>
  <c r="K93" i="5"/>
  <c r="K134" i="5"/>
  <c r="K126" i="5"/>
  <c r="K151" i="5"/>
  <c r="K152" i="5"/>
  <c r="K135" i="5"/>
  <c r="K153" i="5"/>
  <c r="K147" i="5"/>
  <c r="K154" i="5"/>
  <c r="K148" i="5"/>
  <c r="K116" i="5"/>
  <c r="K136" i="5"/>
  <c r="K117" i="5"/>
  <c r="K137" i="5"/>
  <c r="K118" i="5"/>
  <c r="K127" i="5"/>
  <c r="K119" i="5"/>
  <c r="K120" i="5"/>
  <c r="K121" i="5"/>
  <c r="K122" i="5"/>
  <c r="K128" i="5"/>
  <c r="K123" i="5"/>
  <c r="K124" i="5"/>
  <c r="K129" i="5"/>
  <c r="K130" i="5"/>
  <c r="K138" i="5"/>
  <c r="K226" i="5"/>
  <c r="K139" i="5"/>
  <c r="K140" i="5"/>
  <c r="K141" i="5"/>
  <c r="K131" i="5"/>
  <c r="K155" i="5"/>
  <c r="K171" i="5"/>
  <c r="K179" i="5"/>
  <c r="K189" i="5"/>
  <c r="K190" i="5"/>
  <c r="K196" i="5"/>
  <c r="K191" i="5"/>
  <c r="K192" i="5"/>
  <c r="K193" i="5"/>
  <c r="K238" i="5"/>
  <c r="K239" i="5"/>
  <c r="K232" i="5"/>
  <c r="K240" i="5"/>
  <c r="K241" i="5"/>
  <c r="K172" i="5"/>
  <c r="K173" i="5"/>
  <c r="K180" i="5"/>
  <c r="K174" i="5"/>
  <c r="K181" i="5"/>
  <c r="K182" i="5"/>
  <c r="K183" i="5"/>
  <c r="K205" i="5"/>
  <c r="K184" i="5"/>
  <c r="K175" i="5"/>
  <c r="K176" i="5"/>
  <c r="K156" i="5"/>
  <c r="K163" i="5"/>
  <c r="K164" i="5"/>
  <c r="K165" i="5"/>
  <c r="K166" i="5"/>
  <c r="K167" i="5"/>
  <c r="K177" i="5"/>
  <c r="K178" i="5"/>
  <c r="K168" i="5"/>
  <c r="K169" i="5"/>
  <c r="K185" i="5"/>
  <c r="K186" i="5"/>
  <c r="K187" i="5"/>
  <c r="K157" i="5"/>
  <c r="K158" i="5"/>
  <c r="K159" i="5"/>
  <c r="K160" i="5"/>
  <c r="K161" i="5"/>
  <c r="K149" i="5"/>
  <c r="K170" i="5"/>
  <c r="K197" i="5"/>
  <c r="K206" i="5"/>
  <c r="K207" i="5"/>
  <c r="K253" i="5"/>
  <c r="K208" i="5"/>
  <c r="K209" i="5"/>
  <c r="K210" i="5"/>
  <c r="K211" i="5"/>
  <c r="K216" i="5"/>
  <c r="K217" i="5"/>
  <c r="K218" i="5"/>
  <c r="K219" i="5"/>
  <c r="K227" i="5"/>
  <c r="K220" i="5"/>
  <c r="K228" i="5"/>
  <c r="K229" i="5"/>
  <c r="K233" i="5"/>
  <c r="K234" i="5"/>
  <c r="K230" i="5"/>
  <c r="K231" i="5"/>
  <c r="K235" i="5"/>
  <c r="K236" i="5"/>
  <c r="K318" i="5"/>
  <c r="K242" i="5"/>
  <c r="K243" i="5"/>
  <c r="K244" i="5"/>
  <c r="K221" i="5"/>
  <c r="K222" i="5"/>
  <c r="K212" i="5"/>
  <c r="K223" i="5"/>
  <c r="K224" i="5"/>
  <c r="K162" i="5"/>
  <c r="K188" i="5"/>
  <c r="K194" i="5"/>
  <c r="K198" i="5"/>
  <c r="K213" i="5"/>
  <c r="K214" i="5"/>
  <c r="K276" i="5"/>
  <c r="K225" i="5"/>
  <c r="K464" i="5"/>
  <c r="K465" i="5"/>
  <c r="K466" i="5"/>
  <c r="K199" i="5"/>
  <c r="K200" i="5"/>
  <c r="K201" i="5"/>
  <c r="K202" i="5"/>
  <c r="K203" i="5"/>
  <c r="K237" i="5"/>
  <c r="K254" i="5"/>
  <c r="K255" i="5"/>
  <c r="K246" i="5"/>
  <c r="K256" i="5"/>
  <c r="K247" i="5"/>
  <c r="K248" i="5"/>
  <c r="K249" i="5"/>
  <c r="K250" i="5"/>
  <c r="K257" i="5"/>
  <c r="K258" i="5"/>
  <c r="K259" i="5"/>
  <c r="K260" i="5"/>
  <c r="K251" i="5"/>
  <c r="K261" i="5"/>
  <c r="K267" i="5"/>
  <c r="K268" i="5"/>
  <c r="K269" i="5"/>
  <c r="K270" i="5"/>
  <c r="K271" i="5"/>
  <c r="K272" i="5"/>
  <c r="K384" i="5"/>
  <c r="K277" i="5"/>
  <c r="K278" i="5"/>
  <c r="K281" i="5"/>
  <c r="K262" i="5"/>
  <c r="K263" i="5"/>
  <c r="K279" i="5"/>
  <c r="K273" i="5"/>
  <c r="K264" i="5"/>
  <c r="K215" i="5"/>
  <c r="K204" i="5"/>
  <c r="K252" i="5"/>
  <c r="K282" i="5"/>
  <c r="K283" i="5"/>
  <c r="K284" i="5"/>
  <c r="K285" i="5"/>
  <c r="K286" i="5"/>
  <c r="K287" i="5"/>
  <c r="K288" i="5"/>
  <c r="K289" i="5"/>
  <c r="K290" i="5"/>
  <c r="K291" i="5"/>
  <c r="K292" i="5"/>
  <c r="K293" i="5"/>
  <c r="K297" i="5"/>
  <c r="K298" i="5"/>
  <c r="K294" i="5"/>
  <c r="K299" i="5"/>
  <c r="K302" i="5"/>
  <c r="K303" i="5"/>
  <c r="K304" i="5"/>
  <c r="K305" i="5"/>
  <c r="K306" i="5"/>
  <c r="K307" i="5"/>
  <c r="K308" i="5"/>
  <c r="K313" i="5"/>
  <c r="K314" i="5"/>
  <c r="K315" i="5"/>
  <c r="K316" i="5"/>
  <c r="K319" i="5"/>
  <c r="K245" i="5"/>
  <c r="K265" i="5"/>
  <c r="K266" i="5"/>
  <c r="K295" i="5"/>
  <c r="K300" i="5"/>
  <c r="K301" i="5"/>
  <c r="K309" i="5"/>
  <c r="K320" i="5"/>
  <c r="K274" i="5"/>
  <c r="K275" i="5"/>
  <c r="K280" i="5"/>
  <c r="K317" i="5"/>
  <c r="K321" i="5"/>
  <c r="K322" i="5"/>
  <c r="K323" i="5"/>
  <c r="K324" i="5"/>
  <c r="K325" i="5"/>
  <c r="K326" i="5"/>
  <c r="K327" i="5"/>
  <c r="K328" i="5"/>
  <c r="K331" i="5"/>
  <c r="K329" i="5"/>
  <c r="K330" i="5"/>
  <c r="K332" i="5"/>
  <c r="K336" i="5"/>
  <c r="K337" i="5"/>
  <c r="K338" i="5"/>
  <c r="K344" i="5"/>
  <c r="K339" i="5"/>
  <c r="K345" i="5"/>
  <c r="K352" i="5"/>
  <c r="K346" i="5"/>
  <c r="K347" i="5"/>
  <c r="K348" i="5"/>
  <c r="K349" i="5"/>
  <c r="K350" i="5"/>
  <c r="K351" i="5"/>
  <c r="K353" i="5"/>
  <c r="K354" i="5"/>
  <c r="K333" i="5"/>
  <c r="K334" i="5"/>
  <c r="K296" i="5"/>
  <c r="K310" i="5"/>
  <c r="K311" i="5"/>
  <c r="K312" i="5"/>
  <c r="K355" i="5"/>
  <c r="K340" i="5"/>
  <c r="K341" i="5"/>
  <c r="K335" i="5"/>
  <c r="K342" i="5"/>
  <c r="K391" i="5"/>
  <c r="K392" i="5"/>
  <c r="K385" i="5"/>
  <c r="K393" i="5"/>
  <c r="K386" i="5"/>
  <c r="K387" i="5"/>
  <c r="K388" i="5"/>
  <c r="K374" i="5"/>
  <c r="K375" i="5"/>
  <c r="K389" i="5"/>
  <c r="K376" i="5"/>
  <c r="K377" i="5"/>
  <c r="K371" i="5"/>
  <c r="K372" i="5"/>
  <c r="K378" i="5"/>
  <c r="K379" i="5"/>
  <c r="K373" i="5"/>
  <c r="K356" i="5"/>
  <c r="K380" i="5"/>
  <c r="K381" i="5"/>
  <c r="K357" i="5"/>
  <c r="K358" i="5"/>
  <c r="K359" i="5"/>
  <c r="K360" i="5"/>
  <c r="K361" i="5"/>
  <c r="K362" i="5"/>
  <c r="K363" i="5"/>
  <c r="K364" i="5"/>
  <c r="K365" i="5"/>
  <c r="K366" i="5"/>
  <c r="K367" i="5"/>
  <c r="K368" i="5"/>
  <c r="K390" i="5"/>
  <c r="K394" i="5"/>
  <c r="K369" i="5"/>
  <c r="K343" i="5"/>
  <c r="K370" i="5"/>
  <c r="K403" i="5"/>
  <c r="K404" i="5"/>
  <c r="K395" i="5"/>
  <c r="K396" i="5"/>
  <c r="K397" i="5"/>
  <c r="K398" i="5"/>
  <c r="K399" i="5"/>
  <c r="K405" i="5"/>
  <c r="K400" i="5"/>
  <c r="K401" i="5"/>
  <c r="K406" i="5"/>
  <c r="K408" i="5"/>
  <c r="K409" i="5"/>
  <c r="K410" i="5"/>
  <c r="K411" i="5"/>
  <c r="K412" i="5"/>
  <c r="K413" i="5"/>
  <c r="K414" i="5"/>
  <c r="K418" i="5"/>
  <c r="K419" i="5"/>
  <c r="K420" i="5"/>
  <c r="K382" i="5"/>
  <c r="K415" i="5"/>
  <c r="K421" i="5"/>
  <c r="K423" i="5"/>
  <c r="K416" i="5"/>
  <c r="K417" i="5"/>
  <c r="K457" i="5"/>
  <c r="K450" i="5"/>
  <c r="K383" i="5"/>
  <c r="K407" i="5"/>
  <c r="K402" i="5"/>
  <c r="K424" i="5"/>
  <c r="K458" i="5"/>
  <c r="K459" i="5"/>
  <c r="K451" i="5"/>
  <c r="K452" i="5"/>
  <c r="K453" i="5"/>
  <c r="K460" i="5"/>
  <c r="K461" i="5"/>
  <c r="K471" i="5"/>
  <c r="K442" i="5"/>
  <c r="K443" i="5"/>
  <c r="K444" i="5"/>
  <c r="K445" i="5"/>
  <c r="K454" i="5"/>
  <c r="K438" i="5"/>
  <c r="K439" i="5"/>
  <c r="K446" i="5"/>
  <c r="K440" i="5"/>
  <c r="K447" i="5"/>
  <c r="K448" i="5"/>
  <c r="K441" i="5"/>
  <c r="K426" i="5"/>
  <c r="K427" i="5"/>
  <c r="K428" i="5"/>
  <c r="K429" i="5"/>
  <c r="K430" i="5"/>
  <c r="K431" i="5"/>
  <c r="K432" i="5"/>
  <c r="K433" i="5"/>
  <c r="K434" i="5"/>
  <c r="K435" i="5"/>
  <c r="K436" i="5"/>
  <c r="K462" i="5"/>
  <c r="K422" i="5"/>
  <c r="K425" i="5"/>
  <c r="K455" i="5"/>
  <c r="K456" i="5"/>
  <c r="K449" i="5"/>
  <c r="K437" i="5"/>
  <c r="K467" i="5"/>
  <c r="K468" i="5"/>
  <c r="K472" i="5"/>
  <c r="K473" i="5"/>
  <c r="K474" i="5"/>
  <c r="K475" i="5"/>
  <c r="K477" i="5"/>
  <c r="K476" i="5"/>
  <c r="K478" i="5"/>
  <c r="K479" i="5"/>
  <c r="K480" i="5"/>
  <c r="K481" i="5"/>
  <c r="K482" i="5"/>
  <c r="K485" i="5"/>
  <c r="K483" i="5"/>
  <c r="K486" i="5"/>
  <c r="K487" i="5"/>
  <c r="K469" i="5"/>
  <c r="K470" i="5"/>
  <c r="K488" i="5"/>
  <c r="K463" i="5"/>
  <c r="K503" i="5"/>
  <c r="K514" i="5"/>
  <c r="K509" i="5"/>
  <c r="K515" i="5"/>
  <c r="K516" i="5"/>
  <c r="K517" i="5"/>
  <c r="K518" i="5"/>
  <c r="K491" i="5"/>
  <c r="K492" i="5"/>
  <c r="K493" i="5"/>
  <c r="K500" i="5"/>
  <c r="K501" i="5"/>
  <c r="K494" i="5"/>
  <c r="K502" i="5"/>
  <c r="K484" i="5"/>
  <c r="K504" i="5"/>
  <c r="K505" i="5"/>
  <c r="K519" i="5"/>
  <c r="K520" i="5"/>
  <c r="K506" i="5"/>
  <c r="K507" i="5"/>
  <c r="K510" i="5"/>
  <c r="K495" i="5"/>
  <c r="K496" i="5"/>
  <c r="K497" i="5"/>
  <c r="K498" i="5"/>
  <c r="K499" i="5"/>
  <c r="K511" i="5"/>
  <c r="K512" i="5"/>
  <c r="K513" i="5"/>
  <c r="K489" i="5"/>
  <c r="K547" i="5"/>
  <c r="K548" i="5"/>
  <c r="K541" i="5"/>
  <c r="K549" i="5"/>
  <c r="K553" i="5"/>
  <c r="K554" i="5"/>
  <c r="K555" i="5"/>
  <c r="K521" i="5"/>
  <c r="K522" i="5"/>
  <c r="K523" i="5"/>
  <c r="K524" i="5"/>
  <c r="K526" i="5"/>
  <c r="K527" i="5"/>
  <c r="K525" i="5"/>
  <c r="K528" i="5"/>
  <c r="K529" i="5"/>
  <c r="K530" i="5"/>
  <c r="K508" i="5"/>
  <c r="K531" i="5"/>
  <c r="K534" i="5"/>
  <c r="K532" i="5"/>
  <c r="K535" i="5"/>
  <c r="K536" i="5"/>
  <c r="K537" i="5"/>
  <c r="K538" i="5"/>
  <c r="K542" i="5"/>
  <c r="K543" i="5"/>
  <c r="K539" i="5"/>
  <c r="K540" i="5"/>
  <c r="K490" i="5"/>
  <c r="K544" i="5"/>
  <c r="K550" i="5"/>
  <c r="K533" i="5"/>
  <c r="K551" i="5"/>
  <c r="K556" i="5"/>
  <c r="K557" i="5"/>
  <c r="K558" i="5"/>
  <c r="K559" i="5"/>
  <c r="K560" i="5"/>
  <c r="K561" i="5"/>
  <c r="K562" i="5"/>
  <c r="K563" i="5"/>
  <c r="K566" i="5"/>
  <c r="K567" i="5"/>
  <c r="K568" i="5"/>
  <c r="K569" i="5"/>
  <c r="K570" i="5"/>
  <c r="K564" i="5"/>
  <c r="K571" i="5"/>
  <c r="K574" i="5"/>
  <c r="K575" i="5"/>
  <c r="K576" i="5"/>
  <c r="K604" i="5"/>
  <c r="K595" i="5"/>
  <c r="K605" i="5"/>
  <c r="K606" i="5"/>
  <c r="K580" i="5"/>
  <c r="K577" i="5"/>
  <c r="K581" i="5"/>
  <c r="K582" i="5"/>
  <c r="K607" i="5"/>
  <c r="K545" i="5"/>
  <c r="K546" i="5"/>
  <c r="K552" i="5"/>
  <c r="K572" i="5"/>
  <c r="K573" i="5"/>
  <c r="K578" i="5"/>
  <c r="K579" i="5"/>
  <c r="K583" i="5"/>
  <c r="K584" i="5"/>
  <c r="K585" i="5"/>
  <c r="K586" i="5"/>
  <c r="K587" i="5"/>
  <c r="K588" i="5"/>
  <c r="K589" i="5"/>
  <c r="K590" i="5"/>
  <c r="K591" i="5"/>
  <c r="K565" i="5"/>
  <c r="K592" i="5"/>
  <c r="K593" i="5"/>
  <c r="K596" i="5"/>
  <c r="K597" i="5"/>
  <c r="K598" i="5"/>
  <c r="K608" i="5"/>
  <c r="K599" i="5"/>
  <c r="K600" i="5"/>
  <c r="K601" i="5"/>
  <c r="K602" i="5"/>
  <c r="K603" i="5"/>
  <c r="K609" i="5"/>
  <c r="K610" i="5"/>
  <c r="K611" i="5"/>
  <c r="K594" i="5"/>
  <c r="K612" i="5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K2" i="2"/>
  <c r="M743" i="4" s="1"/>
  <c r="K3" i="2"/>
  <c r="K4" i="2"/>
  <c r="K5" i="2"/>
  <c r="K6" i="2"/>
  <c r="K7" i="2"/>
  <c r="K8" i="2"/>
  <c r="M647" i="4" s="1"/>
  <c r="K9" i="2"/>
  <c r="M76" i="4" s="1"/>
  <c r="K10" i="2"/>
  <c r="M239" i="4" s="1"/>
  <c r="K11" i="2"/>
  <c r="M116" i="4" s="1"/>
  <c r="K12" i="2"/>
  <c r="M499" i="4" s="1"/>
  <c r="K13" i="2"/>
  <c r="K14" i="2"/>
  <c r="K15" i="2"/>
  <c r="M595" i="4" s="1"/>
  <c r="K16" i="2"/>
  <c r="M482" i="4" s="1"/>
  <c r="K17" i="2"/>
  <c r="M49" i="4" s="1"/>
  <c r="K18" i="2"/>
  <c r="M501" i="4" s="1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M279" i="4" s="1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M297" i="4" s="1"/>
  <c r="K84" i="2"/>
  <c r="K85" i="2"/>
  <c r="M576" i="4" s="1"/>
  <c r="K86" i="2"/>
  <c r="K87" i="2"/>
  <c r="K88" i="2"/>
  <c r="K89" i="2"/>
  <c r="K90" i="2"/>
  <c r="K91" i="2"/>
  <c r="M637" i="4" s="1"/>
  <c r="K92" i="2"/>
  <c r="M534" i="4" s="1"/>
  <c r="K93" i="2"/>
  <c r="M741" i="4" s="1"/>
  <c r="K94" i="2"/>
  <c r="K95" i="2"/>
  <c r="K96" i="2"/>
  <c r="K97" i="2"/>
  <c r="M303" i="4" s="1"/>
  <c r="K98" i="2"/>
  <c r="M740" i="4" s="1"/>
  <c r="K99" i="2"/>
  <c r="K100" i="2"/>
  <c r="K101" i="2"/>
  <c r="M803" i="4" s="1"/>
  <c r="K102" i="2"/>
  <c r="K103" i="2"/>
  <c r="K104" i="2"/>
  <c r="K105" i="2"/>
  <c r="K106" i="2"/>
  <c r="M204" i="4" s="1"/>
  <c r="K107" i="2"/>
  <c r="M400" i="4" s="1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M589" i="4" s="1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M328" i="4" s="1"/>
  <c r="K166" i="2"/>
  <c r="K167" i="2"/>
  <c r="M275" i="4" s="1"/>
  <c r="K168" i="2"/>
  <c r="M276" i="4" s="1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M561" i="4" s="1"/>
  <c r="K188" i="2"/>
  <c r="M233" i="4" s="1"/>
  <c r="K189" i="2"/>
  <c r="M676" i="4" s="1"/>
  <c r="K190" i="2"/>
  <c r="K191" i="2"/>
  <c r="M344" i="4" s="1"/>
  <c r="K192" i="2"/>
  <c r="K193" i="2"/>
  <c r="K194" i="2"/>
  <c r="M345" i="4" s="1"/>
  <c r="K195" i="2"/>
  <c r="K196" i="2"/>
  <c r="M631" i="4" s="1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M404" i="4" s="1"/>
  <c r="K220" i="2"/>
  <c r="M405" i="4" s="1"/>
  <c r="K221" i="2"/>
  <c r="M56" i="4" s="1"/>
  <c r="K222" i="2"/>
  <c r="K223" i="2"/>
  <c r="K224" i="2"/>
  <c r="K225" i="2"/>
  <c r="M497" i="4" s="1"/>
  <c r="K226" i="2"/>
  <c r="K227" i="2"/>
  <c r="M714" i="4" s="1"/>
  <c r="K228" i="2"/>
  <c r="K229" i="2"/>
  <c r="K230" i="2"/>
  <c r="K231" i="2"/>
  <c r="K232" i="2"/>
  <c r="K233" i="2"/>
  <c r="M642" i="4" s="1"/>
  <c r="K234" i="2"/>
  <c r="K235" i="2"/>
  <c r="K236" i="2"/>
  <c r="M457" i="4" s="1"/>
  <c r="K237" i="2"/>
  <c r="K238" i="2"/>
  <c r="K239" i="2"/>
  <c r="K240" i="2"/>
  <c r="K241" i="2"/>
  <c r="M55" i="4" s="1"/>
  <c r="K242" i="2"/>
  <c r="M337" i="4" s="1"/>
  <c r="K243" i="2"/>
  <c r="M338" i="4" s="1"/>
  <c r="K244" i="2"/>
  <c r="K245" i="2"/>
  <c r="K246" i="2"/>
  <c r="K247" i="2"/>
  <c r="K248" i="2"/>
  <c r="M508" i="4" s="1"/>
  <c r="K249" i="2"/>
  <c r="M223" i="4" s="1"/>
  <c r="K250" i="2"/>
  <c r="K251" i="2"/>
  <c r="K252" i="2"/>
  <c r="K253" i="2"/>
  <c r="K254" i="2"/>
  <c r="K255" i="2"/>
  <c r="M639" i="4" s="1"/>
  <c r="K256" i="2"/>
  <c r="K257" i="2"/>
  <c r="K258" i="2"/>
  <c r="K259" i="2"/>
  <c r="K260" i="2"/>
  <c r="K261" i="2"/>
  <c r="M53" i="4" s="1"/>
  <c r="K262" i="2"/>
  <c r="K263" i="2"/>
  <c r="K264" i="2"/>
  <c r="K265" i="2"/>
  <c r="M219" i="4" s="1"/>
  <c r="K266" i="2"/>
  <c r="K267" i="2"/>
  <c r="K268" i="2"/>
  <c r="K269" i="2"/>
  <c r="K270" i="2"/>
  <c r="K271" i="2"/>
  <c r="M207" i="4" s="1"/>
  <c r="K272" i="2"/>
  <c r="K273" i="2"/>
  <c r="K274" i="2"/>
  <c r="K275" i="2"/>
  <c r="K276" i="2"/>
  <c r="K277" i="2"/>
  <c r="M512" i="4" s="1"/>
  <c r="K278" i="2"/>
  <c r="K279" i="2"/>
  <c r="K280" i="2"/>
  <c r="M506" i="4" s="1"/>
  <c r="K281" i="2"/>
  <c r="K282" i="2"/>
  <c r="K283" i="2"/>
  <c r="K284" i="2"/>
  <c r="K285" i="2"/>
  <c r="K286" i="2"/>
  <c r="K287" i="2"/>
  <c r="K288" i="2"/>
  <c r="K289" i="2"/>
  <c r="K290" i="2"/>
  <c r="K291" i="2"/>
  <c r="M831" i="4" s="1"/>
  <c r="K292" i="2"/>
  <c r="M112" i="4" s="1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M68" i="4" s="1"/>
  <c r="K325" i="2"/>
  <c r="M700" i="4" s="1"/>
  <c r="K326" i="2"/>
  <c r="K327" i="2"/>
  <c r="K328" i="2"/>
  <c r="K329" i="2"/>
  <c r="K330" i="2"/>
  <c r="K331" i="2"/>
  <c r="K332" i="2"/>
  <c r="K333" i="2"/>
  <c r="K334" i="2"/>
  <c r="K335" i="2"/>
  <c r="M712" i="4" s="1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M466" i="4" s="1"/>
  <c r="K355" i="2"/>
  <c r="K356" i="2"/>
  <c r="K357" i="2"/>
  <c r="K358" i="2"/>
  <c r="K359" i="2"/>
  <c r="K360" i="2"/>
  <c r="K361" i="2"/>
  <c r="K362" i="2"/>
  <c r="M764" i="4" s="1"/>
  <c r="K363" i="2"/>
  <c r="K364" i="2"/>
  <c r="K365" i="2"/>
  <c r="K366" i="2"/>
  <c r="K367" i="2"/>
  <c r="K368" i="2"/>
  <c r="M760" i="4" s="1"/>
  <c r="K369" i="2"/>
  <c r="M285" i="4" s="1"/>
  <c r="K370" i="2"/>
  <c r="M519" i="4" s="1"/>
  <c r="K371" i="2"/>
  <c r="K372" i="2"/>
  <c r="M137" i="4" s="1"/>
  <c r="K373" i="2"/>
  <c r="K374" i="2"/>
  <c r="K375" i="2"/>
  <c r="K376" i="2"/>
  <c r="M650" i="4" s="1"/>
  <c r="K377" i="2"/>
  <c r="K378" i="2"/>
  <c r="M254" i="4" s="1"/>
  <c r="K379" i="2"/>
  <c r="K380" i="2"/>
  <c r="K381" i="2"/>
  <c r="M327" i="4" s="1"/>
  <c r="K382" i="2"/>
  <c r="K383" i="2"/>
  <c r="K384" i="2"/>
  <c r="K385" i="2"/>
  <c r="M541" i="4" s="1"/>
  <c r="K386" i="2"/>
  <c r="K387" i="2"/>
  <c r="K388" i="2"/>
  <c r="M775" i="4" s="1"/>
  <c r="K389" i="2"/>
  <c r="M377" i="4" s="1"/>
  <c r="K390" i="2"/>
  <c r="K391" i="2"/>
  <c r="K392" i="2"/>
  <c r="K393" i="2"/>
  <c r="K394" i="2"/>
  <c r="K395" i="2"/>
  <c r="M491" i="4" s="1"/>
  <c r="K396" i="2"/>
  <c r="M476" i="4" s="1"/>
  <c r="K397" i="2"/>
  <c r="M384" i="4" s="1"/>
  <c r="K398" i="2"/>
  <c r="K399" i="2"/>
  <c r="M585" i="4" s="1"/>
  <c r="K400" i="2"/>
  <c r="M176" i="4" s="1"/>
  <c r="K401" i="2"/>
  <c r="K402" i="2"/>
  <c r="K403" i="2"/>
  <c r="K404" i="2"/>
  <c r="K405" i="2"/>
  <c r="K406" i="2"/>
  <c r="K407" i="2"/>
  <c r="K408" i="2"/>
  <c r="K409" i="2"/>
  <c r="K410" i="2"/>
  <c r="M268" i="4" s="1"/>
  <c r="K411" i="2"/>
  <c r="K412" i="2"/>
  <c r="M673" i="4" s="1"/>
  <c r="K413" i="2"/>
  <c r="M472" i="4" s="1"/>
  <c r="K414" i="2"/>
  <c r="K415" i="2"/>
  <c r="K416" i="2"/>
  <c r="M826" i="4" s="1"/>
  <c r="K417" i="2"/>
  <c r="K418" i="2"/>
  <c r="K419" i="2"/>
  <c r="M536" i="4" s="1"/>
  <c r="K420" i="2"/>
  <c r="M671" i="4" s="1"/>
  <c r="K421" i="2"/>
  <c r="M672" i="4" s="1"/>
  <c r="K422" i="2"/>
  <c r="K423" i="2"/>
  <c r="M305" i="4" s="1"/>
  <c r="K424" i="2"/>
  <c r="K425" i="2"/>
  <c r="K426" i="2"/>
  <c r="K427" i="2"/>
  <c r="M181" i="4" s="1"/>
  <c r="K428" i="2"/>
  <c r="M82" i="4" s="1"/>
  <c r="K429" i="2"/>
  <c r="K430" i="2"/>
  <c r="K431" i="2"/>
  <c r="M160" i="4" s="1"/>
  <c r="K432" i="2"/>
  <c r="K433" i="2"/>
  <c r="K434" i="2"/>
  <c r="K435" i="2"/>
  <c r="K436" i="2"/>
  <c r="K437" i="2"/>
  <c r="M200" i="4" s="1"/>
  <c r="K438" i="2"/>
  <c r="K439" i="2"/>
  <c r="K440" i="2"/>
  <c r="M428" i="4" s="1"/>
  <c r="K441" i="2"/>
  <c r="K442" i="2"/>
  <c r="K443" i="2"/>
  <c r="M809" i="4" s="1"/>
  <c r="K444" i="2"/>
  <c r="K445" i="2"/>
  <c r="K446" i="2"/>
  <c r="K447" i="2"/>
  <c r="M74" i="4" s="1"/>
  <c r="K448" i="2"/>
  <c r="M758" i="4" s="1"/>
  <c r="K449" i="2"/>
  <c r="K450" i="2"/>
  <c r="K451" i="2"/>
  <c r="M300" i="4" s="1"/>
  <c r="K452" i="2"/>
  <c r="M434" i="4" s="1"/>
  <c r="K453" i="2"/>
  <c r="K454" i="2"/>
  <c r="K455" i="2"/>
  <c r="K456" i="2"/>
  <c r="K457" i="2"/>
  <c r="K458" i="2"/>
  <c r="K459" i="2"/>
  <c r="M191" i="4" s="1"/>
  <c r="K460" i="2"/>
  <c r="K461" i="2"/>
  <c r="K462" i="2"/>
  <c r="K463" i="2"/>
  <c r="K464" i="2"/>
  <c r="K465" i="2"/>
  <c r="K466" i="2"/>
  <c r="K467" i="2"/>
  <c r="M190" i="4" s="1"/>
  <c r="K468" i="2"/>
  <c r="M430" i="4" s="1"/>
  <c r="K469" i="2"/>
  <c r="K470" i="2"/>
  <c r="K471" i="2"/>
  <c r="K472" i="2"/>
  <c r="K473" i="2"/>
  <c r="K474" i="2"/>
  <c r="M419" i="4" s="1"/>
  <c r="K475" i="2"/>
  <c r="K476" i="2"/>
  <c r="M593" i="4" s="1"/>
  <c r="K477" i="2"/>
  <c r="K478" i="2"/>
  <c r="K479" i="2"/>
  <c r="K480" i="2"/>
  <c r="K481" i="2"/>
  <c r="K482" i="2"/>
  <c r="K483" i="2"/>
  <c r="K484" i="2"/>
  <c r="M500" i="4" s="1"/>
  <c r="K485" i="2"/>
  <c r="M402" i="4" s="1"/>
  <c r="K486" i="2"/>
  <c r="K487" i="2"/>
  <c r="K488" i="2"/>
  <c r="K489" i="2"/>
  <c r="M109" i="4" s="1"/>
  <c r="K490" i="2"/>
  <c r="M41" i="4" s="1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M28" i="4" s="1"/>
  <c r="K504" i="2"/>
  <c r="K505" i="2"/>
  <c r="K506" i="2"/>
  <c r="K507" i="2"/>
  <c r="K508" i="2"/>
  <c r="M669" i="4" s="1"/>
  <c r="K509" i="2"/>
  <c r="K510" i="2"/>
  <c r="K511" i="2"/>
  <c r="K512" i="2"/>
  <c r="M663" i="4" s="1"/>
  <c r="K513" i="2"/>
  <c r="M657" i="4" s="1"/>
  <c r="K514" i="2"/>
  <c r="M431" i="4" s="1"/>
  <c r="K515" i="2"/>
  <c r="K516" i="2"/>
  <c r="M664" i="4" s="1"/>
  <c r="K517" i="2"/>
  <c r="M208" i="4" s="1"/>
  <c r="K518" i="2"/>
  <c r="K519" i="2"/>
  <c r="K520" i="2"/>
  <c r="K521" i="2"/>
  <c r="M418" i="4" s="1"/>
  <c r="K522" i="2"/>
  <c r="K523" i="2"/>
  <c r="K524" i="2"/>
  <c r="K525" i="2"/>
  <c r="K526" i="2"/>
  <c r="K527" i="2"/>
  <c r="K528" i="2"/>
  <c r="K529" i="2"/>
  <c r="K530" i="2"/>
  <c r="M469" i="4" s="1"/>
  <c r="K531" i="2"/>
  <c r="K532" i="2"/>
  <c r="M5" i="4" s="1"/>
  <c r="K533" i="2"/>
  <c r="K534" i="2"/>
  <c r="K535" i="2"/>
  <c r="K536" i="2"/>
  <c r="K537" i="2"/>
  <c r="M32" i="4" s="1"/>
  <c r="K538" i="2"/>
  <c r="K539" i="2"/>
  <c r="M141" i="4" s="1"/>
  <c r="K540" i="2"/>
  <c r="K541" i="2"/>
  <c r="M125" i="4" s="1"/>
  <c r="K542" i="2"/>
  <c r="K543" i="2"/>
  <c r="K544" i="2"/>
  <c r="M397" i="4" s="1"/>
  <c r="K545" i="2"/>
  <c r="M703" i="4" s="1"/>
  <c r="K546" i="2"/>
  <c r="K547" i="2"/>
  <c r="M633" i="4" s="1"/>
  <c r="K548" i="2"/>
  <c r="M173" i="4" s="1"/>
  <c r="K549" i="2"/>
  <c r="M399" i="4" s="1"/>
  <c r="K550" i="2"/>
  <c r="K551" i="2"/>
  <c r="M331" i="4" s="1"/>
  <c r="K552" i="2"/>
  <c r="K553" i="2"/>
  <c r="K554" i="2"/>
  <c r="K555" i="2"/>
  <c r="K556" i="2"/>
  <c r="K557" i="2"/>
  <c r="K558" i="2"/>
  <c r="K559" i="2"/>
  <c r="F313" i="4" a="1"/>
  <c r="F313" i="4" s="1"/>
  <c r="F2" i="4" a="1"/>
  <c r="F2" i="4" s="1"/>
  <c r="F17" i="4" a="1"/>
  <c r="F17" i="4" s="1"/>
  <c r="F35" i="4" a="1"/>
  <c r="F35" i="4" s="1"/>
  <c r="F3" i="4" a="1"/>
  <c r="F3" i="4" s="1"/>
  <c r="F4" i="4" a="1"/>
  <c r="F4" i="4" s="1"/>
  <c r="F5" i="4" a="1"/>
  <c r="F5" i="4" s="1"/>
  <c r="F6" i="4" a="1"/>
  <c r="F6" i="4" s="1"/>
  <c r="F28" i="4" a="1"/>
  <c r="F28" i="4" s="1"/>
  <c r="F18" i="4" a="1"/>
  <c r="F18" i="4" s="1"/>
  <c r="F19" i="4" a="1"/>
  <c r="F19" i="4" s="1"/>
  <c r="F20" i="4" a="1"/>
  <c r="F20" i="4" s="1"/>
  <c r="F36" i="4" a="1"/>
  <c r="F36" i="4" s="1"/>
  <c r="F29" i="4" a="1"/>
  <c r="F29" i="4" s="1"/>
  <c r="F21" i="4" a="1"/>
  <c r="F21" i="4" s="1"/>
  <c r="F30" i="4" a="1"/>
  <c r="F30" i="4"/>
  <c r="F62" i="4" a="1"/>
  <c r="F62" i="4" s="1"/>
  <c r="F63" i="4" a="1"/>
  <c r="F63" i="4" s="1"/>
  <c r="F74" i="4" a="1"/>
  <c r="F74" i="4" s="1"/>
  <c r="F75" i="4" a="1"/>
  <c r="F75" i="4" s="1"/>
  <c r="F37" i="4" a="1"/>
  <c r="F37" i="4" s="1"/>
  <c r="F46" i="4" a="1"/>
  <c r="F46" i="4" s="1"/>
  <c r="F22" i="4" a="1"/>
  <c r="F22" i="4" s="1"/>
  <c r="G22" i="4" s="1"/>
  <c r="F47" i="4" a="1"/>
  <c r="F47" i="4" s="1"/>
  <c r="F76" i="4" a="1"/>
  <c r="F76" i="4" s="1"/>
  <c r="F64" i="4" a="1"/>
  <c r="F64" i="4" s="1"/>
  <c r="F77" i="4" a="1"/>
  <c r="F77" i="4" s="1"/>
  <c r="F38" i="4" a="1"/>
  <c r="F38" i="4" s="1"/>
  <c r="F65" i="4" a="1"/>
  <c r="F65" i="4" s="1"/>
  <c r="F78" i="4" a="1"/>
  <c r="F78" i="4" s="1"/>
  <c r="F66" i="4" a="1"/>
  <c r="F66" i="4" s="1"/>
  <c r="F48" i="4" a="1"/>
  <c r="F48" i="4" s="1"/>
  <c r="F49" i="4" a="1"/>
  <c r="F49" i="4" s="1"/>
  <c r="F67" i="4" a="1"/>
  <c r="F67" i="4" s="1"/>
  <c r="F50" i="4" a="1"/>
  <c r="F50" i="4" s="1"/>
  <c r="F51" i="4" a="1"/>
  <c r="F51" i="4" s="1"/>
  <c r="F68" i="4" a="1"/>
  <c r="F68" i="4" s="1"/>
  <c r="F52" i="4" a="1"/>
  <c r="F52" i="4" s="1"/>
  <c r="F53" i="4" a="1"/>
  <c r="F53" i="4" s="1"/>
  <c r="F7" i="4" a="1"/>
  <c r="F7" i="4" s="1"/>
  <c r="F23" i="4" a="1"/>
  <c r="F23" i="4" s="1"/>
  <c r="F24" i="4" a="1"/>
  <c r="F24" i="4" s="1"/>
  <c r="F31" i="4" a="1"/>
  <c r="F31" i="4" s="1"/>
  <c r="F39" i="4" a="1"/>
  <c r="F39" i="4" s="1"/>
  <c r="F54" i="4" a="1"/>
  <c r="F54" i="4" s="1"/>
  <c r="F55" i="4" a="1"/>
  <c r="F55" i="4" s="1"/>
  <c r="F56" i="4" a="1"/>
  <c r="F56" i="4" s="1"/>
  <c r="F81" i="4" a="1"/>
  <c r="F81" i="4" s="1"/>
  <c r="F82" i="4" a="1"/>
  <c r="F82" i="4" s="1"/>
  <c r="F8" i="4" a="1"/>
  <c r="F8" i="4" s="1"/>
  <c r="F9" i="4" a="1"/>
  <c r="F9" i="4" s="1"/>
  <c r="F10" i="4" a="1"/>
  <c r="F10" i="4" s="1"/>
  <c r="F11" i="4" a="1"/>
  <c r="F11" i="4" s="1"/>
  <c r="F12" i="4" a="1"/>
  <c r="F12" i="4" s="1"/>
  <c r="F13" i="4" a="1"/>
  <c r="F13" i="4" s="1"/>
  <c r="F14" i="4" a="1"/>
  <c r="F14" i="4" s="1"/>
  <c r="F15" i="4" a="1"/>
  <c r="F15" i="4" s="1"/>
  <c r="F16" i="4" a="1"/>
  <c r="F16" i="4" s="1"/>
  <c r="F25" i="4" a="1"/>
  <c r="F25" i="4" s="1"/>
  <c r="F26" i="4" a="1"/>
  <c r="F26" i="4" s="1"/>
  <c r="F27" i="4" a="1"/>
  <c r="F27" i="4" s="1"/>
  <c r="F40" i="4" a="1"/>
  <c r="F40" i="4" s="1"/>
  <c r="F83" i="4" a="1"/>
  <c r="F83" i="4" s="1"/>
  <c r="F107" i="4" a="1"/>
  <c r="F107" i="4" s="1"/>
  <c r="F108" i="4" a="1"/>
  <c r="F108" i="4" s="1"/>
  <c r="F109" i="4" a="1"/>
  <c r="F109" i="4" s="1"/>
  <c r="F84" i="4" a="1"/>
  <c r="F84" i="4" s="1"/>
  <c r="F85" i="4" a="1"/>
  <c r="F85" i="4" s="1"/>
  <c r="F86" i="4" a="1"/>
  <c r="F86" i="4" s="1"/>
  <c r="F93" i="4" a="1"/>
  <c r="F93" i="4" s="1"/>
  <c r="F110" i="4" a="1"/>
  <c r="F110" i="4" s="1"/>
  <c r="F125" i="4" a="1"/>
  <c r="F125" i="4" s="1"/>
  <c r="F111" i="4" a="1"/>
  <c r="F111" i="4" s="1"/>
  <c r="F112" i="4" a="1"/>
  <c r="F112" i="4" s="1"/>
  <c r="F148" i="4" a="1"/>
  <c r="F148" i="4" s="1"/>
  <c r="F126" i="4" a="1"/>
  <c r="F126" i="4" s="1"/>
  <c r="F127" i="4" a="1"/>
  <c r="F127" i="4" s="1"/>
  <c r="F128" i="4" a="1"/>
  <c r="F128" i="4" s="1"/>
  <c r="F129" i="4" a="1"/>
  <c r="F129" i="4" s="1"/>
  <c r="F113" i="4" a="1"/>
  <c r="F113" i="4" s="1"/>
  <c r="F32" i="4" a="1"/>
  <c r="F32" i="4" s="1"/>
  <c r="F33" i="4" a="1"/>
  <c r="F33" i="4" s="1"/>
  <c r="F57" i="4" a="1"/>
  <c r="F57" i="4" s="1"/>
  <c r="F87" i="4" a="1"/>
  <c r="F87" i="4" s="1"/>
  <c r="F88" i="4" a="1"/>
  <c r="F88" i="4" s="1"/>
  <c r="F130" i="4" a="1"/>
  <c r="F130" i="4" s="1"/>
  <c r="F114" i="4" a="1"/>
  <c r="F114" i="4" s="1"/>
  <c r="F115" i="4" a="1"/>
  <c r="F115" i="4" s="1"/>
  <c r="F41" i="4" a="1"/>
  <c r="F41" i="4" s="1"/>
  <c r="F58" i="4" a="1"/>
  <c r="F58" i="4" s="1"/>
  <c r="F116" i="4" a="1"/>
  <c r="F116" i="4" s="1"/>
  <c r="F34" i="4" a="1"/>
  <c r="F34" i="4" s="1"/>
  <c r="F59" i="4" a="1"/>
  <c r="F59" i="4" s="1"/>
  <c r="F42" i="4" a="1"/>
  <c r="F42" i="4" s="1"/>
  <c r="F43" i="4" a="1"/>
  <c r="F43" i="4" s="1"/>
  <c r="F60" i="4" a="1"/>
  <c r="F60" i="4" s="1"/>
  <c r="F61" i="4" a="1"/>
  <c r="F61" i="4" s="1"/>
  <c r="F89" i="4" a="1"/>
  <c r="F89" i="4" s="1"/>
  <c r="F90" i="4" a="1"/>
  <c r="F90" i="4" s="1"/>
  <c r="F44" i="4" a="1"/>
  <c r="F44" i="4" s="1"/>
  <c r="F45" i="4" a="1"/>
  <c r="F45" i="4" s="1"/>
  <c r="F69" i="4" a="1"/>
  <c r="F69" i="4" s="1"/>
  <c r="F131" i="4" a="1"/>
  <c r="F131" i="4" s="1"/>
  <c r="F132" i="4" a="1"/>
  <c r="F132" i="4" s="1"/>
  <c r="F70" i="4" a="1"/>
  <c r="F70" i="4" s="1"/>
  <c r="F71" i="4" a="1"/>
  <c r="F71" i="4" s="1"/>
  <c r="F72" i="4" a="1"/>
  <c r="F72" i="4" s="1"/>
  <c r="F133" i="4" a="1"/>
  <c r="F133" i="4" s="1"/>
  <c r="F149" i="4" a="1"/>
  <c r="F149" i="4" s="1"/>
  <c r="F150" i="4" a="1"/>
  <c r="F150" i="4" s="1"/>
  <c r="F151" i="4" a="1"/>
  <c r="F151" i="4" s="1"/>
  <c r="F152" i="4" a="1"/>
  <c r="F152" i="4" s="1"/>
  <c r="F153" i="4" a="1"/>
  <c r="F153" i="4" s="1"/>
  <c r="F154" i="4" a="1"/>
  <c r="F154" i="4" s="1"/>
  <c r="F155" i="4" a="1"/>
  <c r="F155" i="4" s="1"/>
  <c r="F156" i="4" a="1"/>
  <c r="F156" i="4" s="1"/>
  <c r="F163" i="4" a="1"/>
  <c r="F163" i="4" s="1"/>
  <c r="F157" i="4" a="1"/>
  <c r="F157" i="4" s="1"/>
  <c r="F158" i="4" a="1"/>
  <c r="F158" i="4" s="1"/>
  <c r="F164" i="4" a="1"/>
  <c r="F164" i="4" s="1"/>
  <c r="F165" i="4" a="1"/>
  <c r="F165" i="4" s="1"/>
  <c r="F166" i="4" a="1"/>
  <c r="F166" i="4" s="1"/>
  <c r="F167" i="4" a="1"/>
  <c r="F167" i="4" s="1"/>
  <c r="F168" i="4" a="1"/>
  <c r="F168" i="4" s="1"/>
  <c r="G168" i="4" s="1"/>
  <c r="W168" i="4" s="1"/>
  <c r="F169" i="4" a="1"/>
  <c r="F169" i="4" s="1"/>
  <c r="F159" i="4" a="1"/>
  <c r="F159" i="4" s="1"/>
  <c r="F175" i="4" a="1"/>
  <c r="F175" i="4" s="1"/>
  <c r="F170" i="4" a="1"/>
  <c r="F170" i="4" s="1"/>
  <c r="F171" i="4" a="1"/>
  <c r="F171" i="4" s="1"/>
  <c r="F73" i="4" a="1"/>
  <c r="F73" i="4" s="1"/>
  <c r="F79" i="4" a="1"/>
  <c r="F79" i="4" s="1"/>
  <c r="F80" i="4" a="1"/>
  <c r="F80" i="4" s="1"/>
  <c r="F94" i="4" a="1"/>
  <c r="F94" i="4" s="1"/>
  <c r="F95" i="4" a="1"/>
  <c r="F95" i="4" s="1"/>
  <c r="F96" i="4" a="1"/>
  <c r="F96" i="4" s="1"/>
  <c r="F97" i="4" a="1"/>
  <c r="F97" i="4" s="1"/>
  <c r="F98" i="4" a="1"/>
  <c r="F98" i="4" s="1"/>
  <c r="F99" i="4" a="1"/>
  <c r="F99" i="4" s="1"/>
  <c r="F100" i="4" a="1"/>
  <c r="F100" i="4" s="1"/>
  <c r="F101" i="4" a="1"/>
  <c r="F101" i="4" s="1"/>
  <c r="F102" i="4" a="1"/>
  <c r="F102" i="4" s="1"/>
  <c r="F103" i="4" a="1"/>
  <c r="F103" i="4" s="1"/>
  <c r="F136" i="4" a="1"/>
  <c r="F136" i="4" s="1"/>
  <c r="F176" i="4" a="1"/>
  <c r="F176" i="4" s="1"/>
  <c r="F117" i="4" a="1"/>
  <c r="F117" i="4" s="1"/>
  <c r="F219" i="4" a="1"/>
  <c r="F219" i="4" s="1"/>
  <c r="F220" i="4" a="1"/>
  <c r="F220" i="4" s="1"/>
  <c r="F221" i="4" a="1"/>
  <c r="F221" i="4" s="1"/>
  <c r="F237" i="4" a="1"/>
  <c r="F237" i="4" s="1"/>
  <c r="F91" i="4" a="1"/>
  <c r="F91" i="4" s="1"/>
  <c r="F203" i="4" a="1"/>
  <c r="F203" i="4" s="1"/>
  <c r="F222" i="4" a="1"/>
  <c r="F222" i="4" s="1"/>
  <c r="F118" i="4" a="1"/>
  <c r="F118" i="4" s="1"/>
  <c r="F119" i="4" a="1"/>
  <c r="F119" i="4" s="1"/>
  <c r="F120" i="4" a="1"/>
  <c r="F120" i="4" s="1"/>
  <c r="F121" i="4" a="1"/>
  <c r="F121" i="4" s="1"/>
  <c r="G121" i="4" s="1"/>
  <c r="F177" i="4" a="1"/>
  <c r="F177" i="4" s="1"/>
  <c r="F104" i="4" a="1"/>
  <c r="F104" i="4" s="1"/>
  <c r="F105" i="4" a="1"/>
  <c r="F105" i="4" s="1"/>
  <c r="F106" i="4" a="1"/>
  <c r="F106" i="4" s="1"/>
  <c r="F223" i="4" a="1"/>
  <c r="F223" i="4" s="1"/>
  <c r="F204" i="4" a="1"/>
  <c r="F204" i="4" s="1"/>
  <c r="F205" i="4" a="1"/>
  <c r="F205" i="4" s="1"/>
  <c r="F122" i="4" a="1"/>
  <c r="F122" i="4" s="1"/>
  <c r="F123" i="4" a="1"/>
  <c r="F123" i="4" s="1"/>
  <c r="F124" i="4" a="1"/>
  <c r="F124" i="4" s="1"/>
  <c r="F134" i="4" a="1"/>
  <c r="F134" i="4" s="1"/>
  <c r="F206" i="4" a="1"/>
  <c r="F206" i="4" s="1"/>
  <c r="F207" i="4" a="1"/>
  <c r="F207" i="4" s="1"/>
  <c r="F238" i="4" a="1"/>
  <c r="F238" i="4" s="1"/>
  <c r="F239" i="4" a="1"/>
  <c r="F239" i="4" s="1"/>
  <c r="F224" i="4" a="1"/>
  <c r="F224" i="4" s="1"/>
  <c r="G224" i="4" s="1"/>
  <c r="X224" i="4" s="1"/>
  <c r="F240" i="4" a="1"/>
  <c r="F240" i="4" s="1"/>
  <c r="F225" i="4" a="1"/>
  <c r="F225" i="4" s="1"/>
  <c r="F226" i="4" a="1"/>
  <c r="F226" i="4" s="1"/>
  <c r="F227" i="4" a="1"/>
  <c r="F227" i="4" s="1"/>
  <c r="F172" i="4" a="1"/>
  <c r="F172" i="4" s="1"/>
  <c r="F135" i="4" a="1"/>
  <c r="F135" i="4" s="1"/>
  <c r="F228" i="4" a="1"/>
  <c r="F228" i="4" s="1"/>
  <c r="F188" i="4" a="1"/>
  <c r="F188" i="4" s="1"/>
  <c r="F189" i="4" a="1"/>
  <c r="F189" i="4" s="1"/>
  <c r="F208" i="4" a="1"/>
  <c r="F208" i="4" s="1"/>
  <c r="F190" i="4" a="1"/>
  <c r="F190" i="4" s="1"/>
  <c r="F191" i="4" a="1"/>
  <c r="F191" i="4" s="1"/>
  <c r="F209" i="4" a="1"/>
  <c r="F209" i="4" s="1"/>
  <c r="F241" i="4" a="1"/>
  <c r="F241" i="4" s="1"/>
  <c r="F327" i="4" a="1"/>
  <c r="F327" i="4" s="1"/>
  <c r="F137" i="4" a="1"/>
  <c r="F137" i="4" s="1"/>
  <c r="G137" i="4" s="1"/>
  <c r="F138" i="4" a="1"/>
  <c r="F138" i="4" s="1"/>
  <c r="F139" i="4" a="1"/>
  <c r="F139" i="4" s="1"/>
  <c r="F140" i="4" a="1"/>
  <c r="F140" i="4" s="1"/>
  <c r="F141" i="4" a="1"/>
  <c r="F141" i="4" s="1"/>
  <c r="F142" i="4" a="1"/>
  <c r="F142" i="4" s="1"/>
  <c r="F143" i="4" a="1"/>
  <c r="F143" i="4" s="1"/>
  <c r="F144" i="4" a="1"/>
  <c r="F144" i="4" s="1"/>
  <c r="F229" i="4" a="1"/>
  <c r="F229" i="4" s="1"/>
  <c r="F145" i="4" a="1"/>
  <c r="F145" i="4" s="1"/>
  <c r="F160" i="4" a="1"/>
  <c r="F160" i="4" s="1"/>
  <c r="F146" i="4" a="1"/>
  <c r="F146" i="4" s="1"/>
  <c r="F147" i="4" a="1"/>
  <c r="F147" i="4" s="1"/>
  <c r="F161" i="4" a="1"/>
  <c r="F161" i="4" s="1"/>
  <c r="F173" i="4" a="1"/>
  <c r="F173" i="4" s="1"/>
  <c r="F210" i="4" a="1"/>
  <c r="F210" i="4" s="1"/>
  <c r="F230" i="4" a="1"/>
  <c r="F230" i="4" s="1"/>
  <c r="F162" i="4" a="1"/>
  <c r="F162" i="4" s="1"/>
  <c r="F192" i="4" a="1"/>
  <c r="F192" i="4" s="1"/>
  <c r="F174" i="4" a="1"/>
  <c r="F174" i="4" s="1"/>
  <c r="F265" i="4" a="1"/>
  <c r="F265" i="4" s="1"/>
  <c r="F285" i="4" a="1"/>
  <c r="F285" i="4" s="1"/>
  <c r="F342" i="4" a="1"/>
  <c r="F342" i="4" s="1"/>
  <c r="F368" i="4" a="1"/>
  <c r="F368" i="4" s="1"/>
  <c r="F286" i="4" a="1"/>
  <c r="F286" i="4" s="1"/>
  <c r="F287" i="4" a="1"/>
  <c r="F287" i="4" s="1"/>
  <c r="F288" i="4" a="1"/>
  <c r="F288" i="4" s="1"/>
  <c r="F289" i="4" a="1"/>
  <c r="F289" i="4" s="1"/>
  <c r="F343" i="4" a="1"/>
  <c r="F343" i="4" s="1"/>
  <c r="F344" i="4" a="1"/>
  <c r="F344" i="4" s="1"/>
  <c r="F345" i="4" a="1"/>
  <c r="F345" i="4" s="1"/>
  <c r="F346" i="4" a="1"/>
  <c r="F346" i="4" s="1"/>
  <c r="F347" i="4" a="1"/>
  <c r="F347" i="4" s="1"/>
  <c r="F178" i="4" a="1"/>
  <c r="F178" i="4" s="1"/>
  <c r="F179" i="4" a="1"/>
  <c r="F179" i="4" s="1"/>
  <c r="F180" i="4" a="1"/>
  <c r="F180" i="4" s="1"/>
  <c r="F181" i="4" a="1"/>
  <c r="F181" i="4" s="1"/>
  <c r="F182" i="4" a="1"/>
  <c r="F182" i="4" s="1"/>
  <c r="F183" i="4" a="1"/>
  <c r="F183" i="4" s="1"/>
  <c r="F184" i="4" a="1"/>
  <c r="F184" i="4" s="1"/>
  <c r="F290" i="4" a="1"/>
  <c r="F290" i="4" s="1"/>
  <c r="F274" i="4" a="1"/>
  <c r="F274" i="4" s="1"/>
  <c r="F291" i="4" a="1"/>
  <c r="F291" i="4" s="1"/>
  <c r="F248" i="4" a="1"/>
  <c r="F248" i="4" s="1"/>
  <c r="F292" i="4" a="1"/>
  <c r="F292" i="4" s="1"/>
  <c r="F275" i="4" a="1"/>
  <c r="F275" i="4" s="1"/>
  <c r="F276" i="4" a="1"/>
  <c r="F276" i="4" s="1"/>
  <c r="F328" i="4" a="1"/>
  <c r="F328" i="4" s="1"/>
  <c r="F293" i="4" a="1"/>
  <c r="F293" i="4" s="1"/>
  <c r="F249" i="4" a="1"/>
  <c r="F249" i="4" s="1"/>
  <c r="F250" i="4" a="1"/>
  <c r="F250" i="4" s="1"/>
  <c r="F277" i="4" a="1"/>
  <c r="F277" i="4" s="1"/>
  <c r="F266" i="4" a="1"/>
  <c r="F266" i="4" s="1"/>
  <c r="F267" i="4" a="1"/>
  <c r="F267" i="4" s="1"/>
  <c r="F251" i="4" a="1"/>
  <c r="F251" i="4" s="1"/>
  <c r="F185" i="4" a="1"/>
  <c r="F185" i="4" s="1"/>
  <c r="F268" i="4" a="1"/>
  <c r="F268" i="4" s="1"/>
  <c r="F269" i="4" a="1"/>
  <c r="F269" i="4" s="1"/>
  <c r="F252" i="4" a="1"/>
  <c r="F252" i="4" s="1"/>
  <c r="F253" i="4" a="1"/>
  <c r="F253" i="4" s="1"/>
  <c r="F270" i="4" a="1"/>
  <c r="F270" i="4" s="1"/>
  <c r="F193" i="4" a="1"/>
  <c r="F193" i="4" s="1"/>
  <c r="F194" i="4" a="1"/>
  <c r="F194" i="4" s="1"/>
  <c r="F195" i="4" a="1"/>
  <c r="F195" i="4" s="1"/>
  <c r="F196" i="4" a="1"/>
  <c r="F196" i="4" s="1"/>
  <c r="F211" i="4" a="1"/>
  <c r="F211" i="4" s="1"/>
  <c r="F197" i="4" a="1"/>
  <c r="F197" i="4" s="1"/>
  <c r="F198" i="4" a="1"/>
  <c r="F198" i="4" s="1"/>
  <c r="F199" i="4" a="1"/>
  <c r="F199" i="4" s="1"/>
  <c r="F186" i="4" a="1"/>
  <c r="F186" i="4" s="1"/>
  <c r="F369" i="4" a="1"/>
  <c r="F369" i="4" s="1"/>
  <c r="F278" i="4" a="1"/>
  <c r="F278" i="4" s="1"/>
  <c r="F279" i="4" a="1"/>
  <c r="F279" i="4" s="1"/>
  <c r="F200" i="4" a="1"/>
  <c r="F200" i="4" s="1"/>
  <c r="F212" i="4" a="1"/>
  <c r="F212" i="4" s="1"/>
  <c r="F213" i="4" a="1"/>
  <c r="F213" i="4" s="1"/>
  <c r="F214" i="4" a="1"/>
  <c r="F214" i="4" s="1"/>
  <c r="F215" i="4" a="1"/>
  <c r="F215" i="4" s="1"/>
  <c r="F216" i="4" a="1"/>
  <c r="F216" i="4" s="1"/>
  <c r="F231" i="4" a="1"/>
  <c r="F231" i="4" s="1"/>
  <c r="F201" i="4" a="1"/>
  <c r="F201" i="4" s="1"/>
  <c r="F202" i="4" a="1"/>
  <c r="F202" i="4" s="1"/>
  <c r="F217" i="4" a="1"/>
  <c r="F217" i="4" s="1"/>
  <c r="F232" i="4" a="1"/>
  <c r="F232" i="4" s="1"/>
  <c r="F218" i="4" a="1"/>
  <c r="F218" i="4" s="1"/>
  <c r="F233" i="4" a="1"/>
  <c r="F233" i="4" s="1"/>
  <c r="F234" i="4" a="1"/>
  <c r="F234" i="4" s="1"/>
  <c r="F235" i="4" a="1"/>
  <c r="F235" i="4" s="1"/>
  <c r="F254" i="4" a="1"/>
  <c r="F254" i="4" s="1"/>
  <c r="F314" i="4" a="1"/>
  <c r="F314" i="4" s="1"/>
  <c r="F315" i="4" a="1"/>
  <c r="F315" i="4" s="1"/>
  <c r="F300" i="4" a="1"/>
  <c r="F300" i="4" s="1"/>
  <c r="F370" i="4" a="1"/>
  <c r="F370" i="4" s="1"/>
  <c r="F301" i="4" a="1"/>
  <c r="F301" i="4" s="1"/>
  <c r="F316" i="4" a="1"/>
  <c r="F316" i="4" s="1"/>
  <c r="F317" i="4" a="1"/>
  <c r="F317" i="4" s="1"/>
  <c r="F318" i="4" a="1"/>
  <c r="F318" i="4" s="1"/>
  <c r="F329" i="4" a="1"/>
  <c r="F329" i="4" s="1"/>
  <c r="F330" i="4" a="1"/>
  <c r="F330" i="4" s="1"/>
  <c r="F331" i="4" a="1"/>
  <c r="F331" i="4" s="1"/>
  <c r="F332" i="4" a="1"/>
  <c r="F332" i="4" s="1"/>
  <c r="F333" i="4" a="1"/>
  <c r="F333" i="4" s="1"/>
  <c r="F302" i="4" a="1"/>
  <c r="F302" i="4" s="1"/>
  <c r="F334" i="4" a="1"/>
  <c r="F334" i="4" s="1"/>
  <c r="F348" i="4" a="1"/>
  <c r="F348" i="4" s="1"/>
  <c r="F335" i="4" a="1"/>
  <c r="F335" i="4" s="1"/>
  <c r="F349" i="4" a="1"/>
  <c r="F349" i="4" s="1"/>
  <c r="F336" i="4" a="1"/>
  <c r="F336" i="4" s="1"/>
  <c r="F319" i="4" a="1"/>
  <c r="F319" i="4" s="1"/>
  <c r="F337" i="4" a="1"/>
  <c r="F337" i="4" s="1"/>
  <c r="F338" i="4" a="1"/>
  <c r="F338" i="4" s="1"/>
  <c r="F445" i="4" a="1"/>
  <c r="F445" i="4" s="1"/>
  <c r="F350" i="4" a="1"/>
  <c r="F350" i="4" s="1"/>
  <c r="F351" i="4" a="1"/>
  <c r="F351" i="4" s="1"/>
  <c r="F352" i="4" a="1"/>
  <c r="F352" i="4" s="1"/>
  <c r="F236" i="4" a="1"/>
  <c r="F236" i="4" s="1"/>
  <c r="F280" i="4" a="1"/>
  <c r="F280" i="4" s="1"/>
  <c r="F339" i="4" a="1"/>
  <c r="F339" i="4" s="1"/>
  <c r="F320" i="4" a="1"/>
  <c r="F320" i="4" s="1"/>
  <c r="F303" i="4" a="1"/>
  <c r="F303" i="4" s="1"/>
  <c r="F321" i="4" a="1"/>
  <c r="F321" i="4" s="1"/>
  <c r="F322" i="4" a="1"/>
  <c r="F322" i="4" s="1"/>
  <c r="F255" i="4" a="1"/>
  <c r="F255" i="4" s="1"/>
  <c r="F281" i="4" a="1"/>
  <c r="F281" i="4" s="1"/>
  <c r="F242" i="4" a="1"/>
  <c r="F242" i="4" s="1"/>
  <c r="F243" i="4" a="1"/>
  <c r="F243" i="4" s="1"/>
  <c r="F244" i="4" a="1"/>
  <c r="F244" i="4" s="1"/>
  <c r="F245" i="4" a="1"/>
  <c r="F245" i="4" s="1"/>
  <c r="F256" i="4" a="1"/>
  <c r="F256" i="4" s="1"/>
  <c r="F257" i="4" a="1"/>
  <c r="F257" i="4" s="1"/>
  <c r="F246" i="4" a="1"/>
  <c r="F246" i="4" s="1"/>
  <c r="F247" i="4" a="1"/>
  <c r="F247" i="4" s="1"/>
  <c r="F282" i="4" a="1"/>
  <c r="F282" i="4" s="1"/>
  <c r="F258" i="4" a="1"/>
  <c r="F258" i="4" s="1"/>
  <c r="F259" i="4" a="1"/>
  <c r="F259" i="4" s="1"/>
  <c r="F260" i="4" a="1"/>
  <c r="F260" i="4" s="1"/>
  <c r="G260" i="4" s="1"/>
  <c r="X260" i="4" s="1"/>
  <c r="F261" i="4" a="1"/>
  <c r="F261" i="4" s="1"/>
  <c r="G261" i="4" s="1"/>
  <c r="F262" i="4" a="1"/>
  <c r="F262" i="4" s="1"/>
  <c r="F271" i="4" a="1"/>
  <c r="F271" i="4" s="1"/>
  <c r="F283" i="4" a="1"/>
  <c r="F283" i="4" s="1"/>
  <c r="F263" i="4" a="1"/>
  <c r="F263" i="4" s="1"/>
  <c r="F264" i="4" a="1"/>
  <c r="F264" i="4" s="1"/>
  <c r="F304" i="4" a="1"/>
  <c r="F304" i="4" s="1"/>
  <c r="F323" i="4" a="1"/>
  <c r="F323" i="4" s="1"/>
  <c r="F324" i="4" a="1"/>
  <c r="F324" i="4" s="1"/>
  <c r="F272" i="4" a="1"/>
  <c r="F272" i="4" s="1"/>
  <c r="F294" i="4" a="1"/>
  <c r="F294" i="4" s="1"/>
  <c r="F402" i="4" a="1"/>
  <c r="F402" i="4" s="1"/>
  <c r="F295" i="4" a="1"/>
  <c r="F295" i="4" s="1"/>
  <c r="F305" i="4" a="1"/>
  <c r="F305" i="4" s="1"/>
  <c r="F273" i="4" a="1"/>
  <c r="F273" i="4" s="1"/>
  <c r="F284" i="4" a="1"/>
  <c r="F284" i="4" s="1"/>
  <c r="F340" i="4" a="1"/>
  <c r="F340" i="4" s="1"/>
  <c r="G340" i="4" s="1"/>
  <c r="F371" i="4" a="1"/>
  <c r="F371" i="4" s="1"/>
  <c r="G371" i="4" s="1"/>
  <c r="X371" i="4" s="1"/>
  <c r="F372" i="4" a="1"/>
  <c r="F372" i="4" s="1"/>
  <c r="F373" i="4" a="1"/>
  <c r="F373" i="4" s="1"/>
  <c r="F374" i="4" a="1"/>
  <c r="F374" i="4" s="1"/>
  <c r="F384" i="4" a="1"/>
  <c r="F384" i="4" s="1"/>
  <c r="F385" i="4" a="1"/>
  <c r="F385" i="4" s="1"/>
  <c r="F375" i="4" a="1"/>
  <c r="F375" i="4" s="1"/>
  <c r="F386" i="4" a="1"/>
  <c r="F386" i="4" s="1"/>
  <c r="G386" i="4" s="1"/>
  <c r="W386" i="4" s="1"/>
  <c r="F387" i="4" a="1"/>
  <c r="F387" i="4" s="1"/>
  <c r="F388" i="4" a="1"/>
  <c r="F388" i="4" s="1"/>
  <c r="F389" i="4" a="1"/>
  <c r="F389" i="4"/>
  <c r="F390" i="4" a="1"/>
  <c r="F390" i="4" s="1"/>
  <c r="F403" i="4" a="1"/>
  <c r="F403" i="4" s="1"/>
  <c r="F404" i="4" a="1"/>
  <c r="F404" i="4" s="1"/>
  <c r="F405" i="4" a="1"/>
  <c r="F405" i="4" s="1"/>
  <c r="F391" i="4" a="1"/>
  <c r="F391" i="4" s="1"/>
  <c r="F392" i="4" a="1"/>
  <c r="F392" i="4" s="1"/>
  <c r="F406" i="4" a="1"/>
  <c r="F406" i="4"/>
  <c r="F407" i="4" a="1"/>
  <c r="F407" i="4" s="1"/>
  <c r="F376" i="4" a="1"/>
  <c r="F376" i="4" s="1"/>
  <c r="G376" i="4" s="1"/>
  <c r="F296" i="4" a="1"/>
  <c r="F296" i="4" s="1"/>
  <c r="F297" i="4" a="1"/>
  <c r="F297" i="4" s="1"/>
  <c r="F325" i="4" a="1"/>
  <c r="F325" i="4" s="1"/>
  <c r="F326" i="4" a="1"/>
  <c r="F326" i="4" s="1"/>
  <c r="F298" i="4" a="1"/>
  <c r="F298" i="4" s="1"/>
  <c r="F306" i="4" a="1"/>
  <c r="F306" i="4" s="1"/>
  <c r="F307" i="4" a="1"/>
  <c r="F307" i="4" s="1"/>
  <c r="F308" i="4" a="1"/>
  <c r="F308" i="4" s="1"/>
  <c r="F309" i="4" a="1"/>
  <c r="F309" i="4" s="1"/>
  <c r="F310" i="4" a="1"/>
  <c r="F310" i="4" s="1"/>
  <c r="F299" i="4" a="1"/>
  <c r="F299" i="4" s="1"/>
  <c r="F311" i="4" a="1"/>
  <c r="F311" i="4" s="1"/>
  <c r="F312" i="4" a="1"/>
  <c r="F312" i="4" s="1"/>
  <c r="F465" i="4" a="1"/>
  <c r="F465" i="4" s="1"/>
  <c r="F431" i="4" a="1"/>
  <c r="F431" i="4" s="1"/>
  <c r="G431" i="4" s="1"/>
  <c r="F417" i="4" a="1"/>
  <c r="F417" i="4" s="1"/>
  <c r="G417" i="4" s="1"/>
  <c r="F418" i="4" a="1"/>
  <c r="F418" i="4" s="1"/>
  <c r="F432" i="4" a="1"/>
  <c r="F432" i="4" s="1"/>
  <c r="G432" i="4" s="1"/>
  <c r="F433" i="4" a="1"/>
  <c r="F433" i="4" s="1"/>
  <c r="G433" i="4" s="1"/>
  <c r="W433" i="4" s="1"/>
  <c r="F419" i="4" a="1"/>
  <c r="F419" i="4" s="1"/>
  <c r="F434" i="4" a="1"/>
  <c r="F434" i="4" s="1"/>
  <c r="F446" i="4" a="1"/>
  <c r="F446" i="4" s="1"/>
  <c r="F420" i="4" a="1"/>
  <c r="F420" i="4" s="1"/>
  <c r="F455" i="4" a="1"/>
  <c r="F455" i="4" s="1"/>
  <c r="G455" i="4" s="1"/>
  <c r="F447" i="4" a="1"/>
  <c r="F447" i="4" s="1"/>
  <c r="F448" i="4" a="1"/>
  <c r="F448" i="4" s="1"/>
  <c r="F435" i="4" a="1"/>
  <c r="F435" i="4" s="1"/>
  <c r="F436" i="4" a="1"/>
  <c r="F436" i="4" s="1"/>
  <c r="F449" i="4" a="1"/>
  <c r="F449" i="4" s="1"/>
  <c r="F450" i="4" a="1"/>
  <c r="F450" i="4" s="1"/>
  <c r="F456" i="4" a="1"/>
  <c r="F456" i="4" s="1"/>
  <c r="F457" i="4" a="1"/>
  <c r="F457" i="4" s="1"/>
  <c r="G457" i="4" s="1"/>
  <c r="F458" i="4" a="1"/>
  <c r="F458" i="4" s="1"/>
  <c r="F459" i="4" a="1"/>
  <c r="F459" i="4" s="1"/>
  <c r="F460" i="4" a="1"/>
  <c r="F460" i="4" s="1"/>
  <c r="G460" i="4" s="1"/>
  <c r="X460" i="4" s="1"/>
  <c r="F461" i="4" a="1"/>
  <c r="F461" i="4" s="1"/>
  <c r="F341" i="4" a="1"/>
  <c r="F341" i="4" s="1"/>
  <c r="F355" i="4" a="1"/>
  <c r="F355" i="4" s="1"/>
  <c r="F353" i="4" a="1"/>
  <c r="F353" i="4" s="1"/>
  <c r="F354" i="4" a="1"/>
  <c r="F354" i="4" s="1"/>
  <c r="G354" i="4" s="1"/>
  <c r="F377" i="4" a="1"/>
  <c r="F377" i="4" s="1"/>
  <c r="F356" i="4" a="1"/>
  <c r="F356" i="4" s="1"/>
  <c r="F357" i="4" a="1"/>
  <c r="F357" i="4" s="1"/>
  <c r="F358" i="4" a="1"/>
  <c r="F358" i="4" s="1"/>
  <c r="F359" i="4" a="1"/>
  <c r="F359" i="4" s="1"/>
  <c r="F360" i="4" a="1"/>
  <c r="F360" i="4" s="1"/>
  <c r="F378" i="4" a="1"/>
  <c r="F378" i="4" s="1"/>
  <c r="F393" i="4" a="1"/>
  <c r="F393" i="4" s="1"/>
  <c r="G393" i="4" s="1"/>
  <c r="F361" i="4" a="1"/>
  <c r="F361" i="4" s="1"/>
  <c r="F362" i="4" a="1"/>
  <c r="F362" i="4" s="1"/>
  <c r="F363" i="4" a="1"/>
  <c r="F363" i="4" s="1"/>
  <c r="G363" i="4" s="1"/>
  <c r="F364" i="4" a="1"/>
  <c r="F364" i="4" s="1"/>
  <c r="F365" i="4" a="1"/>
  <c r="F365" i="4" s="1"/>
  <c r="F379" i="4" a="1"/>
  <c r="F379" i="4" s="1"/>
  <c r="G379" i="4" s="1"/>
  <c r="F366" i="4" a="1"/>
  <c r="F366" i="4" s="1"/>
  <c r="F380" i="4" a="1"/>
  <c r="F380" i="4" s="1"/>
  <c r="G380" i="4" s="1"/>
  <c r="F437" i="4" a="1"/>
  <c r="F437" i="4" s="1"/>
  <c r="F421" i="4" a="1"/>
  <c r="F421" i="4" s="1"/>
  <c r="F408" i="4" a="1"/>
  <c r="F408" i="4" s="1"/>
  <c r="F438" i="4" a="1"/>
  <c r="F438" i="4" s="1"/>
  <c r="F451" i="4" a="1"/>
  <c r="F451" i="4" s="1"/>
  <c r="F452" i="4" a="1"/>
  <c r="F452" i="4" s="1"/>
  <c r="F462" i="4" a="1"/>
  <c r="F462" i="4" s="1"/>
  <c r="F381" i="4" a="1"/>
  <c r="F381" i="4" s="1"/>
  <c r="F367" i="4" a="1"/>
  <c r="F367" i="4" s="1"/>
  <c r="F409" i="4" a="1"/>
  <c r="F409" i="4" s="1"/>
  <c r="F394" i="4" a="1"/>
  <c r="F394" i="4" s="1"/>
  <c r="F410" i="4" a="1"/>
  <c r="F410" i="4" s="1"/>
  <c r="G410" i="4" s="1"/>
  <c r="F382" i="4" a="1"/>
  <c r="F382" i="4" s="1"/>
  <c r="F383" i="4" a="1"/>
  <c r="F383" i="4" s="1"/>
  <c r="F395" i="4" a="1"/>
  <c r="F395" i="4" s="1"/>
  <c r="F396" i="4" a="1"/>
  <c r="F396" i="4" s="1"/>
  <c r="F397" i="4" a="1"/>
  <c r="F397" i="4" s="1"/>
  <c r="G397" i="4" s="1"/>
  <c r="F398" i="4" a="1"/>
  <c r="F398" i="4" s="1"/>
  <c r="F399" i="4" a="1"/>
  <c r="F399" i="4" s="1"/>
  <c r="F400" i="4" a="1"/>
  <c r="F400" i="4" s="1"/>
  <c r="F439" i="4" a="1"/>
  <c r="F439" i="4" s="1"/>
  <c r="F467" i="4" a="1"/>
  <c r="F467" i="4" s="1"/>
  <c r="F468" i="4" a="1"/>
  <c r="F468" i="4" s="1"/>
  <c r="F479" i="4" a="1"/>
  <c r="F479" i="4" s="1"/>
  <c r="G479" i="4" s="1"/>
  <c r="F534" i="4" a="1"/>
  <c r="F534" i="4" s="1"/>
  <c r="F469" i="4" a="1"/>
  <c r="F469" i="4" s="1"/>
  <c r="F470" i="4" a="1"/>
  <c r="F470" i="4" s="1"/>
  <c r="F495" i="4" a="1"/>
  <c r="F495" i="4" s="1"/>
  <c r="F496" i="4" a="1"/>
  <c r="F496" i="4" s="1"/>
  <c r="G496" i="4" s="1"/>
  <c r="W496" i="4" s="1"/>
  <c r="F547" i="4" a="1"/>
  <c r="F547" i="4" s="1"/>
  <c r="F480" i="4" a="1"/>
  <c r="F480" i="4" s="1"/>
  <c r="F481" i="4" a="1"/>
  <c r="F481" i="4" s="1"/>
  <c r="G481" i="4" s="1"/>
  <c r="F482" i="4" a="1"/>
  <c r="F482" i="4" s="1"/>
  <c r="F508" i="4" a="1"/>
  <c r="F508" i="4" s="1"/>
  <c r="F497" i="4" a="1"/>
  <c r="F497" i="4" s="1"/>
  <c r="F498" i="4" a="1"/>
  <c r="F498" i="4" s="1"/>
  <c r="F509" i="4" a="1"/>
  <c r="F509" i="4" s="1"/>
  <c r="F499" i="4" a="1"/>
  <c r="F499" i="4" s="1"/>
  <c r="F500" i="4" a="1"/>
  <c r="F500" i="4" s="1"/>
  <c r="F510" i="4" a="1"/>
  <c r="F510" i="4" s="1"/>
  <c r="G510" i="4" s="1"/>
  <c r="X510" i="4" s="1"/>
  <c r="F501" i="4" a="1"/>
  <c r="F501" i="4" s="1"/>
  <c r="F511" i="4" a="1"/>
  <c r="F511" i="4" s="1"/>
  <c r="F483" i="4" a="1"/>
  <c r="F483" i="4" s="1"/>
  <c r="F471" i="4" a="1"/>
  <c r="F471" i="4" s="1"/>
  <c r="F401" i="4" a="1"/>
  <c r="F401" i="4" s="1"/>
  <c r="G401" i="4" s="1"/>
  <c r="F440" i="4" a="1"/>
  <c r="F440" i="4" s="1"/>
  <c r="F411" i="4" a="1"/>
  <c r="F411" i="4" s="1"/>
  <c r="F412" i="4" a="1"/>
  <c r="F412" i="4" s="1"/>
  <c r="G412" i="4" s="1"/>
  <c r="F413" i="4" a="1"/>
  <c r="F413" i="4" s="1"/>
  <c r="G413" i="4" s="1"/>
  <c r="X413" i="4" s="1"/>
  <c r="F414" i="4" a="1"/>
  <c r="F414" i="4" s="1"/>
  <c r="F422" i="4" a="1"/>
  <c r="F422" i="4" s="1"/>
  <c r="F423" i="4" a="1"/>
  <c r="F423" i="4" s="1"/>
  <c r="F424" i="4" a="1"/>
  <c r="F424" i="4" s="1"/>
  <c r="F425" i="4" a="1"/>
  <c r="F425" i="4" s="1"/>
  <c r="G425" i="4" s="1"/>
  <c r="F426" i="4" a="1"/>
  <c r="F426" i="4" s="1"/>
  <c r="F441" i="4" a="1"/>
  <c r="F441" i="4" s="1"/>
  <c r="G441" i="4" s="1"/>
  <c r="W441" i="4" s="1"/>
  <c r="F415" i="4" a="1"/>
  <c r="F415" i="4" s="1"/>
  <c r="G415" i="4" s="1"/>
  <c r="W415" i="4" s="1"/>
  <c r="F416" i="4" a="1"/>
  <c r="F416" i="4" s="1"/>
  <c r="F427" i="4" a="1"/>
  <c r="F427" i="4" s="1"/>
  <c r="F442" i="4" a="1"/>
  <c r="F442" i="4" s="1"/>
  <c r="F428" i="4" a="1"/>
  <c r="F428" i="4" s="1"/>
  <c r="F429" i="4" a="1"/>
  <c r="F429" i="4" s="1"/>
  <c r="F443" i="4" a="1"/>
  <c r="F443" i="4" s="1"/>
  <c r="G443" i="4" s="1"/>
  <c r="W443" i="4" s="1"/>
  <c r="F453" i="4" a="1"/>
  <c r="F453" i="4" s="1"/>
  <c r="F463" i="4" a="1"/>
  <c r="F463" i="4" s="1"/>
  <c r="F454" i="4" a="1"/>
  <c r="F454" i="4" s="1"/>
  <c r="F430" i="4" a="1"/>
  <c r="F430" i="4" s="1"/>
  <c r="F444" i="4" a="1"/>
  <c r="F444" i="4" s="1"/>
  <c r="F502" i="4" a="1"/>
  <c r="F502" i="4" s="1"/>
  <c r="F484" i="4" a="1"/>
  <c r="F484" i="4" s="1"/>
  <c r="F485" i="4" a="1"/>
  <c r="F485" i="4" s="1"/>
  <c r="F472" i="4" a="1"/>
  <c r="F472" i="4" s="1"/>
  <c r="F466" i="4" a="1"/>
  <c r="F466" i="4" s="1"/>
  <c r="F548" i="4" a="1"/>
  <c r="F548" i="4" s="1"/>
  <c r="F560" i="4" a="1"/>
  <c r="F560" i="4" s="1"/>
  <c r="F561" i="4" a="1"/>
  <c r="F561" i="4" s="1"/>
  <c r="F562" i="4" a="1"/>
  <c r="F562" i="4" s="1"/>
  <c r="F563" i="4" a="1"/>
  <c r="F563" i="4" s="1"/>
  <c r="F549" i="4" a="1"/>
  <c r="F549" i="4" s="1"/>
  <c r="F564" i="4" a="1"/>
  <c r="F564" i="4" s="1"/>
  <c r="F631" i="4" a="1"/>
  <c r="F631" i="4" s="1"/>
  <c r="G631" i="4" s="1"/>
  <c r="W631" i="4" s="1"/>
  <c r="F550" i="4" a="1"/>
  <c r="F550" i="4" s="1"/>
  <c r="F551" i="4" a="1"/>
  <c r="F551" i="4" s="1"/>
  <c r="G551" i="4" s="1"/>
  <c r="X551" i="4" s="1"/>
  <c r="F552" i="4" a="1"/>
  <c r="F552" i="4" s="1"/>
  <c r="F535" i="4" a="1"/>
  <c r="F535" i="4" s="1"/>
  <c r="G535" i="4" s="1"/>
  <c r="W535" i="4" s="1"/>
  <c r="F536" i="4" a="1"/>
  <c r="F536" i="4" s="1"/>
  <c r="G536" i="4" s="1"/>
  <c r="F537" i="4" a="1"/>
  <c r="F537" i="4" s="1"/>
  <c r="F538" i="4" a="1"/>
  <c r="F538" i="4" s="1"/>
  <c r="G538" i="4" s="1"/>
  <c r="W538" i="4" s="1"/>
  <c r="F539" i="4" a="1"/>
  <c r="F539" i="4" s="1"/>
  <c r="F553" i="4" a="1"/>
  <c r="F553" i="4" s="1"/>
  <c r="F522" i="4" a="1"/>
  <c r="F522" i="4" s="1"/>
  <c r="F540" i="4" a="1"/>
  <c r="F540" i="4" s="1"/>
  <c r="F523" i="4" a="1"/>
  <c r="F523" i="4" s="1"/>
  <c r="F565" i="4" a="1"/>
  <c r="F565" i="4" s="1"/>
  <c r="G565" i="4" s="1"/>
  <c r="F554" i="4" a="1"/>
  <c r="F554" i="4" s="1"/>
  <c r="G554" i="4" s="1"/>
  <c r="W554" i="4" s="1"/>
  <c r="F555" i="4" a="1"/>
  <c r="F555" i="4" s="1"/>
  <c r="G555" i="4" s="1"/>
  <c r="W555" i="4" s="1"/>
  <c r="F541" i="4" a="1"/>
  <c r="F541" i="4" s="1"/>
  <c r="F473" i="4" a="1"/>
  <c r="F473" i="4" s="1"/>
  <c r="G473" i="4" s="1"/>
  <c r="X473" i="4" s="1"/>
  <c r="F474" i="4" a="1"/>
  <c r="F474" i="4" s="1"/>
  <c r="G474" i="4" s="1"/>
  <c r="X474" i="4" s="1"/>
  <c r="F475" i="4" a="1"/>
  <c r="F475" i="4" s="1"/>
  <c r="F486" i="4" a="1"/>
  <c r="F486" i="4" s="1"/>
  <c r="F487" i="4" a="1"/>
  <c r="F487" i="4" s="1"/>
  <c r="F488" i="4" a="1"/>
  <c r="F488" i="4" s="1"/>
  <c r="F489" i="4" a="1"/>
  <c r="F489" i="4" s="1"/>
  <c r="F464" i="4" a="1"/>
  <c r="F464" i="4" s="1"/>
  <c r="G464" i="4" s="1"/>
  <c r="W464" i="4" s="1"/>
  <c r="F490" i="4" a="1"/>
  <c r="F490" i="4" s="1"/>
  <c r="F476" i="4" a="1"/>
  <c r="F476" i="4" s="1"/>
  <c r="G476" i="4" s="1"/>
  <c r="X476" i="4" s="1"/>
  <c r="F491" i="4" a="1"/>
  <c r="F491" i="4" s="1"/>
  <c r="F503" i="4" a="1"/>
  <c r="F503" i="4" s="1"/>
  <c r="F477" i="4" a="1"/>
  <c r="F477" i="4" s="1"/>
  <c r="G477" i="4" s="1"/>
  <c r="F478" i="4" a="1"/>
  <c r="F478" i="4" s="1"/>
  <c r="G478" i="4" s="1"/>
  <c r="F492" i="4" a="1"/>
  <c r="F492" i="4" s="1"/>
  <c r="G492" i="4" s="1"/>
  <c r="W492" i="4" s="1"/>
  <c r="F493" i="4" a="1"/>
  <c r="F493" i="4" s="1"/>
  <c r="F494" i="4" a="1"/>
  <c r="F494" i="4" s="1"/>
  <c r="F504" i="4" a="1"/>
  <c r="F504" i="4" s="1"/>
  <c r="G504" i="4" s="1"/>
  <c r="X504" i="4" s="1"/>
  <c r="F505" i="4" a="1"/>
  <c r="F505" i="4" s="1"/>
  <c r="F506" i="4" a="1"/>
  <c r="F506" i="4" s="1"/>
  <c r="G506" i="4" s="1"/>
  <c r="F512" i="4" a="1"/>
  <c r="F512" i="4" s="1"/>
  <c r="F513" i="4" a="1"/>
  <c r="F513" i="4" s="1"/>
  <c r="F514" i="4" a="1"/>
  <c r="F514" i="4" s="1"/>
  <c r="G514" i="4" s="1"/>
  <c r="X514" i="4" s="1"/>
  <c r="F515" i="4" a="1"/>
  <c r="F515" i="4" s="1"/>
  <c r="F507" i="4" a="1"/>
  <c r="F507" i="4" s="1"/>
  <c r="F520" i="4" a="1"/>
  <c r="F520" i="4" s="1"/>
  <c r="G520" i="4" s="1"/>
  <c r="X520" i="4" s="1"/>
  <c r="F521" i="4" a="1"/>
  <c r="F521" i="4" s="1"/>
  <c r="G521" i="4" s="1"/>
  <c r="W521" i="4" s="1"/>
  <c r="F516" i="4" a="1"/>
  <c r="F516" i="4" s="1"/>
  <c r="F517" i="4" a="1"/>
  <c r="F517" i="4" s="1"/>
  <c r="F518" i="4" a="1"/>
  <c r="F518" i="4" s="1"/>
  <c r="G518" i="4" s="1"/>
  <c r="F597" i="4" a="1"/>
  <c r="F597" i="4" s="1"/>
  <c r="G597" i="4" s="1"/>
  <c r="W597" i="4" s="1"/>
  <c r="F585" i="4" a="1"/>
  <c r="F585" i="4" s="1"/>
  <c r="F570" i="4" a="1"/>
  <c r="F570" i="4" s="1"/>
  <c r="F571" i="4" a="1"/>
  <c r="F571" i="4" s="1"/>
  <c r="F572" i="4" a="1"/>
  <c r="F572" i="4" s="1"/>
  <c r="F573" i="4" a="1"/>
  <c r="F573" i="4" s="1"/>
  <c r="G573" i="4" s="1"/>
  <c r="W573" i="4" s="1"/>
  <c r="F598" i="4" a="1"/>
  <c r="F598" i="4" s="1"/>
  <c r="G598" i="4" s="1"/>
  <c r="X598" i="4" s="1"/>
  <c r="F576" i="4" a="1"/>
  <c r="F576" i="4" s="1"/>
  <c r="G576" i="4" s="1"/>
  <c r="F577" i="4" a="1"/>
  <c r="F577" i="4" s="1"/>
  <c r="G577" i="4" s="1"/>
  <c r="F578" i="4" a="1"/>
  <c r="F578" i="4"/>
  <c r="G578" i="4" s="1"/>
  <c r="W578" i="4" s="1"/>
  <c r="F579" i="4" a="1"/>
  <c r="F579" i="4" s="1"/>
  <c r="G579" i="4" s="1"/>
  <c r="F580" i="4" a="1"/>
  <c r="F580" i="4" s="1"/>
  <c r="G580" i="4" s="1"/>
  <c r="F581" i="4" a="1"/>
  <c r="F581" i="4" s="1"/>
  <c r="F586" i="4" a="1"/>
  <c r="F586" i="4" s="1"/>
  <c r="G586" i="4" s="1"/>
  <c r="F587" i="4" a="1"/>
  <c r="F587" i="4" s="1"/>
  <c r="F588" i="4" a="1"/>
  <c r="F588" i="4" s="1"/>
  <c r="F599" i="4" a="1"/>
  <c r="F599" i="4"/>
  <c r="G599" i="4" s="1"/>
  <c r="W599" i="4" s="1"/>
  <c r="F589" i="4" a="1"/>
  <c r="F589" i="4" s="1"/>
  <c r="G589" i="4" s="1"/>
  <c r="W589" i="4" s="1"/>
  <c r="F600" i="4" a="1"/>
  <c r="F600" i="4" s="1"/>
  <c r="F601" i="4" a="1"/>
  <c r="F601" i="4" s="1"/>
  <c r="F542" i="4" a="1"/>
  <c r="F542" i="4" s="1"/>
  <c r="G542" i="4" s="1"/>
  <c r="X542" i="4" s="1"/>
  <c r="F602" i="4" a="1"/>
  <c r="F602" i="4" s="1"/>
  <c r="G602" i="4" s="1"/>
  <c r="F603" i="4" a="1"/>
  <c r="F603" i="4" s="1"/>
  <c r="F604" i="4" a="1"/>
  <c r="F604" i="4" s="1"/>
  <c r="F519" i="4" a="1"/>
  <c r="F519" i="4" s="1"/>
  <c r="G519" i="4" s="1"/>
  <c r="W519" i="4" s="1"/>
  <c r="F582" i="4" a="1"/>
  <c r="F582" i="4" s="1"/>
  <c r="G582" i="4" s="1"/>
  <c r="F583" i="4" a="1"/>
  <c r="F583" i="4" s="1"/>
  <c r="F524" i="4" a="1"/>
  <c r="F524" i="4" s="1"/>
  <c r="F525" i="4" a="1"/>
  <c r="F525" i="4" s="1"/>
  <c r="G525" i="4" s="1"/>
  <c r="F526" i="4" a="1"/>
  <c r="F526" i="4" s="1"/>
  <c r="G526" i="4" s="1"/>
  <c r="W526" i="4" s="1"/>
  <c r="F527" i="4" a="1"/>
  <c r="F527" i="4" s="1"/>
  <c r="G527" i="4" s="1"/>
  <c r="F528" i="4" a="1"/>
  <c r="F528" i="4"/>
  <c r="G528" i="4" s="1"/>
  <c r="F529" i="4" a="1"/>
  <c r="F529" i="4" s="1"/>
  <c r="G529" i="4" s="1"/>
  <c r="X529" i="4" s="1"/>
  <c r="F543" i="4" a="1"/>
  <c r="F543" i="4" s="1"/>
  <c r="F544" i="4" a="1"/>
  <c r="F544" i="4" s="1"/>
  <c r="F545" i="4" a="1"/>
  <c r="F545" i="4" s="1"/>
  <c r="G545" i="4" s="1"/>
  <c r="F546" i="4" a="1"/>
  <c r="F546" i="4" s="1"/>
  <c r="F530" i="4" a="1"/>
  <c r="F530" i="4" s="1"/>
  <c r="G530" i="4" s="1"/>
  <c r="W530" i="4" s="1"/>
  <c r="F531" i="4" a="1"/>
  <c r="F531" i="4" s="1"/>
  <c r="F532" i="4" a="1"/>
  <c r="F532" i="4" s="1"/>
  <c r="G532" i="4" s="1"/>
  <c r="F646" i="4" a="1"/>
  <c r="F646" i="4" s="1"/>
  <c r="G646" i="4" s="1"/>
  <c r="F647" i="4" a="1"/>
  <c r="F647" i="4" s="1"/>
  <c r="G647" i="4" s="1"/>
  <c r="F556" i="4" a="1"/>
  <c r="F556" i="4" s="1"/>
  <c r="F533" i="4" a="1"/>
  <c r="F533" i="4" s="1"/>
  <c r="G533" i="4" s="1"/>
  <c r="F92" i="4" a="1"/>
  <c r="F92" i="4" s="1"/>
  <c r="F557" i="4" a="1"/>
  <c r="F557" i="4" s="1"/>
  <c r="G557" i="4" s="1"/>
  <c r="W557" i="4" s="1"/>
  <c r="F590" i="4" a="1"/>
  <c r="F590" i="4" s="1"/>
  <c r="G590" i="4" s="1"/>
  <c r="X590" i="4" s="1"/>
  <c r="F584" i="4" a="1"/>
  <c r="F584" i="4" s="1"/>
  <c r="G584" i="4" s="1"/>
  <c r="F605" i="4" a="1"/>
  <c r="F605" i="4" s="1"/>
  <c r="G605" i="4" s="1"/>
  <c r="F558" i="4" a="1"/>
  <c r="F558" i="4" s="1"/>
  <c r="G558" i="4" s="1"/>
  <c r="F648" i="4" a="1"/>
  <c r="F648" i="4" s="1"/>
  <c r="G648" i="4" s="1"/>
  <c r="F649" i="4" a="1"/>
  <c r="F649" i="4" s="1"/>
  <c r="G649" i="4" s="1"/>
  <c r="F650" i="4" a="1"/>
  <c r="F650" i="4" s="1"/>
  <c r="F632" i="4" a="1"/>
  <c r="F632" i="4" s="1"/>
  <c r="G632" i="4" s="1"/>
  <c r="W632" i="4" s="1"/>
  <c r="F651" i="4" a="1"/>
  <c r="F651" i="4" s="1"/>
  <c r="F652" i="4" a="1"/>
  <c r="F652" i="4" s="1"/>
  <c r="G652" i="4" s="1"/>
  <c r="F653" i="4" a="1"/>
  <c r="F653" i="4" s="1"/>
  <c r="G653" i="4" s="1"/>
  <c r="W653" i="4" s="1"/>
  <c r="F566" i="4" a="1"/>
  <c r="F566" i="4" s="1"/>
  <c r="G566" i="4" s="1"/>
  <c r="X566" i="4" s="1"/>
  <c r="F662" i="4" a="1"/>
  <c r="F662" i="4" s="1"/>
  <c r="G662" i="4" s="1"/>
  <c r="F618" i="4" a="1"/>
  <c r="F618" i="4" s="1"/>
  <c r="G618" i="4" s="1"/>
  <c r="F619" i="4" a="1"/>
  <c r="F619" i="4" s="1"/>
  <c r="F633" i="4" a="1"/>
  <c r="F633" i="4" s="1"/>
  <c r="G633" i="4" s="1"/>
  <c r="F634" i="4" a="1"/>
  <c r="F634" i="4" s="1"/>
  <c r="G634" i="4" s="1"/>
  <c r="W634" i="4" s="1"/>
  <c r="F620" i="4" a="1"/>
  <c r="F620" i="4" s="1"/>
  <c r="G620" i="4" s="1"/>
  <c r="W620" i="4" s="1"/>
  <c r="F567" i="4" a="1"/>
  <c r="F567" i="4" s="1"/>
  <c r="G567" i="4" s="1"/>
  <c r="F621" i="4" a="1"/>
  <c r="F621" i="4" s="1"/>
  <c r="G621" i="4" s="1"/>
  <c r="W621" i="4" s="1"/>
  <c r="F622" i="4" a="1"/>
  <c r="F622" i="4" s="1"/>
  <c r="G622" i="4" s="1"/>
  <c r="W622" i="4" s="1"/>
  <c r="F635" i="4" a="1"/>
  <c r="F635" i="4" s="1"/>
  <c r="G635" i="4" s="1"/>
  <c r="W635" i="4" s="1"/>
  <c r="F636" i="4" a="1"/>
  <c r="F636" i="4" s="1"/>
  <c r="F637" i="4" a="1"/>
  <c r="F637" i="4" s="1"/>
  <c r="G637" i="4" s="1"/>
  <c r="W637" i="4" s="1"/>
  <c r="F638" i="4" a="1"/>
  <c r="F638" i="4" s="1"/>
  <c r="G638" i="4" s="1"/>
  <c r="F623" i="4" a="1"/>
  <c r="F623" i="4" s="1"/>
  <c r="F568" i="4" a="1"/>
  <c r="F568" i="4" s="1"/>
  <c r="G568" i="4" s="1"/>
  <c r="F639" i="4" a="1"/>
  <c r="F639" i="4" s="1"/>
  <c r="G639" i="4" s="1"/>
  <c r="F569" i="4" a="1"/>
  <c r="F569" i="4" s="1"/>
  <c r="G569" i="4" s="1"/>
  <c r="W569" i="4" s="1"/>
  <c r="F574" i="4" a="1"/>
  <c r="F574" i="4" s="1"/>
  <c r="F575" i="4" a="1"/>
  <c r="F575" i="4" s="1"/>
  <c r="F591" i="4" a="1"/>
  <c r="F591" i="4" s="1"/>
  <c r="G591" i="4" s="1"/>
  <c r="F592" i="4" a="1"/>
  <c r="F592" i="4" s="1"/>
  <c r="G592" i="4" s="1"/>
  <c r="W592" i="4" s="1"/>
  <c r="F593" i="4" a="1"/>
  <c r="F593" i="4" s="1"/>
  <c r="G593" i="4" s="1"/>
  <c r="F594" i="4" a="1"/>
  <c r="F594" i="4" s="1"/>
  <c r="G594" i="4" s="1"/>
  <c r="W594" i="4" s="1"/>
  <c r="F595" i="4" a="1"/>
  <c r="F595" i="4" s="1"/>
  <c r="G595" i="4" s="1"/>
  <c r="W595" i="4" s="1"/>
  <c r="F640" i="4" a="1"/>
  <c r="F640" i="4" s="1"/>
  <c r="G640" i="4" s="1"/>
  <c r="W640" i="4" s="1"/>
  <c r="F641" i="4" a="1"/>
  <c r="F641" i="4" s="1"/>
  <c r="F624" i="4" a="1"/>
  <c r="F624" i="4" s="1"/>
  <c r="G624" i="4" s="1"/>
  <c r="F596" i="4" a="1"/>
  <c r="F596" i="4" s="1"/>
  <c r="F606" i="4" a="1"/>
  <c r="F606" i="4" s="1"/>
  <c r="G606" i="4" s="1"/>
  <c r="W606" i="4" s="1"/>
  <c r="F657" i="4" a="1"/>
  <c r="F657" i="4" s="1"/>
  <c r="G657" i="4" s="1"/>
  <c r="F663" i="4" a="1"/>
  <c r="F663" i="4" s="1"/>
  <c r="G663" i="4" s="1"/>
  <c r="W663" i="4" s="1"/>
  <c r="F664" i="4" a="1"/>
  <c r="F664" i="4" s="1"/>
  <c r="G664" i="4" s="1"/>
  <c r="W664" i="4" s="1"/>
  <c r="F665" i="4" a="1"/>
  <c r="F665" i="4" s="1"/>
  <c r="F666" i="4" a="1"/>
  <c r="F666" i="4" s="1"/>
  <c r="G666" i="4" s="1"/>
  <c r="F667" i="4" a="1"/>
  <c r="F667" i="4" s="1"/>
  <c r="G667" i="4" s="1"/>
  <c r="F668" i="4" a="1"/>
  <c r="F668" i="4" s="1"/>
  <c r="F658" i="4" a="1"/>
  <c r="F658" i="4" s="1"/>
  <c r="G658" i="4" s="1"/>
  <c r="F669" i="4" a="1"/>
  <c r="F669" i="4" s="1"/>
  <c r="G669" i="4" s="1"/>
  <c r="F671" i="4" a="1"/>
  <c r="F671" i="4" s="1"/>
  <c r="G671" i="4" s="1"/>
  <c r="F672" i="4" a="1"/>
  <c r="F672" i="4" s="1"/>
  <c r="F693" i="4" a="1"/>
  <c r="F693" i="4" s="1"/>
  <c r="F673" i="4" a="1"/>
  <c r="F673" i="4" s="1"/>
  <c r="G673" i="4" s="1"/>
  <c r="F674" i="4" a="1"/>
  <c r="F674" i="4" s="1"/>
  <c r="G674" i="4" s="1"/>
  <c r="W674" i="4" s="1"/>
  <c r="F704" i="4" a="1"/>
  <c r="F704" i="4" s="1"/>
  <c r="F675" i="4" a="1"/>
  <c r="F675" i="4" s="1"/>
  <c r="G675" i="4" s="1"/>
  <c r="X675" i="4" s="1"/>
  <c r="F659" i="4" a="1"/>
  <c r="F659" i="4" s="1"/>
  <c r="G659" i="4" s="1"/>
  <c r="W659" i="4" s="1"/>
  <c r="F607" i="4" a="1"/>
  <c r="F607" i="4" s="1"/>
  <c r="G607" i="4" s="1"/>
  <c r="F608" i="4" a="1"/>
  <c r="F608" i="4" s="1"/>
  <c r="G608" i="4" s="1"/>
  <c r="F609" i="4" a="1"/>
  <c r="F609" i="4" s="1"/>
  <c r="G609" i="4" s="1"/>
  <c r="W609" i="4" s="1"/>
  <c r="F610" i="4" a="1"/>
  <c r="F610" i="4" s="1"/>
  <c r="F611" i="4" a="1"/>
  <c r="F611" i="4" s="1"/>
  <c r="G611" i="4" s="1"/>
  <c r="F612" i="4" a="1"/>
  <c r="F612" i="4" s="1"/>
  <c r="G612" i="4" s="1"/>
  <c r="F625" i="4" a="1"/>
  <c r="F625" i="4" s="1"/>
  <c r="G625" i="4" s="1"/>
  <c r="X625" i="4" s="1"/>
  <c r="F626" i="4" a="1"/>
  <c r="F626" i="4" s="1"/>
  <c r="F627" i="4" a="1"/>
  <c r="F627" i="4" s="1"/>
  <c r="G627" i="4" s="1"/>
  <c r="W627" i="4" s="1"/>
  <c r="F613" i="4" a="1"/>
  <c r="F613" i="4" s="1"/>
  <c r="G613" i="4" s="1"/>
  <c r="F614" i="4" a="1"/>
  <c r="F614" i="4" s="1"/>
  <c r="G614" i="4" s="1"/>
  <c r="F615" i="4" a="1"/>
  <c r="F615" i="4" s="1"/>
  <c r="G615" i="4" s="1"/>
  <c r="F616" i="4" a="1"/>
  <c r="F616" i="4" s="1"/>
  <c r="G616" i="4" s="1"/>
  <c r="W616" i="4" s="1"/>
  <c r="F716" i="4" a="1"/>
  <c r="F716" i="4" s="1"/>
  <c r="G716" i="4" s="1"/>
  <c r="F617" i="4" a="1"/>
  <c r="F617" i="4" s="1"/>
  <c r="G617" i="4" s="1"/>
  <c r="W617" i="4" s="1"/>
  <c r="F187" i="4" a="1"/>
  <c r="F187" i="4" s="1"/>
  <c r="G187" i="4" s="1"/>
  <c r="F654" i="4" a="1"/>
  <c r="F654" i="4" s="1"/>
  <c r="G654" i="4" s="1"/>
  <c r="W654" i="4" s="1"/>
  <c r="F676" i="4" a="1"/>
  <c r="F676" i="4" s="1"/>
  <c r="F628" i="4" a="1"/>
  <c r="F628" i="4" s="1"/>
  <c r="F629" i="4" a="1"/>
  <c r="F629" i="4" s="1"/>
  <c r="F642" i="4" a="1"/>
  <c r="F642" i="4" s="1"/>
  <c r="G642" i="4" s="1"/>
  <c r="F630" i="4" a="1"/>
  <c r="F630" i="4" s="1"/>
  <c r="G630" i="4" s="1"/>
  <c r="W630" i="4" s="1"/>
  <c r="F643" i="4" a="1"/>
  <c r="F643" i="4" s="1"/>
  <c r="G643" i="4" s="1"/>
  <c r="F694" i="4" a="1"/>
  <c r="F694" i="4" s="1"/>
  <c r="G694" i="4" s="1"/>
  <c r="W694" i="4" s="1"/>
  <c r="F717" i="4" a="1"/>
  <c r="F717" i="4" s="1"/>
  <c r="G717" i="4" s="1"/>
  <c r="F705" i="4" a="1"/>
  <c r="F705" i="4" s="1"/>
  <c r="G705" i="4" s="1"/>
  <c r="F718" i="4" a="1"/>
  <c r="F718" i="4" s="1"/>
  <c r="F706" i="4" a="1"/>
  <c r="F706" i="4" s="1"/>
  <c r="G706" i="4" s="1"/>
  <c r="F719" i="4" a="1"/>
  <c r="F719" i="4" s="1"/>
  <c r="G719" i="4" s="1"/>
  <c r="W719" i="4" s="1"/>
  <c r="F707" i="4" a="1"/>
  <c r="F707" i="4" s="1"/>
  <c r="G707" i="4" s="1"/>
  <c r="W707" i="4" s="1"/>
  <c r="F644" i="4" a="1"/>
  <c r="F644" i="4" s="1"/>
  <c r="G644" i="4" s="1"/>
  <c r="W644" i="4" s="1"/>
  <c r="F645" i="4" a="1"/>
  <c r="F645" i="4" s="1"/>
  <c r="G645" i="4" s="1"/>
  <c r="F655" i="4" a="1"/>
  <c r="F655" i="4" s="1"/>
  <c r="G655" i="4" s="1"/>
  <c r="X655" i="4" s="1"/>
  <c r="F559" i="4" a="1"/>
  <c r="F559" i="4" s="1"/>
  <c r="G559" i="4" s="1"/>
  <c r="W559" i="4" s="1"/>
  <c r="F656" i="4" a="1"/>
  <c r="F656" i="4" s="1"/>
  <c r="G656" i="4" s="1"/>
  <c r="W656" i="4" s="1"/>
  <c r="F682" i="4" a="1"/>
  <c r="F682" i="4" s="1"/>
  <c r="G682" i="4" s="1"/>
  <c r="X682" i="4" s="1"/>
  <c r="F683" i="4" a="1"/>
  <c r="F683" i="4" s="1"/>
  <c r="G683" i="4" s="1"/>
  <c r="W683" i="4" s="1"/>
  <c r="F695" i="4" a="1"/>
  <c r="F695" i="4" s="1"/>
  <c r="G695" i="4" s="1"/>
  <c r="W695" i="4" s="1"/>
  <c r="F684" i="4" a="1"/>
  <c r="F684" i="4" s="1"/>
  <c r="G684" i="4" s="1"/>
  <c r="W684" i="4" s="1"/>
  <c r="F685" i="4" a="1"/>
  <c r="F685" i="4" s="1"/>
  <c r="G685" i="4" s="1"/>
  <c r="W685" i="4" s="1"/>
  <c r="F686" i="4" a="1"/>
  <c r="F686" i="4" s="1"/>
  <c r="G686" i="4" s="1"/>
  <c r="W686" i="4" s="1"/>
  <c r="F687" i="4" a="1"/>
  <c r="F687" i="4" s="1"/>
  <c r="G687" i="4" s="1"/>
  <c r="X687" i="4" s="1"/>
  <c r="F677" i="4" a="1"/>
  <c r="F677" i="4" s="1"/>
  <c r="F696" i="4" a="1"/>
  <c r="F696" i="4" s="1"/>
  <c r="G696" i="4" s="1"/>
  <c r="F697" i="4" a="1"/>
  <c r="F697" i="4" s="1"/>
  <c r="G697" i="4" s="1"/>
  <c r="W697" i="4" s="1"/>
  <c r="F708" i="4" a="1"/>
  <c r="F708" i="4" s="1"/>
  <c r="G708" i="4" s="1"/>
  <c r="W708" i="4" s="1"/>
  <c r="F709" i="4" a="1"/>
  <c r="F709" i="4" s="1"/>
  <c r="G709" i="4" s="1"/>
  <c r="W709" i="4" s="1"/>
  <c r="F698" i="4" a="1"/>
  <c r="F698" i="4" s="1"/>
  <c r="G698" i="4" s="1"/>
  <c r="W698" i="4" s="1"/>
  <c r="F699" i="4" a="1"/>
  <c r="F699" i="4" s="1"/>
  <c r="G699" i="4" s="1"/>
  <c r="F700" i="4" a="1"/>
  <c r="F700" i="4" s="1"/>
  <c r="G700" i="4" s="1"/>
  <c r="F701" i="4" a="1"/>
  <c r="F701" i="4" s="1"/>
  <c r="G701" i="4" s="1"/>
  <c r="F681" i="4" a="1"/>
  <c r="F681" i="4" s="1"/>
  <c r="G681" i="4" s="1"/>
  <c r="W681" i="4" s="1"/>
  <c r="F688" i="4" a="1"/>
  <c r="F688" i="4" s="1"/>
  <c r="G688" i="4" s="1"/>
  <c r="F660" i="4" a="1"/>
  <c r="F660" i="4" s="1"/>
  <c r="G660" i="4" s="1"/>
  <c r="W660" i="4" s="1"/>
  <c r="F661" i="4" a="1"/>
  <c r="F661" i="4" s="1"/>
  <c r="G661" i="4" s="1"/>
  <c r="F710" i="4" a="1"/>
  <c r="F710" i="4" s="1"/>
  <c r="G710" i="4" s="1"/>
  <c r="W710" i="4" s="1"/>
  <c r="F711" i="4" a="1"/>
  <c r="F711" i="4" s="1"/>
  <c r="G711" i="4" s="1"/>
  <c r="X711" i="4" s="1"/>
  <c r="F678" i="4" a="1"/>
  <c r="F678" i="4" s="1"/>
  <c r="G678" i="4" s="1"/>
  <c r="W678" i="4" s="1"/>
  <c r="F754" i="4" a="1"/>
  <c r="F754" i="4" s="1"/>
  <c r="F755" i="4" a="1"/>
  <c r="F755" i="4" s="1"/>
  <c r="G755" i="4" s="1"/>
  <c r="W755" i="4" s="1"/>
  <c r="F756" i="4" a="1"/>
  <c r="F756" i="4" s="1"/>
  <c r="G756" i="4" s="1"/>
  <c r="F737" i="4" a="1"/>
  <c r="F737" i="4" s="1"/>
  <c r="G737" i="4" s="1"/>
  <c r="F738" i="4" a="1"/>
  <c r="F738" i="4" s="1"/>
  <c r="G738" i="4" s="1"/>
  <c r="W738" i="4" s="1"/>
  <c r="F739" i="4" a="1"/>
  <c r="F739" i="4" s="1"/>
  <c r="G739" i="4" s="1"/>
  <c r="F727" i="4" a="1"/>
  <c r="F727" i="4" s="1"/>
  <c r="G727" i="4" s="1"/>
  <c r="F740" i="4" a="1"/>
  <c r="F740" i="4" s="1"/>
  <c r="G740" i="4" s="1"/>
  <c r="F741" i="4" a="1"/>
  <c r="F741" i="4" s="1"/>
  <c r="F702" i="4" a="1"/>
  <c r="F702" i="4" s="1"/>
  <c r="G702" i="4" s="1"/>
  <c r="W702" i="4" s="1"/>
  <c r="F742" i="4" a="1"/>
  <c r="F742" i="4" s="1"/>
  <c r="G742" i="4" s="1"/>
  <c r="W742" i="4" s="1"/>
  <c r="F745" i="4" a="1"/>
  <c r="F745" i="4" s="1"/>
  <c r="G745" i="4" s="1"/>
  <c r="W745" i="4" s="1"/>
  <c r="F757" i="4" a="1"/>
  <c r="F757" i="4" s="1"/>
  <c r="G757" i="4" s="1"/>
  <c r="W757" i="4" s="1"/>
  <c r="F746" i="4" a="1"/>
  <c r="F746" i="4" s="1"/>
  <c r="G746" i="4" s="1"/>
  <c r="F747" i="4" a="1"/>
  <c r="F747" i="4" s="1"/>
  <c r="G747" i="4" s="1"/>
  <c r="W747" i="4" s="1"/>
  <c r="F758" i="4" a="1"/>
  <c r="F758" i="4" s="1"/>
  <c r="G758" i="4" s="1"/>
  <c r="F748" i="4" a="1"/>
  <c r="F748" i="4" s="1"/>
  <c r="G748" i="4" s="1"/>
  <c r="W748" i="4" s="1"/>
  <c r="F759" i="4" a="1"/>
  <c r="F759" i="4" s="1"/>
  <c r="G759" i="4" s="1"/>
  <c r="F760" i="4" a="1"/>
  <c r="F760" i="4" s="1"/>
  <c r="G760" i="4" s="1"/>
  <c r="W760" i="4" s="1"/>
  <c r="F743" i="4" a="1"/>
  <c r="F743" i="4" s="1"/>
  <c r="G743" i="4" s="1"/>
  <c r="W743" i="4" s="1"/>
  <c r="F749" i="4" a="1"/>
  <c r="F749" i="4" s="1"/>
  <c r="G749" i="4" s="1"/>
  <c r="W749" i="4" s="1"/>
  <c r="F679" i="4" a="1"/>
  <c r="F679" i="4" s="1"/>
  <c r="G679" i="4" s="1"/>
  <c r="F670" i="4" a="1"/>
  <c r="F670" i="4" s="1"/>
  <c r="G670" i="4" s="1"/>
  <c r="W670" i="4" s="1"/>
  <c r="F750" i="4" a="1"/>
  <c r="F750" i="4" s="1"/>
  <c r="G750" i="4" s="1"/>
  <c r="W750" i="4" s="1"/>
  <c r="F761" i="4" a="1"/>
  <c r="F761" i="4" s="1"/>
  <c r="G761" i="4" s="1"/>
  <c r="W761" i="4" s="1"/>
  <c r="F680" i="4" a="1"/>
  <c r="F680" i="4" s="1"/>
  <c r="G680" i="4" s="1"/>
  <c r="W680" i="4" s="1"/>
  <c r="F689" i="4" a="1"/>
  <c r="F689" i="4" s="1"/>
  <c r="G689" i="4" s="1"/>
  <c r="F690" i="4" a="1"/>
  <c r="F690" i="4" s="1"/>
  <c r="G690" i="4" s="1"/>
  <c r="W690" i="4" s="1"/>
  <c r="F691" i="4" a="1"/>
  <c r="F691" i="4" s="1"/>
  <c r="G691" i="4" s="1"/>
  <c r="F692" i="4" a="1"/>
  <c r="F692" i="4" s="1"/>
  <c r="G692" i="4" s="1"/>
  <c r="F744" i="4" a="1"/>
  <c r="F744" i="4" s="1"/>
  <c r="G744" i="4" s="1"/>
  <c r="F712" i="4" a="1"/>
  <c r="F712" i="4" s="1"/>
  <c r="G712" i="4" s="1"/>
  <c r="F713" i="4" a="1"/>
  <c r="F713" i="4" s="1"/>
  <c r="G713" i="4" s="1"/>
  <c r="X713" i="4" s="1"/>
  <c r="F720" i="4" a="1"/>
  <c r="F720" i="4" s="1"/>
  <c r="G720" i="4" s="1"/>
  <c r="W720" i="4" s="1"/>
  <c r="F762" i="4" a="1"/>
  <c r="F762" i="4" s="1"/>
  <c r="G762" i="4" s="1"/>
  <c r="F703" i="4" a="1"/>
  <c r="F703" i="4" s="1"/>
  <c r="G703" i="4" s="1"/>
  <c r="F714" i="4" a="1"/>
  <c r="F714" i="4" s="1"/>
  <c r="F721" i="4" a="1"/>
  <c r="F721" i="4" s="1"/>
  <c r="G721" i="4" s="1"/>
  <c r="X721" i="4" s="1"/>
  <c r="F722" i="4" a="1"/>
  <c r="F722" i="4" s="1"/>
  <c r="G722" i="4" s="1"/>
  <c r="W722" i="4" s="1"/>
  <c r="F728" i="4" a="1"/>
  <c r="F728" i="4" s="1"/>
  <c r="G728" i="4" s="1"/>
  <c r="X728" i="4" s="1"/>
  <c r="F729" i="4" a="1"/>
  <c r="F729" i="4" s="1"/>
  <c r="G729" i="4" s="1"/>
  <c r="W729" i="4" s="1"/>
  <c r="F730" i="4" a="1"/>
  <c r="F730" i="4" s="1"/>
  <c r="G730" i="4" s="1"/>
  <c r="F731" i="4" a="1"/>
  <c r="F731" i="4" s="1"/>
  <c r="G731" i="4" s="1"/>
  <c r="W731" i="4" s="1"/>
  <c r="F732" i="4" a="1"/>
  <c r="F732" i="4" s="1"/>
  <c r="G732" i="4" s="1"/>
  <c r="W732" i="4" s="1"/>
  <c r="F733" i="4" a="1"/>
  <c r="F733" i="4" s="1"/>
  <c r="F734" i="4" a="1"/>
  <c r="F734" i="4" s="1"/>
  <c r="G734" i="4" s="1"/>
  <c r="W734" i="4" s="1"/>
  <c r="F715" i="4" a="1"/>
  <c r="F715" i="4" s="1"/>
  <c r="G715" i="4" s="1"/>
  <c r="F723" i="4" a="1"/>
  <c r="F723" i="4" s="1"/>
  <c r="G723" i="4" s="1"/>
  <c r="W723" i="4" s="1"/>
  <c r="F765" i="4" a="1"/>
  <c r="F765" i="4" s="1"/>
  <c r="G765" i="4" s="1"/>
  <c r="W765" i="4" s="1"/>
  <c r="F774" i="4" a="1"/>
  <c r="F774" i="4" s="1"/>
  <c r="G774" i="4" s="1"/>
  <c r="F775" i="4" a="1"/>
  <c r="F775" i="4" s="1"/>
  <c r="G775" i="4" s="1"/>
  <c r="F776" i="4" a="1"/>
  <c r="F776" i="4" s="1"/>
  <c r="G776" i="4" s="1"/>
  <c r="W776" i="4" s="1"/>
  <c r="F787" i="4" a="1"/>
  <c r="F787" i="4" s="1"/>
  <c r="G787" i="4" s="1"/>
  <c r="W787" i="4" s="1"/>
  <c r="F777" i="4" a="1"/>
  <c r="F777" i="4" s="1"/>
  <c r="G777" i="4" s="1"/>
  <c r="W777" i="4" s="1"/>
  <c r="F778" i="4" a="1"/>
  <c r="F778" i="4" s="1"/>
  <c r="G778" i="4" s="1"/>
  <c r="W778" i="4" s="1"/>
  <c r="F788" i="4" a="1"/>
  <c r="F788" i="4" s="1"/>
  <c r="G788" i="4" s="1"/>
  <c r="W788" i="4" s="1"/>
  <c r="F796" i="4" a="1"/>
  <c r="F796" i="4" s="1"/>
  <c r="G796" i="4" s="1"/>
  <c r="W796" i="4" s="1"/>
  <c r="F779" i="4" a="1"/>
  <c r="F779" i="4" s="1"/>
  <c r="G779" i="4" s="1"/>
  <c r="F780" i="4" a="1"/>
  <c r="F780" i="4" s="1"/>
  <c r="G780" i="4" s="1"/>
  <c r="W780" i="4" s="1"/>
  <c r="F829" i="4" a="1"/>
  <c r="F829" i="4" s="1"/>
  <c r="G829" i="4" s="1"/>
  <c r="W829" i="4" s="1"/>
  <c r="F789" i="4" a="1"/>
  <c r="F789" i="4" s="1"/>
  <c r="G789" i="4" s="1"/>
  <c r="W789" i="4" s="1"/>
  <c r="F797" i="4" a="1"/>
  <c r="F797" i="4" s="1"/>
  <c r="G797" i="4" s="1"/>
  <c r="W797" i="4" s="1"/>
  <c r="F724" i="4" a="1"/>
  <c r="F724" i="4" s="1"/>
  <c r="G724" i="4" s="1"/>
  <c r="W724" i="4" s="1"/>
  <c r="F725" i="4" a="1"/>
  <c r="F725" i="4" s="1"/>
  <c r="G725" i="4" s="1"/>
  <c r="W725" i="4" s="1"/>
  <c r="F735" i="4" a="1"/>
  <c r="F735" i="4" s="1"/>
  <c r="G735" i="4" s="1"/>
  <c r="F726" i="4" a="1"/>
  <c r="F726" i="4" s="1"/>
  <c r="G726" i="4" s="1"/>
  <c r="X726" i="4" s="1"/>
  <c r="F736" i="4" a="1"/>
  <c r="F736" i="4" s="1"/>
  <c r="G736" i="4" s="1"/>
  <c r="F830" i="4" a="1"/>
  <c r="F830" i="4" s="1"/>
  <c r="G830" i="4" s="1"/>
  <c r="F831" i="4" a="1"/>
  <c r="F831" i="4" s="1"/>
  <c r="G831" i="4" s="1"/>
  <c r="F832" i="4" a="1"/>
  <c r="F832" i="4" s="1"/>
  <c r="G832" i="4" s="1"/>
  <c r="W832" i="4" s="1"/>
  <c r="F818" i="4" a="1"/>
  <c r="F818" i="4" s="1"/>
  <c r="G818" i="4" s="1"/>
  <c r="W818" i="4" s="1"/>
  <c r="F798" i="4" a="1"/>
  <c r="F798" i="4" s="1"/>
  <c r="G798" i="4" s="1"/>
  <c r="W798" i="4" s="1"/>
  <c r="F790" i="4" a="1"/>
  <c r="F790" i="4" s="1"/>
  <c r="G790" i="4" s="1"/>
  <c r="F799" i="4" a="1"/>
  <c r="F799" i="4" s="1"/>
  <c r="G799" i="4" s="1"/>
  <c r="W799" i="4" s="1"/>
  <c r="F800" i="4" a="1"/>
  <c r="F800" i="4" s="1"/>
  <c r="G800" i="4" s="1"/>
  <c r="F833" i="4" a="1"/>
  <c r="F833" i="4" s="1"/>
  <c r="G833" i="4" s="1"/>
  <c r="W833" i="4" s="1"/>
  <c r="F751" i="4" a="1"/>
  <c r="F751" i="4" s="1"/>
  <c r="G751" i="4" s="1"/>
  <c r="X751" i="4" s="1"/>
  <c r="F763" i="4" a="1"/>
  <c r="F763" i="4" s="1"/>
  <c r="G763" i="4" s="1"/>
  <c r="F764" i="4" a="1"/>
  <c r="F764" i="4" s="1"/>
  <c r="G764" i="4" s="1"/>
  <c r="F752" i="4" a="1"/>
  <c r="F752" i="4" s="1"/>
  <c r="G752" i="4" s="1"/>
  <c r="F801" i="4" a="1"/>
  <c r="F801" i="4" s="1"/>
  <c r="G801" i="4" s="1"/>
  <c r="F802" i="4" a="1"/>
  <c r="F802" i="4" s="1"/>
  <c r="G802" i="4" s="1"/>
  <c r="F791" i="4" a="1"/>
  <c r="F791" i="4" s="1"/>
  <c r="G791" i="4" s="1"/>
  <c r="W791" i="4" s="1"/>
  <c r="F753" i="4" a="1"/>
  <c r="F753" i="4" s="1"/>
  <c r="G753" i="4" s="1"/>
  <c r="W753" i="4" s="1"/>
  <c r="F803" i="4" a="1"/>
  <c r="F803" i="4" s="1"/>
  <c r="G803" i="4" s="1"/>
  <c r="W803" i="4" s="1"/>
  <c r="F766" i="4" a="1"/>
  <c r="F766" i="4" s="1"/>
  <c r="G766" i="4" s="1"/>
  <c r="W766" i="4" s="1"/>
  <c r="F767" i="4" a="1"/>
  <c r="F767" i="4" s="1"/>
  <c r="G767" i="4" s="1"/>
  <c r="W767" i="4" s="1"/>
  <c r="F768" i="4" a="1"/>
  <c r="F768" i="4" s="1"/>
  <c r="G768" i="4" s="1"/>
  <c r="F781" i="4" a="1"/>
  <c r="F781" i="4" s="1"/>
  <c r="G781" i="4" s="1"/>
  <c r="F782" i="4" a="1"/>
  <c r="F782" i="4" s="1"/>
  <c r="G782" i="4" s="1"/>
  <c r="F783" i="4" a="1"/>
  <c r="F783" i="4" s="1"/>
  <c r="G783" i="4" s="1"/>
  <c r="F769" i="4" a="1"/>
  <c r="F769" i="4" s="1"/>
  <c r="G769" i="4" s="1"/>
  <c r="X769" i="4" s="1"/>
  <c r="F809" i="4" a="1"/>
  <c r="F809" i="4" s="1"/>
  <c r="G809" i="4" s="1"/>
  <c r="W809" i="4" s="1"/>
  <c r="F810" i="4" a="1"/>
  <c r="F810" i="4" s="1"/>
  <c r="G810" i="4" s="1"/>
  <c r="X810" i="4" s="1"/>
  <c r="F819" i="4" a="1"/>
  <c r="F819" i="4" s="1"/>
  <c r="G819" i="4" s="1"/>
  <c r="X819" i="4" s="1"/>
  <c r="F820" i="4" a="1"/>
  <c r="F820" i="4" s="1"/>
  <c r="G820" i="4" s="1"/>
  <c r="W820" i="4" s="1"/>
  <c r="F811" i="4" a="1"/>
  <c r="F811" i="4" s="1"/>
  <c r="G811" i="4" s="1"/>
  <c r="F812" i="4" a="1"/>
  <c r="F812" i="4" s="1"/>
  <c r="G812" i="4" s="1"/>
  <c r="W812" i="4" s="1"/>
  <c r="F821" i="4" a="1"/>
  <c r="F821" i="4" s="1"/>
  <c r="G821" i="4" s="1"/>
  <c r="W821" i="4" s="1"/>
  <c r="F822" i="4" a="1"/>
  <c r="F822" i="4" s="1"/>
  <c r="G822" i="4" s="1"/>
  <c r="F823" i="4" a="1"/>
  <c r="F823" i="4" s="1"/>
  <c r="G823" i="4" s="1"/>
  <c r="W823" i="4" s="1"/>
  <c r="F834" i="4" a="1"/>
  <c r="F834" i="4" s="1"/>
  <c r="G834" i="4" s="1"/>
  <c r="F770" i="4" a="1"/>
  <c r="F770" i="4" s="1"/>
  <c r="G770" i="4" s="1"/>
  <c r="X770" i="4" s="1"/>
  <c r="F771" i="4" a="1"/>
  <c r="F771" i="4" s="1"/>
  <c r="G771" i="4" s="1"/>
  <c r="W771" i="4" s="1"/>
  <c r="F772" i="4" a="1"/>
  <c r="F772" i="4" s="1"/>
  <c r="G772" i="4" s="1"/>
  <c r="F784" i="4" a="1"/>
  <c r="F784" i="4" s="1"/>
  <c r="G784" i="4" s="1"/>
  <c r="F773" i="4" a="1"/>
  <c r="F773" i="4" s="1"/>
  <c r="G773" i="4" s="1"/>
  <c r="F792" i="4" a="1"/>
  <c r="F792" i="4" s="1"/>
  <c r="G792" i="4" s="1"/>
  <c r="F785" i="4" a="1"/>
  <c r="F785" i="4" s="1"/>
  <c r="G785" i="4" s="1"/>
  <c r="W785" i="4" s="1"/>
  <c r="F786" i="4" a="1"/>
  <c r="F786" i="4" s="1"/>
  <c r="G786" i="4" s="1"/>
  <c r="F793" i="4" a="1"/>
  <c r="F793" i="4" s="1"/>
  <c r="G793" i="4" s="1"/>
  <c r="F804" i="4" a="1"/>
  <c r="F804" i="4" s="1"/>
  <c r="G804" i="4" s="1"/>
  <c r="W804" i="4" s="1"/>
  <c r="F794" i="4" a="1"/>
  <c r="F794" i="4" s="1"/>
  <c r="G794" i="4" s="1"/>
  <c r="F795" i="4" a="1"/>
  <c r="F795" i="4" s="1"/>
  <c r="G795" i="4" s="1"/>
  <c r="W795" i="4" s="1"/>
  <c r="F835" i="4" a="1"/>
  <c r="F835" i="4" s="1"/>
  <c r="G835" i="4" s="1"/>
  <c r="F824" i="4" a="1"/>
  <c r="F824" i="4" s="1"/>
  <c r="G824" i="4" s="1"/>
  <c r="W824" i="4" s="1"/>
  <c r="F825" i="4" a="1"/>
  <c r="F825" i="4" s="1"/>
  <c r="G825" i="4" s="1"/>
  <c r="F826" i="4" a="1"/>
  <c r="F826" i="4" s="1"/>
  <c r="G826" i="4" s="1"/>
  <c r="F836" i="4" a="1"/>
  <c r="F836" i="4" s="1"/>
  <c r="G836" i="4" s="1"/>
  <c r="W836" i="4" s="1"/>
  <c r="F805" i="4" a="1"/>
  <c r="F805" i="4" s="1"/>
  <c r="G805" i="4" s="1"/>
  <c r="F806" i="4" a="1"/>
  <c r="F806" i="4" s="1"/>
  <c r="G806" i="4" s="1"/>
  <c r="W806" i="4" s="1"/>
  <c r="F813" i="4" a="1"/>
  <c r="F813" i="4" s="1"/>
  <c r="G813" i="4" s="1"/>
  <c r="F814" i="4" a="1"/>
  <c r="F814" i="4" s="1"/>
  <c r="G814" i="4" s="1"/>
  <c r="W814" i="4" s="1"/>
  <c r="F815" i="4" a="1"/>
  <c r="F815" i="4" s="1"/>
  <c r="G815" i="4" s="1"/>
  <c r="F807" i="4" a="1"/>
  <c r="F807" i="4" s="1"/>
  <c r="G807" i="4" s="1"/>
  <c r="F816" i="4" a="1"/>
  <c r="F816" i="4" s="1"/>
  <c r="G816" i="4" s="1"/>
  <c r="F817" i="4" a="1"/>
  <c r="F817" i="4" s="1"/>
  <c r="G817" i="4" s="1"/>
  <c r="F808" i="4" a="1"/>
  <c r="F808" i="4" s="1"/>
  <c r="G808" i="4" s="1"/>
  <c r="F827" i="4" a="1"/>
  <c r="F827" i="4" s="1"/>
  <c r="G827" i="4" s="1"/>
  <c r="W827" i="4" s="1"/>
  <c r="F828" i="4" a="1"/>
  <c r="F828" i="4" s="1"/>
  <c r="G828" i="4" s="1"/>
  <c r="F837" i="4" a="1"/>
  <c r="F837" i="4" s="1"/>
  <c r="G837" i="4" s="1"/>
  <c r="W837" i="4" s="1"/>
  <c r="F838" i="4" a="1"/>
  <c r="F838" i="4" s="1"/>
  <c r="G838" i="4" s="1"/>
  <c r="X838" i="4" s="1"/>
  <c r="G313" i="4"/>
  <c r="W313" i="4" s="1"/>
  <c r="G2" i="4"/>
  <c r="G17" i="4"/>
  <c r="G35" i="4"/>
  <c r="G3" i="4"/>
  <c r="G4" i="4"/>
  <c r="W4" i="4" s="1"/>
  <c r="G5" i="4"/>
  <c r="X5" i="4" s="1"/>
  <c r="G6" i="4"/>
  <c r="X6" i="4" s="1"/>
  <c r="G28" i="4"/>
  <c r="W28" i="4" s="1"/>
  <c r="G18" i="4"/>
  <c r="W18" i="4" s="1"/>
  <c r="G19" i="4"/>
  <c r="G20" i="4"/>
  <c r="G36" i="4"/>
  <c r="G29" i="4"/>
  <c r="W29" i="4" s="1"/>
  <c r="G21" i="4"/>
  <c r="W21" i="4" s="1"/>
  <c r="G30" i="4"/>
  <c r="W30" i="4" s="1"/>
  <c r="G62" i="4"/>
  <c r="W62" i="4" s="1"/>
  <c r="G63" i="4"/>
  <c r="G74" i="4"/>
  <c r="G75" i="4"/>
  <c r="W75" i="4" s="1"/>
  <c r="G37" i="4"/>
  <c r="G46" i="4"/>
  <c r="W46" i="4" s="1"/>
  <c r="G47" i="4"/>
  <c r="W47" i="4" s="1"/>
  <c r="G76" i="4"/>
  <c r="W76" i="4" s="1"/>
  <c r="G64" i="4"/>
  <c r="G77" i="4"/>
  <c r="G38" i="4"/>
  <c r="G65" i="4"/>
  <c r="G78" i="4"/>
  <c r="G66" i="4"/>
  <c r="W66" i="4" s="1"/>
  <c r="G48" i="4"/>
  <c r="W48" i="4" s="1"/>
  <c r="G49" i="4"/>
  <c r="W49" i="4" s="1"/>
  <c r="G67" i="4"/>
  <c r="G50" i="4"/>
  <c r="W50" i="4" s="1"/>
  <c r="G51" i="4"/>
  <c r="G68" i="4"/>
  <c r="X68" i="4" s="1"/>
  <c r="G52" i="4"/>
  <c r="W52" i="4" s="1"/>
  <c r="G53" i="4"/>
  <c r="G7" i="4"/>
  <c r="G23" i="4"/>
  <c r="W23" i="4" s="1"/>
  <c r="G24" i="4"/>
  <c r="X24" i="4" s="1"/>
  <c r="G31" i="4"/>
  <c r="G39" i="4"/>
  <c r="G54" i="4"/>
  <c r="W54" i="4" s="1"/>
  <c r="G55" i="4"/>
  <c r="W55" i="4" s="1"/>
  <c r="G56" i="4"/>
  <c r="W56" i="4" s="1"/>
  <c r="G81" i="4"/>
  <c r="G82" i="4"/>
  <c r="W82" i="4" s="1"/>
  <c r="G8" i="4"/>
  <c r="G9" i="4"/>
  <c r="W9" i="4" s="1"/>
  <c r="G10" i="4"/>
  <c r="W10" i="4" s="1"/>
  <c r="G11" i="4"/>
  <c r="W11" i="4" s="1"/>
  <c r="G12" i="4"/>
  <c r="W12" i="4" s="1"/>
  <c r="G13" i="4"/>
  <c r="W13" i="4" s="1"/>
  <c r="G14" i="4"/>
  <c r="W14" i="4" s="1"/>
  <c r="G15" i="4"/>
  <c r="W15" i="4" s="1"/>
  <c r="G16" i="4"/>
  <c r="G25" i="4"/>
  <c r="G26" i="4"/>
  <c r="G27" i="4"/>
  <c r="G40" i="4"/>
  <c r="G83" i="4"/>
  <c r="G107" i="4"/>
  <c r="G108" i="4"/>
  <c r="W108" i="4" s="1"/>
  <c r="G109" i="4"/>
  <c r="W109" i="4" s="1"/>
  <c r="G84" i="4"/>
  <c r="X84" i="4" s="1"/>
  <c r="G85" i="4"/>
  <c r="G86" i="4"/>
  <c r="G93" i="4"/>
  <c r="W93" i="4" s="1"/>
  <c r="G110" i="4"/>
  <c r="W110" i="4" s="1"/>
  <c r="G125" i="4"/>
  <c r="W125" i="4" s="1"/>
  <c r="G111" i="4"/>
  <c r="W111" i="4" s="1"/>
  <c r="G112" i="4"/>
  <c r="G148" i="4"/>
  <c r="G126" i="4"/>
  <c r="X126" i="4" s="1"/>
  <c r="G127" i="4"/>
  <c r="G128" i="4"/>
  <c r="W128" i="4" s="1"/>
  <c r="G129" i="4"/>
  <c r="G113" i="4"/>
  <c r="G32" i="4"/>
  <c r="X32" i="4" s="1"/>
  <c r="G33" i="4"/>
  <c r="X33" i="4" s="1"/>
  <c r="G57" i="4"/>
  <c r="G87" i="4"/>
  <c r="G88" i="4"/>
  <c r="G130" i="4"/>
  <c r="W130" i="4" s="1"/>
  <c r="G114" i="4"/>
  <c r="W114" i="4" s="1"/>
  <c r="G115" i="4"/>
  <c r="W115" i="4" s="1"/>
  <c r="G41" i="4"/>
  <c r="W41" i="4" s="1"/>
  <c r="G58" i="4"/>
  <c r="G116" i="4"/>
  <c r="G34" i="4"/>
  <c r="W34" i="4" s="1"/>
  <c r="G59" i="4"/>
  <c r="G42" i="4"/>
  <c r="G43" i="4"/>
  <c r="G60" i="4"/>
  <c r="W60" i="4" s="1"/>
  <c r="G61" i="4"/>
  <c r="W61" i="4" s="1"/>
  <c r="G89" i="4"/>
  <c r="W89" i="4" s="1"/>
  <c r="G90" i="4"/>
  <c r="G44" i="4"/>
  <c r="G45" i="4"/>
  <c r="W45" i="4" s="1"/>
  <c r="G69" i="4"/>
  <c r="W69" i="4" s="1"/>
  <c r="G131" i="4"/>
  <c r="G132" i="4"/>
  <c r="G70" i="4"/>
  <c r="W70" i="4" s="1"/>
  <c r="G71" i="4"/>
  <c r="X71" i="4" s="1"/>
  <c r="G72" i="4"/>
  <c r="X72" i="4" s="1"/>
  <c r="G133" i="4"/>
  <c r="W133" i="4" s="1"/>
  <c r="G149" i="4"/>
  <c r="W149" i="4" s="1"/>
  <c r="G150" i="4"/>
  <c r="X150" i="4" s="1"/>
  <c r="G151" i="4"/>
  <c r="G152" i="4"/>
  <c r="G153" i="4"/>
  <c r="X153" i="4" s="1"/>
  <c r="G154" i="4"/>
  <c r="W154" i="4" s="1"/>
  <c r="G155" i="4"/>
  <c r="G156" i="4"/>
  <c r="G163" i="4"/>
  <c r="G157" i="4"/>
  <c r="G158" i="4"/>
  <c r="W158" i="4" s="1"/>
  <c r="G164" i="4"/>
  <c r="X164" i="4" s="1"/>
  <c r="G165" i="4"/>
  <c r="W165" i="4" s="1"/>
  <c r="G166" i="4"/>
  <c r="G167" i="4"/>
  <c r="X167" i="4" s="1"/>
  <c r="G169" i="4"/>
  <c r="G159" i="4"/>
  <c r="X159" i="4" s="1"/>
  <c r="G175" i="4"/>
  <c r="W175" i="4" s="1"/>
  <c r="G170" i="4"/>
  <c r="G171" i="4"/>
  <c r="W171" i="4" s="1"/>
  <c r="G73" i="4"/>
  <c r="W73" i="4" s="1"/>
  <c r="G79" i="4"/>
  <c r="G80" i="4"/>
  <c r="G94" i="4"/>
  <c r="W94" i="4" s="1"/>
  <c r="G95" i="4"/>
  <c r="W95" i="4" s="1"/>
  <c r="G96" i="4"/>
  <c r="G97" i="4"/>
  <c r="W97" i="4" s="1"/>
  <c r="G98" i="4"/>
  <c r="W98" i="4" s="1"/>
  <c r="G99" i="4"/>
  <c r="X99" i="4" s="1"/>
  <c r="G100" i="4"/>
  <c r="W100" i="4" s="1"/>
  <c r="G101" i="4"/>
  <c r="G102" i="4"/>
  <c r="G103" i="4"/>
  <c r="X103" i="4" s="1"/>
  <c r="G136" i="4"/>
  <c r="W136" i="4" s="1"/>
  <c r="G176" i="4"/>
  <c r="X176" i="4" s="1"/>
  <c r="G117" i="4"/>
  <c r="W117" i="4" s="1"/>
  <c r="G219" i="4"/>
  <c r="W219" i="4" s="1"/>
  <c r="G220" i="4"/>
  <c r="X220" i="4" s="1"/>
  <c r="G221" i="4"/>
  <c r="W221" i="4" s="1"/>
  <c r="G237" i="4"/>
  <c r="G91" i="4"/>
  <c r="W91" i="4" s="1"/>
  <c r="G203" i="4"/>
  <c r="G222" i="4"/>
  <c r="G118" i="4"/>
  <c r="W118" i="4" s="1"/>
  <c r="G119" i="4"/>
  <c r="W119" i="4" s="1"/>
  <c r="G120" i="4"/>
  <c r="G177" i="4"/>
  <c r="W177" i="4" s="1"/>
  <c r="G104" i="4"/>
  <c r="X104" i="4" s="1"/>
  <c r="G105" i="4"/>
  <c r="W105" i="4" s="1"/>
  <c r="G106" i="4"/>
  <c r="W106" i="4" s="1"/>
  <c r="G223" i="4"/>
  <c r="W223" i="4" s="1"/>
  <c r="G204" i="4"/>
  <c r="W204" i="4" s="1"/>
  <c r="G205" i="4"/>
  <c r="X205" i="4" s="1"/>
  <c r="G122" i="4"/>
  <c r="W122" i="4" s="1"/>
  <c r="G123" i="4"/>
  <c r="X123" i="4" s="1"/>
  <c r="G124" i="4"/>
  <c r="W124" i="4" s="1"/>
  <c r="G134" i="4"/>
  <c r="G206" i="4"/>
  <c r="G207" i="4"/>
  <c r="W207" i="4" s="1"/>
  <c r="G238" i="4"/>
  <c r="G239" i="4"/>
  <c r="W239" i="4" s="1"/>
  <c r="G240" i="4"/>
  <c r="G225" i="4"/>
  <c r="G226" i="4"/>
  <c r="W226" i="4" s="1"/>
  <c r="G227" i="4"/>
  <c r="G172" i="4"/>
  <c r="W172" i="4" s="1"/>
  <c r="G135" i="4"/>
  <c r="W135" i="4" s="1"/>
  <c r="G228" i="4"/>
  <c r="G188" i="4"/>
  <c r="W188" i="4" s="1"/>
  <c r="G189" i="4"/>
  <c r="G208" i="4"/>
  <c r="X208" i="4" s="1"/>
  <c r="G190" i="4"/>
  <c r="G191" i="4"/>
  <c r="G209" i="4"/>
  <c r="W209" i="4" s="1"/>
  <c r="G241" i="4"/>
  <c r="W241" i="4" s="1"/>
  <c r="G327" i="4"/>
  <c r="W327" i="4" s="1"/>
  <c r="G138" i="4"/>
  <c r="G139" i="4"/>
  <c r="G140" i="4"/>
  <c r="G141" i="4"/>
  <c r="G142" i="4"/>
  <c r="W142" i="4" s="1"/>
  <c r="G143" i="4"/>
  <c r="W143" i="4" s="1"/>
  <c r="G144" i="4"/>
  <c r="X144" i="4" s="1"/>
  <c r="G229" i="4"/>
  <c r="G145" i="4"/>
  <c r="W145" i="4" s="1"/>
  <c r="G160" i="4"/>
  <c r="W160" i="4" s="1"/>
  <c r="G146" i="4"/>
  <c r="W146" i="4" s="1"/>
  <c r="G147" i="4"/>
  <c r="W147" i="4" s="1"/>
  <c r="G161" i="4"/>
  <c r="W161" i="4" s="1"/>
  <c r="G173" i="4"/>
  <c r="X173" i="4" s="1"/>
  <c r="G210" i="4"/>
  <c r="X210" i="4" s="1"/>
  <c r="G230" i="4"/>
  <c r="X230" i="4" s="1"/>
  <c r="G162" i="4"/>
  <c r="G192" i="4"/>
  <c r="G174" i="4"/>
  <c r="G265" i="4"/>
  <c r="W265" i="4" s="1"/>
  <c r="G285" i="4"/>
  <c r="W285" i="4" s="1"/>
  <c r="G342" i="4"/>
  <c r="W342" i="4" s="1"/>
  <c r="G368" i="4"/>
  <c r="W368" i="4" s="1"/>
  <c r="G286" i="4"/>
  <c r="X286" i="4" s="1"/>
  <c r="G287" i="4"/>
  <c r="G288" i="4"/>
  <c r="G289" i="4"/>
  <c r="G343" i="4"/>
  <c r="X343" i="4" s="1"/>
  <c r="G344" i="4"/>
  <c r="W344" i="4" s="1"/>
  <c r="G345" i="4"/>
  <c r="X345" i="4" s="1"/>
  <c r="G346" i="4"/>
  <c r="G347" i="4"/>
  <c r="W347" i="4" s="1"/>
  <c r="G178" i="4"/>
  <c r="G179" i="4"/>
  <c r="G180" i="4"/>
  <c r="G181" i="4"/>
  <c r="X181" i="4" s="1"/>
  <c r="G182" i="4"/>
  <c r="W182" i="4" s="1"/>
  <c r="G183" i="4"/>
  <c r="W183" i="4" s="1"/>
  <c r="G184" i="4"/>
  <c r="W184" i="4" s="1"/>
  <c r="G290" i="4"/>
  <c r="G274" i="4"/>
  <c r="W274" i="4" s="1"/>
  <c r="G291" i="4"/>
  <c r="G248" i="4"/>
  <c r="G292" i="4"/>
  <c r="X292" i="4" s="1"/>
  <c r="G275" i="4"/>
  <c r="W275" i="4" s="1"/>
  <c r="G276" i="4"/>
  <c r="G328" i="4"/>
  <c r="W328" i="4" s="1"/>
  <c r="G293" i="4"/>
  <c r="W293" i="4" s="1"/>
  <c r="G249" i="4"/>
  <c r="G250" i="4"/>
  <c r="X250" i="4" s="1"/>
  <c r="G277" i="4"/>
  <c r="W277" i="4" s="1"/>
  <c r="G266" i="4"/>
  <c r="G267" i="4"/>
  <c r="W267" i="4" s="1"/>
  <c r="G251" i="4"/>
  <c r="W251" i="4" s="1"/>
  <c r="G185" i="4"/>
  <c r="X185" i="4" s="1"/>
  <c r="G268" i="4"/>
  <c r="X268" i="4" s="1"/>
  <c r="G269" i="4"/>
  <c r="W269" i="4" s="1"/>
  <c r="G252" i="4"/>
  <c r="G253" i="4"/>
  <c r="G270" i="4"/>
  <c r="G193" i="4"/>
  <c r="W193" i="4" s="1"/>
  <c r="G194" i="4"/>
  <c r="W194" i="4" s="1"/>
  <c r="G195" i="4"/>
  <c r="X195" i="4" s="1"/>
  <c r="G196" i="4"/>
  <c r="W196" i="4" s="1"/>
  <c r="G211" i="4"/>
  <c r="G197" i="4"/>
  <c r="W197" i="4" s="1"/>
  <c r="G198" i="4"/>
  <c r="W198" i="4" s="1"/>
  <c r="G199" i="4"/>
  <c r="W199" i="4" s="1"/>
  <c r="G186" i="4"/>
  <c r="W186" i="4" s="1"/>
  <c r="G369" i="4"/>
  <c r="W369" i="4" s="1"/>
  <c r="G278" i="4"/>
  <c r="W278" i="4" s="1"/>
  <c r="G279" i="4"/>
  <c r="X279" i="4" s="1"/>
  <c r="G200" i="4"/>
  <c r="G212" i="4"/>
  <c r="G213" i="4"/>
  <c r="G214" i="4"/>
  <c r="X214" i="4" s="1"/>
  <c r="G215" i="4"/>
  <c r="W215" i="4" s="1"/>
  <c r="G216" i="4"/>
  <c r="W216" i="4" s="1"/>
  <c r="G231" i="4"/>
  <c r="W231" i="4" s="1"/>
  <c r="G201" i="4"/>
  <c r="X201" i="4" s="1"/>
  <c r="G202" i="4"/>
  <c r="W202" i="4" s="1"/>
  <c r="G217" i="4"/>
  <c r="W217" i="4" s="1"/>
  <c r="G232" i="4"/>
  <c r="W232" i="4" s="1"/>
  <c r="G218" i="4"/>
  <c r="W218" i="4" s="1"/>
  <c r="G233" i="4"/>
  <c r="W233" i="4" s="1"/>
  <c r="G234" i="4"/>
  <c r="G235" i="4"/>
  <c r="X235" i="4" s="1"/>
  <c r="G254" i="4"/>
  <c r="W254" i="4" s="1"/>
  <c r="G314" i="4"/>
  <c r="X314" i="4" s="1"/>
  <c r="G315" i="4"/>
  <c r="G300" i="4"/>
  <c r="G370" i="4"/>
  <c r="W370" i="4" s="1"/>
  <c r="G301" i="4"/>
  <c r="W301" i="4" s="1"/>
  <c r="G316" i="4"/>
  <c r="W316" i="4" s="1"/>
  <c r="G317" i="4"/>
  <c r="W317" i="4" s="1"/>
  <c r="G318" i="4"/>
  <c r="G329" i="4"/>
  <c r="W329" i="4" s="1"/>
  <c r="G330" i="4"/>
  <c r="G331" i="4"/>
  <c r="G332" i="4"/>
  <c r="G333" i="4"/>
  <c r="W333" i="4" s="1"/>
  <c r="G302" i="4"/>
  <c r="X302" i="4" s="1"/>
  <c r="G334" i="4"/>
  <c r="X334" i="4" s="1"/>
  <c r="G348" i="4"/>
  <c r="W348" i="4" s="1"/>
  <c r="G335" i="4"/>
  <c r="G349" i="4"/>
  <c r="W349" i="4" s="1"/>
  <c r="G336" i="4"/>
  <c r="G319" i="4"/>
  <c r="G337" i="4"/>
  <c r="W337" i="4" s="1"/>
  <c r="G338" i="4"/>
  <c r="X338" i="4" s="1"/>
  <c r="G445" i="4"/>
  <c r="W445" i="4" s="1"/>
  <c r="G350" i="4"/>
  <c r="G351" i="4"/>
  <c r="G352" i="4"/>
  <c r="W352" i="4" s="1"/>
  <c r="G236" i="4"/>
  <c r="W236" i="4" s="1"/>
  <c r="G280" i="4"/>
  <c r="G339" i="4"/>
  <c r="W339" i="4" s="1"/>
  <c r="G320" i="4"/>
  <c r="X320" i="4" s="1"/>
  <c r="G303" i="4"/>
  <c r="W303" i="4" s="1"/>
  <c r="G321" i="4"/>
  <c r="W321" i="4" s="1"/>
  <c r="G322" i="4"/>
  <c r="X322" i="4" s="1"/>
  <c r="G255" i="4"/>
  <c r="W255" i="4" s="1"/>
  <c r="G281" i="4"/>
  <c r="G242" i="4"/>
  <c r="G243" i="4"/>
  <c r="W243" i="4" s="1"/>
  <c r="G244" i="4"/>
  <c r="X244" i="4" s="1"/>
  <c r="G245" i="4"/>
  <c r="W245" i="4" s="1"/>
  <c r="G256" i="4"/>
  <c r="X256" i="4" s="1"/>
  <c r="G257" i="4"/>
  <c r="W257" i="4" s="1"/>
  <c r="G246" i="4"/>
  <c r="G247" i="4"/>
  <c r="G282" i="4"/>
  <c r="W282" i="4" s="1"/>
  <c r="G258" i="4"/>
  <c r="W258" i="4" s="1"/>
  <c r="G259" i="4"/>
  <c r="W259" i="4" s="1"/>
  <c r="G262" i="4"/>
  <c r="W262" i="4" s="1"/>
  <c r="G271" i="4"/>
  <c r="W271" i="4" s="1"/>
  <c r="G283" i="4"/>
  <c r="W283" i="4" s="1"/>
  <c r="G263" i="4"/>
  <c r="G264" i="4"/>
  <c r="W264" i="4" s="1"/>
  <c r="G304" i="4"/>
  <c r="G323" i="4"/>
  <c r="W323" i="4" s="1"/>
  <c r="G324" i="4"/>
  <c r="X324" i="4" s="1"/>
  <c r="G272" i="4"/>
  <c r="X272" i="4" s="1"/>
  <c r="G294" i="4"/>
  <c r="G402" i="4"/>
  <c r="G295" i="4"/>
  <c r="G305" i="4"/>
  <c r="W305" i="4" s="1"/>
  <c r="G273" i="4"/>
  <c r="G284" i="4"/>
  <c r="X284" i="4" s="1"/>
  <c r="G372" i="4"/>
  <c r="W372" i="4" s="1"/>
  <c r="G373" i="4"/>
  <c r="W373" i="4" s="1"/>
  <c r="G374" i="4"/>
  <c r="G384" i="4"/>
  <c r="W384" i="4" s="1"/>
  <c r="G385" i="4"/>
  <c r="W385" i="4" s="1"/>
  <c r="G375" i="4"/>
  <c r="W375" i="4" s="1"/>
  <c r="G387" i="4"/>
  <c r="W387" i="4" s="1"/>
  <c r="G388" i="4"/>
  <c r="X388" i="4" s="1"/>
  <c r="G389" i="4"/>
  <c r="G390" i="4"/>
  <c r="W390" i="4" s="1"/>
  <c r="G403" i="4"/>
  <c r="W403" i="4" s="1"/>
  <c r="G404" i="4"/>
  <c r="G405" i="4"/>
  <c r="G391" i="4"/>
  <c r="G392" i="4"/>
  <c r="W392" i="4" s="1"/>
  <c r="G406" i="4"/>
  <c r="X406" i="4" s="1"/>
  <c r="G407" i="4"/>
  <c r="G296" i="4"/>
  <c r="W296" i="4" s="1"/>
  <c r="G297" i="4"/>
  <c r="W297" i="4" s="1"/>
  <c r="G325" i="4"/>
  <c r="W325" i="4" s="1"/>
  <c r="G326" i="4"/>
  <c r="G298" i="4"/>
  <c r="W298" i="4" s="1"/>
  <c r="G306" i="4"/>
  <c r="X306" i="4" s="1"/>
  <c r="G307" i="4"/>
  <c r="G308" i="4"/>
  <c r="G309" i="4"/>
  <c r="W309" i="4" s="1"/>
  <c r="G310" i="4"/>
  <c r="X310" i="4" s="1"/>
  <c r="G299" i="4"/>
  <c r="G311" i="4"/>
  <c r="G312" i="4"/>
  <c r="X312" i="4" s="1"/>
  <c r="G465" i="4"/>
  <c r="W465" i="4" s="1"/>
  <c r="G418" i="4"/>
  <c r="G419" i="4"/>
  <c r="W419" i="4" s="1"/>
  <c r="G434" i="4"/>
  <c r="W434" i="4" s="1"/>
  <c r="G446" i="4"/>
  <c r="G420" i="4"/>
  <c r="X420" i="4" s="1"/>
  <c r="G447" i="4"/>
  <c r="X447" i="4" s="1"/>
  <c r="G448" i="4"/>
  <c r="X448" i="4" s="1"/>
  <c r="G435" i="4"/>
  <c r="X435" i="4" s="1"/>
  <c r="G436" i="4"/>
  <c r="X436" i="4" s="1"/>
  <c r="G449" i="4"/>
  <c r="G450" i="4"/>
  <c r="X450" i="4" s="1"/>
  <c r="G456" i="4"/>
  <c r="X456" i="4" s="1"/>
  <c r="G458" i="4"/>
  <c r="G459" i="4"/>
  <c r="G461" i="4"/>
  <c r="X461" i="4" s="1"/>
  <c r="G341" i="4"/>
  <c r="G355" i="4"/>
  <c r="W355" i="4" s="1"/>
  <c r="G353" i="4"/>
  <c r="W353" i="4" s="1"/>
  <c r="G377" i="4"/>
  <c r="G356" i="4"/>
  <c r="G357" i="4"/>
  <c r="X357" i="4" s="1"/>
  <c r="G358" i="4"/>
  <c r="X358" i="4" s="1"/>
  <c r="G359" i="4"/>
  <c r="G360" i="4"/>
  <c r="W360" i="4" s="1"/>
  <c r="G378" i="4"/>
  <c r="G361" i="4"/>
  <c r="W361" i="4" s="1"/>
  <c r="G362" i="4"/>
  <c r="G364" i="4"/>
  <c r="W364" i="4" s="1"/>
  <c r="G365" i="4"/>
  <c r="W365" i="4" s="1"/>
  <c r="G366" i="4"/>
  <c r="W366" i="4" s="1"/>
  <c r="G437" i="4"/>
  <c r="W437" i="4" s="1"/>
  <c r="G421" i="4"/>
  <c r="X421" i="4" s="1"/>
  <c r="G408" i="4"/>
  <c r="G438" i="4"/>
  <c r="W438" i="4" s="1"/>
  <c r="G451" i="4"/>
  <c r="W451" i="4" s="1"/>
  <c r="G452" i="4"/>
  <c r="X452" i="4" s="1"/>
  <c r="G462" i="4"/>
  <c r="G381" i="4"/>
  <c r="X381" i="4" s="1"/>
  <c r="G367" i="4"/>
  <c r="X367" i="4" s="1"/>
  <c r="G409" i="4"/>
  <c r="G394" i="4"/>
  <c r="W394" i="4" s="1"/>
  <c r="G382" i="4"/>
  <c r="W382" i="4" s="1"/>
  <c r="G383" i="4"/>
  <c r="X383" i="4" s="1"/>
  <c r="G395" i="4"/>
  <c r="G396" i="4"/>
  <c r="X396" i="4" s="1"/>
  <c r="G398" i="4"/>
  <c r="X398" i="4" s="1"/>
  <c r="G399" i="4"/>
  <c r="W399" i="4" s="1"/>
  <c r="G400" i="4"/>
  <c r="W400" i="4" s="1"/>
  <c r="G439" i="4"/>
  <c r="W439" i="4" s="1"/>
  <c r="G467" i="4"/>
  <c r="X467" i="4" s="1"/>
  <c r="G468" i="4"/>
  <c r="G534" i="4"/>
  <c r="G469" i="4"/>
  <c r="W469" i="4" s="1"/>
  <c r="G470" i="4"/>
  <c r="G495" i="4"/>
  <c r="X495" i="4" s="1"/>
  <c r="G547" i="4"/>
  <c r="W547" i="4" s="1"/>
  <c r="G480" i="4"/>
  <c r="W480" i="4" s="1"/>
  <c r="G482" i="4"/>
  <c r="G508" i="4"/>
  <c r="G497" i="4"/>
  <c r="X497" i="4" s="1"/>
  <c r="G498" i="4"/>
  <c r="X498" i="4" s="1"/>
  <c r="G509" i="4"/>
  <c r="W509" i="4" s="1"/>
  <c r="G499" i="4"/>
  <c r="W499" i="4" s="1"/>
  <c r="G500" i="4"/>
  <c r="W500" i="4" s="1"/>
  <c r="G501" i="4"/>
  <c r="W501" i="4" s="1"/>
  <c r="G511" i="4"/>
  <c r="G483" i="4"/>
  <c r="G471" i="4"/>
  <c r="G440" i="4"/>
  <c r="W440" i="4" s="1"/>
  <c r="G411" i="4"/>
  <c r="W411" i="4" s="1"/>
  <c r="G414" i="4"/>
  <c r="X414" i="4" s="1"/>
  <c r="G422" i="4"/>
  <c r="G423" i="4"/>
  <c r="G424" i="4"/>
  <c r="W424" i="4" s="1"/>
  <c r="G426" i="4"/>
  <c r="W426" i="4" s="1"/>
  <c r="G416" i="4"/>
  <c r="X416" i="4" s="1"/>
  <c r="G427" i="4"/>
  <c r="W427" i="4" s="1"/>
  <c r="G442" i="4"/>
  <c r="X442" i="4" s="1"/>
  <c r="G428" i="4"/>
  <c r="X428" i="4" s="1"/>
  <c r="G429" i="4"/>
  <c r="G453" i="4"/>
  <c r="G463" i="4"/>
  <c r="W463" i="4" s="1"/>
  <c r="G454" i="4"/>
  <c r="X454" i="4" s="1"/>
  <c r="G430" i="4"/>
  <c r="W430" i="4" s="1"/>
  <c r="G444" i="4"/>
  <c r="W444" i="4" s="1"/>
  <c r="G502" i="4"/>
  <c r="W502" i="4" s="1"/>
  <c r="G484" i="4"/>
  <c r="W484" i="4" s="1"/>
  <c r="G485" i="4"/>
  <c r="G472" i="4"/>
  <c r="G466" i="4"/>
  <c r="W466" i="4" s="1"/>
  <c r="G548" i="4"/>
  <c r="W548" i="4" s="1"/>
  <c r="G560" i="4"/>
  <c r="W560" i="4" s="1"/>
  <c r="G561" i="4"/>
  <c r="W561" i="4" s="1"/>
  <c r="G562" i="4"/>
  <c r="X562" i="4" s="1"/>
  <c r="G563" i="4"/>
  <c r="X563" i="4" s="1"/>
  <c r="G549" i="4"/>
  <c r="W549" i="4" s="1"/>
  <c r="G564" i="4"/>
  <c r="X564" i="4" s="1"/>
  <c r="G550" i="4"/>
  <c r="X550" i="4" s="1"/>
  <c r="G552" i="4"/>
  <c r="W552" i="4" s="1"/>
  <c r="G537" i="4"/>
  <c r="G539" i="4"/>
  <c r="G553" i="4"/>
  <c r="G522" i="4"/>
  <c r="X522" i="4" s="1"/>
  <c r="G540" i="4"/>
  <c r="G523" i="4"/>
  <c r="G541" i="4"/>
  <c r="W541" i="4" s="1"/>
  <c r="G475" i="4"/>
  <c r="X475" i="4" s="1"/>
  <c r="G486" i="4"/>
  <c r="X486" i="4" s="1"/>
  <c r="G487" i="4"/>
  <c r="X487" i="4" s="1"/>
  <c r="G488" i="4"/>
  <c r="X488" i="4" s="1"/>
  <c r="G489" i="4"/>
  <c r="W489" i="4" s="1"/>
  <c r="G490" i="4"/>
  <c r="X490" i="4" s="1"/>
  <c r="G491" i="4"/>
  <c r="X491" i="4" s="1"/>
  <c r="G503" i="4"/>
  <c r="X503" i="4" s="1"/>
  <c r="G493" i="4"/>
  <c r="X493" i="4" s="1"/>
  <c r="G494" i="4"/>
  <c r="W494" i="4" s="1"/>
  <c r="G505" i="4"/>
  <c r="G512" i="4"/>
  <c r="G513" i="4"/>
  <c r="X513" i="4" s="1"/>
  <c r="G515" i="4"/>
  <c r="W515" i="4" s="1"/>
  <c r="G507" i="4"/>
  <c r="W507" i="4" s="1"/>
  <c r="G516" i="4"/>
  <c r="W516" i="4" s="1"/>
  <c r="G517" i="4"/>
  <c r="W517" i="4" s="1"/>
  <c r="G585" i="4"/>
  <c r="G570" i="4"/>
  <c r="G571" i="4"/>
  <c r="G572" i="4"/>
  <c r="G581" i="4"/>
  <c r="X581" i="4" s="1"/>
  <c r="G587" i="4"/>
  <c r="G588" i="4"/>
  <c r="W588" i="4" s="1"/>
  <c r="G600" i="4"/>
  <c r="W600" i="4" s="1"/>
  <c r="G601" i="4"/>
  <c r="G603" i="4"/>
  <c r="G604" i="4"/>
  <c r="G583" i="4"/>
  <c r="W583" i="4" s="1"/>
  <c r="G524" i="4"/>
  <c r="X524" i="4" s="1"/>
  <c r="G543" i="4"/>
  <c r="W543" i="4" s="1"/>
  <c r="G544" i="4"/>
  <c r="X544" i="4" s="1"/>
  <c r="G546" i="4"/>
  <c r="W546" i="4" s="1"/>
  <c r="G531" i="4"/>
  <c r="X531" i="4" s="1"/>
  <c r="G556" i="4"/>
  <c r="W556" i="4" s="1"/>
  <c r="G92" i="4"/>
  <c r="G650" i="4"/>
  <c r="W650" i="4" s="1"/>
  <c r="G651" i="4"/>
  <c r="X651" i="4" s="1"/>
  <c r="G619" i="4"/>
  <c r="W619" i="4" s="1"/>
  <c r="G636" i="4"/>
  <c r="W636" i="4" s="1"/>
  <c r="G623" i="4"/>
  <c r="W623" i="4" s="1"/>
  <c r="G574" i="4"/>
  <c r="X574" i="4" s="1"/>
  <c r="G575" i="4"/>
  <c r="X575" i="4" s="1"/>
  <c r="G641" i="4"/>
  <c r="G596" i="4"/>
  <c r="G665" i="4"/>
  <c r="W665" i="4" s="1"/>
  <c r="G668" i="4"/>
  <c r="G672" i="4"/>
  <c r="G693" i="4"/>
  <c r="G704" i="4"/>
  <c r="G610" i="4"/>
  <c r="W610" i="4" s="1"/>
  <c r="G626" i="4"/>
  <c r="G676" i="4"/>
  <c r="W676" i="4" s="1"/>
  <c r="G628" i="4"/>
  <c r="G629" i="4"/>
  <c r="G718" i="4"/>
  <c r="X718" i="4" s="1"/>
  <c r="G677" i="4"/>
  <c r="G754" i="4"/>
  <c r="G741" i="4"/>
  <c r="G714" i="4"/>
  <c r="G733" i="4"/>
  <c r="W733" i="4" s="1"/>
  <c r="I313" i="4"/>
  <c r="I2" i="4"/>
  <c r="I17" i="4"/>
  <c r="I35" i="4"/>
  <c r="I3" i="4"/>
  <c r="I4" i="4"/>
  <c r="I5" i="4"/>
  <c r="I6" i="4"/>
  <c r="I28" i="4"/>
  <c r="I18" i="4"/>
  <c r="I19" i="4"/>
  <c r="I20" i="4"/>
  <c r="I36" i="4"/>
  <c r="I29" i="4"/>
  <c r="I21" i="4"/>
  <c r="I30" i="4"/>
  <c r="I62" i="4"/>
  <c r="I63" i="4"/>
  <c r="I74" i="4"/>
  <c r="I75" i="4"/>
  <c r="I37" i="4"/>
  <c r="I46" i="4"/>
  <c r="I22" i="4"/>
  <c r="I47" i="4"/>
  <c r="I76" i="4"/>
  <c r="I64" i="4"/>
  <c r="I77" i="4"/>
  <c r="I38" i="4"/>
  <c r="I65" i="4"/>
  <c r="I78" i="4"/>
  <c r="I66" i="4"/>
  <c r="I48" i="4"/>
  <c r="I49" i="4"/>
  <c r="I67" i="4"/>
  <c r="I50" i="4"/>
  <c r="I51" i="4"/>
  <c r="I68" i="4"/>
  <c r="I52" i="4"/>
  <c r="I53" i="4"/>
  <c r="I7" i="4"/>
  <c r="I23" i="4"/>
  <c r="I24" i="4"/>
  <c r="I31" i="4"/>
  <c r="I39" i="4"/>
  <c r="I54" i="4"/>
  <c r="I55" i="4"/>
  <c r="I56" i="4"/>
  <c r="I81" i="4"/>
  <c r="I82" i="4"/>
  <c r="I8" i="4"/>
  <c r="I9" i="4"/>
  <c r="I10" i="4"/>
  <c r="I11" i="4"/>
  <c r="I12" i="4"/>
  <c r="I13" i="4"/>
  <c r="I14" i="4"/>
  <c r="I15" i="4"/>
  <c r="I16" i="4"/>
  <c r="I25" i="4"/>
  <c r="I26" i="4"/>
  <c r="I27" i="4"/>
  <c r="I40" i="4"/>
  <c r="I83" i="4"/>
  <c r="I107" i="4"/>
  <c r="I108" i="4"/>
  <c r="I109" i="4"/>
  <c r="I84" i="4"/>
  <c r="I85" i="4"/>
  <c r="I86" i="4"/>
  <c r="I93" i="4"/>
  <c r="I110" i="4"/>
  <c r="I125" i="4"/>
  <c r="I111" i="4"/>
  <c r="I112" i="4"/>
  <c r="I148" i="4"/>
  <c r="I126" i="4"/>
  <c r="I127" i="4"/>
  <c r="I128" i="4"/>
  <c r="I129" i="4"/>
  <c r="I113" i="4"/>
  <c r="I32" i="4"/>
  <c r="I33" i="4"/>
  <c r="I57" i="4"/>
  <c r="I87" i="4"/>
  <c r="I88" i="4"/>
  <c r="I130" i="4"/>
  <c r="I114" i="4"/>
  <c r="I115" i="4"/>
  <c r="I41" i="4"/>
  <c r="I58" i="4"/>
  <c r="I116" i="4"/>
  <c r="I34" i="4"/>
  <c r="I59" i="4"/>
  <c r="I42" i="4"/>
  <c r="I43" i="4"/>
  <c r="I60" i="4"/>
  <c r="I61" i="4"/>
  <c r="I89" i="4"/>
  <c r="I90" i="4"/>
  <c r="I44" i="4"/>
  <c r="I45" i="4"/>
  <c r="I69" i="4"/>
  <c r="I131" i="4"/>
  <c r="I132" i="4"/>
  <c r="I70" i="4"/>
  <c r="I71" i="4"/>
  <c r="I72" i="4"/>
  <c r="I133" i="4"/>
  <c r="I149" i="4"/>
  <c r="I150" i="4"/>
  <c r="I151" i="4"/>
  <c r="I152" i="4"/>
  <c r="I153" i="4"/>
  <c r="I154" i="4"/>
  <c r="I155" i="4"/>
  <c r="I156" i="4"/>
  <c r="I163" i="4"/>
  <c r="I157" i="4"/>
  <c r="I158" i="4"/>
  <c r="I164" i="4"/>
  <c r="I165" i="4"/>
  <c r="I166" i="4"/>
  <c r="I167" i="4"/>
  <c r="I168" i="4"/>
  <c r="I169" i="4"/>
  <c r="I159" i="4"/>
  <c r="I175" i="4"/>
  <c r="I170" i="4"/>
  <c r="I171" i="4"/>
  <c r="I73" i="4"/>
  <c r="I79" i="4"/>
  <c r="I80" i="4"/>
  <c r="I94" i="4"/>
  <c r="I95" i="4"/>
  <c r="I96" i="4"/>
  <c r="I97" i="4"/>
  <c r="I98" i="4"/>
  <c r="I99" i="4"/>
  <c r="I100" i="4"/>
  <c r="I101" i="4"/>
  <c r="I102" i="4"/>
  <c r="I103" i="4"/>
  <c r="I136" i="4"/>
  <c r="I176" i="4"/>
  <c r="I117" i="4"/>
  <c r="I219" i="4"/>
  <c r="I220" i="4"/>
  <c r="I221" i="4"/>
  <c r="I237" i="4"/>
  <c r="I91" i="4"/>
  <c r="I203" i="4"/>
  <c r="I222" i="4"/>
  <c r="I118" i="4"/>
  <c r="I119" i="4"/>
  <c r="I120" i="4"/>
  <c r="I121" i="4"/>
  <c r="I177" i="4"/>
  <c r="I104" i="4"/>
  <c r="I105" i="4"/>
  <c r="I106" i="4"/>
  <c r="I223" i="4"/>
  <c r="I204" i="4"/>
  <c r="I205" i="4"/>
  <c r="I122" i="4"/>
  <c r="I123" i="4"/>
  <c r="I124" i="4"/>
  <c r="I134" i="4"/>
  <c r="I206" i="4"/>
  <c r="I207" i="4"/>
  <c r="I238" i="4"/>
  <c r="I239" i="4"/>
  <c r="I224" i="4"/>
  <c r="I240" i="4"/>
  <c r="I225" i="4"/>
  <c r="I226" i="4"/>
  <c r="I227" i="4"/>
  <c r="I172" i="4"/>
  <c r="I135" i="4"/>
  <c r="I228" i="4"/>
  <c r="I188" i="4"/>
  <c r="I189" i="4"/>
  <c r="I208" i="4"/>
  <c r="I190" i="4"/>
  <c r="I191" i="4"/>
  <c r="I209" i="4"/>
  <c r="I241" i="4"/>
  <c r="I327" i="4"/>
  <c r="I137" i="4"/>
  <c r="I138" i="4"/>
  <c r="I139" i="4"/>
  <c r="I140" i="4"/>
  <c r="I141" i="4"/>
  <c r="I142" i="4"/>
  <c r="I143" i="4"/>
  <c r="I144" i="4"/>
  <c r="I229" i="4"/>
  <c r="I145" i="4"/>
  <c r="I160" i="4"/>
  <c r="I146" i="4"/>
  <c r="I147" i="4"/>
  <c r="I161" i="4"/>
  <c r="I173" i="4"/>
  <c r="I210" i="4"/>
  <c r="I230" i="4"/>
  <c r="I162" i="4"/>
  <c r="I192" i="4"/>
  <c r="I174" i="4"/>
  <c r="I265" i="4"/>
  <c r="I285" i="4"/>
  <c r="I342" i="4"/>
  <c r="I368" i="4"/>
  <c r="I286" i="4"/>
  <c r="I287" i="4"/>
  <c r="I288" i="4"/>
  <c r="I289" i="4"/>
  <c r="I343" i="4"/>
  <c r="I344" i="4"/>
  <c r="I345" i="4"/>
  <c r="I346" i="4"/>
  <c r="I347" i="4"/>
  <c r="I178" i="4"/>
  <c r="I179" i="4"/>
  <c r="I180" i="4"/>
  <c r="I181" i="4"/>
  <c r="I182" i="4"/>
  <c r="I183" i="4"/>
  <c r="I184" i="4"/>
  <c r="I290" i="4"/>
  <c r="I274" i="4"/>
  <c r="I291" i="4"/>
  <c r="I248" i="4"/>
  <c r="I292" i="4"/>
  <c r="I275" i="4"/>
  <c r="I276" i="4"/>
  <c r="I328" i="4"/>
  <c r="I293" i="4"/>
  <c r="I249" i="4"/>
  <c r="I250" i="4"/>
  <c r="I277" i="4"/>
  <c r="I266" i="4"/>
  <c r="I267" i="4"/>
  <c r="I251" i="4"/>
  <c r="I185" i="4"/>
  <c r="I268" i="4"/>
  <c r="I269" i="4"/>
  <c r="I252" i="4"/>
  <c r="I253" i="4"/>
  <c r="I270" i="4"/>
  <c r="I193" i="4"/>
  <c r="I194" i="4"/>
  <c r="I195" i="4"/>
  <c r="I196" i="4"/>
  <c r="I211" i="4"/>
  <c r="I197" i="4"/>
  <c r="I198" i="4"/>
  <c r="I199" i="4"/>
  <c r="I186" i="4"/>
  <c r="I369" i="4"/>
  <c r="I278" i="4"/>
  <c r="I279" i="4"/>
  <c r="I200" i="4"/>
  <c r="I212" i="4"/>
  <c r="I213" i="4"/>
  <c r="I214" i="4"/>
  <c r="I215" i="4"/>
  <c r="I216" i="4"/>
  <c r="I231" i="4"/>
  <c r="I201" i="4"/>
  <c r="I202" i="4"/>
  <c r="I217" i="4"/>
  <c r="I232" i="4"/>
  <c r="I218" i="4"/>
  <c r="I233" i="4"/>
  <c r="I234" i="4"/>
  <c r="I235" i="4"/>
  <c r="I254" i="4"/>
  <c r="I314" i="4"/>
  <c r="I315" i="4"/>
  <c r="I300" i="4"/>
  <c r="I370" i="4"/>
  <c r="I301" i="4"/>
  <c r="I316" i="4"/>
  <c r="I317" i="4"/>
  <c r="I318" i="4"/>
  <c r="I329" i="4"/>
  <c r="I330" i="4"/>
  <c r="I331" i="4"/>
  <c r="I332" i="4"/>
  <c r="I333" i="4"/>
  <c r="I302" i="4"/>
  <c r="I334" i="4"/>
  <c r="I348" i="4"/>
  <c r="I335" i="4"/>
  <c r="I349" i="4"/>
  <c r="I336" i="4"/>
  <c r="I319" i="4"/>
  <c r="I337" i="4"/>
  <c r="I338" i="4"/>
  <c r="I445" i="4"/>
  <c r="I350" i="4"/>
  <c r="I351" i="4"/>
  <c r="I352" i="4"/>
  <c r="I236" i="4"/>
  <c r="I280" i="4"/>
  <c r="I339" i="4"/>
  <c r="I320" i="4"/>
  <c r="I303" i="4"/>
  <c r="I321" i="4"/>
  <c r="I322" i="4"/>
  <c r="I255" i="4"/>
  <c r="I281" i="4"/>
  <c r="I242" i="4"/>
  <c r="I243" i="4"/>
  <c r="I244" i="4"/>
  <c r="I245" i="4"/>
  <c r="I256" i="4"/>
  <c r="I257" i="4"/>
  <c r="I246" i="4"/>
  <c r="I247" i="4"/>
  <c r="I282" i="4"/>
  <c r="I258" i="4"/>
  <c r="I259" i="4"/>
  <c r="I260" i="4"/>
  <c r="I261" i="4"/>
  <c r="I262" i="4"/>
  <c r="I271" i="4"/>
  <c r="I283" i="4"/>
  <c r="I263" i="4"/>
  <c r="I264" i="4"/>
  <c r="I304" i="4"/>
  <c r="I323" i="4"/>
  <c r="I324" i="4"/>
  <c r="I272" i="4"/>
  <c r="I294" i="4"/>
  <c r="I402" i="4"/>
  <c r="I295" i="4"/>
  <c r="I305" i="4"/>
  <c r="I273" i="4"/>
  <c r="I284" i="4"/>
  <c r="I340" i="4"/>
  <c r="I371" i="4"/>
  <c r="I372" i="4"/>
  <c r="I373" i="4"/>
  <c r="I374" i="4"/>
  <c r="I384" i="4"/>
  <c r="I385" i="4"/>
  <c r="I375" i="4"/>
  <c r="I386" i="4"/>
  <c r="I387" i="4"/>
  <c r="I388" i="4"/>
  <c r="I389" i="4"/>
  <c r="I390" i="4"/>
  <c r="I403" i="4"/>
  <c r="I404" i="4"/>
  <c r="I405" i="4"/>
  <c r="I391" i="4"/>
  <c r="I392" i="4"/>
  <c r="I406" i="4"/>
  <c r="I407" i="4"/>
  <c r="I376" i="4"/>
  <c r="I296" i="4"/>
  <c r="I297" i="4"/>
  <c r="I325" i="4"/>
  <c r="I326" i="4"/>
  <c r="I298" i="4"/>
  <c r="I306" i="4"/>
  <c r="I307" i="4"/>
  <c r="I308" i="4"/>
  <c r="I309" i="4"/>
  <c r="I310" i="4"/>
  <c r="I299" i="4"/>
  <c r="I311" i="4"/>
  <c r="I312" i="4"/>
  <c r="I465" i="4"/>
  <c r="I431" i="4"/>
  <c r="I417" i="4"/>
  <c r="I418" i="4"/>
  <c r="I432" i="4"/>
  <c r="I433" i="4"/>
  <c r="I419" i="4"/>
  <c r="I434" i="4"/>
  <c r="I446" i="4"/>
  <c r="I420" i="4"/>
  <c r="I455" i="4"/>
  <c r="I447" i="4"/>
  <c r="I448" i="4"/>
  <c r="I435" i="4"/>
  <c r="I436" i="4"/>
  <c r="I449" i="4"/>
  <c r="I450" i="4"/>
  <c r="I456" i="4"/>
  <c r="I457" i="4"/>
  <c r="I458" i="4"/>
  <c r="I459" i="4"/>
  <c r="I460" i="4"/>
  <c r="I461" i="4"/>
  <c r="I341" i="4"/>
  <c r="I355" i="4"/>
  <c r="I353" i="4"/>
  <c r="I354" i="4"/>
  <c r="I377" i="4"/>
  <c r="I356" i="4"/>
  <c r="I357" i="4"/>
  <c r="I358" i="4"/>
  <c r="I359" i="4"/>
  <c r="I360" i="4"/>
  <c r="I378" i="4"/>
  <c r="I393" i="4"/>
  <c r="I361" i="4"/>
  <c r="I362" i="4"/>
  <c r="I363" i="4"/>
  <c r="I364" i="4"/>
  <c r="I365" i="4"/>
  <c r="I379" i="4"/>
  <c r="I366" i="4"/>
  <c r="I380" i="4"/>
  <c r="I437" i="4"/>
  <c r="I421" i="4"/>
  <c r="I408" i="4"/>
  <c r="I438" i="4"/>
  <c r="I451" i="4"/>
  <c r="I452" i="4"/>
  <c r="I462" i="4"/>
  <c r="I381" i="4"/>
  <c r="I367" i="4"/>
  <c r="I409" i="4"/>
  <c r="I394" i="4"/>
  <c r="I410" i="4"/>
  <c r="I382" i="4"/>
  <c r="I383" i="4"/>
  <c r="I395" i="4"/>
  <c r="I396" i="4"/>
  <c r="I397" i="4"/>
  <c r="I398" i="4"/>
  <c r="I399" i="4"/>
  <c r="I400" i="4"/>
  <c r="I439" i="4"/>
  <c r="I467" i="4"/>
  <c r="I468" i="4"/>
  <c r="I479" i="4"/>
  <c r="I534" i="4"/>
  <c r="I469" i="4"/>
  <c r="I470" i="4"/>
  <c r="I495" i="4"/>
  <c r="I496" i="4"/>
  <c r="I547" i="4"/>
  <c r="I480" i="4"/>
  <c r="I481" i="4"/>
  <c r="I482" i="4"/>
  <c r="I508" i="4"/>
  <c r="I497" i="4"/>
  <c r="I498" i="4"/>
  <c r="I509" i="4"/>
  <c r="I499" i="4"/>
  <c r="I500" i="4"/>
  <c r="I510" i="4"/>
  <c r="I501" i="4"/>
  <c r="I511" i="4"/>
  <c r="I483" i="4"/>
  <c r="I471" i="4"/>
  <c r="I401" i="4"/>
  <c r="I440" i="4"/>
  <c r="I411" i="4"/>
  <c r="I412" i="4"/>
  <c r="I413" i="4"/>
  <c r="I414" i="4"/>
  <c r="I422" i="4"/>
  <c r="I423" i="4"/>
  <c r="I424" i="4"/>
  <c r="I425" i="4"/>
  <c r="I426" i="4"/>
  <c r="I441" i="4"/>
  <c r="I415" i="4"/>
  <c r="I416" i="4"/>
  <c r="I427" i="4"/>
  <c r="I442" i="4"/>
  <c r="I428" i="4"/>
  <c r="I429" i="4"/>
  <c r="I443" i="4"/>
  <c r="I453" i="4"/>
  <c r="I463" i="4"/>
  <c r="I454" i="4"/>
  <c r="I430" i="4"/>
  <c r="I444" i="4"/>
  <c r="I502" i="4"/>
  <c r="I484" i="4"/>
  <c r="I485" i="4"/>
  <c r="I472" i="4"/>
  <c r="I466" i="4"/>
  <c r="I548" i="4"/>
  <c r="I560" i="4"/>
  <c r="I561" i="4"/>
  <c r="I562" i="4"/>
  <c r="I563" i="4"/>
  <c r="I549" i="4"/>
  <c r="I564" i="4"/>
  <c r="I631" i="4"/>
  <c r="I550" i="4"/>
  <c r="I551" i="4"/>
  <c r="I552" i="4"/>
  <c r="I535" i="4"/>
  <c r="I536" i="4"/>
  <c r="I537" i="4"/>
  <c r="I538" i="4"/>
  <c r="I539" i="4"/>
  <c r="I553" i="4"/>
  <c r="I522" i="4"/>
  <c r="I540" i="4"/>
  <c r="I523" i="4"/>
  <c r="I565" i="4"/>
  <c r="I554" i="4"/>
  <c r="I555" i="4"/>
  <c r="I541" i="4"/>
  <c r="I473" i="4"/>
  <c r="I474" i="4"/>
  <c r="I475" i="4"/>
  <c r="I486" i="4"/>
  <c r="I487" i="4"/>
  <c r="I488" i="4"/>
  <c r="I489" i="4"/>
  <c r="I464" i="4"/>
  <c r="I490" i="4"/>
  <c r="I476" i="4"/>
  <c r="I491" i="4"/>
  <c r="I503" i="4"/>
  <c r="I477" i="4"/>
  <c r="I478" i="4"/>
  <c r="I492" i="4"/>
  <c r="I493" i="4"/>
  <c r="I494" i="4"/>
  <c r="I504" i="4"/>
  <c r="I505" i="4"/>
  <c r="I506" i="4"/>
  <c r="I512" i="4"/>
  <c r="I513" i="4"/>
  <c r="I514" i="4"/>
  <c r="I515" i="4"/>
  <c r="I507" i="4"/>
  <c r="I520" i="4"/>
  <c r="I521" i="4"/>
  <c r="I516" i="4"/>
  <c r="I517" i="4"/>
  <c r="I518" i="4"/>
  <c r="I597" i="4"/>
  <c r="I585" i="4"/>
  <c r="I570" i="4"/>
  <c r="I571" i="4"/>
  <c r="I572" i="4"/>
  <c r="I573" i="4"/>
  <c r="I598" i="4"/>
  <c r="I576" i="4"/>
  <c r="I577" i="4"/>
  <c r="I578" i="4"/>
  <c r="I579" i="4"/>
  <c r="I580" i="4"/>
  <c r="I581" i="4"/>
  <c r="I586" i="4"/>
  <c r="I587" i="4"/>
  <c r="I588" i="4"/>
  <c r="I599" i="4"/>
  <c r="I589" i="4"/>
  <c r="I600" i="4"/>
  <c r="I601" i="4"/>
  <c r="I542" i="4"/>
  <c r="I602" i="4"/>
  <c r="I603" i="4"/>
  <c r="I604" i="4"/>
  <c r="I519" i="4"/>
  <c r="I582" i="4"/>
  <c r="I583" i="4"/>
  <c r="I524" i="4"/>
  <c r="I525" i="4"/>
  <c r="I526" i="4"/>
  <c r="I527" i="4"/>
  <c r="I528" i="4"/>
  <c r="I529" i="4"/>
  <c r="I543" i="4"/>
  <c r="I544" i="4"/>
  <c r="I545" i="4"/>
  <c r="I546" i="4"/>
  <c r="I530" i="4"/>
  <c r="I531" i="4"/>
  <c r="I532" i="4"/>
  <c r="I646" i="4"/>
  <c r="I647" i="4"/>
  <c r="I556" i="4"/>
  <c r="I533" i="4"/>
  <c r="I92" i="4"/>
  <c r="I557" i="4"/>
  <c r="I590" i="4"/>
  <c r="I584" i="4"/>
  <c r="I605" i="4"/>
  <c r="I558" i="4"/>
  <c r="I648" i="4"/>
  <c r="I649" i="4"/>
  <c r="I650" i="4"/>
  <c r="I632" i="4"/>
  <c r="I651" i="4"/>
  <c r="I652" i="4"/>
  <c r="I653" i="4"/>
  <c r="I566" i="4"/>
  <c r="I662" i="4"/>
  <c r="I618" i="4"/>
  <c r="I619" i="4"/>
  <c r="I633" i="4"/>
  <c r="I634" i="4"/>
  <c r="I620" i="4"/>
  <c r="I567" i="4"/>
  <c r="I621" i="4"/>
  <c r="I622" i="4"/>
  <c r="I635" i="4"/>
  <c r="I636" i="4"/>
  <c r="I637" i="4"/>
  <c r="I638" i="4"/>
  <c r="I623" i="4"/>
  <c r="I568" i="4"/>
  <c r="I639" i="4"/>
  <c r="I569" i="4"/>
  <c r="I574" i="4"/>
  <c r="I575" i="4"/>
  <c r="I591" i="4"/>
  <c r="I592" i="4"/>
  <c r="I593" i="4"/>
  <c r="I594" i="4"/>
  <c r="I595" i="4"/>
  <c r="I640" i="4"/>
  <c r="I641" i="4"/>
  <c r="I624" i="4"/>
  <c r="I596" i="4"/>
  <c r="I606" i="4"/>
  <c r="I657" i="4"/>
  <c r="I663" i="4"/>
  <c r="I664" i="4"/>
  <c r="I665" i="4"/>
  <c r="I666" i="4"/>
  <c r="I667" i="4"/>
  <c r="I668" i="4"/>
  <c r="I658" i="4"/>
  <c r="I669" i="4"/>
  <c r="I671" i="4"/>
  <c r="I672" i="4"/>
  <c r="I693" i="4"/>
  <c r="I673" i="4"/>
  <c r="I674" i="4"/>
  <c r="I704" i="4"/>
  <c r="I675" i="4"/>
  <c r="I659" i="4"/>
  <c r="I607" i="4"/>
  <c r="I608" i="4"/>
  <c r="I609" i="4"/>
  <c r="I610" i="4"/>
  <c r="I611" i="4"/>
  <c r="I612" i="4"/>
  <c r="I625" i="4"/>
  <c r="I626" i="4"/>
  <c r="I627" i="4"/>
  <c r="I613" i="4"/>
  <c r="I614" i="4"/>
  <c r="I615" i="4"/>
  <c r="I616" i="4"/>
  <c r="I716" i="4"/>
  <c r="I617" i="4"/>
  <c r="I187" i="4"/>
  <c r="I654" i="4"/>
  <c r="I676" i="4"/>
  <c r="I628" i="4"/>
  <c r="I629" i="4"/>
  <c r="I642" i="4"/>
  <c r="I630" i="4"/>
  <c r="I643" i="4"/>
  <c r="I694" i="4"/>
  <c r="I717" i="4"/>
  <c r="I705" i="4"/>
  <c r="I718" i="4"/>
  <c r="I706" i="4"/>
  <c r="I719" i="4"/>
  <c r="I707" i="4"/>
  <c r="I644" i="4"/>
  <c r="I645" i="4"/>
  <c r="I655" i="4"/>
  <c r="I559" i="4"/>
  <c r="I656" i="4"/>
  <c r="I682" i="4"/>
  <c r="I683" i="4"/>
  <c r="I695" i="4"/>
  <c r="I684" i="4"/>
  <c r="I685" i="4"/>
  <c r="I686" i="4"/>
  <c r="I687" i="4"/>
  <c r="I677" i="4"/>
  <c r="I696" i="4"/>
  <c r="I697" i="4"/>
  <c r="I708" i="4"/>
  <c r="I709" i="4"/>
  <c r="I698" i="4"/>
  <c r="I699" i="4"/>
  <c r="I700" i="4"/>
  <c r="I701" i="4"/>
  <c r="I681" i="4"/>
  <c r="I688" i="4"/>
  <c r="I660" i="4"/>
  <c r="I661" i="4"/>
  <c r="I710" i="4"/>
  <c r="I711" i="4"/>
  <c r="I678" i="4"/>
  <c r="I754" i="4"/>
  <c r="I755" i="4"/>
  <c r="I756" i="4"/>
  <c r="I737" i="4"/>
  <c r="I738" i="4"/>
  <c r="I739" i="4"/>
  <c r="I727" i="4"/>
  <c r="I740" i="4"/>
  <c r="I741" i="4"/>
  <c r="I702" i="4"/>
  <c r="I742" i="4"/>
  <c r="I745" i="4"/>
  <c r="I757" i="4"/>
  <c r="I746" i="4"/>
  <c r="I747" i="4"/>
  <c r="I758" i="4"/>
  <c r="I748" i="4"/>
  <c r="I759" i="4"/>
  <c r="I760" i="4"/>
  <c r="I743" i="4"/>
  <c r="I749" i="4"/>
  <c r="I679" i="4"/>
  <c r="I670" i="4"/>
  <c r="I750" i="4"/>
  <c r="I761" i="4"/>
  <c r="I680" i="4"/>
  <c r="I689" i="4"/>
  <c r="I690" i="4"/>
  <c r="I691" i="4"/>
  <c r="I692" i="4"/>
  <c r="I744" i="4"/>
  <c r="I712" i="4"/>
  <c r="I713" i="4"/>
  <c r="I720" i="4"/>
  <c r="I762" i="4"/>
  <c r="I703" i="4"/>
  <c r="I714" i="4"/>
  <c r="I721" i="4"/>
  <c r="I722" i="4"/>
  <c r="I728" i="4"/>
  <c r="I729" i="4"/>
  <c r="I730" i="4"/>
  <c r="I731" i="4"/>
  <c r="I732" i="4"/>
  <c r="I733" i="4"/>
  <c r="I734" i="4"/>
  <c r="I715" i="4"/>
  <c r="I723" i="4"/>
  <c r="I765" i="4"/>
  <c r="I774" i="4"/>
  <c r="I775" i="4"/>
  <c r="I776" i="4"/>
  <c r="I787" i="4"/>
  <c r="I777" i="4"/>
  <c r="I778" i="4"/>
  <c r="I788" i="4"/>
  <c r="I796" i="4"/>
  <c r="I779" i="4"/>
  <c r="I780" i="4"/>
  <c r="I829" i="4"/>
  <c r="I789" i="4"/>
  <c r="I797" i="4"/>
  <c r="I724" i="4"/>
  <c r="I725" i="4"/>
  <c r="I735" i="4"/>
  <c r="I726" i="4"/>
  <c r="I736" i="4"/>
  <c r="I830" i="4"/>
  <c r="I831" i="4"/>
  <c r="I832" i="4"/>
  <c r="I818" i="4"/>
  <c r="I798" i="4"/>
  <c r="I790" i="4"/>
  <c r="I799" i="4"/>
  <c r="I800" i="4"/>
  <c r="I833" i="4"/>
  <c r="I751" i="4"/>
  <c r="I763" i="4"/>
  <c r="I764" i="4"/>
  <c r="I752" i="4"/>
  <c r="I801" i="4"/>
  <c r="I802" i="4"/>
  <c r="I791" i="4"/>
  <c r="I753" i="4"/>
  <c r="I803" i="4"/>
  <c r="I766" i="4"/>
  <c r="I767" i="4"/>
  <c r="I768" i="4"/>
  <c r="I781" i="4"/>
  <c r="I782" i="4"/>
  <c r="I783" i="4"/>
  <c r="I769" i="4"/>
  <c r="I809" i="4"/>
  <c r="I810" i="4"/>
  <c r="I819" i="4"/>
  <c r="I820" i="4"/>
  <c r="I811" i="4"/>
  <c r="I812" i="4"/>
  <c r="I821" i="4"/>
  <c r="I822" i="4"/>
  <c r="I823" i="4"/>
  <c r="I834" i="4"/>
  <c r="I770" i="4"/>
  <c r="I771" i="4"/>
  <c r="I772" i="4"/>
  <c r="I784" i="4"/>
  <c r="I773" i="4"/>
  <c r="I792" i="4"/>
  <c r="I785" i="4"/>
  <c r="I786" i="4"/>
  <c r="I793" i="4"/>
  <c r="I804" i="4"/>
  <c r="I794" i="4"/>
  <c r="I795" i="4"/>
  <c r="I835" i="4"/>
  <c r="I824" i="4"/>
  <c r="I825" i="4"/>
  <c r="I826" i="4"/>
  <c r="I836" i="4"/>
  <c r="I805" i="4"/>
  <c r="I806" i="4"/>
  <c r="I813" i="4"/>
  <c r="I814" i="4"/>
  <c r="I815" i="4"/>
  <c r="I807" i="4"/>
  <c r="I816" i="4"/>
  <c r="I817" i="4"/>
  <c r="I808" i="4"/>
  <c r="I827" i="4"/>
  <c r="I828" i="4"/>
  <c r="I837" i="4"/>
  <c r="I838" i="4"/>
  <c r="J313" i="4"/>
  <c r="J2" i="4"/>
  <c r="J17" i="4"/>
  <c r="J35" i="4"/>
  <c r="J3" i="4"/>
  <c r="J4" i="4"/>
  <c r="J5" i="4"/>
  <c r="J6" i="4"/>
  <c r="J28" i="4"/>
  <c r="J18" i="4"/>
  <c r="J19" i="4"/>
  <c r="J20" i="4"/>
  <c r="J36" i="4"/>
  <c r="J29" i="4"/>
  <c r="J21" i="4"/>
  <c r="J30" i="4"/>
  <c r="J62" i="4"/>
  <c r="J63" i="4"/>
  <c r="J74" i="4"/>
  <c r="J75" i="4"/>
  <c r="J37" i="4"/>
  <c r="J46" i="4"/>
  <c r="J22" i="4"/>
  <c r="J47" i="4"/>
  <c r="J76" i="4"/>
  <c r="J64" i="4"/>
  <c r="J77" i="4"/>
  <c r="J38" i="4"/>
  <c r="J65" i="4"/>
  <c r="J78" i="4"/>
  <c r="J66" i="4"/>
  <c r="J48" i="4"/>
  <c r="J49" i="4"/>
  <c r="J67" i="4"/>
  <c r="J50" i="4"/>
  <c r="J51" i="4"/>
  <c r="J68" i="4"/>
  <c r="J52" i="4"/>
  <c r="J53" i="4"/>
  <c r="J7" i="4"/>
  <c r="J23" i="4"/>
  <c r="J24" i="4"/>
  <c r="J31" i="4"/>
  <c r="J39" i="4"/>
  <c r="J54" i="4"/>
  <c r="J55" i="4"/>
  <c r="J56" i="4"/>
  <c r="J81" i="4"/>
  <c r="J82" i="4"/>
  <c r="J8" i="4"/>
  <c r="J9" i="4"/>
  <c r="J10" i="4"/>
  <c r="J11" i="4"/>
  <c r="J12" i="4"/>
  <c r="J13" i="4"/>
  <c r="J14" i="4"/>
  <c r="J15" i="4"/>
  <c r="J16" i="4"/>
  <c r="J25" i="4"/>
  <c r="J26" i="4"/>
  <c r="J27" i="4"/>
  <c r="J40" i="4"/>
  <c r="J83" i="4"/>
  <c r="J107" i="4"/>
  <c r="J108" i="4"/>
  <c r="J109" i="4"/>
  <c r="J84" i="4"/>
  <c r="J85" i="4"/>
  <c r="J86" i="4"/>
  <c r="J93" i="4"/>
  <c r="J110" i="4"/>
  <c r="J125" i="4"/>
  <c r="J111" i="4"/>
  <c r="J112" i="4"/>
  <c r="J148" i="4"/>
  <c r="J126" i="4"/>
  <c r="J127" i="4"/>
  <c r="J128" i="4"/>
  <c r="J129" i="4"/>
  <c r="J113" i="4"/>
  <c r="J32" i="4"/>
  <c r="J33" i="4"/>
  <c r="J57" i="4"/>
  <c r="J87" i="4"/>
  <c r="J88" i="4"/>
  <c r="J130" i="4"/>
  <c r="J114" i="4"/>
  <c r="J115" i="4"/>
  <c r="J41" i="4"/>
  <c r="J58" i="4"/>
  <c r="J116" i="4"/>
  <c r="J34" i="4"/>
  <c r="J59" i="4"/>
  <c r="J42" i="4"/>
  <c r="J43" i="4"/>
  <c r="J60" i="4"/>
  <c r="J61" i="4"/>
  <c r="J89" i="4"/>
  <c r="J90" i="4"/>
  <c r="J44" i="4"/>
  <c r="J45" i="4"/>
  <c r="J69" i="4"/>
  <c r="J131" i="4"/>
  <c r="J132" i="4"/>
  <c r="J70" i="4"/>
  <c r="J71" i="4"/>
  <c r="J72" i="4"/>
  <c r="J133" i="4"/>
  <c r="J149" i="4"/>
  <c r="J150" i="4"/>
  <c r="J151" i="4"/>
  <c r="J152" i="4"/>
  <c r="J153" i="4"/>
  <c r="J154" i="4"/>
  <c r="J155" i="4"/>
  <c r="J156" i="4"/>
  <c r="J163" i="4"/>
  <c r="J157" i="4"/>
  <c r="J158" i="4"/>
  <c r="J164" i="4"/>
  <c r="J165" i="4"/>
  <c r="J166" i="4"/>
  <c r="J167" i="4"/>
  <c r="J168" i="4"/>
  <c r="J169" i="4"/>
  <c r="J159" i="4"/>
  <c r="J175" i="4"/>
  <c r="J170" i="4"/>
  <c r="J171" i="4"/>
  <c r="J73" i="4"/>
  <c r="J79" i="4"/>
  <c r="J80" i="4"/>
  <c r="J94" i="4"/>
  <c r="J95" i="4"/>
  <c r="J96" i="4"/>
  <c r="J97" i="4"/>
  <c r="J98" i="4"/>
  <c r="J99" i="4"/>
  <c r="J100" i="4"/>
  <c r="J101" i="4"/>
  <c r="J102" i="4"/>
  <c r="J103" i="4"/>
  <c r="J136" i="4"/>
  <c r="J176" i="4"/>
  <c r="J117" i="4"/>
  <c r="J219" i="4"/>
  <c r="J220" i="4"/>
  <c r="J221" i="4"/>
  <c r="J237" i="4"/>
  <c r="J91" i="4"/>
  <c r="J203" i="4"/>
  <c r="J222" i="4"/>
  <c r="J118" i="4"/>
  <c r="J119" i="4"/>
  <c r="J120" i="4"/>
  <c r="J121" i="4"/>
  <c r="J177" i="4"/>
  <c r="J104" i="4"/>
  <c r="J105" i="4"/>
  <c r="J106" i="4"/>
  <c r="J223" i="4"/>
  <c r="J204" i="4"/>
  <c r="J205" i="4"/>
  <c r="J122" i="4"/>
  <c r="J123" i="4"/>
  <c r="J124" i="4"/>
  <c r="J134" i="4"/>
  <c r="J206" i="4"/>
  <c r="J207" i="4"/>
  <c r="J238" i="4"/>
  <c r="J239" i="4"/>
  <c r="J224" i="4"/>
  <c r="J240" i="4"/>
  <c r="J225" i="4"/>
  <c r="J226" i="4"/>
  <c r="J227" i="4"/>
  <c r="J172" i="4"/>
  <c r="J135" i="4"/>
  <c r="J228" i="4"/>
  <c r="J188" i="4"/>
  <c r="J189" i="4"/>
  <c r="J208" i="4"/>
  <c r="J190" i="4"/>
  <c r="J191" i="4"/>
  <c r="J209" i="4"/>
  <c r="J241" i="4"/>
  <c r="J327" i="4"/>
  <c r="J137" i="4"/>
  <c r="J138" i="4"/>
  <c r="J139" i="4"/>
  <c r="J140" i="4"/>
  <c r="J141" i="4"/>
  <c r="J142" i="4"/>
  <c r="J143" i="4"/>
  <c r="J144" i="4"/>
  <c r="J229" i="4"/>
  <c r="J145" i="4"/>
  <c r="J160" i="4"/>
  <c r="J146" i="4"/>
  <c r="J147" i="4"/>
  <c r="J161" i="4"/>
  <c r="J173" i="4"/>
  <c r="J210" i="4"/>
  <c r="J230" i="4"/>
  <c r="J162" i="4"/>
  <c r="J192" i="4"/>
  <c r="J174" i="4"/>
  <c r="J265" i="4"/>
  <c r="J285" i="4"/>
  <c r="J342" i="4"/>
  <c r="J368" i="4"/>
  <c r="J286" i="4"/>
  <c r="J287" i="4"/>
  <c r="J288" i="4"/>
  <c r="J289" i="4"/>
  <c r="J343" i="4"/>
  <c r="J344" i="4"/>
  <c r="J345" i="4"/>
  <c r="J346" i="4"/>
  <c r="J347" i="4"/>
  <c r="J178" i="4"/>
  <c r="J179" i="4"/>
  <c r="J180" i="4"/>
  <c r="J181" i="4"/>
  <c r="J182" i="4"/>
  <c r="J183" i="4"/>
  <c r="J184" i="4"/>
  <c r="J290" i="4"/>
  <c r="J274" i="4"/>
  <c r="J291" i="4"/>
  <c r="J248" i="4"/>
  <c r="J292" i="4"/>
  <c r="J275" i="4"/>
  <c r="J276" i="4"/>
  <c r="J328" i="4"/>
  <c r="J293" i="4"/>
  <c r="J249" i="4"/>
  <c r="J250" i="4"/>
  <c r="J277" i="4"/>
  <c r="J266" i="4"/>
  <c r="J267" i="4"/>
  <c r="J251" i="4"/>
  <c r="J185" i="4"/>
  <c r="J268" i="4"/>
  <c r="J269" i="4"/>
  <c r="J252" i="4"/>
  <c r="J253" i="4"/>
  <c r="J270" i="4"/>
  <c r="J193" i="4"/>
  <c r="J194" i="4"/>
  <c r="J195" i="4"/>
  <c r="J196" i="4"/>
  <c r="J211" i="4"/>
  <c r="J197" i="4"/>
  <c r="J198" i="4"/>
  <c r="J199" i="4"/>
  <c r="J186" i="4"/>
  <c r="J369" i="4"/>
  <c r="J278" i="4"/>
  <c r="J279" i="4"/>
  <c r="J200" i="4"/>
  <c r="J212" i="4"/>
  <c r="J213" i="4"/>
  <c r="J214" i="4"/>
  <c r="J215" i="4"/>
  <c r="J216" i="4"/>
  <c r="J231" i="4"/>
  <c r="J201" i="4"/>
  <c r="J202" i="4"/>
  <c r="J217" i="4"/>
  <c r="J232" i="4"/>
  <c r="J218" i="4"/>
  <c r="J233" i="4"/>
  <c r="J234" i="4"/>
  <c r="J235" i="4"/>
  <c r="J254" i="4"/>
  <c r="J314" i="4"/>
  <c r="J315" i="4"/>
  <c r="J300" i="4"/>
  <c r="J370" i="4"/>
  <c r="J301" i="4"/>
  <c r="J316" i="4"/>
  <c r="J317" i="4"/>
  <c r="J318" i="4"/>
  <c r="J329" i="4"/>
  <c r="J330" i="4"/>
  <c r="J331" i="4"/>
  <c r="J332" i="4"/>
  <c r="J333" i="4"/>
  <c r="J302" i="4"/>
  <c r="J334" i="4"/>
  <c r="J348" i="4"/>
  <c r="J335" i="4"/>
  <c r="J349" i="4"/>
  <c r="J336" i="4"/>
  <c r="J319" i="4"/>
  <c r="J337" i="4"/>
  <c r="J338" i="4"/>
  <c r="J445" i="4"/>
  <c r="J350" i="4"/>
  <c r="J351" i="4"/>
  <c r="J352" i="4"/>
  <c r="J236" i="4"/>
  <c r="J280" i="4"/>
  <c r="J339" i="4"/>
  <c r="J320" i="4"/>
  <c r="J303" i="4"/>
  <c r="J321" i="4"/>
  <c r="J322" i="4"/>
  <c r="J255" i="4"/>
  <c r="J281" i="4"/>
  <c r="J242" i="4"/>
  <c r="J243" i="4"/>
  <c r="J244" i="4"/>
  <c r="J245" i="4"/>
  <c r="J256" i="4"/>
  <c r="J257" i="4"/>
  <c r="J246" i="4"/>
  <c r="J247" i="4"/>
  <c r="J282" i="4"/>
  <c r="J258" i="4"/>
  <c r="J259" i="4"/>
  <c r="J260" i="4"/>
  <c r="J261" i="4"/>
  <c r="J262" i="4"/>
  <c r="J271" i="4"/>
  <c r="J283" i="4"/>
  <c r="J263" i="4"/>
  <c r="J264" i="4"/>
  <c r="J304" i="4"/>
  <c r="J323" i="4"/>
  <c r="J324" i="4"/>
  <c r="J272" i="4"/>
  <c r="J294" i="4"/>
  <c r="J402" i="4"/>
  <c r="J295" i="4"/>
  <c r="J305" i="4"/>
  <c r="J273" i="4"/>
  <c r="J284" i="4"/>
  <c r="J340" i="4"/>
  <c r="J371" i="4"/>
  <c r="J372" i="4"/>
  <c r="J373" i="4"/>
  <c r="J374" i="4"/>
  <c r="J384" i="4"/>
  <c r="J385" i="4"/>
  <c r="J375" i="4"/>
  <c r="J386" i="4"/>
  <c r="J387" i="4"/>
  <c r="J388" i="4"/>
  <c r="J389" i="4"/>
  <c r="J390" i="4"/>
  <c r="J403" i="4"/>
  <c r="J404" i="4"/>
  <c r="J405" i="4"/>
  <c r="J391" i="4"/>
  <c r="J392" i="4"/>
  <c r="J406" i="4"/>
  <c r="J407" i="4"/>
  <c r="J376" i="4"/>
  <c r="J296" i="4"/>
  <c r="J297" i="4"/>
  <c r="J325" i="4"/>
  <c r="J326" i="4"/>
  <c r="J298" i="4"/>
  <c r="J306" i="4"/>
  <c r="J307" i="4"/>
  <c r="J308" i="4"/>
  <c r="J309" i="4"/>
  <c r="J310" i="4"/>
  <c r="J299" i="4"/>
  <c r="J311" i="4"/>
  <c r="J312" i="4"/>
  <c r="J465" i="4"/>
  <c r="J431" i="4"/>
  <c r="J417" i="4"/>
  <c r="J418" i="4"/>
  <c r="J432" i="4"/>
  <c r="J433" i="4"/>
  <c r="J419" i="4"/>
  <c r="J434" i="4"/>
  <c r="J446" i="4"/>
  <c r="J420" i="4"/>
  <c r="J455" i="4"/>
  <c r="J447" i="4"/>
  <c r="J448" i="4"/>
  <c r="J435" i="4"/>
  <c r="J436" i="4"/>
  <c r="J449" i="4"/>
  <c r="J450" i="4"/>
  <c r="J456" i="4"/>
  <c r="J457" i="4"/>
  <c r="J458" i="4"/>
  <c r="J459" i="4"/>
  <c r="J460" i="4"/>
  <c r="J461" i="4"/>
  <c r="J341" i="4"/>
  <c r="J355" i="4"/>
  <c r="J353" i="4"/>
  <c r="J354" i="4"/>
  <c r="J377" i="4"/>
  <c r="J356" i="4"/>
  <c r="J357" i="4"/>
  <c r="J358" i="4"/>
  <c r="J359" i="4"/>
  <c r="J360" i="4"/>
  <c r="J378" i="4"/>
  <c r="J393" i="4"/>
  <c r="J361" i="4"/>
  <c r="J362" i="4"/>
  <c r="J363" i="4"/>
  <c r="J364" i="4"/>
  <c r="J365" i="4"/>
  <c r="J379" i="4"/>
  <c r="J366" i="4"/>
  <c r="J380" i="4"/>
  <c r="J437" i="4"/>
  <c r="J421" i="4"/>
  <c r="J408" i="4"/>
  <c r="J438" i="4"/>
  <c r="J451" i="4"/>
  <c r="J452" i="4"/>
  <c r="J462" i="4"/>
  <c r="J381" i="4"/>
  <c r="J367" i="4"/>
  <c r="J409" i="4"/>
  <c r="J394" i="4"/>
  <c r="J410" i="4"/>
  <c r="J382" i="4"/>
  <c r="J383" i="4"/>
  <c r="J395" i="4"/>
  <c r="J396" i="4"/>
  <c r="J397" i="4"/>
  <c r="J398" i="4"/>
  <c r="J399" i="4"/>
  <c r="J400" i="4"/>
  <c r="J439" i="4"/>
  <c r="J467" i="4"/>
  <c r="J468" i="4"/>
  <c r="J479" i="4"/>
  <c r="J534" i="4"/>
  <c r="J469" i="4"/>
  <c r="J470" i="4"/>
  <c r="J495" i="4"/>
  <c r="J496" i="4"/>
  <c r="J547" i="4"/>
  <c r="J480" i="4"/>
  <c r="J481" i="4"/>
  <c r="J482" i="4"/>
  <c r="J508" i="4"/>
  <c r="J497" i="4"/>
  <c r="J498" i="4"/>
  <c r="J509" i="4"/>
  <c r="J499" i="4"/>
  <c r="J500" i="4"/>
  <c r="J510" i="4"/>
  <c r="J501" i="4"/>
  <c r="J511" i="4"/>
  <c r="J483" i="4"/>
  <c r="J471" i="4"/>
  <c r="J401" i="4"/>
  <c r="J440" i="4"/>
  <c r="J411" i="4"/>
  <c r="J412" i="4"/>
  <c r="J413" i="4"/>
  <c r="J414" i="4"/>
  <c r="J422" i="4"/>
  <c r="J423" i="4"/>
  <c r="J424" i="4"/>
  <c r="J425" i="4"/>
  <c r="J426" i="4"/>
  <c r="J441" i="4"/>
  <c r="J415" i="4"/>
  <c r="J416" i="4"/>
  <c r="J427" i="4"/>
  <c r="J442" i="4"/>
  <c r="J428" i="4"/>
  <c r="J429" i="4"/>
  <c r="J443" i="4"/>
  <c r="J453" i="4"/>
  <c r="J463" i="4"/>
  <c r="J454" i="4"/>
  <c r="J430" i="4"/>
  <c r="J444" i="4"/>
  <c r="J502" i="4"/>
  <c r="J484" i="4"/>
  <c r="J485" i="4"/>
  <c r="J472" i="4"/>
  <c r="J466" i="4"/>
  <c r="J548" i="4"/>
  <c r="J560" i="4"/>
  <c r="J561" i="4"/>
  <c r="J562" i="4"/>
  <c r="J563" i="4"/>
  <c r="J549" i="4"/>
  <c r="J564" i="4"/>
  <c r="J631" i="4"/>
  <c r="J550" i="4"/>
  <c r="J551" i="4"/>
  <c r="J552" i="4"/>
  <c r="J535" i="4"/>
  <c r="J536" i="4"/>
  <c r="J537" i="4"/>
  <c r="J538" i="4"/>
  <c r="J539" i="4"/>
  <c r="J553" i="4"/>
  <c r="J522" i="4"/>
  <c r="J540" i="4"/>
  <c r="J523" i="4"/>
  <c r="J565" i="4"/>
  <c r="J554" i="4"/>
  <c r="J555" i="4"/>
  <c r="J541" i="4"/>
  <c r="J473" i="4"/>
  <c r="J474" i="4"/>
  <c r="J475" i="4"/>
  <c r="J486" i="4"/>
  <c r="J487" i="4"/>
  <c r="J488" i="4"/>
  <c r="J489" i="4"/>
  <c r="J464" i="4"/>
  <c r="J490" i="4"/>
  <c r="J476" i="4"/>
  <c r="J491" i="4"/>
  <c r="J503" i="4"/>
  <c r="J477" i="4"/>
  <c r="J478" i="4"/>
  <c r="J492" i="4"/>
  <c r="J493" i="4"/>
  <c r="J494" i="4"/>
  <c r="J504" i="4"/>
  <c r="J505" i="4"/>
  <c r="J506" i="4"/>
  <c r="J512" i="4"/>
  <c r="J513" i="4"/>
  <c r="J514" i="4"/>
  <c r="J515" i="4"/>
  <c r="J507" i="4"/>
  <c r="J520" i="4"/>
  <c r="J521" i="4"/>
  <c r="J516" i="4"/>
  <c r="J517" i="4"/>
  <c r="J518" i="4"/>
  <c r="J597" i="4"/>
  <c r="J585" i="4"/>
  <c r="J570" i="4"/>
  <c r="J571" i="4"/>
  <c r="J572" i="4"/>
  <c r="J573" i="4"/>
  <c r="J598" i="4"/>
  <c r="J576" i="4"/>
  <c r="J577" i="4"/>
  <c r="J578" i="4"/>
  <c r="J579" i="4"/>
  <c r="J580" i="4"/>
  <c r="J581" i="4"/>
  <c r="J586" i="4"/>
  <c r="J587" i="4"/>
  <c r="J588" i="4"/>
  <c r="J599" i="4"/>
  <c r="J589" i="4"/>
  <c r="J600" i="4"/>
  <c r="J601" i="4"/>
  <c r="J542" i="4"/>
  <c r="J602" i="4"/>
  <c r="J603" i="4"/>
  <c r="J604" i="4"/>
  <c r="J519" i="4"/>
  <c r="J582" i="4"/>
  <c r="J583" i="4"/>
  <c r="J524" i="4"/>
  <c r="J525" i="4"/>
  <c r="J526" i="4"/>
  <c r="J527" i="4"/>
  <c r="J528" i="4"/>
  <c r="J529" i="4"/>
  <c r="J543" i="4"/>
  <c r="J544" i="4"/>
  <c r="J545" i="4"/>
  <c r="J546" i="4"/>
  <c r="J530" i="4"/>
  <c r="J531" i="4"/>
  <c r="J532" i="4"/>
  <c r="J646" i="4"/>
  <c r="J647" i="4"/>
  <c r="J556" i="4"/>
  <c r="J533" i="4"/>
  <c r="J92" i="4"/>
  <c r="J557" i="4"/>
  <c r="J590" i="4"/>
  <c r="J584" i="4"/>
  <c r="J605" i="4"/>
  <c r="J558" i="4"/>
  <c r="J648" i="4"/>
  <c r="J649" i="4"/>
  <c r="J650" i="4"/>
  <c r="J632" i="4"/>
  <c r="J651" i="4"/>
  <c r="J652" i="4"/>
  <c r="J653" i="4"/>
  <c r="J566" i="4"/>
  <c r="J662" i="4"/>
  <c r="J618" i="4"/>
  <c r="J619" i="4"/>
  <c r="J633" i="4"/>
  <c r="J634" i="4"/>
  <c r="J620" i="4"/>
  <c r="J567" i="4"/>
  <c r="J621" i="4"/>
  <c r="J622" i="4"/>
  <c r="J635" i="4"/>
  <c r="J636" i="4"/>
  <c r="J637" i="4"/>
  <c r="J638" i="4"/>
  <c r="J623" i="4"/>
  <c r="J568" i="4"/>
  <c r="J639" i="4"/>
  <c r="J569" i="4"/>
  <c r="J574" i="4"/>
  <c r="J575" i="4"/>
  <c r="J591" i="4"/>
  <c r="J592" i="4"/>
  <c r="J593" i="4"/>
  <c r="J594" i="4"/>
  <c r="J595" i="4"/>
  <c r="J640" i="4"/>
  <c r="J641" i="4"/>
  <c r="J624" i="4"/>
  <c r="J596" i="4"/>
  <c r="J606" i="4"/>
  <c r="J657" i="4"/>
  <c r="J663" i="4"/>
  <c r="J664" i="4"/>
  <c r="J665" i="4"/>
  <c r="J666" i="4"/>
  <c r="J667" i="4"/>
  <c r="J668" i="4"/>
  <c r="J658" i="4"/>
  <c r="J669" i="4"/>
  <c r="J671" i="4"/>
  <c r="J672" i="4"/>
  <c r="J693" i="4"/>
  <c r="J673" i="4"/>
  <c r="J674" i="4"/>
  <c r="J704" i="4"/>
  <c r="J675" i="4"/>
  <c r="J659" i="4"/>
  <c r="J607" i="4"/>
  <c r="J608" i="4"/>
  <c r="J609" i="4"/>
  <c r="J610" i="4"/>
  <c r="J611" i="4"/>
  <c r="J612" i="4"/>
  <c r="J625" i="4"/>
  <c r="J626" i="4"/>
  <c r="J627" i="4"/>
  <c r="J613" i="4"/>
  <c r="J614" i="4"/>
  <c r="J615" i="4"/>
  <c r="J616" i="4"/>
  <c r="J716" i="4"/>
  <c r="J617" i="4"/>
  <c r="J187" i="4"/>
  <c r="J654" i="4"/>
  <c r="J676" i="4"/>
  <c r="J628" i="4"/>
  <c r="J629" i="4"/>
  <c r="J642" i="4"/>
  <c r="J630" i="4"/>
  <c r="J643" i="4"/>
  <c r="J694" i="4"/>
  <c r="J717" i="4"/>
  <c r="J705" i="4"/>
  <c r="J718" i="4"/>
  <c r="J706" i="4"/>
  <c r="J719" i="4"/>
  <c r="J707" i="4"/>
  <c r="J644" i="4"/>
  <c r="J645" i="4"/>
  <c r="J655" i="4"/>
  <c r="J559" i="4"/>
  <c r="J656" i="4"/>
  <c r="J682" i="4"/>
  <c r="J683" i="4"/>
  <c r="J695" i="4"/>
  <c r="J684" i="4"/>
  <c r="J685" i="4"/>
  <c r="J686" i="4"/>
  <c r="J687" i="4"/>
  <c r="J677" i="4"/>
  <c r="J696" i="4"/>
  <c r="J697" i="4"/>
  <c r="J708" i="4"/>
  <c r="J709" i="4"/>
  <c r="J698" i="4"/>
  <c r="J699" i="4"/>
  <c r="J700" i="4"/>
  <c r="J701" i="4"/>
  <c r="J681" i="4"/>
  <c r="J688" i="4"/>
  <c r="J660" i="4"/>
  <c r="J661" i="4"/>
  <c r="J710" i="4"/>
  <c r="J711" i="4"/>
  <c r="J678" i="4"/>
  <c r="J754" i="4"/>
  <c r="J755" i="4"/>
  <c r="J756" i="4"/>
  <c r="J737" i="4"/>
  <c r="J738" i="4"/>
  <c r="J739" i="4"/>
  <c r="J727" i="4"/>
  <c r="J740" i="4"/>
  <c r="J741" i="4"/>
  <c r="J702" i="4"/>
  <c r="J742" i="4"/>
  <c r="J745" i="4"/>
  <c r="J757" i="4"/>
  <c r="J746" i="4"/>
  <c r="J747" i="4"/>
  <c r="J758" i="4"/>
  <c r="J748" i="4"/>
  <c r="J759" i="4"/>
  <c r="J760" i="4"/>
  <c r="J743" i="4"/>
  <c r="J749" i="4"/>
  <c r="J679" i="4"/>
  <c r="J670" i="4"/>
  <c r="J750" i="4"/>
  <c r="J761" i="4"/>
  <c r="J680" i="4"/>
  <c r="J689" i="4"/>
  <c r="J690" i="4"/>
  <c r="J691" i="4"/>
  <c r="J692" i="4"/>
  <c r="J744" i="4"/>
  <c r="J712" i="4"/>
  <c r="J713" i="4"/>
  <c r="J720" i="4"/>
  <c r="J762" i="4"/>
  <c r="J703" i="4"/>
  <c r="J714" i="4"/>
  <c r="J721" i="4"/>
  <c r="J722" i="4"/>
  <c r="J728" i="4"/>
  <c r="J729" i="4"/>
  <c r="J730" i="4"/>
  <c r="J731" i="4"/>
  <c r="J732" i="4"/>
  <c r="J733" i="4"/>
  <c r="J734" i="4"/>
  <c r="J715" i="4"/>
  <c r="J723" i="4"/>
  <c r="J765" i="4"/>
  <c r="J774" i="4"/>
  <c r="J775" i="4"/>
  <c r="J776" i="4"/>
  <c r="J787" i="4"/>
  <c r="J777" i="4"/>
  <c r="J778" i="4"/>
  <c r="J788" i="4"/>
  <c r="J796" i="4"/>
  <c r="J779" i="4"/>
  <c r="J780" i="4"/>
  <c r="J829" i="4"/>
  <c r="J789" i="4"/>
  <c r="J797" i="4"/>
  <c r="J724" i="4"/>
  <c r="J725" i="4"/>
  <c r="J735" i="4"/>
  <c r="J726" i="4"/>
  <c r="J736" i="4"/>
  <c r="J830" i="4"/>
  <c r="J831" i="4"/>
  <c r="J832" i="4"/>
  <c r="J818" i="4"/>
  <c r="J798" i="4"/>
  <c r="J790" i="4"/>
  <c r="J799" i="4"/>
  <c r="J800" i="4"/>
  <c r="J833" i="4"/>
  <c r="J751" i="4"/>
  <c r="J763" i="4"/>
  <c r="J764" i="4"/>
  <c r="J752" i="4"/>
  <c r="J801" i="4"/>
  <c r="J802" i="4"/>
  <c r="J791" i="4"/>
  <c r="J753" i="4"/>
  <c r="J803" i="4"/>
  <c r="J766" i="4"/>
  <c r="J767" i="4"/>
  <c r="J768" i="4"/>
  <c r="J781" i="4"/>
  <c r="J782" i="4"/>
  <c r="J783" i="4"/>
  <c r="J769" i="4"/>
  <c r="J809" i="4"/>
  <c r="J810" i="4"/>
  <c r="J819" i="4"/>
  <c r="J820" i="4"/>
  <c r="J811" i="4"/>
  <c r="J812" i="4"/>
  <c r="J821" i="4"/>
  <c r="J822" i="4"/>
  <c r="J823" i="4"/>
  <c r="J834" i="4"/>
  <c r="J770" i="4"/>
  <c r="J771" i="4"/>
  <c r="J772" i="4"/>
  <c r="J784" i="4"/>
  <c r="J773" i="4"/>
  <c r="J792" i="4"/>
  <c r="J785" i="4"/>
  <c r="J786" i="4"/>
  <c r="J793" i="4"/>
  <c r="J804" i="4"/>
  <c r="J794" i="4"/>
  <c r="J795" i="4"/>
  <c r="J835" i="4"/>
  <c r="J824" i="4"/>
  <c r="J825" i="4"/>
  <c r="J826" i="4"/>
  <c r="J836" i="4"/>
  <c r="J805" i="4"/>
  <c r="J806" i="4"/>
  <c r="J813" i="4"/>
  <c r="J814" i="4"/>
  <c r="J815" i="4"/>
  <c r="J807" i="4"/>
  <c r="J816" i="4"/>
  <c r="J817" i="4"/>
  <c r="J808" i="4"/>
  <c r="J827" i="4"/>
  <c r="J828" i="4"/>
  <c r="J837" i="4"/>
  <c r="J838" i="4"/>
  <c r="K313" i="4"/>
  <c r="V313" i="4" s="1"/>
  <c r="K2" i="4"/>
  <c r="V2" i="4" s="1"/>
  <c r="K17" i="4"/>
  <c r="V17" i="4" s="1"/>
  <c r="K35" i="4"/>
  <c r="V35" i="4" s="1"/>
  <c r="K3" i="4"/>
  <c r="V3" i="4" s="1"/>
  <c r="K4" i="4"/>
  <c r="V4" i="4" s="1"/>
  <c r="K5" i="4"/>
  <c r="V5" i="4" s="1"/>
  <c r="K6" i="4"/>
  <c r="V6" i="4" s="1"/>
  <c r="K28" i="4"/>
  <c r="V28" i="4" s="1"/>
  <c r="K18" i="4"/>
  <c r="V18" i="4" s="1"/>
  <c r="K19" i="4"/>
  <c r="V19" i="4" s="1"/>
  <c r="K20" i="4"/>
  <c r="V20" i="4" s="1"/>
  <c r="K36" i="4"/>
  <c r="V36" i="4" s="1"/>
  <c r="K29" i="4"/>
  <c r="V29" i="4" s="1"/>
  <c r="K21" i="4"/>
  <c r="V21" i="4" s="1"/>
  <c r="K30" i="4"/>
  <c r="V30" i="4" s="1"/>
  <c r="K62" i="4"/>
  <c r="V62" i="4" s="1"/>
  <c r="K63" i="4"/>
  <c r="V63" i="4" s="1"/>
  <c r="K74" i="4"/>
  <c r="V74" i="4" s="1"/>
  <c r="K75" i="4"/>
  <c r="V75" i="4" s="1"/>
  <c r="K37" i="4"/>
  <c r="V37" i="4" s="1"/>
  <c r="K46" i="4"/>
  <c r="V46" i="4" s="1"/>
  <c r="K22" i="4"/>
  <c r="V22" i="4" s="1"/>
  <c r="K47" i="4"/>
  <c r="V47" i="4" s="1"/>
  <c r="K76" i="4"/>
  <c r="V76" i="4" s="1"/>
  <c r="K64" i="4"/>
  <c r="V64" i="4" s="1"/>
  <c r="K77" i="4"/>
  <c r="V77" i="4" s="1"/>
  <c r="K38" i="4"/>
  <c r="V38" i="4" s="1"/>
  <c r="K65" i="4"/>
  <c r="V65" i="4" s="1"/>
  <c r="K78" i="4"/>
  <c r="V78" i="4" s="1"/>
  <c r="K66" i="4"/>
  <c r="V66" i="4" s="1"/>
  <c r="K48" i="4"/>
  <c r="V48" i="4" s="1"/>
  <c r="K49" i="4"/>
  <c r="V49" i="4" s="1"/>
  <c r="K67" i="4"/>
  <c r="V67" i="4" s="1"/>
  <c r="K50" i="4"/>
  <c r="V50" i="4" s="1"/>
  <c r="K51" i="4"/>
  <c r="V51" i="4" s="1"/>
  <c r="K68" i="4"/>
  <c r="V68" i="4" s="1"/>
  <c r="K52" i="4"/>
  <c r="V52" i="4" s="1"/>
  <c r="K53" i="4"/>
  <c r="V53" i="4" s="1"/>
  <c r="K7" i="4"/>
  <c r="V7" i="4" s="1"/>
  <c r="K23" i="4"/>
  <c r="V23" i="4" s="1"/>
  <c r="K24" i="4"/>
  <c r="V24" i="4" s="1"/>
  <c r="K31" i="4"/>
  <c r="V31" i="4" s="1"/>
  <c r="K39" i="4"/>
  <c r="V39" i="4" s="1"/>
  <c r="K54" i="4"/>
  <c r="V54" i="4" s="1"/>
  <c r="K55" i="4"/>
  <c r="V55" i="4" s="1"/>
  <c r="K56" i="4"/>
  <c r="V56" i="4" s="1"/>
  <c r="K81" i="4"/>
  <c r="V81" i="4" s="1"/>
  <c r="K82" i="4"/>
  <c r="V82" i="4" s="1"/>
  <c r="K8" i="4"/>
  <c r="V8" i="4" s="1"/>
  <c r="K9" i="4"/>
  <c r="V9" i="4" s="1"/>
  <c r="K10" i="4"/>
  <c r="V10" i="4" s="1"/>
  <c r="K11" i="4"/>
  <c r="V11" i="4" s="1"/>
  <c r="K12" i="4"/>
  <c r="V12" i="4" s="1"/>
  <c r="K13" i="4"/>
  <c r="V13" i="4" s="1"/>
  <c r="K14" i="4"/>
  <c r="V14" i="4" s="1"/>
  <c r="K15" i="4"/>
  <c r="V15" i="4" s="1"/>
  <c r="K16" i="4"/>
  <c r="V16" i="4" s="1"/>
  <c r="K25" i="4"/>
  <c r="V25" i="4" s="1"/>
  <c r="K26" i="4"/>
  <c r="V26" i="4" s="1"/>
  <c r="K27" i="4"/>
  <c r="V27" i="4" s="1"/>
  <c r="K40" i="4"/>
  <c r="V40" i="4" s="1"/>
  <c r="K83" i="4"/>
  <c r="V83" i="4" s="1"/>
  <c r="K107" i="4"/>
  <c r="V107" i="4" s="1"/>
  <c r="K108" i="4"/>
  <c r="V108" i="4" s="1"/>
  <c r="K109" i="4"/>
  <c r="V109" i="4" s="1"/>
  <c r="K84" i="4"/>
  <c r="V84" i="4" s="1"/>
  <c r="K85" i="4"/>
  <c r="V85" i="4" s="1"/>
  <c r="K86" i="4"/>
  <c r="V86" i="4" s="1"/>
  <c r="K93" i="4"/>
  <c r="V93" i="4" s="1"/>
  <c r="K110" i="4"/>
  <c r="V110" i="4" s="1"/>
  <c r="K125" i="4"/>
  <c r="V125" i="4" s="1"/>
  <c r="K111" i="4"/>
  <c r="V111" i="4" s="1"/>
  <c r="K112" i="4"/>
  <c r="V112" i="4" s="1"/>
  <c r="K148" i="4"/>
  <c r="V148" i="4" s="1"/>
  <c r="K126" i="4"/>
  <c r="V126" i="4" s="1"/>
  <c r="K127" i="4"/>
  <c r="V127" i="4" s="1"/>
  <c r="K128" i="4"/>
  <c r="V128" i="4" s="1"/>
  <c r="K129" i="4"/>
  <c r="V129" i="4" s="1"/>
  <c r="K113" i="4"/>
  <c r="V113" i="4" s="1"/>
  <c r="K32" i="4"/>
  <c r="V32" i="4" s="1"/>
  <c r="K33" i="4"/>
  <c r="V33" i="4" s="1"/>
  <c r="K57" i="4"/>
  <c r="V57" i="4" s="1"/>
  <c r="K87" i="4"/>
  <c r="V87" i="4" s="1"/>
  <c r="K88" i="4"/>
  <c r="V88" i="4" s="1"/>
  <c r="K130" i="4"/>
  <c r="V130" i="4" s="1"/>
  <c r="K114" i="4"/>
  <c r="V114" i="4" s="1"/>
  <c r="K115" i="4"/>
  <c r="V115" i="4" s="1"/>
  <c r="K41" i="4"/>
  <c r="V41" i="4" s="1"/>
  <c r="K58" i="4"/>
  <c r="V58" i="4" s="1"/>
  <c r="K116" i="4"/>
  <c r="V116" i="4" s="1"/>
  <c r="K34" i="4"/>
  <c r="V34" i="4" s="1"/>
  <c r="K59" i="4"/>
  <c r="V59" i="4" s="1"/>
  <c r="K42" i="4"/>
  <c r="V42" i="4" s="1"/>
  <c r="K43" i="4"/>
  <c r="V43" i="4" s="1"/>
  <c r="K60" i="4"/>
  <c r="V60" i="4" s="1"/>
  <c r="K61" i="4"/>
  <c r="V61" i="4" s="1"/>
  <c r="K89" i="4"/>
  <c r="V89" i="4" s="1"/>
  <c r="K90" i="4"/>
  <c r="V90" i="4" s="1"/>
  <c r="K44" i="4"/>
  <c r="V44" i="4" s="1"/>
  <c r="K45" i="4"/>
  <c r="V45" i="4" s="1"/>
  <c r="K69" i="4"/>
  <c r="V69" i="4" s="1"/>
  <c r="K131" i="4"/>
  <c r="K132" i="4"/>
  <c r="V132" i="4" s="1"/>
  <c r="K70" i="4"/>
  <c r="V70" i="4" s="1"/>
  <c r="K71" i="4"/>
  <c r="V71" i="4" s="1"/>
  <c r="K72" i="4"/>
  <c r="V72" i="4" s="1"/>
  <c r="K133" i="4"/>
  <c r="V133" i="4" s="1"/>
  <c r="K149" i="4"/>
  <c r="V149" i="4" s="1"/>
  <c r="K150" i="4"/>
  <c r="V150" i="4" s="1"/>
  <c r="K151" i="4"/>
  <c r="V151" i="4" s="1"/>
  <c r="K152" i="4"/>
  <c r="V152" i="4" s="1"/>
  <c r="K153" i="4"/>
  <c r="V153" i="4" s="1"/>
  <c r="K154" i="4"/>
  <c r="V154" i="4" s="1"/>
  <c r="K155" i="4"/>
  <c r="V155" i="4" s="1"/>
  <c r="K156" i="4"/>
  <c r="V156" i="4" s="1"/>
  <c r="K163" i="4"/>
  <c r="V163" i="4" s="1"/>
  <c r="K157" i="4"/>
  <c r="V157" i="4" s="1"/>
  <c r="K158" i="4"/>
  <c r="V158" i="4" s="1"/>
  <c r="K164" i="4"/>
  <c r="V164" i="4" s="1"/>
  <c r="K165" i="4"/>
  <c r="V165" i="4" s="1"/>
  <c r="K166" i="4"/>
  <c r="V166" i="4" s="1"/>
  <c r="K167" i="4"/>
  <c r="V167" i="4" s="1"/>
  <c r="K168" i="4"/>
  <c r="V168" i="4" s="1"/>
  <c r="K169" i="4"/>
  <c r="V169" i="4" s="1"/>
  <c r="K159" i="4"/>
  <c r="V159" i="4" s="1"/>
  <c r="K175" i="4"/>
  <c r="V175" i="4" s="1"/>
  <c r="K170" i="4"/>
  <c r="V170" i="4" s="1"/>
  <c r="K171" i="4"/>
  <c r="V171" i="4" s="1"/>
  <c r="K73" i="4"/>
  <c r="V73" i="4" s="1"/>
  <c r="K79" i="4"/>
  <c r="V79" i="4" s="1"/>
  <c r="K80" i="4"/>
  <c r="V80" i="4" s="1"/>
  <c r="K94" i="4"/>
  <c r="V94" i="4" s="1"/>
  <c r="K95" i="4"/>
  <c r="V95" i="4" s="1"/>
  <c r="K96" i="4"/>
  <c r="V96" i="4" s="1"/>
  <c r="K97" i="4"/>
  <c r="V97" i="4" s="1"/>
  <c r="K98" i="4"/>
  <c r="V98" i="4" s="1"/>
  <c r="K99" i="4"/>
  <c r="V99" i="4" s="1"/>
  <c r="K100" i="4"/>
  <c r="V100" i="4" s="1"/>
  <c r="K101" i="4"/>
  <c r="V101" i="4" s="1"/>
  <c r="K102" i="4"/>
  <c r="V102" i="4" s="1"/>
  <c r="K103" i="4"/>
  <c r="V103" i="4" s="1"/>
  <c r="K136" i="4"/>
  <c r="V136" i="4" s="1"/>
  <c r="K176" i="4"/>
  <c r="V176" i="4" s="1"/>
  <c r="K117" i="4"/>
  <c r="V117" i="4" s="1"/>
  <c r="K219" i="4"/>
  <c r="V219" i="4" s="1"/>
  <c r="K220" i="4"/>
  <c r="V220" i="4" s="1"/>
  <c r="K221" i="4"/>
  <c r="V221" i="4" s="1"/>
  <c r="K237" i="4"/>
  <c r="V237" i="4" s="1"/>
  <c r="K91" i="4"/>
  <c r="V91" i="4" s="1"/>
  <c r="K203" i="4"/>
  <c r="V203" i="4" s="1"/>
  <c r="K222" i="4"/>
  <c r="V222" i="4" s="1"/>
  <c r="K118" i="4"/>
  <c r="V118" i="4" s="1"/>
  <c r="K119" i="4"/>
  <c r="V119" i="4" s="1"/>
  <c r="K120" i="4"/>
  <c r="V120" i="4" s="1"/>
  <c r="K121" i="4"/>
  <c r="V121" i="4" s="1"/>
  <c r="K177" i="4"/>
  <c r="V177" i="4" s="1"/>
  <c r="K104" i="4"/>
  <c r="V104" i="4" s="1"/>
  <c r="K105" i="4"/>
  <c r="V105" i="4" s="1"/>
  <c r="K106" i="4"/>
  <c r="V106" i="4" s="1"/>
  <c r="K223" i="4"/>
  <c r="V223" i="4" s="1"/>
  <c r="K204" i="4"/>
  <c r="V204" i="4" s="1"/>
  <c r="K205" i="4"/>
  <c r="V205" i="4" s="1"/>
  <c r="K122" i="4"/>
  <c r="V122" i="4" s="1"/>
  <c r="K123" i="4"/>
  <c r="V123" i="4" s="1"/>
  <c r="K124" i="4"/>
  <c r="V124" i="4" s="1"/>
  <c r="K134" i="4"/>
  <c r="V134" i="4" s="1"/>
  <c r="K206" i="4"/>
  <c r="V206" i="4" s="1"/>
  <c r="K207" i="4"/>
  <c r="V207" i="4" s="1"/>
  <c r="K238" i="4"/>
  <c r="V238" i="4" s="1"/>
  <c r="K239" i="4"/>
  <c r="V239" i="4" s="1"/>
  <c r="K224" i="4"/>
  <c r="V224" i="4" s="1"/>
  <c r="K240" i="4"/>
  <c r="V240" i="4" s="1"/>
  <c r="K225" i="4"/>
  <c r="V225" i="4" s="1"/>
  <c r="K226" i="4"/>
  <c r="V226" i="4" s="1"/>
  <c r="K227" i="4"/>
  <c r="V227" i="4" s="1"/>
  <c r="K172" i="4"/>
  <c r="V172" i="4" s="1"/>
  <c r="K135" i="4"/>
  <c r="V135" i="4" s="1"/>
  <c r="K228" i="4"/>
  <c r="V228" i="4" s="1"/>
  <c r="K188" i="4"/>
  <c r="V188" i="4" s="1"/>
  <c r="K189" i="4"/>
  <c r="V189" i="4" s="1"/>
  <c r="K208" i="4"/>
  <c r="V208" i="4" s="1"/>
  <c r="K190" i="4"/>
  <c r="V190" i="4" s="1"/>
  <c r="K191" i="4"/>
  <c r="V191" i="4" s="1"/>
  <c r="K209" i="4"/>
  <c r="V209" i="4" s="1"/>
  <c r="K241" i="4"/>
  <c r="V241" i="4" s="1"/>
  <c r="K327" i="4"/>
  <c r="V327" i="4" s="1"/>
  <c r="K137" i="4"/>
  <c r="V137" i="4" s="1"/>
  <c r="K138" i="4"/>
  <c r="V138" i="4" s="1"/>
  <c r="K139" i="4"/>
  <c r="V139" i="4" s="1"/>
  <c r="K140" i="4"/>
  <c r="V140" i="4" s="1"/>
  <c r="K141" i="4"/>
  <c r="V141" i="4" s="1"/>
  <c r="K142" i="4"/>
  <c r="V142" i="4" s="1"/>
  <c r="K143" i="4"/>
  <c r="V143" i="4" s="1"/>
  <c r="K144" i="4"/>
  <c r="V144" i="4" s="1"/>
  <c r="K229" i="4"/>
  <c r="V229" i="4" s="1"/>
  <c r="K145" i="4"/>
  <c r="V145" i="4" s="1"/>
  <c r="K160" i="4"/>
  <c r="V160" i="4" s="1"/>
  <c r="K146" i="4"/>
  <c r="K147" i="4"/>
  <c r="V147" i="4" s="1"/>
  <c r="K161" i="4"/>
  <c r="V161" i="4" s="1"/>
  <c r="K173" i="4"/>
  <c r="V173" i="4" s="1"/>
  <c r="K210" i="4"/>
  <c r="V210" i="4" s="1"/>
  <c r="K230" i="4"/>
  <c r="V230" i="4" s="1"/>
  <c r="K162" i="4"/>
  <c r="V162" i="4" s="1"/>
  <c r="K192" i="4"/>
  <c r="V192" i="4" s="1"/>
  <c r="K174" i="4"/>
  <c r="V174" i="4" s="1"/>
  <c r="K265" i="4"/>
  <c r="V265" i="4" s="1"/>
  <c r="K285" i="4"/>
  <c r="V285" i="4" s="1"/>
  <c r="K342" i="4"/>
  <c r="V342" i="4" s="1"/>
  <c r="K368" i="4"/>
  <c r="V368" i="4" s="1"/>
  <c r="K286" i="4"/>
  <c r="V286" i="4" s="1"/>
  <c r="K287" i="4"/>
  <c r="V287" i="4" s="1"/>
  <c r="K288" i="4"/>
  <c r="V288" i="4" s="1"/>
  <c r="K289" i="4"/>
  <c r="V289" i="4" s="1"/>
  <c r="K343" i="4"/>
  <c r="V343" i="4" s="1"/>
  <c r="K344" i="4"/>
  <c r="V344" i="4" s="1"/>
  <c r="K345" i="4"/>
  <c r="V345" i="4" s="1"/>
  <c r="K346" i="4"/>
  <c r="V346" i="4" s="1"/>
  <c r="K347" i="4"/>
  <c r="V347" i="4" s="1"/>
  <c r="K178" i="4"/>
  <c r="V178" i="4" s="1"/>
  <c r="K179" i="4"/>
  <c r="V179" i="4" s="1"/>
  <c r="K180" i="4"/>
  <c r="V180" i="4" s="1"/>
  <c r="K181" i="4"/>
  <c r="V181" i="4" s="1"/>
  <c r="K182" i="4"/>
  <c r="V182" i="4" s="1"/>
  <c r="K183" i="4"/>
  <c r="V183" i="4" s="1"/>
  <c r="K184" i="4"/>
  <c r="V184" i="4" s="1"/>
  <c r="K290" i="4"/>
  <c r="V290" i="4" s="1"/>
  <c r="K274" i="4"/>
  <c r="V274" i="4" s="1"/>
  <c r="K291" i="4"/>
  <c r="V291" i="4" s="1"/>
  <c r="K248" i="4"/>
  <c r="V248" i="4" s="1"/>
  <c r="K292" i="4"/>
  <c r="V292" i="4" s="1"/>
  <c r="K275" i="4"/>
  <c r="V275" i="4" s="1"/>
  <c r="K276" i="4"/>
  <c r="V276" i="4" s="1"/>
  <c r="K328" i="4"/>
  <c r="V328" i="4" s="1"/>
  <c r="K293" i="4"/>
  <c r="V293" i="4" s="1"/>
  <c r="K249" i="4"/>
  <c r="V249" i="4" s="1"/>
  <c r="K250" i="4"/>
  <c r="V250" i="4" s="1"/>
  <c r="K277" i="4"/>
  <c r="V277" i="4" s="1"/>
  <c r="K266" i="4"/>
  <c r="V266" i="4" s="1"/>
  <c r="K267" i="4"/>
  <c r="V267" i="4" s="1"/>
  <c r="K251" i="4"/>
  <c r="V251" i="4" s="1"/>
  <c r="K185" i="4"/>
  <c r="V185" i="4" s="1"/>
  <c r="K268" i="4"/>
  <c r="V268" i="4" s="1"/>
  <c r="K269" i="4"/>
  <c r="V269" i="4" s="1"/>
  <c r="K252" i="4"/>
  <c r="V252" i="4" s="1"/>
  <c r="K253" i="4"/>
  <c r="V253" i="4" s="1"/>
  <c r="K270" i="4"/>
  <c r="V270" i="4" s="1"/>
  <c r="K193" i="4"/>
  <c r="V193" i="4" s="1"/>
  <c r="K194" i="4"/>
  <c r="V194" i="4" s="1"/>
  <c r="K195" i="4"/>
  <c r="V195" i="4" s="1"/>
  <c r="K196" i="4"/>
  <c r="V196" i="4" s="1"/>
  <c r="K211" i="4"/>
  <c r="V211" i="4" s="1"/>
  <c r="K197" i="4"/>
  <c r="V197" i="4" s="1"/>
  <c r="K198" i="4"/>
  <c r="V198" i="4" s="1"/>
  <c r="K199" i="4"/>
  <c r="V199" i="4" s="1"/>
  <c r="K186" i="4"/>
  <c r="V186" i="4" s="1"/>
  <c r="K369" i="4"/>
  <c r="V369" i="4" s="1"/>
  <c r="K278" i="4"/>
  <c r="V278" i="4" s="1"/>
  <c r="K279" i="4"/>
  <c r="V279" i="4" s="1"/>
  <c r="K200" i="4"/>
  <c r="V200" i="4" s="1"/>
  <c r="K212" i="4"/>
  <c r="V212" i="4" s="1"/>
  <c r="K213" i="4"/>
  <c r="V213" i="4" s="1"/>
  <c r="K214" i="4"/>
  <c r="V214" i="4" s="1"/>
  <c r="K215" i="4"/>
  <c r="V215" i="4" s="1"/>
  <c r="K216" i="4"/>
  <c r="V216" i="4" s="1"/>
  <c r="K231" i="4"/>
  <c r="V231" i="4" s="1"/>
  <c r="K201" i="4"/>
  <c r="V201" i="4" s="1"/>
  <c r="K202" i="4"/>
  <c r="V202" i="4" s="1"/>
  <c r="K217" i="4"/>
  <c r="V217" i="4" s="1"/>
  <c r="K232" i="4"/>
  <c r="V232" i="4" s="1"/>
  <c r="K218" i="4"/>
  <c r="V218" i="4" s="1"/>
  <c r="K233" i="4"/>
  <c r="V233" i="4" s="1"/>
  <c r="K234" i="4"/>
  <c r="V234" i="4" s="1"/>
  <c r="K235" i="4"/>
  <c r="V235" i="4" s="1"/>
  <c r="K254" i="4"/>
  <c r="V254" i="4" s="1"/>
  <c r="K314" i="4"/>
  <c r="V314" i="4" s="1"/>
  <c r="K315" i="4"/>
  <c r="V315" i="4" s="1"/>
  <c r="K300" i="4"/>
  <c r="V300" i="4" s="1"/>
  <c r="K370" i="4"/>
  <c r="V370" i="4" s="1"/>
  <c r="K301" i="4"/>
  <c r="V301" i="4" s="1"/>
  <c r="K316" i="4"/>
  <c r="V316" i="4" s="1"/>
  <c r="K317" i="4"/>
  <c r="V317" i="4" s="1"/>
  <c r="K318" i="4"/>
  <c r="V318" i="4" s="1"/>
  <c r="K329" i="4"/>
  <c r="V329" i="4" s="1"/>
  <c r="K330" i="4"/>
  <c r="V330" i="4" s="1"/>
  <c r="K331" i="4"/>
  <c r="V331" i="4" s="1"/>
  <c r="K332" i="4"/>
  <c r="V332" i="4" s="1"/>
  <c r="K333" i="4"/>
  <c r="V333" i="4" s="1"/>
  <c r="K302" i="4"/>
  <c r="V302" i="4" s="1"/>
  <c r="K334" i="4"/>
  <c r="V334" i="4" s="1"/>
  <c r="K348" i="4"/>
  <c r="V348" i="4" s="1"/>
  <c r="K335" i="4"/>
  <c r="V335" i="4" s="1"/>
  <c r="K349" i="4"/>
  <c r="V349" i="4" s="1"/>
  <c r="K336" i="4"/>
  <c r="V336" i="4" s="1"/>
  <c r="K319" i="4"/>
  <c r="V319" i="4" s="1"/>
  <c r="K337" i="4"/>
  <c r="V337" i="4" s="1"/>
  <c r="K338" i="4"/>
  <c r="V338" i="4" s="1"/>
  <c r="K445" i="4"/>
  <c r="V445" i="4" s="1"/>
  <c r="K350" i="4"/>
  <c r="V350" i="4" s="1"/>
  <c r="K351" i="4"/>
  <c r="V351" i="4" s="1"/>
  <c r="K352" i="4"/>
  <c r="V352" i="4" s="1"/>
  <c r="K236" i="4"/>
  <c r="V236" i="4" s="1"/>
  <c r="K280" i="4"/>
  <c r="V280" i="4" s="1"/>
  <c r="K339" i="4"/>
  <c r="V339" i="4" s="1"/>
  <c r="K320" i="4"/>
  <c r="V320" i="4" s="1"/>
  <c r="K303" i="4"/>
  <c r="V303" i="4" s="1"/>
  <c r="K321" i="4"/>
  <c r="V321" i="4" s="1"/>
  <c r="K322" i="4"/>
  <c r="V322" i="4" s="1"/>
  <c r="K255" i="4"/>
  <c r="V255" i="4" s="1"/>
  <c r="K281" i="4"/>
  <c r="V281" i="4" s="1"/>
  <c r="K242" i="4"/>
  <c r="V242" i="4" s="1"/>
  <c r="K243" i="4"/>
  <c r="V243" i="4" s="1"/>
  <c r="K244" i="4"/>
  <c r="V244" i="4" s="1"/>
  <c r="K245" i="4"/>
  <c r="V245" i="4" s="1"/>
  <c r="K256" i="4"/>
  <c r="V256" i="4" s="1"/>
  <c r="K257" i="4"/>
  <c r="V257" i="4" s="1"/>
  <c r="K246" i="4"/>
  <c r="V246" i="4" s="1"/>
  <c r="K247" i="4"/>
  <c r="K282" i="4"/>
  <c r="V282" i="4" s="1"/>
  <c r="K258" i="4"/>
  <c r="V258" i="4" s="1"/>
  <c r="K259" i="4"/>
  <c r="V259" i="4" s="1"/>
  <c r="K260" i="4"/>
  <c r="V260" i="4" s="1"/>
  <c r="K261" i="4"/>
  <c r="V261" i="4" s="1"/>
  <c r="K262" i="4"/>
  <c r="V262" i="4" s="1"/>
  <c r="K271" i="4"/>
  <c r="V271" i="4" s="1"/>
  <c r="K283" i="4"/>
  <c r="V283" i="4" s="1"/>
  <c r="K263" i="4"/>
  <c r="V263" i="4" s="1"/>
  <c r="K264" i="4"/>
  <c r="V264" i="4" s="1"/>
  <c r="K304" i="4"/>
  <c r="V304" i="4" s="1"/>
  <c r="K323" i="4"/>
  <c r="V323" i="4" s="1"/>
  <c r="K324" i="4"/>
  <c r="V324" i="4" s="1"/>
  <c r="K272" i="4"/>
  <c r="V272" i="4" s="1"/>
  <c r="K294" i="4"/>
  <c r="V294" i="4" s="1"/>
  <c r="K402" i="4"/>
  <c r="V402" i="4" s="1"/>
  <c r="K295" i="4"/>
  <c r="V295" i="4" s="1"/>
  <c r="K305" i="4"/>
  <c r="V305" i="4" s="1"/>
  <c r="K273" i="4"/>
  <c r="V273" i="4" s="1"/>
  <c r="K284" i="4"/>
  <c r="V284" i="4" s="1"/>
  <c r="K340" i="4"/>
  <c r="V340" i="4" s="1"/>
  <c r="K371" i="4"/>
  <c r="V371" i="4" s="1"/>
  <c r="K372" i="4"/>
  <c r="V372" i="4" s="1"/>
  <c r="K373" i="4"/>
  <c r="V373" i="4" s="1"/>
  <c r="K374" i="4"/>
  <c r="V374" i="4" s="1"/>
  <c r="K384" i="4"/>
  <c r="V384" i="4" s="1"/>
  <c r="K385" i="4"/>
  <c r="V385" i="4" s="1"/>
  <c r="K375" i="4"/>
  <c r="V375" i="4" s="1"/>
  <c r="K386" i="4"/>
  <c r="V386" i="4" s="1"/>
  <c r="K387" i="4"/>
  <c r="V387" i="4" s="1"/>
  <c r="K388" i="4"/>
  <c r="V388" i="4" s="1"/>
  <c r="K389" i="4"/>
  <c r="V389" i="4" s="1"/>
  <c r="K390" i="4"/>
  <c r="V390" i="4" s="1"/>
  <c r="K403" i="4"/>
  <c r="V403" i="4" s="1"/>
  <c r="K404" i="4"/>
  <c r="V404" i="4" s="1"/>
  <c r="K405" i="4"/>
  <c r="V405" i="4" s="1"/>
  <c r="K391" i="4"/>
  <c r="V391" i="4" s="1"/>
  <c r="K392" i="4"/>
  <c r="V392" i="4" s="1"/>
  <c r="K406" i="4"/>
  <c r="V406" i="4" s="1"/>
  <c r="K407" i="4"/>
  <c r="V407" i="4" s="1"/>
  <c r="K376" i="4"/>
  <c r="V376" i="4" s="1"/>
  <c r="K296" i="4"/>
  <c r="V296" i="4" s="1"/>
  <c r="K297" i="4"/>
  <c r="V297" i="4" s="1"/>
  <c r="K325" i="4"/>
  <c r="V325" i="4" s="1"/>
  <c r="K326" i="4"/>
  <c r="V326" i="4" s="1"/>
  <c r="K298" i="4"/>
  <c r="V298" i="4" s="1"/>
  <c r="K306" i="4"/>
  <c r="V306" i="4" s="1"/>
  <c r="K307" i="4"/>
  <c r="V307" i="4" s="1"/>
  <c r="K308" i="4"/>
  <c r="V308" i="4" s="1"/>
  <c r="K309" i="4"/>
  <c r="V309" i="4" s="1"/>
  <c r="K310" i="4"/>
  <c r="V310" i="4" s="1"/>
  <c r="K299" i="4"/>
  <c r="V299" i="4" s="1"/>
  <c r="K311" i="4"/>
  <c r="V311" i="4" s="1"/>
  <c r="K312" i="4"/>
  <c r="V312" i="4" s="1"/>
  <c r="K465" i="4"/>
  <c r="V465" i="4" s="1"/>
  <c r="K431" i="4"/>
  <c r="V431" i="4" s="1"/>
  <c r="K417" i="4"/>
  <c r="V417" i="4" s="1"/>
  <c r="K418" i="4"/>
  <c r="V418" i="4" s="1"/>
  <c r="K432" i="4"/>
  <c r="V432" i="4" s="1"/>
  <c r="K433" i="4"/>
  <c r="V433" i="4" s="1"/>
  <c r="K419" i="4"/>
  <c r="V419" i="4" s="1"/>
  <c r="K434" i="4"/>
  <c r="V434" i="4" s="1"/>
  <c r="K446" i="4"/>
  <c r="V446" i="4" s="1"/>
  <c r="K420" i="4"/>
  <c r="V420" i="4" s="1"/>
  <c r="K455" i="4"/>
  <c r="V455" i="4" s="1"/>
  <c r="K447" i="4"/>
  <c r="V447" i="4" s="1"/>
  <c r="K448" i="4"/>
  <c r="V448" i="4" s="1"/>
  <c r="K435" i="4"/>
  <c r="V435" i="4" s="1"/>
  <c r="K436" i="4"/>
  <c r="V436" i="4" s="1"/>
  <c r="K449" i="4"/>
  <c r="V449" i="4" s="1"/>
  <c r="K450" i="4"/>
  <c r="V450" i="4" s="1"/>
  <c r="K456" i="4"/>
  <c r="V456" i="4" s="1"/>
  <c r="K457" i="4"/>
  <c r="V457" i="4" s="1"/>
  <c r="K458" i="4"/>
  <c r="V458" i="4" s="1"/>
  <c r="K459" i="4"/>
  <c r="V459" i="4" s="1"/>
  <c r="K460" i="4"/>
  <c r="V460" i="4" s="1"/>
  <c r="K461" i="4"/>
  <c r="V461" i="4" s="1"/>
  <c r="K341" i="4"/>
  <c r="V341" i="4" s="1"/>
  <c r="K355" i="4"/>
  <c r="V355" i="4" s="1"/>
  <c r="K353" i="4"/>
  <c r="V353" i="4" s="1"/>
  <c r="K354" i="4"/>
  <c r="V354" i="4" s="1"/>
  <c r="K377" i="4"/>
  <c r="V377" i="4" s="1"/>
  <c r="K356" i="4"/>
  <c r="V356" i="4" s="1"/>
  <c r="K357" i="4"/>
  <c r="V357" i="4" s="1"/>
  <c r="K358" i="4"/>
  <c r="V358" i="4" s="1"/>
  <c r="K359" i="4"/>
  <c r="V359" i="4" s="1"/>
  <c r="K360" i="4"/>
  <c r="V360" i="4" s="1"/>
  <c r="K378" i="4"/>
  <c r="V378" i="4" s="1"/>
  <c r="K393" i="4"/>
  <c r="V393" i="4" s="1"/>
  <c r="K361" i="4"/>
  <c r="V361" i="4" s="1"/>
  <c r="K362" i="4"/>
  <c r="V362" i="4" s="1"/>
  <c r="K363" i="4"/>
  <c r="V363" i="4" s="1"/>
  <c r="K364" i="4"/>
  <c r="V364" i="4" s="1"/>
  <c r="K365" i="4"/>
  <c r="V365" i="4" s="1"/>
  <c r="K379" i="4"/>
  <c r="V379" i="4" s="1"/>
  <c r="K366" i="4"/>
  <c r="V366" i="4" s="1"/>
  <c r="K380" i="4"/>
  <c r="V380" i="4" s="1"/>
  <c r="K437" i="4"/>
  <c r="V437" i="4" s="1"/>
  <c r="K421" i="4"/>
  <c r="V421" i="4" s="1"/>
  <c r="K408" i="4"/>
  <c r="V408" i="4" s="1"/>
  <c r="K438" i="4"/>
  <c r="V438" i="4" s="1"/>
  <c r="K451" i="4"/>
  <c r="V451" i="4" s="1"/>
  <c r="K452" i="4"/>
  <c r="V452" i="4" s="1"/>
  <c r="K462" i="4"/>
  <c r="V462" i="4" s="1"/>
  <c r="K381" i="4"/>
  <c r="V381" i="4" s="1"/>
  <c r="K367" i="4"/>
  <c r="V367" i="4" s="1"/>
  <c r="K409" i="4"/>
  <c r="V409" i="4" s="1"/>
  <c r="K394" i="4"/>
  <c r="V394" i="4" s="1"/>
  <c r="K410" i="4"/>
  <c r="V410" i="4" s="1"/>
  <c r="K382" i="4"/>
  <c r="V382" i="4" s="1"/>
  <c r="K383" i="4"/>
  <c r="V383" i="4" s="1"/>
  <c r="K395" i="4"/>
  <c r="V395" i="4" s="1"/>
  <c r="K396" i="4"/>
  <c r="V396" i="4" s="1"/>
  <c r="K397" i="4"/>
  <c r="V397" i="4" s="1"/>
  <c r="K398" i="4"/>
  <c r="V398" i="4" s="1"/>
  <c r="K399" i="4"/>
  <c r="V399" i="4" s="1"/>
  <c r="K400" i="4"/>
  <c r="V400" i="4" s="1"/>
  <c r="K439" i="4"/>
  <c r="V439" i="4" s="1"/>
  <c r="K467" i="4"/>
  <c r="V467" i="4" s="1"/>
  <c r="K468" i="4"/>
  <c r="V468" i="4" s="1"/>
  <c r="K479" i="4"/>
  <c r="V479" i="4" s="1"/>
  <c r="K534" i="4"/>
  <c r="V534" i="4" s="1"/>
  <c r="K469" i="4"/>
  <c r="V469" i="4" s="1"/>
  <c r="K470" i="4"/>
  <c r="V470" i="4" s="1"/>
  <c r="K495" i="4"/>
  <c r="V495" i="4" s="1"/>
  <c r="K496" i="4"/>
  <c r="V496" i="4" s="1"/>
  <c r="K547" i="4"/>
  <c r="V547" i="4" s="1"/>
  <c r="K480" i="4"/>
  <c r="V480" i="4" s="1"/>
  <c r="K481" i="4"/>
  <c r="V481" i="4" s="1"/>
  <c r="K482" i="4"/>
  <c r="V482" i="4" s="1"/>
  <c r="K508" i="4"/>
  <c r="V508" i="4" s="1"/>
  <c r="K497" i="4"/>
  <c r="V497" i="4" s="1"/>
  <c r="K498" i="4"/>
  <c r="V498" i="4" s="1"/>
  <c r="K509" i="4"/>
  <c r="V509" i="4" s="1"/>
  <c r="K499" i="4"/>
  <c r="V499" i="4" s="1"/>
  <c r="K500" i="4"/>
  <c r="V500" i="4" s="1"/>
  <c r="K510" i="4"/>
  <c r="V510" i="4" s="1"/>
  <c r="K501" i="4"/>
  <c r="V501" i="4" s="1"/>
  <c r="K511" i="4"/>
  <c r="V511" i="4" s="1"/>
  <c r="K483" i="4"/>
  <c r="V483" i="4" s="1"/>
  <c r="K471" i="4"/>
  <c r="V471" i="4" s="1"/>
  <c r="K401" i="4"/>
  <c r="V401" i="4" s="1"/>
  <c r="K440" i="4"/>
  <c r="V440" i="4" s="1"/>
  <c r="K411" i="4"/>
  <c r="V411" i="4" s="1"/>
  <c r="K412" i="4"/>
  <c r="V412" i="4" s="1"/>
  <c r="K413" i="4"/>
  <c r="V413" i="4" s="1"/>
  <c r="K414" i="4"/>
  <c r="V414" i="4" s="1"/>
  <c r="K422" i="4"/>
  <c r="V422" i="4" s="1"/>
  <c r="K423" i="4"/>
  <c r="V423" i="4" s="1"/>
  <c r="K424" i="4"/>
  <c r="V424" i="4" s="1"/>
  <c r="K425" i="4"/>
  <c r="V425" i="4" s="1"/>
  <c r="K426" i="4"/>
  <c r="V426" i="4" s="1"/>
  <c r="K441" i="4"/>
  <c r="V441" i="4" s="1"/>
  <c r="K415" i="4"/>
  <c r="V415" i="4" s="1"/>
  <c r="K416" i="4"/>
  <c r="V416" i="4" s="1"/>
  <c r="K427" i="4"/>
  <c r="V427" i="4" s="1"/>
  <c r="K442" i="4"/>
  <c r="V442" i="4" s="1"/>
  <c r="K428" i="4"/>
  <c r="V428" i="4" s="1"/>
  <c r="K429" i="4"/>
  <c r="V429" i="4" s="1"/>
  <c r="K443" i="4"/>
  <c r="V443" i="4" s="1"/>
  <c r="K453" i="4"/>
  <c r="V453" i="4" s="1"/>
  <c r="K463" i="4"/>
  <c r="V463" i="4" s="1"/>
  <c r="K454" i="4"/>
  <c r="V454" i="4" s="1"/>
  <c r="K430" i="4"/>
  <c r="V430" i="4" s="1"/>
  <c r="K444" i="4"/>
  <c r="V444" i="4" s="1"/>
  <c r="K502" i="4"/>
  <c r="V502" i="4" s="1"/>
  <c r="K484" i="4"/>
  <c r="V484" i="4" s="1"/>
  <c r="K485" i="4"/>
  <c r="V485" i="4" s="1"/>
  <c r="K472" i="4"/>
  <c r="V472" i="4" s="1"/>
  <c r="K466" i="4"/>
  <c r="V466" i="4" s="1"/>
  <c r="K548" i="4"/>
  <c r="V548" i="4" s="1"/>
  <c r="K560" i="4"/>
  <c r="V560" i="4" s="1"/>
  <c r="K561" i="4"/>
  <c r="V561" i="4" s="1"/>
  <c r="K562" i="4"/>
  <c r="V562" i="4" s="1"/>
  <c r="K563" i="4"/>
  <c r="V563" i="4" s="1"/>
  <c r="K549" i="4"/>
  <c r="K564" i="4"/>
  <c r="V564" i="4" s="1"/>
  <c r="K631" i="4"/>
  <c r="V631" i="4" s="1"/>
  <c r="K550" i="4"/>
  <c r="V550" i="4" s="1"/>
  <c r="K551" i="4"/>
  <c r="V551" i="4" s="1"/>
  <c r="K552" i="4"/>
  <c r="V552" i="4" s="1"/>
  <c r="K535" i="4"/>
  <c r="V535" i="4" s="1"/>
  <c r="K536" i="4"/>
  <c r="V536" i="4" s="1"/>
  <c r="K537" i="4"/>
  <c r="V537" i="4" s="1"/>
  <c r="K538" i="4"/>
  <c r="V538" i="4" s="1"/>
  <c r="K539" i="4"/>
  <c r="V539" i="4" s="1"/>
  <c r="K553" i="4"/>
  <c r="V553" i="4" s="1"/>
  <c r="K522" i="4"/>
  <c r="V522" i="4" s="1"/>
  <c r="K540" i="4"/>
  <c r="V540" i="4" s="1"/>
  <c r="K523" i="4"/>
  <c r="V523" i="4" s="1"/>
  <c r="K565" i="4"/>
  <c r="V565" i="4" s="1"/>
  <c r="K554" i="4"/>
  <c r="V554" i="4" s="1"/>
  <c r="K555" i="4"/>
  <c r="V555" i="4" s="1"/>
  <c r="K541" i="4"/>
  <c r="V541" i="4" s="1"/>
  <c r="K473" i="4"/>
  <c r="V473" i="4" s="1"/>
  <c r="K474" i="4"/>
  <c r="V474" i="4" s="1"/>
  <c r="K475" i="4"/>
  <c r="V475" i="4" s="1"/>
  <c r="K486" i="4"/>
  <c r="V486" i="4" s="1"/>
  <c r="K487" i="4"/>
  <c r="V487" i="4" s="1"/>
  <c r="K488" i="4"/>
  <c r="V488" i="4" s="1"/>
  <c r="K489" i="4"/>
  <c r="V489" i="4" s="1"/>
  <c r="K464" i="4"/>
  <c r="V464" i="4" s="1"/>
  <c r="K490" i="4"/>
  <c r="V490" i="4" s="1"/>
  <c r="K476" i="4"/>
  <c r="V476" i="4" s="1"/>
  <c r="K491" i="4"/>
  <c r="V491" i="4" s="1"/>
  <c r="K503" i="4"/>
  <c r="V503" i="4" s="1"/>
  <c r="K477" i="4"/>
  <c r="V477" i="4" s="1"/>
  <c r="K478" i="4"/>
  <c r="V478" i="4" s="1"/>
  <c r="K492" i="4"/>
  <c r="V492" i="4" s="1"/>
  <c r="K493" i="4"/>
  <c r="V493" i="4" s="1"/>
  <c r="K494" i="4"/>
  <c r="V494" i="4" s="1"/>
  <c r="K504" i="4"/>
  <c r="V504" i="4" s="1"/>
  <c r="K505" i="4"/>
  <c r="V505" i="4" s="1"/>
  <c r="K506" i="4"/>
  <c r="V506" i="4" s="1"/>
  <c r="K512" i="4"/>
  <c r="V512" i="4" s="1"/>
  <c r="K513" i="4"/>
  <c r="V513" i="4" s="1"/>
  <c r="K514" i="4"/>
  <c r="V514" i="4" s="1"/>
  <c r="K515" i="4"/>
  <c r="V515" i="4" s="1"/>
  <c r="K507" i="4"/>
  <c r="V507" i="4" s="1"/>
  <c r="K520" i="4"/>
  <c r="V520" i="4" s="1"/>
  <c r="K521" i="4"/>
  <c r="V521" i="4" s="1"/>
  <c r="K516" i="4"/>
  <c r="V516" i="4" s="1"/>
  <c r="K517" i="4"/>
  <c r="V517" i="4" s="1"/>
  <c r="K518" i="4"/>
  <c r="V518" i="4" s="1"/>
  <c r="K597" i="4"/>
  <c r="V597" i="4" s="1"/>
  <c r="K585" i="4"/>
  <c r="V585" i="4" s="1"/>
  <c r="K570" i="4"/>
  <c r="V570" i="4" s="1"/>
  <c r="K571" i="4"/>
  <c r="V571" i="4" s="1"/>
  <c r="K572" i="4"/>
  <c r="V572" i="4" s="1"/>
  <c r="K573" i="4"/>
  <c r="V573" i="4" s="1"/>
  <c r="K598" i="4"/>
  <c r="V598" i="4" s="1"/>
  <c r="K576" i="4"/>
  <c r="V576" i="4" s="1"/>
  <c r="K577" i="4"/>
  <c r="V577" i="4" s="1"/>
  <c r="K578" i="4"/>
  <c r="V578" i="4" s="1"/>
  <c r="K579" i="4"/>
  <c r="V579" i="4" s="1"/>
  <c r="K580" i="4"/>
  <c r="V580" i="4" s="1"/>
  <c r="K581" i="4"/>
  <c r="V581" i="4" s="1"/>
  <c r="K586" i="4"/>
  <c r="V586" i="4" s="1"/>
  <c r="K587" i="4"/>
  <c r="V587" i="4" s="1"/>
  <c r="K588" i="4"/>
  <c r="V588" i="4" s="1"/>
  <c r="K599" i="4"/>
  <c r="V599" i="4" s="1"/>
  <c r="K589" i="4"/>
  <c r="V589" i="4" s="1"/>
  <c r="K600" i="4"/>
  <c r="V600" i="4" s="1"/>
  <c r="K601" i="4"/>
  <c r="V601" i="4" s="1"/>
  <c r="K542" i="4"/>
  <c r="V542" i="4" s="1"/>
  <c r="K602" i="4"/>
  <c r="V602" i="4" s="1"/>
  <c r="K603" i="4"/>
  <c r="V603" i="4" s="1"/>
  <c r="K604" i="4"/>
  <c r="V604" i="4" s="1"/>
  <c r="K519" i="4"/>
  <c r="V519" i="4" s="1"/>
  <c r="K582" i="4"/>
  <c r="V582" i="4" s="1"/>
  <c r="K583" i="4"/>
  <c r="V583" i="4" s="1"/>
  <c r="K524" i="4"/>
  <c r="V524" i="4" s="1"/>
  <c r="K525" i="4"/>
  <c r="V525" i="4" s="1"/>
  <c r="K526" i="4"/>
  <c r="V526" i="4" s="1"/>
  <c r="K527" i="4"/>
  <c r="V527" i="4" s="1"/>
  <c r="K528" i="4"/>
  <c r="V528" i="4" s="1"/>
  <c r="K529" i="4"/>
  <c r="V529" i="4" s="1"/>
  <c r="K543" i="4"/>
  <c r="V543" i="4" s="1"/>
  <c r="K544" i="4"/>
  <c r="V544" i="4" s="1"/>
  <c r="K545" i="4"/>
  <c r="V545" i="4" s="1"/>
  <c r="K546" i="4"/>
  <c r="V546" i="4" s="1"/>
  <c r="K530" i="4"/>
  <c r="V530" i="4" s="1"/>
  <c r="K531" i="4"/>
  <c r="V531" i="4" s="1"/>
  <c r="K532" i="4"/>
  <c r="V532" i="4" s="1"/>
  <c r="K646" i="4"/>
  <c r="V646" i="4" s="1"/>
  <c r="K647" i="4"/>
  <c r="V647" i="4" s="1"/>
  <c r="K556" i="4"/>
  <c r="V556" i="4" s="1"/>
  <c r="K533" i="4"/>
  <c r="V533" i="4" s="1"/>
  <c r="K92" i="4"/>
  <c r="V92" i="4" s="1"/>
  <c r="K557" i="4"/>
  <c r="V557" i="4" s="1"/>
  <c r="K590" i="4"/>
  <c r="V590" i="4" s="1"/>
  <c r="K584" i="4"/>
  <c r="V584" i="4" s="1"/>
  <c r="K605" i="4"/>
  <c r="V605" i="4" s="1"/>
  <c r="K558" i="4"/>
  <c r="V558" i="4" s="1"/>
  <c r="K648" i="4"/>
  <c r="V648" i="4" s="1"/>
  <c r="K649" i="4"/>
  <c r="V649" i="4" s="1"/>
  <c r="K650" i="4"/>
  <c r="V650" i="4" s="1"/>
  <c r="K632" i="4"/>
  <c r="V632" i="4" s="1"/>
  <c r="K651" i="4"/>
  <c r="V651" i="4" s="1"/>
  <c r="K652" i="4"/>
  <c r="V652" i="4" s="1"/>
  <c r="K653" i="4"/>
  <c r="V653" i="4" s="1"/>
  <c r="K566" i="4"/>
  <c r="V566" i="4" s="1"/>
  <c r="K662" i="4"/>
  <c r="V662" i="4" s="1"/>
  <c r="K618" i="4"/>
  <c r="V618" i="4" s="1"/>
  <c r="K619" i="4"/>
  <c r="V619" i="4" s="1"/>
  <c r="K633" i="4"/>
  <c r="V633" i="4" s="1"/>
  <c r="K634" i="4"/>
  <c r="V634" i="4" s="1"/>
  <c r="K620" i="4"/>
  <c r="V620" i="4" s="1"/>
  <c r="K567" i="4"/>
  <c r="V567" i="4" s="1"/>
  <c r="K621" i="4"/>
  <c r="V621" i="4" s="1"/>
  <c r="K622" i="4"/>
  <c r="V622" i="4" s="1"/>
  <c r="K635" i="4"/>
  <c r="V635" i="4" s="1"/>
  <c r="K636" i="4"/>
  <c r="V636" i="4" s="1"/>
  <c r="K637" i="4"/>
  <c r="V637" i="4" s="1"/>
  <c r="K638" i="4"/>
  <c r="V638" i="4" s="1"/>
  <c r="K623" i="4"/>
  <c r="V623" i="4" s="1"/>
  <c r="K568" i="4"/>
  <c r="V568" i="4" s="1"/>
  <c r="K639" i="4"/>
  <c r="V639" i="4" s="1"/>
  <c r="K569" i="4"/>
  <c r="V569" i="4" s="1"/>
  <c r="K574" i="4"/>
  <c r="V574" i="4" s="1"/>
  <c r="K575" i="4"/>
  <c r="V575" i="4" s="1"/>
  <c r="K591" i="4"/>
  <c r="V591" i="4" s="1"/>
  <c r="K592" i="4"/>
  <c r="V592" i="4" s="1"/>
  <c r="K593" i="4"/>
  <c r="V593" i="4" s="1"/>
  <c r="K594" i="4"/>
  <c r="V594" i="4" s="1"/>
  <c r="K595" i="4"/>
  <c r="V595" i="4" s="1"/>
  <c r="K640" i="4"/>
  <c r="V640" i="4" s="1"/>
  <c r="K641" i="4"/>
  <c r="V641" i="4" s="1"/>
  <c r="K624" i="4"/>
  <c r="V624" i="4" s="1"/>
  <c r="K596" i="4"/>
  <c r="V596" i="4" s="1"/>
  <c r="K606" i="4"/>
  <c r="V606" i="4" s="1"/>
  <c r="K657" i="4"/>
  <c r="V657" i="4" s="1"/>
  <c r="K663" i="4"/>
  <c r="V663" i="4" s="1"/>
  <c r="K664" i="4"/>
  <c r="V664" i="4" s="1"/>
  <c r="K665" i="4"/>
  <c r="V665" i="4" s="1"/>
  <c r="K666" i="4"/>
  <c r="V666" i="4" s="1"/>
  <c r="K667" i="4"/>
  <c r="V667" i="4" s="1"/>
  <c r="K668" i="4"/>
  <c r="V668" i="4" s="1"/>
  <c r="K658" i="4"/>
  <c r="V658" i="4" s="1"/>
  <c r="K669" i="4"/>
  <c r="V669" i="4" s="1"/>
  <c r="K671" i="4"/>
  <c r="V671" i="4" s="1"/>
  <c r="K672" i="4"/>
  <c r="V672" i="4" s="1"/>
  <c r="K693" i="4"/>
  <c r="V693" i="4" s="1"/>
  <c r="K673" i="4"/>
  <c r="V673" i="4" s="1"/>
  <c r="K674" i="4"/>
  <c r="V674" i="4" s="1"/>
  <c r="K704" i="4"/>
  <c r="V704" i="4" s="1"/>
  <c r="K675" i="4"/>
  <c r="V675" i="4" s="1"/>
  <c r="K659" i="4"/>
  <c r="V659" i="4" s="1"/>
  <c r="K607" i="4"/>
  <c r="V607" i="4" s="1"/>
  <c r="K608" i="4"/>
  <c r="V608" i="4" s="1"/>
  <c r="K609" i="4"/>
  <c r="V609" i="4" s="1"/>
  <c r="K610" i="4"/>
  <c r="V610" i="4" s="1"/>
  <c r="K611" i="4"/>
  <c r="V611" i="4" s="1"/>
  <c r="K612" i="4"/>
  <c r="V612" i="4" s="1"/>
  <c r="K625" i="4"/>
  <c r="V625" i="4" s="1"/>
  <c r="K626" i="4"/>
  <c r="V626" i="4" s="1"/>
  <c r="K627" i="4"/>
  <c r="V627" i="4" s="1"/>
  <c r="K613" i="4"/>
  <c r="V613" i="4" s="1"/>
  <c r="K614" i="4"/>
  <c r="V614" i="4" s="1"/>
  <c r="K615" i="4"/>
  <c r="V615" i="4" s="1"/>
  <c r="K616" i="4"/>
  <c r="V616" i="4" s="1"/>
  <c r="K716" i="4"/>
  <c r="V716" i="4" s="1"/>
  <c r="K617" i="4"/>
  <c r="V617" i="4" s="1"/>
  <c r="K187" i="4"/>
  <c r="V187" i="4" s="1"/>
  <c r="K654" i="4"/>
  <c r="V654" i="4" s="1"/>
  <c r="K676" i="4"/>
  <c r="V676" i="4" s="1"/>
  <c r="K628" i="4"/>
  <c r="V628" i="4" s="1"/>
  <c r="K629" i="4"/>
  <c r="V629" i="4" s="1"/>
  <c r="K642" i="4"/>
  <c r="V642" i="4" s="1"/>
  <c r="K630" i="4"/>
  <c r="V630" i="4" s="1"/>
  <c r="K643" i="4"/>
  <c r="V643" i="4" s="1"/>
  <c r="K694" i="4"/>
  <c r="V694" i="4" s="1"/>
  <c r="K717" i="4"/>
  <c r="V717" i="4" s="1"/>
  <c r="K705" i="4"/>
  <c r="V705" i="4" s="1"/>
  <c r="K718" i="4"/>
  <c r="V718" i="4" s="1"/>
  <c r="K706" i="4"/>
  <c r="V706" i="4" s="1"/>
  <c r="K719" i="4"/>
  <c r="V719" i="4" s="1"/>
  <c r="K707" i="4"/>
  <c r="V707" i="4" s="1"/>
  <c r="K644" i="4"/>
  <c r="V644" i="4" s="1"/>
  <c r="K645" i="4"/>
  <c r="V645" i="4" s="1"/>
  <c r="K655" i="4"/>
  <c r="V655" i="4" s="1"/>
  <c r="K559" i="4"/>
  <c r="V559" i="4" s="1"/>
  <c r="K656" i="4"/>
  <c r="V656" i="4" s="1"/>
  <c r="K682" i="4"/>
  <c r="V682" i="4" s="1"/>
  <c r="K683" i="4"/>
  <c r="V683" i="4" s="1"/>
  <c r="K695" i="4"/>
  <c r="V695" i="4" s="1"/>
  <c r="K684" i="4"/>
  <c r="V684" i="4" s="1"/>
  <c r="K685" i="4"/>
  <c r="V685" i="4" s="1"/>
  <c r="K686" i="4"/>
  <c r="V686" i="4" s="1"/>
  <c r="K687" i="4"/>
  <c r="V687" i="4" s="1"/>
  <c r="K677" i="4"/>
  <c r="V677" i="4" s="1"/>
  <c r="K696" i="4"/>
  <c r="V696" i="4" s="1"/>
  <c r="K697" i="4"/>
  <c r="V697" i="4" s="1"/>
  <c r="K708" i="4"/>
  <c r="V708" i="4" s="1"/>
  <c r="K709" i="4"/>
  <c r="V709" i="4" s="1"/>
  <c r="K698" i="4"/>
  <c r="V698" i="4" s="1"/>
  <c r="K699" i="4"/>
  <c r="V699" i="4" s="1"/>
  <c r="K700" i="4"/>
  <c r="V700" i="4" s="1"/>
  <c r="K701" i="4"/>
  <c r="V701" i="4" s="1"/>
  <c r="K681" i="4"/>
  <c r="V681" i="4" s="1"/>
  <c r="K688" i="4"/>
  <c r="V688" i="4" s="1"/>
  <c r="K660" i="4"/>
  <c r="V660" i="4" s="1"/>
  <c r="K661" i="4"/>
  <c r="V661" i="4" s="1"/>
  <c r="K710" i="4"/>
  <c r="V710" i="4" s="1"/>
  <c r="K711" i="4"/>
  <c r="V711" i="4" s="1"/>
  <c r="K678" i="4"/>
  <c r="V678" i="4" s="1"/>
  <c r="K754" i="4"/>
  <c r="V754" i="4" s="1"/>
  <c r="K755" i="4"/>
  <c r="V755" i="4" s="1"/>
  <c r="K756" i="4"/>
  <c r="V756" i="4" s="1"/>
  <c r="K737" i="4"/>
  <c r="V737" i="4" s="1"/>
  <c r="K738" i="4"/>
  <c r="V738" i="4" s="1"/>
  <c r="K739" i="4"/>
  <c r="V739" i="4" s="1"/>
  <c r="K727" i="4"/>
  <c r="V727" i="4" s="1"/>
  <c r="K740" i="4"/>
  <c r="V740" i="4" s="1"/>
  <c r="K741" i="4"/>
  <c r="V741" i="4" s="1"/>
  <c r="K702" i="4"/>
  <c r="V702" i="4" s="1"/>
  <c r="K742" i="4"/>
  <c r="V742" i="4" s="1"/>
  <c r="K745" i="4"/>
  <c r="V745" i="4" s="1"/>
  <c r="K757" i="4"/>
  <c r="V757" i="4" s="1"/>
  <c r="K746" i="4"/>
  <c r="K747" i="4"/>
  <c r="V747" i="4" s="1"/>
  <c r="K758" i="4"/>
  <c r="V758" i="4" s="1"/>
  <c r="K748" i="4"/>
  <c r="V748" i="4" s="1"/>
  <c r="K759" i="4"/>
  <c r="V759" i="4" s="1"/>
  <c r="K760" i="4"/>
  <c r="V760" i="4" s="1"/>
  <c r="K743" i="4"/>
  <c r="V743" i="4" s="1"/>
  <c r="K749" i="4"/>
  <c r="V749" i="4" s="1"/>
  <c r="K679" i="4"/>
  <c r="V679" i="4" s="1"/>
  <c r="K670" i="4"/>
  <c r="V670" i="4" s="1"/>
  <c r="K750" i="4"/>
  <c r="V750" i="4" s="1"/>
  <c r="K761" i="4"/>
  <c r="V761" i="4" s="1"/>
  <c r="K680" i="4"/>
  <c r="V680" i="4" s="1"/>
  <c r="K689" i="4"/>
  <c r="V689" i="4" s="1"/>
  <c r="K690" i="4"/>
  <c r="V690" i="4" s="1"/>
  <c r="K691" i="4"/>
  <c r="V691" i="4" s="1"/>
  <c r="K692" i="4"/>
  <c r="V692" i="4" s="1"/>
  <c r="K744" i="4"/>
  <c r="V744" i="4" s="1"/>
  <c r="K712" i="4"/>
  <c r="V712" i="4" s="1"/>
  <c r="K713" i="4"/>
  <c r="V713" i="4" s="1"/>
  <c r="K720" i="4"/>
  <c r="V720" i="4" s="1"/>
  <c r="K762" i="4"/>
  <c r="V762" i="4" s="1"/>
  <c r="K703" i="4"/>
  <c r="V703" i="4" s="1"/>
  <c r="K714" i="4"/>
  <c r="V714" i="4" s="1"/>
  <c r="K721" i="4"/>
  <c r="V721" i="4" s="1"/>
  <c r="K722" i="4"/>
  <c r="V722" i="4" s="1"/>
  <c r="K728" i="4"/>
  <c r="V728" i="4" s="1"/>
  <c r="K729" i="4"/>
  <c r="V729" i="4" s="1"/>
  <c r="K730" i="4"/>
  <c r="V730" i="4" s="1"/>
  <c r="K731" i="4"/>
  <c r="V731" i="4" s="1"/>
  <c r="K732" i="4"/>
  <c r="V732" i="4" s="1"/>
  <c r="K733" i="4"/>
  <c r="V733" i="4" s="1"/>
  <c r="K734" i="4"/>
  <c r="V734" i="4" s="1"/>
  <c r="K715" i="4"/>
  <c r="V715" i="4" s="1"/>
  <c r="K723" i="4"/>
  <c r="V723" i="4" s="1"/>
  <c r="K765" i="4"/>
  <c r="V765" i="4" s="1"/>
  <c r="K774" i="4"/>
  <c r="V774" i="4" s="1"/>
  <c r="K775" i="4"/>
  <c r="V775" i="4" s="1"/>
  <c r="K776" i="4"/>
  <c r="V776" i="4" s="1"/>
  <c r="K787" i="4"/>
  <c r="V787" i="4" s="1"/>
  <c r="K777" i="4"/>
  <c r="V777" i="4" s="1"/>
  <c r="K778" i="4"/>
  <c r="V778" i="4" s="1"/>
  <c r="K788" i="4"/>
  <c r="V788" i="4" s="1"/>
  <c r="K796" i="4"/>
  <c r="V796" i="4" s="1"/>
  <c r="K779" i="4"/>
  <c r="V779" i="4" s="1"/>
  <c r="K780" i="4"/>
  <c r="V780" i="4" s="1"/>
  <c r="K829" i="4"/>
  <c r="V829" i="4" s="1"/>
  <c r="K789" i="4"/>
  <c r="V789" i="4" s="1"/>
  <c r="K797" i="4"/>
  <c r="V797" i="4" s="1"/>
  <c r="K724" i="4"/>
  <c r="V724" i="4" s="1"/>
  <c r="K725" i="4"/>
  <c r="V725" i="4" s="1"/>
  <c r="K735" i="4"/>
  <c r="V735" i="4" s="1"/>
  <c r="K726" i="4"/>
  <c r="V726" i="4" s="1"/>
  <c r="K736" i="4"/>
  <c r="V736" i="4" s="1"/>
  <c r="K830" i="4"/>
  <c r="V830" i="4" s="1"/>
  <c r="K831" i="4"/>
  <c r="V831" i="4" s="1"/>
  <c r="K832" i="4"/>
  <c r="V832" i="4" s="1"/>
  <c r="K818" i="4"/>
  <c r="V818" i="4" s="1"/>
  <c r="K798" i="4"/>
  <c r="V798" i="4" s="1"/>
  <c r="K790" i="4"/>
  <c r="V790" i="4" s="1"/>
  <c r="K799" i="4"/>
  <c r="V799" i="4" s="1"/>
  <c r="K800" i="4"/>
  <c r="V800" i="4" s="1"/>
  <c r="K833" i="4"/>
  <c r="V833" i="4" s="1"/>
  <c r="K751" i="4"/>
  <c r="V751" i="4" s="1"/>
  <c r="K763" i="4"/>
  <c r="V763" i="4" s="1"/>
  <c r="K764" i="4"/>
  <c r="V764" i="4" s="1"/>
  <c r="K752" i="4"/>
  <c r="V752" i="4" s="1"/>
  <c r="K801" i="4"/>
  <c r="V801" i="4" s="1"/>
  <c r="K802" i="4"/>
  <c r="V802" i="4" s="1"/>
  <c r="K791" i="4"/>
  <c r="V791" i="4" s="1"/>
  <c r="K753" i="4"/>
  <c r="V753" i="4" s="1"/>
  <c r="K803" i="4"/>
  <c r="V803" i="4" s="1"/>
  <c r="K766" i="4"/>
  <c r="V766" i="4" s="1"/>
  <c r="K767" i="4"/>
  <c r="V767" i="4" s="1"/>
  <c r="K768" i="4"/>
  <c r="V768" i="4" s="1"/>
  <c r="K781" i="4"/>
  <c r="V781" i="4" s="1"/>
  <c r="K782" i="4"/>
  <c r="V782" i="4" s="1"/>
  <c r="K783" i="4"/>
  <c r="V783" i="4" s="1"/>
  <c r="K769" i="4"/>
  <c r="V769" i="4" s="1"/>
  <c r="K809" i="4"/>
  <c r="V809" i="4" s="1"/>
  <c r="K810" i="4"/>
  <c r="V810" i="4" s="1"/>
  <c r="K819" i="4"/>
  <c r="V819" i="4" s="1"/>
  <c r="K820" i="4"/>
  <c r="V820" i="4" s="1"/>
  <c r="K811" i="4"/>
  <c r="V811" i="4" s="1"/>
  <c r="K812" i="4"/>
  <c r="V812" i="4" s="1"/>
  <c r="K821" i="4"/>
  <c r="V821" i="4" s="1"/>
  <c r="K822" i="4"/>
  <c r="V822" i="4" s="1"/>
  <c r="K823" i="4"/>
  <c r="V823" i="4" s="1"/>
  <c r="K834" i="4"/>
  <c r="V834" i="4" s="1"/>
  <c r="K770" i="4"/>
  <c r="V770" i="4" s="1"/>
  <c r="K771" i="4"/>
  <c r="V771" i="4" s="1"/>
  <c r="K772" i="4"/>
  <c r="V772" i="4" s="1"/>
  <c r="K784" i="4"/>
  <c r="V784" i="4" s="1"/>
  <c r="K773" i="4"/>
  <c r="V773" i="4" s="1"/>
  <c r="K792" i="4"/>
  <c r="V792" i="4" s="1"/>
  <c r="K785" i="4"/>
  <c r="V785" i="4" s="1"/>
  <c r="K786" i="4"/>
  <c r="V786" i="4" s="1"/>
  <c r="K793" i="4"/>
  <c r="V793" i="4" s="1"/>
  <c r="K804" i="4"/>
  <c r="V804" i="4" s="1"/>
  <c r="K794" i="4"/>
  <c r="V794" i="4" s="1"/>
  <c r="K795" i="4"/>
  <c r="V795" i="4" s="1"/>
  <c r="K835" i="4"/>
  <c r="V835" i="4" s="1"/>
  <c r="K824" i="4"/>
  <c r="V824" i="4" s="1"/>
  <c r="K825" i="4"/>
  <c r="V825" i="4" s="1"/>
  <c r="K826" i="4"/>
  <c r="V826" i="4" s="1"/>
  <c r="K836" i="4"/>
  <c r="V836" i="4" s="1"/>
  <c r="K805" i="4"/>
  <c r="V805" i="4" s="1"/>
  <c r="K806" i="4"/>
  <c r="V806" i="4" s="1"/>
  <c r="K813" i="4"/>
  <c r="V813" i="4" s="1"/>
  <c r="K814" i="4"/>
  <c r="V814" i="4" s="1"/>
  <c r="K815" i="4"/>
  <c r="V815" i="4" s="1"/>
  <c r="K807" i="4"/>
  <c r="V807" i="4" s="1"/>
  <c r="K816" i="4"/>
  <c r="V816" i="4" s="1"/>
  <c r="K817" i="4"/>
  <c r="V817" i="4" s="1"/>
  <c r="K808" i="4"/>
  <c r="V808" i="4" s="1"/>
  <c r="K827" i="4"/>
  <c r="V827" i="4" s="1"/>
  <c r="K828" i="4"/>
  <c r="V828" i="4" s="1"/>
  <c r="K837" i="4"/>
  <c r="V837" i="4" s="1"/>
  <c r="K838" i="4"/>
  <c r="V838" i="4" s="1"/>
  <c r="L313" i="4"/>
  <c r="L2" i="4"/>
  <c r="L17" i="4"/>
  <c r="L35" i="4"/>
  <c r="L3" i="4"/>
  <c r="L4" i="4"/>
  <c r="L5" i="4"/>
  <c r="L6" i="4"/>
  <c r="L28" i="4"/>
  <c r="L18" i="4"/>
  <c r="L19" i="4"/>
  <c r="L20" i="4"/>
  <c r="L36" i="4"/>
  <c r="L29" i="4"/>
  <c r="L21" i="4"/>
  <c r="L30" i="4"/>
  <c r="L62" i="4"/>
  <c r="L63" i="4"/>
  <c r="L74" i="4"/>
  <c r="L75" i="4"/>
  <c r="L37" i="4"/>
  <c r="L46" i="4"/>
  <c r="L22" i="4"/>
  <c r="L47" i="4"/>
  <c r="L76" i="4"/>
  <c r="L64" i="4"/>
  <c r="L77" i="4"/>
  <c r="L38" i="4"/>
  <c r="L65" i="4"/>
  <c r="L78" i="4"/>
  <c r="L66" i="4"/>
  <c r="L48" i="4"/>
  <c r="L49" i="4"/>
  <c r="L67" i="4"/>
  <c r="L50" i="4"/>
  <c r="L51" i="4"/>
  <c r="L68" i="4"/>
  <c r="L52" i="4"/>
  <c r="L53" i="4"/>
  <c r="L7" i="4"/>
  <c r="L23" i="4"/>
  <c r="L24" i="4"/>
  <c r="L31" i="4"/>
  <c r="L39" i="4"/>
  <c r="L54" i="4"/>
  <c r="L55" i="4"/>
  <c r="L56" i="4"/>
  <c r="L81" i="4"/>
  <c r="L82" i="4"/>
  <c r="L8" i="4"/>
  <c r="L9" i="4"/>
  <c r="L10" i="4"/>
  <c r="L11" i="4"/>
  <c r="L12" i="4"/>
  <c r="L13" i="4"/>
  <c r="L14" i="4"/>
  <c r="L15" i="4"/>
  <c r="L16" i="4"/>
  <c r="L25" i="4"/>
  <c r="L26" i="4"/>
  <c r="L27" i="4"/>
  <c r="L40" i="4"/>
  <c r="L83" i="4"/>
  <c r="L107" i="4"/>
  <c r="L108" i="4"/>
  <c r="L109" i="4"/>
  <c r="L84" i="4"/>
  <c r="L85" i="4"/>
  <c r="L86" i="4"/>
  <c r="L93" i="4"/>
  <c r="L110" i="4"/>
  <c r="L125" i="4"/>
  <c r="L111" i="4"/>
  <c r="L112" i="4"/>
  <c r="L148" i="4"/>
  <c r="L126" i="4"/>
  <c r="L127" i="4"/>
  <c r="L128" i="4"/>
  <c r="L129" i="4"/>
  <c r="L113" i="4"/>
  <c r="L32" i="4"/>
  <c r="L33" i="4"/>
  <c r="L57" i="4"/>
  <c r="L87" i="4"/>
  <c r="L88" i="4"/>
  <c r="L130" i="4"/>
  <c r="L114" i="4"/>
  <c r="L115" i="4"/>
  <c r="L41" i="4"/>
  <c r="L58" i="4"/>
  <c r="L116" i="4"/>
  <c r="L34" i="4"/>
  <c r="L59" i="4"/>
  <c r="L42" i="4"/>
  <c r="L43" i="4"/>
  <c r="L60" i="4"/>
  <c r="L61" i="4"/>
  <c r="L89" i="4"/>
  <c r="L90" i="4"/>
  <c r="L44" i="4"/>
  <c r="L45" i="4"/>
  <c r="L69" i="4"/>
  <c r="L131" i="4"/>
  <c r="L132" i="4"/>
  <c r="L70" i="4"/>
  <c r="L71" i="4"/>
  <c r="L72" i="4"/>
  <c r="L133" i="4"/>
  <c r="L149" i="4"/>
  <c r="L150" i="4"/>
  <c r="L151" i="4"/>
  <c r="L152" i="4"/>
  <c r="L153" i="4"/>
  <c r="L154" i="4"/>
  <c r="L155" i="4"/>
  <c r="L156" i="4"/>
  <c r="L163" i="4"/>
  <c r="L157" i="4"/>
  <c r="L158" i="4"/>
  <c r="L164" i="4"/>
  <c r="L165" i="4"/>
  <c r="L166" i="4"/>
  <c r="L167" i="4"/>
  <c r="L168" i="4"/>
  <c r="L169" i="4"/>
  <c r="L159" i="4"/>
  <c r="L175" i="4"/>
  <c r="L170" i="4"/>
  <c r="L171" i="4"/>
  <c r="L73" i="4"/>
  <c r="L79" i="4"/>
  <c r="L80" i="4"/>
  <c r="L94" i="4"/>
  <c r="L95" i="4"/>
  <c r="L96" i="4"/>
  <c r="L97" i="4"/>
  <c r="L98" i="4"/>
  <c r="L99" i="4"/>
  <c r="L100" i="4"/>
  <c r="L101" i="4"/>
  <c r="L102" i="4"/>
  <c r="L103" i="4"/>
  <c r="L136" i="4"/>
  <c r="L176" i="4"/>
  <c r="L117" i="4"/>
  <c r="L219" i="4"/>
  <c r="L220" i="4"/>
  <c r="L221" i="4"/>
  <c r="L237" i="4"/>
  <c r="L91" i="4"/>
  <c r="L203" i="4"/>
  <c r="L222" i="4"/>
  <c r="L118" i="4"/>
  <c r="L119" i="4"/>
  <c r="L120" i="4"/>
  <c r="L121" i="4"/>
  <c r="L177" i="4"/>
  <c r="L104" i="4"/>
  <c r="L105" i="4"/>
  <c r="L106" i="4"/>
  <c r="L223" i="4"/>
  <c r="L204" i="4"/>
  <c r="L205" i="4"/>
  <c r="L122" i="4"/>
  <c r="L123" i="4"/>
  <c r="L124" i="4"/>
  <c r="L134" i="4"/>
  <c r="L206" i="4"/>
  <c r="L207" i="4"/>
  <c r="L238" i="4"/>
  <c r="L239" i="4"/>
  <c r="L224" i="4"/>
  <c r="L240" i="4"/>
  <c r="L225" i="4"/>
  <c r="L226" i="4"/>
  <c r="L227" i="4"/>
  <c r="L172" i="4"/>
  <c r="L135" i="4"/>
  <c r="L228" i="4"/>
  <c r="L188" i="4"/>
  <c r="L189" i="4"/>
  <c r="L208" i="4"/>
  <c r="L190" i="4"/>
  <c r="L191" i="4"/>
  <c r="L209" i="4"/>
  <c r="L241" i="4"/>
  <c r="L327" i="4"/>
  <c r="L137" i="4"/>
  <c r="L138" i="4"/>
  <c r="L139" i="4"/>
  <c r="L140" i="4"/>
  <c r="L141" i="4"/>
  <c r="L142" i="4"/>
  <c r="L143" i="4"/>
  <c r="L144" i="4"/>
  <c r="L229" i="4"/>
  <c r="L145" i="4"/>
  <c r="L160" i="4"/>
  <c r="L146" i="4"/>
  <c r="L147" i="4"/>
  <c r="L161" i="4"/>
  <c r="L173" i="4"/>
  <c r="L210" i="4"/>
  <c r="L230" i="4"/>
  <c r="L162" i="4"/>
  <c r="L192" i="4"/>
  <c r="L174" i="4"/>
  <c r="L265" i="4"/>
  <c r="L285" i="4"/>
  <c r="L342" i="4"/>
  <c r="L368" i="4"/>
  <c r="L286" i="4"/>
  <c r="L287" i="4"/>
  <c r="L288" i="4"/>
  <c r="L289" i="4"/>
  <c r="L343" i="4"/>
  <c r="L344" i="4"/>
  <c r="L345" i="4"/>
  <c r="L346" i="4"/>
  <c r="L347" i="4"/>
  <c r="L178" i="4"/>
  <c r="L179" i="4"/>
  <c r="L180" i="4"/>
  <c r="L181" i="4"/>
  <c r="L182" i="4"/>
  <c r="L183" i="4"/>
  <c r="L184" i="4"/>
  <c r="L290" i="4"/>
  <c r="L274" i="4"/>
  <c r="L291" i="4"/>
  <c r="L248" i="4"/>
  <c r="L292" i="4"/>
  <c r="L275" i="4"/>
  <c r="L276" i="4"/>
  <c r="L328" i="4"/>
  <c r="L293" i="4"/>
  <c r="L249" i="4"/>
  <c r="L250" i="4"/>
  <c r="L277" i="4"/>
  <c r="L266" i="4"/>
  <c r="L267" i="4"/>
  <c r="L251" i="4"/>
  <c r="L185" i="4"/>
  <c r="L268" i="4"/>
  <c r="L269" i="4"/>
  <c r="L252" i="4"/>
  <c r="L253" i="4"/>
  <c r="L270" i="4"/>
  <c r="L193" i="4"/>
  <c r="L194" i="4"/>
  <c r="L195" i="4"/>
  <c r="L196" i="4"/>
  <c r="L211" i="4"/>
  <c r="L197" i="4"/>
  <c r="L198" i="4"/>
  <c r="L199" i="4"/>
  <c r="L186" i="4"/>
  <c r="L369" i="4"/>
  <c r="L278" i="4"/>
  <c r="L279" i="4"/>
  <c r="L200" i="4"/>
  <c r="L212" i="4"/>
  <c r="L213" i="4"/>
  <c r="L214" i="4"/>
  <c r="L215" i="4"/>
  <c r="L216" i="4"/>
  <c r="L231" i="4"/>
  <c r="L201" i="4"/>
  <c r="L202" i="4"/>
  <c r="L217" i="4"/>
  <c r="L232" i="4"/>
  <c r="L218" i="4"/>
  <c r="L233" i="4"/>
  <c r="L234" i="4"/>
  <c r="L235" i="4"/>
  <c r="L254" i="4"/>
  <c r="L314" i="4"/>
  <c r="L315" i="4"/>
  <c r="L300" i="4"/>
  <c r="L370" i="4"/>
  <c r="L301" i="4"/>
  <c r="L316" i="4"/>
  <c r="L317" i="4"/>
  <c r="L318" i="4"/>
  <c r="L329" i="4"/>
  <c r="L330" i="4"/>
  <c r="L331" i="4"/>
  <c r="L332" i="4"/>
  <c r="L333" i="4"/>
  <c r="L302" i="4"/>
  <c r="L334" i="4"/>
  <c r="L348" i="4"/>
  <c r="L335" i="4"/>
  <c r="L349" i="4"/>
  <c r="L336" i="4"/>
  <c r="L319" i="4"/>
  <c r="L337" i="4"/>
  <c r="L338" i="4"/>
  <c r="L445" i="4"/>
  <c r="L350" i="4"/>
  <c r="L351" i="4"/>
  <c r="L352" i="4"/>
  <c r="L236" i="4"/>
  <c r="L280" i="4"/>
  <c r="L339" i="4"/>
  <c r="L320" i="4"/>
  <c r="L303" i="4"/>
  <c r="L321" i="4"/>
  <c r="L322" i="4"/>
  <c r="L255" i="4"/>
  <c r="L281" i="4"/>
  <c r="L242" i="4"/>
  <c r="L243" i="4"/>
  <c r="L244" i="4"/>
  <c r="L245" i="4"/>
  <c r="L256" i="4"/>
  <c r="L257" i="4"/>
  <c r="L246" i="4"/>
  <c r="L247" i="4"/>
  <c r="L282" i="4"/>
  <c r="L258" i="4"/>
  <c r="L259" i="4"/>
  <c r="L260" i="4"/>
  <c r="L261" i="4"/>
  <c r="L262" i="4"/>
  <c r="L271" i="4"/>
  <c r="L283" i="4"/>
  <c r="L263" i="4"/>
  <c r="L264" i="4"/>
  <c r="L304" i="4"/>
  <c r="L323" i="4"/>
  <c r="L324" i="4"/>
  <c r="L272" i="4"/>
  <c r="L294" i="4"/>
  <c r="L402" i="4"/>
  <c r="L295" i="4"/>
  <c r="L305" i="4"/>
  <c r="L273" i="4"/>
  <c r="L284" i="4"/>
  <c r="L340" i="4"/>
  <c r="L371" i="4"/>
  <c r="L372" i="4"/>
  <c r="L373" i="4"/>
  <c r="L374" i="4"/>
  <c r="L384" i="4"/>
  <c r="L385" i="4"/>
  <c r="L375" i="4"/>
  <c r="L386" i="4"/>
  <c r="L387" i="4"/>
  <c r="L388" i="4"/>
  <c r="L389" i="4"/>
  <c r="L390" i="4"/>
  <c r="L403" i="4"/>
  <c r="L404" i="4"/>
  <c r="L405" i="4"/>
  <c r="L391" i="4"/>
  <c r="L392" i="4"/>
  <c r="L406" i="4"/>
  <c r="L407" i="4"/>
  <c r="L376" i="4"/>
  <c r="L296" i="4"/>
  <c r="L297" i="4"/>
  <c r="L325" i="4"/>
  <c r="L326" i="4"/>
  <c r="L298" i="4"/>
  <c r="L306" i="4"/>
  <c r="L307" i="4"/>
  <c r="L308" i="4"/>
  <c r="L309" i="4"/>
  <c r="L310" i="4"/>
  <c r="L299" i="4"/>
  <c r="L311" i="4"/>
  <c r="L312" i="4"/>
  <c r="L465" i="4"/>
  <c r="L431" i="4"/>
  <c r="L417" i="4"/>
  <c r="L418" i="4"/>
  <c r="L432" i="4"/>
  <c r="L433" i="4"/>
  <c r="L419" i="4"/>
  <c r="L434" i="4"/>
  <c r="L446" i="4"/>
  <c r="L420" i="4"/>
  <c r="L455" i="4"/>
  <c r="L447" i="4"/>
  <c r="L448" i="4"/>
  <c r="L435" i="4"/>
  <c r="L436" i="4"/>
  <c r="L449" i="4"/>
  <c r="L450" i="4"/>
  <c r="L456" i="4"/>
  <c r="L457" i="4"/>
  <c r="L458" i="4"/>
  <c r="L459" i="4"/>
  <c r="L460" i="4"/>
  <c r="L461" i="4"/>
  <c r="L341" i="4"/>
  <c r="L355" i="4"/>
  <c r="L353" i="4"/>
  <c r="L354" i="4"/>
  <c r="L377" i="4"/>
  <c r="L356" i="4"/>
  <c r="L357" i="4"/>
  <c r="L358" i="4"/>
  <c r="L359" i="4"/>
  <c r="L360" i="4"/>
  <c r="L378" i="4"/>
  <c r="L393" i="4"/>
  <c r="L361" i="4"/>
  <c r="L362" i="4"/>
  <c r="L363" i="4"/>
  <c r="L364" i="4"/>
  <c r="L365" i="4"/>
  <c r="L379" i="4"/>
  <c r="L366" i="4"/>
  <c r="L380" i="4"/>
  <c r="L437" i="4"/>
  <c r="L421" i="4"/>
  <c r="L408" i="4"/>
  <c r="L438" i="4"/>
  <c r="L451" i="4"/>
  <c r="L452" i="4"/>
  <c r="L462" i="4"/>
  <c r="L381" i="4"/>
  <c r="L367" i="4"/>
  <c r="L409" i="4"/>
  <c r="L394" i="4"/>
  <c r="L410" i="4"/>
  <c r="L382" i="4"/>
  <c r="L383" i="4"/>
  <c r="L395" i="4"/>
  <c r="L396" i="4"/>
  <c r="L397" i="4"/>
  <c r="L398" i="4"/>
  <c r="L399" i="4"/>
  <c r="L400" i="4"/>
  <c r="L439" i="4"/>
  <c r="L467" i="4"/>
  <c r="L468" i="4"/>
  <c r="L479" i="4"/>
  <c r="L534" i="4"/>
  <c r="L469" i="4"/>
  <c r="L470" i="4"/>
  <c r="L495" i="4"/>
  <c r="L496" i="4"/>
  <c r="L547" i="4"/>
  <c r="L480" i="4"/>
  <c r="L481" i="4"/>
  <c r="L482" i="4"/>
  <c r="L508" i="4"/>
  <c r="L497" i="4"/>
  <c r="L498" i="4"/>
  <c r="L509" i="4"/>
  <c r="L499" i="4"/>
  <c r="L500" i="4"/>
  <c r="L510" i="4"/>
  <c r="L501" i="4"/>
  <c r="L511" i="4"/>
  <c r="L483" i="4"/>
  <c r="L471" i="4"/>
  <c r="L401" i="4"/>
  <c r="L440" i="4"/>
  <c r="L411" i="4"/>
  <c r="L412" i="4"/>
  <c r="L413" i="4"/>
  <c r="L414" i="4"/>
  <c r="L422" i="4"/>
  <c r="L423" i="4"/>
  <c r="L424" i="4"/>
  <c r="L425" i="4"/>
  <c r="L426" i="4"/>
  <c r="L441" i="4"/>
  <c r="L415" i="4"/>
  <c r="L416" i="4"/>
  <c r="L427" i="4"/>
  <c r="L442" i="4"/>
  <c r="L428" i="4"/>
  <c r="L429" i="4"/>
  <c r="L443" i="4"/>
  <c r="L453" i="4"/>
  <c r="L463" i="4"/>
  <c r="L454" i="4"/>
  <c r="L430" i="4"/>
  <c r="L444" i="4"/>
  <c r="L502" i="4"/>
  <c r="L484" i="4"/>
  <c r="L485" i="4"/>
  <c r="L472" i="4"/>
  <c r="L466" i="4"/>
  <c r="L548" i="4"/>
  <c r="L560" i="4"/>
  <c r="L561" i="4"/>
  <c r="L562" i="4"/>
  <c r="L563" i="4"/>
  <c r="L549" i="4"/>
  <c r="L564" i="4"/>
  <c r="L631" i="4"/>
  <c r="L550" i="4"/>
  <c r="L551" i="4"/>
  <c r="L552" i="4"/>
  <c r="L535" i="4"/>
  <c r="L536" i="4"/>
  <c r="L537" i="4"/>
  <c r="L538" i="4"/>
  <c r="L539" i="4"/>
  <c r="L553" i="4"/>
  <c r="L522" i="4"/>
  <c r="L540" i="4"/>
  <c r="L523" i="4"/>
  <c r="L565" i="4"/>
  <c r="L554" i="4"/>
  <c r="L555" i="4"/>
  <c r="L541" i="4"/>
  <c r="L473" i="4"/>
  <c r="L474" i="4"/>
  <c r="L475" i="4"/>
  <c r="L486" i="4"/>
  <c r="L487" i="4"/>
  <c r="L488" i="4"/>
  <c r="L489" i="4"/>
  <c r="L464" i="4"/>
  <c r="L490" i="4"/>
  <c r="L476" i="4"/>
  <c r="L491" i="4"/>
  <c r="L503" i="4"/>
  <c r="L477" i="4"/>
  <c r="L478" i="4"/>
  <c r="L492" i="4"/>
  <c r="L493" i="4"/>
  <c r="L494" i="4"/>
  <c r="L504" i="4"/>
  <c r="L505" i="4"/>
  <c r="L506" i="4"/>
  <c r="L512" i="4"/>
  <c r="L513" i="4"/>
  <c r="L514" i="4"/>
  <c r="L515" i="4"/>
  <c r="L507" i="4"/>
  <c r="L520" i="4"/>
  <c r="L521" i="4"/>
  <c r="L516" i="4"/>
  <c r="L517" i="4"/>
  <c r="L518" i="4"/>
  <c r="L597" i="4"/>
  <c r="L585" i="4"/>
  <c r="L570" i="4"/>
  <c r="L571" i="4"/>
  <c r="L572" i="4"/>
  <c r="L573" i="4"/>
  <c r="L598" i="4"/>
  <c r="L576" i="4"/>
  <c r="L577" i="4"/>
  <c r="L578" i="4"/>
  <c r="L579" i="4"/>
  <c r="L580" i="4"/>
  <c r="L581" i="4"/>
  <c r="L586" i="4"/>
  <c r="L587" i="4"/>
  <c r="L588" i="4"/>
  <c r="L599" i="4"/>
  <c r="L589" i="4"/>
  <c r="L600" i="4"/>
  <c r="L601" i="4"/>
  <c r="L542" i="4"/>
  <c r="L602" i="4"/>
  <c r="L603" i="4"/>
  <c r="L604" i="4"/>
  <c r="L519" i="4"/>
  <c r="L582" i="4"/>
  <c r="L583" i="4"/>
  <c r="L524" i="4"/>
  <c r="L525" i="4"/>
  <c r="L526" i="4"/>
  <c r="L527" i="4"/>
  <c r="L528" i="4"/>
  <c r="L529" i="4"/>
  <c r="L543" i="4"/>
  <c r="L544" i="4"/>
  <c r="L545" i="4"/>
  <c r="L546" i="4"/>
  <c r="L530" i="4"/>
  <c r="L531" i="4"/>
  <c r="L532" i="4"/>
  <c r="L646" i="4"/>
  <c r="L647" i="4"/>
  <c r="L556" i="4"/>
  <c r="L533" i="4"/>
  <c r="L92" i="4"/>
  <c r="L557" i="4"/>
  <c r="L590" i="4"/>
  <c r="L584" i="4"/>
  <c r="L605" i="4"/>
  <c r="L558" i="4"/>
  <c r="L648" i="4"/>
  <c r="L649" i="4"/>
  <c r="L650" i="4"/>
  <c r="L632" i="4"/>
  <c r="L651" i="4"/>
  <c r="L652" i="4"/>
  <c r="L653" i="4"/>
  <c r="L566" i="4"/>
  <c r="L662" i="4"/>
  <c r="L618" i="4"/>
  <c r="L619" i="4"/>
  <c r="L633" i="4"/>
  <c r="L634" i="4"/>
  <c r="L620" i="4"/>
  <c r="L567" i="4"/>
  <c r="L621" i="4"/>
  <c r="L622" i="4"/>
  <c r="L635" i="4"/>
  <c r="L636" i="4"/>
  <c r="L637" i="4"/>
  <c r="L638" i="4"/>
  <c r="L623" i="4"/>
  <c r="L568" i="4"/>
  <c r="L639" i="4"/>
  <c r="L569" i="4"/>
  <c r="L574" i="4"/>
  <c r="L575" i="4"/>
  <c r="L591" i="4"/>
  <c r="L592" i="4"/>
  <c r="L593" i="4"/>
  <c r="L594" i="4"/>
  <c r="L595" i="4"/>
  <c r="L640" i="4"/>
  <c r="L641" i="4"/>
  <c r="L624" i="4"/>
  <c r="L596" i="4"/>
  <c r="L606" i="4"/>
  <c r="L657" i="4"/>
  <c r="L663" i="4"/>
  <c r="L664" i="4"/>
  <c r="L665" i="4"/>
  <c r="L666" i="4"/>
  <c r="L667" i="4"/>
  <c r="L668" i="4"/>
  <c r="L658" i="4"/>
  <c r="L669" i="4"/>
  <c r="L671" i="4"/>
  <c r="L672" i="4"/>
  <c r="L693" i="4"/>
  <c r="L673" i="4"/>
  <c r="L674" i="4"/>
  <c r="L704" i="4"/>
  <c r="L675" i="4"/>
  <c r="L659" i="4"/>
  <c r="L607" i="4"/>
  <c r="L608" i="4"/>
  <c r="L609" i="4"/>
  <c r="L610" i="4"/>
  <c r="L611" i="4"/>
  <c r="L612" i="4"/>
  <c r="L625" i="4"/>
  <c r="L626" i="4"/>
  <c r="L627" i="4"/>
  <c r="L613" i="4"/>
  <c r="L614" i="4"/>
  <c r="L615" i="4"/>
  <c r="L616" i="4"/>
  <c r="L716" i="4"/>
  <c r="L617" i="4"/>
  <c r="L187" i="4"/>
  <c r="L654" i="4"/>
  <c r="L676" i="4"/>
  <c r="L628" i="4"/>
  <c r="L629" i="4"/>
  <c r="L642" i="4"/>
  <c r="L630" i="4"/>
  <c r="L643" i="4"/>
  <c r="L694" i="4"/>
  <c r="L717" i="4"/>
  <c r="L705" i="4"/>
  <c r="L718" i="4"/>
  <c r="L706" i="4"/>
  <c r="L719" i="4"/>
  <c r="L707" i="4"/>
  <c r="L644" i="4"/>
  <c r="L645" i="4"/>
  <c r="L655" i="4"/>
  <c r="L559" i="4"/>
  <c r="L656" i="4"/>
  <c r="L682" i="4"/>
  <c r="L683" i="4"/>
  <c r="L695" i="4"/>
  <c r="L684" i="4"/>
  <c r="L685" i="4"/>
  <c r="L686" i="4"/>
  <c r="L687" i="4"/>
  <c r="L677" i="4"/>
  <c r="L696" i="4"/>
  <c r="L697" i="4"/>
  <c r="L708" i="4"/>
  <c r="L709" i="4"/>
  <c r="L698" i="4"/>
  <c r="L699" i="4"/>
  <c r="L700" i="4"/>
  <c r="L701" i="4"/>
  <c r="L681" i="4"/>
  <c r="L688" i="4"/>
  <c r="L660" i="4"/>
  <c r="L661" i="4"/>
  <c r="L710" i="4"/>
  <c r="L711" i="4"/>
  <c r="L678" i="4"/>
  <c r="L754" i="4"/>
  <c r="L755" i="4"/>
  <c r="L756" i="4"/>
  <c r="L737" i="4"/>
  <c r="L738" i="4"/>
  <c r="L739" i="4"/>
  <c r="L727" i="4"/>
  <c r="L740" i="4"/>
  <c r="L741" i="4"/>
  <c r="L702" i="4"/>
  <c r="L742" i="4"/>
  <c r="L745" i="4"/>
  <c r="L757" i="4"/>
  <c r="L746" i="4"/>
  <c r="L747" i="4"/>
  <c r="L758" i="4"/>
  <c r="L748" i="4"/>
  <c r="L759" i="4"/>
  <c r="L760" i="4"/>
  <c r="L743" i="4"/>
  <c r="L749" i="4"/>
  <c r="L679" i="4"/>
  <c r="L670" i="4"/>
  <c r="L750" i="4"/>
  <c r="L761" i="4"/>
  <c r="L680" i="4"/>
  <c r="L689" i="4"/>
  <c r="L690" i="4"/>
  <c r="L691" i="4"/>
  <c r="L692" i="4"/>
  <c r="L744" i="4"/>
  <c r="L712" i="4"/>
  <c r="L713" i="4"/>
  <c r="L720" i="4"/>
  <c r="L762" i="4"/>
  <c r="L703" i="4"/>
  <c r="L714" i="4"/>
  <c r="L721" i="4"/>
  <c r="L722" i="4"/>
  <c r="L728" i="4"/>
  <c r="L729" i="4"/>
  <c r="L730" i="4"/>
  <c r="L731" i="4"/>
  <c r="L732" i="4"/>
  <c r="L733" i="4"/>
  <c r="L734" i="4"/>
  <c r="L715" i="4"/>
  <c r="L723" i="4"/>
  <c r="L765" i="4"/>
  <c r="L774" i="4"/>
  <c r="L775" i="4"/>
  <c r="L776" i="4"/>
  <c r="L787" i="4"/>
  <c r="L777" i="4"/>
  <c r="L778" i="4"/>
  <c r="L788" i="4"/>
  <c r="L796" i="4"/>
  <c r="L779" i="4"/>
  <c r="L780" i="4"/>
  <c r="L829" i="4"/>
  <c r="L789" i="4"/>
  <c r="L797" i="4"/>
  <c r="L724" i="4"/>
  <c r="L725" i="4"/>
  <c r="L735" i="4"/>
  <c r="L726" i="4"/>
  <c r="L736" i="4"/>
  <c r="L830" i="4"/>
  <c r="L831" i="4"/>
  <c r="L832" i="4"/>
  <c r="L818" i="4"/>
  <c r="L798" i="4"/>
  <c r="L790" i="4"/>
  <c r="L799" i="4"/>
  <c r="L800" i="4"/>
  <c r="L833" i="4"/>
  <c r="L751" i="4"/>
  <c r="L763" i="4"/>
  <c r="L764" i="4"/>
  <c r="L752" i="4"/>
  <c r="L801" i="4"/>
  <c r="L802" i="4"/>
  <c r="L791" i="4"/>
  <c r="L753" i="4"/>
  <c r="L803" i="4"/>
  <c r="L766" i="4"/>
  <c r="L767" i="4"/>
  <c r="L768" i="4"/>
  <c r="L781" i="4"/>
  <c r="L782" i="4"/>
  <c r="L783" i="4"/>
  <c r="L769" i="4"/>
  <c r="L809" i="4"/>
  <c r="L810" i="4"/>
  <c r="L819" i="4"/>
  <c r="L820" i="4"/>
  <c r="L811" i="4"/>
  <c r="L812" i="4"/>
  <c r="L821" i="4"/>
  <c r="L822" i="4"/>
  <c r="L823" i="4"/>
  <c r="L834" i="4"/>
  <c r="L770" i="4"/>
  <c r="L771" i="4"/>
  <c r="L772" i="4"/>
  <c r="L784" i="4"/>
  <c r="L773" i="4"/>
  <c r="L792" i="4"/>
  <c r="L785" i="4"/>
  <c r="L786" i="4"/>
  <c r="L793" i="4"/>
  <c r="L804" i="4"/>
  <c r="L794" i="4"/>
  <c r="L795" i="4"/>
  <c r="L835" i="4"/>
  <c r="L824" i="4"/>
  <c r="L825" i="4"/>
  <c r="L826" i="4"/>
  <c r="L836" i="4"/>
  <c r="L805" i="4"/>
  <c r="L806" i="4"/>
  <c r="L813" i="4"/>
  <c r="L814" i="4"/>
  <c r="L815" i="4"/>
  <c r="L807" i="4"/>
  <c r="L816" i="4"/>
  <c r="L817" i="4"/>
  <c r="L808" i="4"/>
  <c r="L827" i="4"/>
  <c r="L828" i="4"/>
  <c r="L837" i="4"/>
  <c r="L838" i="4"/>
  <c r="M313" i="4"/>
  <c r="M4" i="4"/>
  <c r="M6" i="4"/>
  <c r="M19" i="4"/>
  <c r="M20" i="4"/>
  <c r="M36" i="4"/>
  <c r="M63" i="4"/>
  <c r="M75" i="4"/>
  <c r="M37" i="4"/>
  <c r="M46" i="4"/>
  <c r="M47" i="4"/>
  <c r="M64" i="4"/>
  <c r="M77" i="4"/>
  <c r="M78" i="4"/>
  <c r="M66" i="4"/>
  <c r="M48" i="4"/>
  <c r="M67" i="4"/>
  <c r="M50" i="4"/>
  <c r="M7" i="4"/>
  <c r="M24" i="4"/>
  <c r="M31" i="4"/>
  <c r="M39" i="4"/>
  <c r="M54" i="4"/>
  <c r="M81" i="4"/>
  <c r="M11" i="4"/>
  <c r="M12" i="4"/>
  <c r="M25" i="4"/>
  <c r="M26" i="4"/>
  <c r="M27" i="4"/>
  <c r="M40" i="4"/>
  <c r="M93" i="4"/>
  <c r="M110" i="4"/>
  <c r="M111" i="4"/>
  <c r="M127" i="4"/>
  <c r="M129" i="4"/>
  <c r="M113" i="4"/>
  <c r="M57" i="4"/>
  <c r="M88" i="4"/>
  <c r="M130" i="4"/>
  <c r="M115" i="4"/>
  <c r="M43" i="4"/>
  <c r="M60" i="4"/>
  <c r="M89" i="4"/>
  <c r="M90" i="4"/>
  <c r="M45" i="4"/>
  <c r="M131" i="4"/>
  <c r="M71" i="4"/>
  <c r="M133" i="4"/>
  <c r="M150" i="4"/>
  <c r="M151" i="4"/>
  <c r="M152" i="4"/>
  <c r="M154" i="4"/>
  <c r="M156" i="4"/>
  <c r="M163" i="4"/>
  <c r="M165" i="4"/>
  <c r="M166" i="4"/>
  <c r="M167" i="4"/>
  <c r="M168" i="4"/>
  <c r="M169" i="4"/>
  <c r="M159" i="4"/>
  <c r="M175" i="4"/>
  <c r="M73" i="4"/>
  <c r="M79" i="4"/>
  <c r="M80" i="4"/>
  <c r="M101" i="4"/>
  <c r="M102" i="4"/>
  <c r="M103" i="4"/>
  <c r="M136" i="4"/>
  <c r="M220" i="4"/>
  <c r="M221" i="4"/>
  <c r="M91" i="4"/>
  <c r="M222" i="4"/>
  <c r="M118" i="4"/>
  <c r="M120" i="4"/>
  <c r="M121" i="4"/>
  <c r="M177" i="4"/>
  <c r="M104" i="4"/>
  <c r="M105" i="4"/>
  <c r="M106" i="4"/>
  <c r="M205" i="4"/>
  <c r="M124" i="4"/>
  <c r="M134" i="4"/>
  <c r="M206" i="4"/>
  <c r="M238" i="4"/>
  <c r="M240" i="4"/>
  <c r="M226" i="4"/>
  <c r="M227" i="4"/>
  <c r="M135" i="4"/>
  <c r="M228" i="4"/>
  <c r="M241" i="4"/>
  <c r="M143" i="4"/>
  <c r="M144" i="4"/>
  <c r="M229" i="4"/>
  <c r="M230" i="4"/>
  <c r="M162" i="4"/>
  <c r="M192" i="4"/>
  <c r="M265" i="4"/>
  <c r="M342" i="4"/>
  <c r="M368" i="4"/>
  <c r="M286" i="4"/>
  <c r="M287" i="4"/>
  <c r="M288" i="4"/>
  <c r="M289" i="4"/>
  <c r="M343" i="4"/>
  <c r="M347" i="4"/>
  <c r="M182" i="4"/>
  <c r="M290" i="4"/>
  <c r="M274" i="4"/>
  <c r="M291" i="4"/>
  <c r="M248" i="4"/>
  <c r="M292" i="4"/>
  <c r="M293" i="4"/>
  <c r="M249" i="4"/>
  <c r="M250" i="4"/>
  <c r="M277" i="4"/>
  <c r="M266" i="4"/>
  <c r="M267" i="4"/>
  <c r="M269" i="4"/>
  <c r="M252" i="4"/>
  <c r="M253" i="4"/>
  <c r="M270" i="4"/>
  <c r="M197" i="4"/>
  <c r="M198" i="4"/>
  <c r="M199" i="4"/>
  <c r="M369" i="4"/>
  <c r="M278" i="4"/>
  <c r="M201" i="4"/>
  <c r="M232" i="4"/>
  <c r="M234" i="4"/>
  <c r="M235" i="4"/>
  <c r="M314" i="4"/>
  <c r="M315" i="4"/>
  <c r="M370" i="4"/>
  <c r="M316" i="4"/>
  <c r="M317" i="4"/>
  <c r="M334" i="4"/>
  <c r="M348" i="4"/>
  <c r="M335" i="4"/>
  <c r="M349" i="4"/>
  <c r="M336" i="4"/>
  <c r="M445" i="4"/>
  <c r="M350" i="4"/>
  <c r="M351" i="4"/>
  <c r="M352" i="4"/>
  <c r="M236" i="4"/>
  <c r="M280" i="4"/>
  <c r="M339" i="4"/>
  <c r="M320" i="4"/>
  <c r="M321" i="4"/>
  <c r="M322" i="4"/>
  <c r="M255" i="4"/>
  <c r="M281" i="4"/>
  <c r="M257" i="4"/>
  <c r="M246" i="4"/>
  <c r="M247" i="4"/>
  <c r="M282" i="4"/>
  <c r="M262" i="4"/>
  <c r="M271" i="4"/>
  <c r="M283" i="4"/>
  <c r="M263" i="4"/>
  <c r="M304" i="4"/>
  <c r="M295" i="4"/>
  <c r="M273" i="4"/>
  <c r="M284" i="4"/>
  <c r="M340" i="4"/>
  <c r="M373" i="4"/>
  <c r="M374" i="4"/>
  <c r="M385" i="4"/>
  <c r="M375" i="4"/>
  <c r="M390" i="4"/>
  <c r="M391" i="4"/>
  <c r="M392" i="4"/>
  <c r="M406" i="4"/>
  <c r="M407" i="4"/>
  <c r="M298" i="4"/>
  <c r="M306" i="4"/>
  <c r="M307" i="4"/>
  <c r="M311" i="4"/>
  <c r="M312" i="4"/>
  <c r="M417" i="4"/>
  <c r="M446" i="4"/>
  <c r="M420" i="4"/>
  <c r="M448" i="4"/>
  <c r="M436" i="4"/>
  <c r="M449" i="4"/>
  <c r="M450" i="4"/>
  <c r="M456" i="4"/>
  <c r="M458" i="4"/>
  <c r="M459" i="4"/>
  <c r="M355" i="4"/>
  <c r="M354" i="4"/>
  <c r="M378" i="4"/>
  <c r="M393" i="4"/>
  <c r="M362" i="4"/>
  <c r="M363" i="4"/>
  <c r="M365" i="4"/>
  <c r="M379" i="4"/>
  <c r="M380" i="4"/>
  <c r="M408" i="4"/>
  <c r="M438" i="4"/>
  <c r="M462" i="4"/>
  <c r="M409" i="4"/>
  <c r="M394" i="4"/>
  <c r="M410" i="4"/>
  <c r="M382" i="4"/>
  <c r="M383" i="4"/>
  <c r="M396" i="4"/>
  <c r="M439" i="4"/>
  <c r="M467" i="4"/>
  <c r="M468" i="4"/>
  <c r="M470" i="4"/>
  <c r="M495" i="4"/>
  <c r="M496" i="4"/>
  <c r="M547" i="4"/>
  <c r="M480" i="4"/>
  <c r="M481" i="4"/>
  <c r="M509" i="4"/>
  <c r="M510" i="4"/>
  <c r="M511" i="4"/>
  <c r="M411" i="4"/>
  <c r="M414" i="4"/>
  <c r="M426" i="4"/>
  <c r="M441" i="4"/>
  <c r="M416" i="4"/>
  <c r="M442" i="4"/>
  <c r="M453" i="4"/>
  <c r="M454" i="4"/>
  <c r="M502" i="4"/>
  <c r="M484" i="4"/>
  <c r="M485" i="4"/>
  <c r="M560" i="4"/>
  <c r="M562" i="4"/>
  <c r="M563" i="4"/>
  <c r="M564" i="4"/>
  <c r="M550" i="4"/>
  <c r="M551" i="4"/>
  <c r="M552" i="4"/>
  <c r="M535" i="4"/>
  <c r="M537" i="4"/>
  <c r="M553" i="4"/>
  <c r="M540" i="4"/>
  <c r="M523" i="4"/>
  <c r="M565" i="4"/>
  <c r="M554" i="4"/>
  <c r="M555" i="4"/>
  <c r="M475" i="4"/>
  <c r="M487" i="4"/>
  <c r="M488" i="4"/>
  <c r="M489" i="4"/>
  <c r="M477" i="4"/>
  <c r="M478" i="4"/>
  <c r="M492" i="4"/>
  <c r="M494" i="4"/>
  <c r="M504" i="4"/>
  <c r="M513" i="4"/>
  <c r="M514" i="4"/>
  <c r="M520" i="4"/>
  <c r="M521" i="4"/>
  <c r="M597" i="4"/>
  <c r="M570" i="4"/>
  <c r="M571" i="4"/>
  <c r="M572" i="4"/>
  <c r="M573" i="4"/>
  <c r="M577" i="4"/>
  <c r="M579" i="4"/>
  <c r="M580" i="4"/>
  <c r="M581" i="4"/>
  <c r="M586" i="4"/>
  <c r="M587" i="4"/>
  <c r="M600" i="4"/>
  <c r="M601" i="4"/>
  <c r="M542" i="4"/>
  <c r="M582" i="4"/>
  <c r="M583" i="4"/>
  <c r="M524" i="4"/>
  <c r="M525" i="4"/>
  <c r="M530" i="4"/>
  <c r="M531" i="4"/>
  <c r="M532" i="4"/>
  <c r="M646" i="4"/>
  <c r="M533" i="4"/>
  <c r="M92" i="4"/>
  <c r="M557" i="4"/>
  <c r="M590" i="4"/>
  <c r="M584" i="4"/>
  <c r="M605" i="4"/>
  <c r="M648" i="4"/>
  <c r="M649" i="4"/>
  <c r="M632" i="4"/>
  <c r="M651" i="4"/>
  <c r="M652" i="4"/>
  <c r="M653" i="4"/>
  <c r="M662" i="4"/>
  <c r="M618" i="4"/>
  <c r="M634" i="4"/>
  <c r="M620" i="4"/>
  <c r="M567" i="4"/>
  <c r="M635" i="4"/>
  <c r="M636" i="4"/>
  <c r="M638" i="4"/>
  <c r="M568" i="4"/>
  <c r="M569" i="4"/>
  <c r="M574" i="4"/>
  <c r="M592" i="4"/>
  <c r="M640" i="4"/>
  <c r="M641" i="4"/>
  <c r="M624" i="4"/>
  <c r="M596" i="4"/>
  <c r="M606" i="4"/>
  <c r="M665" i="4"/>
  <c r="M667" i="4"/>
  <c r="M668" i="4"/>
  <c r="M658" i="4"/>
  <c r="M693" i="4"/>
  <c r="M674" i="4"/>
  <c r="M704" i="4"/>
  <c r="M659" i="4"/>
  <c r="M625" i="4"/>
  <c r="M626" i="4"/>
  <c r="M627" i="4"/>
  <c r="M614" i="4"/>
  <c r="M616" i="4"/>
  <c r="M187" i="4"/>
  <c r="M654" i="4"/>
  <c r="M628" i="4"/>
  <c r="M629" i="4"/>
  <c r="M694" i="4"/>
  <c r="M717" i="4"/>
  <c r="M718" i="4"/>
  <c r="M706" i="4"/>
  <c r="M719" i="4"/>
  <c r="M656" i="4"/>
  <c r="M682" i="4"/>
  <c r="M683" i="4"/>
  <c r="M695" i="4"/>
  <c r="M697" i="4"/>
  <c r="M708" i="4"/>
  <c r="M709" i="4"/>
  <c r="M698" i="4"/>
  <c r="M699" i="4"/>
  <c r="M701" i="4"/>
  <c r="M688" i="4"/>
  <c r="M661" i="4"/>
  <c r="M710" i="4"/>
  <c r="M754" i="4"/>
  <c r="M755" i="4"/>
  <c r="M756" i="4"/>
  <c r="M737" i="4"/>
  <c r="M739" i="4"/>
  <c r="M727" i="4"/>
  <c r="M745" i="4"/>
  <c r="M757" i="4"/>
  <c r="M746" i="4"/>
  <c r="M747" i="4"/>
  <c r="M748" i="4"/>
  <c r="M759" i="4"/>
  <c r="M749" i="4"/>
  <c r="M670" i="4"/>
  <c r="M761" i="4"/>
  <c r="M680" i="4"/>
  <c r="M689" i="4"/>
  <c r="M690" i="4"/>
  <c r="M691" i="4"/>
  <c r="M744" i="4"/>
  <c r="M713" i="4"/>
  <c r="M720" i="4"/>
  <c r="M762" i="4"/>
  <c r="M732" i="4"/>
  <c r="M723" i="4"/>
  <c r="M765" i="4"/>
  <c r="M774" i="4"/>
  <c r="M776" i="4"/>
  <c r="M788" i="4"/>
  <c r="M796" i="4"/>
  <c r="M779" i="4"/>
  <c r="M780" i="4"/>
  <c r="M829" i="4"/>
  <c r="M789" i="4"/>
  <c r="M726" i="4"/>
  <c r="M830" i="4"/>
  <c r="M798" i="4"/>
  <c r="M790" i="4"/>
  <c r="M799" i="4"/>
  <c r="M800" i="4"/>
  <c r="M833" i="4"/>
  <c r="M763" i="4"/>
  <c r="M752" i="4"/>
  <c r="M801" i="4"/>
  <c r="M791" i="4"/>
  <c r="M753" i="4"/>
  <c r="M820" i="4"/>
  <c r="M811" i="4"/>
  <c r="M812" i="4"/>
  <c r="M823" i="4"/>
  <c r="M770" i="4"/>
  <c r="M771" i="4"/>
  <c r="M772" i="4"/>
  <c r="M784" i="4"/>
  <c r="M773" i="4"/>
  <c r="M792" i="4"/>
  <c r="M785" i="4"/>
  <c r="M793" i="4"/>
  <c r="M804" i="4"/>
  <c r="M795" i="4"/>
  <c r="M835" i="4"/>
  <c r="M824" i="4"/>
  <c r="M836" i="4"/>
  <c r="M805" i="4"/>
  <c r="M806" i="4"/>
  <c r="M813" i="4"/>
  <c r="M814" i="4"/>
  <c r="M815" i="4"/>
  <c r="M817" i="4"/>
  <c r="M808" i="4"/>
  <c r="M827" i="4"/>
  <c r="M828" i="4"/>
  <c r="M838" i="4"/>
  <c r="P313" i="4"/>
  <c r="P2" i="4"/>
  <c r="P17" i="4"/>
  <c r="P35" i="4"/>
  <c r="P3" i="4"/>
  <c r="P4" i="4"/>
  <c r="P5" i="4"/>
  <c r="P6" i="4"/>
  <c r="P28" i="4"/>
  <c r="P18" i="4"/>
  <c r="P19" i="4"/>
  <c r="P20" i="4"/>
  <c r="P36" i="4"/>
  <c r="P29" i="4"/>
  <c r="P21" i="4"/>
  <c r="P30" i="4"/>
  <c r="P62" i="4"/>
  <c r="P63" i="4"/>
  <c r="P74" i="4"/>
  <c r="P75" i="4"/>
  <c r="P37" i="4"/>
  <c r="P46" i="4"/>
  <c r="P22" i="4"/>
  <c r="P47" i="4"/>
  <c r="P76" i="4"/>
  <c r="P64" i="4"/>
  <c r="P77" i="4"/>
  <c r="P38" i="4"/>
  <c r="P65" i="4"/>
  <c r="P78" i="4"/>
  <c r="P66" i="4"/>
  <c r="P48" i="4"/>
  <c r="P49" i="4"/>
  <c r="P67" i="4"/>
  <c r="P50" i="4"/>
  <c r="P51" i="4"/>
  <c r="P68" i="4"/>
  <c r="P52" i="4"/>
  <c r="P53" i="4"/>
  <c r="P7" i="4"/>
  <c r="P23" i="4"/>
  <c r="P24" i="4"/>
  <c r="P31" i="4"/>
  <c r="P39" i="4"/>
  <c r="P54" i="4"/>
  <c r="P55" i="4"/>
  <c r="P56" i="4"/>
  <c r="P81" i="4"/>
  <c r="P82" i="4"/>
  <c r="P8" i="4"/>
  <c r="P9" i="4"/>
  <c r="P10" i="4"/>
  <c r="P11" i="4"/>
  <c r="P12" i="4"/>
  <c r="P13" i="4"/>
  <c r="P14" i="4"/>
  <c r="P15" i="4"/>
  <c r="P16" i="4"/>
  <c r="P25" i="4"/>
  <c r="P26" i="4"/>
  <c r="P27" i="4"/>
  <c r="P40" i="4"/>
  <c r="P83" i="4"/>
  <c r="P107" i="4"/>
  <c r="P108" i="4"/>
  <c r="P109" i="4"/>
  <c r="P84" i="4"/>
  <c r="P85" i="4"/>
  <c r="P86" i="4"/>
  <c r="P93" i="4"/>
  <c r="P110" i="4"/>
  <c r="P125" i="4"/>
  <c r="P111" i="4"/>
  <c r="P112" i="4"/>
  <c r="P148" i="4"/>
  <c r="P126" i="4"/>
  <c r="P127" i="4"/>
  <c r="P128" i="4"/>
  <c r="P129" i="4"/>
  <c r="P113" i="4"/>
  <c r="P32" i="4"/>
  <c r="P33" i="4"/>
  <c r="P57" i="4"/>
  <c r="P87" i="4"/>
  <c r="P88" i="4"/>
  <c r="P130" i="4"/>
  <c r="P114" i="4"/>
  <c r="P115" i="4"/>
  <c r="P41" i="4"/>
  <c r="P58" i="4"/>
  <c r="P116" i="4"/>
  <c r="P34" i="4"/>
  <c r="P59" i="4"/>
  <c r="P42" i="4"/>
  <c r="P43" i="4"/>
  <c r="P60" i="4"/>
  <c r="P61" i="4"/>
  <c r="P89" i="4"/>
  <c r="P90" i="4"/>
  <c r="P44" i="4"/>
  <c r="P45" i="4"/>
  <c r="P69" i="4"/>
  <c r="P131" i="4"/>
  <c r="P132" i="4"/>
  <c r="P70" i="4"/>
  <c r="P71" i="4"/>
  <c r="P72" i="4"/>
  <c r="P133" i="4"/>
  <c r="P149" i="4"/>
  <c r="P150" i="4"/>
  <c r="P151" i="4"/>
  <c r="P152" i="4"/>
  <c r="P153" i="4"/>
  <c r="P154" i="4"/>
  <c r="P155" i="4"/>
  <c r="P156" i="4"/>
  <c r="P163" i="4"/>
  <c r="P157" i="4"/>
  <c r="P158" i="4"/>
  <c r="P164" i="4"/>
  <c r="P165" i="4"/>
  <c r="P166" i="4"/>
  <c r="P167" i="4"/>
  <c r="P168" i="4"/>
  <c r="P169" i="4"/>
  <c r="P159" i="4"/>
  <c r="P175" i="4"/>
  <c r="P170" i="4"/>
  <c r="P171" i="4"/>
  <c r="P73" i="4"/>
  <c r="P79" i="4"/>
  <c r="P80" i="4"/>
  <c r="P94" i="4"/>
  <c r="P95" i="4"/>
  <c r="P96" i="4"/>
  <c r="P97" i="4"/>
  <c r="P98" i="4"/>
  <c r="P99" i="4"/>
  <c r="P100" i="4"/>
  <c r="P101" i="4"/>
  <c r="P102" i="4"/>
  <c r="P103" i="4"/>
  <c r="P136" i="4"/>
  <c r="P176" i="4"/>
  <c r="P117" i="4"/>
  <c r="P219" i="4"/>
  <c r="P220" i="4"/>
  <c r="P221" i="4"/>
  <c r="P237" i="4"/>
  <c r="P91" i="4"/>
  <c r="P203" i="4"/>
  <c r="P222" i="4"/>
  <c r="P118" i="4"/>
  <c r="P119" i="4"/>
  <c r="P120" i="4"/>
  <c r="P121" i="4"/>
  <c r="P177" i="4"/>
  <c r="P104" i="4"/>
  <c r="P105" i="4"/>
  <c r="P106" i="4"/>
  <c r="P223" i="4"/>
  <c r="P204" i="4"/>
  <c r="P205" i="4"/>
  <c r="P122" i="4"/>
  <c r="P123" i="4"/>
  <c r="P124" i="4"/>
  <c r="P134" i="4"/>
  <c r="P206" i="4"/>
  <c r="P207" i="4"/>
  <c r="P238" i="4"/>
  <c r="P239" i="4"/>
  <c r="P224" i="4"/>
  <c r="P240" i="4"/>
  <c r="P225" i="4"/>
  <c r="P226" i="4"/>
  <c r="P227" i="4"/>
  <c r="P172" i="4"/>
  <c r="P135" i="4"/>
  <c r="P228" i="4"/>
  <c r="P188" i="4"/>
  <c r="P189" i="4"/>
  <c r="P208" i="4"/>
  <c r="P190" i="4"/>
  <c r="P191" i="4"/>
  <c r="P209" i="4"/>
  <c r="P241" i="4"/>
  <c r="P327" i="4"/>
  <c r="P137" i="4"/>
  <c r="P138" i="4"/>
  <c r="P139" i="4"/>
  <c r="P140" i="4"/>
  <c r="P141" i="4"/>
  <c r="P142" i="4"/>
  <c r="P143" i="4"/>
  <c r="P144" i="4"/>
  <c r="P229" i="4"/>
  <c r="P145" i="4"/>
  <c r="P160" i="4"/>
  <c r="P146" i="4"/>
  <c r="P147" i="4"/>
  <c r="P161" i="4"/>
  <c r="P173" i="4"/>
  <c r="P210" i="4"/>
  <c r="P230" i="4"/>
  <c r="P162" i="4"/>
  <c r="P192" i="4"/>
  <c r="P174" i="4"/>
  <c r="P265" i="4"/>
  <c r="P285" i="4"/>
  <c r="P342" i="4"/>
  <c r="P368" i="4"/>
  <c r="P286" i="4"/>
  <c r="P287" i="4"/>
  <c r="P288" i="4"/>
  <c r="P289" i="4"/>
  <c r="P343" i="4"/>
  <c r="P344" i="4"/>
  <c r="P345" i="4"/>
  <c r="P346" i="4"/>
  <c r="P347" i="4"/>
  <c r="P178" i="4"/>
  <c r="P179" i="4"/>
  <c r="P180" i="4"/>
  <c r="P181" i="4"/>
  <c r="P182" i="4"/>
  <c r="P183" i="4"/>
  <c r="P184" i="4"/>
  <c r="P290" i="4"/>
  <c r="P274" i="4"/>
  <c r="P291" i="4"/>
  <c r="P248" i="4"/>
  <c r="P292" i="4"/>
  <c r="P275" i="4"/>
  <c r="P276" i="4"/>
  <c r="P328" i="4"/>
  <c r="P293" i="4"/>
  <c r="P249" i="4"/>
  <c r="P250" i="4"/>
  <c r="P277" i="4"/>
  <c r="P266" i="4"/>
  <c r="P267" i="4"/>
  <c r="P251" i="4"/>
  <c r="P185" i="4"/>
  <c r="P268" i="4"/>
  <c r="P269" i="4"/>
  <c r="P252" i="4"/>
  <c r="P253" i="4"/>
  <c r="P270" i="4"/>
  <c r="P193" i="4"/>
  <c r="P194" i="4"/>
  <c r="P195" i="4"/>
  <c r="P196" i="4"/>
  <c r="P211" i="4"/>
  <c r="P197" i="4"/>
  <c r="P198" i="4"/>
  <c r="P199" i="4"/>
  <c r="P186" i="4"/>
  <c r="P369" i="4"/>
  <c r="P278" i="4"/>
  <c r="P279" i="4"/>
  <c r="P200" i="4"/>
  <c r="P212" i="4"/>
  <c r="P213" i="4"/>
  <c r="P214" i="4"/>
  <c r="P215" i="4"/>
  <c r="P216" i="4"/>
  <c r="P231" i="4"/>
  <c r="P201" i="4"/>
  <c r="P202" i="4"/>
  <c r="P217" i="4"/>
  <c r="P232" i="4"/>
  <c r="P218" i="4"/>
  <c r="P233" i="4"/>
  <c r="P234" i="4"/>
  <c r="P235" i="4"/>
  <c r="P254" i="4"/>
  <c r="P314" i="4"/>
  <c r="P315" i="4"/>
  <c r="P300" i="4"/>
  <c r="P370" i="4"/>
  <c r="P301" i="4"/>
  <c r="P316" i="4"/>
  <c r="P317" i="4"/>
  <c r="P318" i="4"/>
  <c r="P329" i="4"/>
  <c r="P330" i="4"/>
  <c r="P331" i="4"/>
  <c r="P332" i="4"/>
  <c r="P333" i="4"/>
  <c r="P302" i="4"/>
  <c r="P334" i="4"/>
  <c r="P348" i="4"/>
  <c r="P335" i="4"/>
  <c r="P349" i="4"/>
  <c r="P336" i="4"/>
  <c r="P319" i="4"/>
  <c r="P337" i="4"/>
  <c r="P338" i="4"/>
  <c r="P445" i="4"/>
  <c r="P350" i="4"/>
  <c r="P351" i="4"/>
  <c r="P352" i="4"/>
  <c r="P236" i="4"/>
  <c r="P280" i="4"/>
  <c r="P339" i="4"/>
  <c r="P320" i="4"/>
  <c r="P303" i="4"/>
  <c r="P321" i="4"/>
  <c r="P322" i="4"/>
  <c r="P255" i="4"/>
  <c r="P281" i="4"/>
  <c r="P242" i="4"/>
  <c r="P243" i="4"/>
  <c r="P244" i="4"/>
  <c r="P245" i="4"/>
  <c r="P256" i="4"/>
  <c r="P257" i="4"/>
  <c r="P246" i="4"/>
  <c r="P247" i="4"/>
  <c r="P282" i="4"/>
  <c r="P258" i="4"/>
  <c r="P259" i="4"/>
  <c r="P260" i="4"/>
  <c r="P261" i="4"/>
  <c r="P262" i="4"/>
  <c r="P271" i="4"/>
  <c r="P283" i="4"/>
  <c r="P263" i="4"/>
  <c r="P264" i="4"/>
  <c r="P304" i="4"/>
  <c r="P323" i="4"/>
  <c r="P324" i="4"/>
  <c r="P272" i="4"/>
  <c r="P294" i="4"/>
  <c r="P402" i="4"/>
  <c r="P295" i="4"/>
  <c r="P305" i="4"/>
  <c r="P273" i="4"/>
  <c r="P284" i="4"/>
  <c r="P340" i="4"/>
  <c r="P371" i="4"/>
  <c r="P372" i="4"/>
  <c r="P373" i="4"/>
  <c r="P374" i="4"/>
  <c r="P384" i="4"/>
  <c r="P385" i="4"/>
  <c r="P375" i="4"/>
  <c r="P386" i="4"/>
  <c r="P387" i="4"/>
  <c r="P388" i="4"/>
  <c r="P389" i="4"/>
  <c r="P390" i="4"/>
  <c r="P403" i="4"/>
  <c r="P404" i="4"/>
  <c r="P405" i="4"/>
  <c r="P391" i="4"/>
  <c r="P392" i="4"/>
  <c r="P406" i="4"/>
  <c r="P407" i="4"/>
  <c r="P376" i="4"/>
  <c r="P296" i="4"/>
  <c r="P297" i="4"/>
  <c r="P325" i="4"/>
  <c r="P326" i="4"/>
  <c r="P298" i="4"/>
  <c r="P306" i="4"/>
  <c r="P307" i="4"/>
  <c r="P308" i="4"/>
  <c r="P309" i="4"/>
  <c r="P310" i="4"/>
  <c r="P299" i="4"/>
  <c r="P311" i="4"/>
  <c r="P312" i="4"/>
  <c r="P465" i="4"/>
  <c r="P431" i="4"/>
  <c r="P417" i="4"/>
  <c r="P418" i="4"/>
  <c r="P432" i="4"/>
  <c r="P433" i="4"/>
  <c r="P419" i="4"/>
  <c r="P434" i="4"/>
  <c r="P446" i="4"/>
  <c r="P420" i="4"/>
  <c r="P455" i="4"/>
  <c r="P447" i="4"/>
  <c r="P448" i="4"/>
  <c r="P435" i="4"/>
  <c r="P436" i="4"/>
  <c r="P449" i="4"/>
  <c r="P450" i="4"/>
  <c r="P456" i="4"/>
  <c r="P457" i="4"/>
  <c r="P458" i="4"/>
  <c r="P459" i="4"/>
  <c r="P460" i="4"/>
  <c r="P461" i="4"/>
  <c r="P341" i="4"/>
  <c r="P355" i="4"/>
  <c r="P353" i="4"/>
  <c r="P354" i="4"/>
  <c r="P377" i="4"/>
  <c r="P356" i="4"/>
  <c r="P357" i="4"/>
  <c r="P358" i="4"/>
  <c r="P359" i="4"/>
  <c r="P360" i="4"/>
  <c r="P378" i="4"/>
  <c r="P393" i="4"/>
  <c r="P361" i="4"/>
  <c r="P362" i="4"/>
  <c r="P363" i="4"/>
  <c r="P364" i="4"/>
  <c r="P365" i="4"/>
  <c r="P379" i="4"/>
  <c r="P366" i="4"/>
  <c r="P380" i="4"/>
  <c r="P437" i="4"/>
  <c r="P421" i="4"/>
  <c r="P408" i="4"/>
  <c r="P438" i="4"/>
  <c r="P451" i="4"/>
  <c r="P452" i="4"/>
  <c r="P462" i="4"/>
  <c r="P381" i="4"/>
  <c r="P367" i="4"/>
  <c r="P409" i="4"/>
  <c r="P394" i="4"/>
  <c r="P410" i="4"/>
  <c r="P382" i="4"/>
  <c r="P383" i="4"/>
  <c r="P395" i="4"/>
  <c r="P396" i="4"/>
  <c r="P397" i="4"/>
  <c r="P398" i="4"/>
  <c r="P399" i="4"/>
  <c r="P400" i="4"/>
  <c r="P439" i="4"/>
  <c r="P467" i="4"/>
  <c r="P468" i="4"/>
  <c r="P479" i="4"/>
  <c r="P534" i="4"/>
  <c r="P469" i="4"/>
  <c r="P470" i="4"/>
  <c r="P495" i="4"/>
  <c r="P496" i="4"/>
  <c r="P547" i="4"/>
  <c r="P480" i="4"/>
  <c r="P481" i="4"/>
  <c r="P482" i="4"/>
  <c r="P508" i="4"/>
  <c r="P497" i="4"/>
  <c r="P498" i="4"/>
  <c r="P509" i="4"/>
  <c r="P499" i="4"/>
  <c r="P500" i="4"/>
  <c r="P510" i="4"/>
  <c r="P501" i="4"/>
  <c r="P511" i="4"/>
  <c r="P483" i="4"/>
  <c r="P471" i="4"/>
  <c r="P401" i="4"/>
  <c r="P440" i="4"/>
  <c r="P411" i="4"/>
  <c r="P412" i="4"/>
  <c r="P413" i="4"/>
  <c r="P414" i="4"/>
  <c r="P422" i="4"/>
  <c r="P423" i="4"/>
  <c r="P424" i="4"/>
  <c r="P425" i="4"/>
  <c r="P426" i="4"/>
  <c r="P441" i="4"/>
  <c r="P415" i="4"/>
  <c r="P416" i="4"/>
  <c r="P427" i="4"/>
  <c r="P442" i="4"/>
  <c r="P428" i="4"/>
  <c r="P429" i="4"/>
  <c r="P443" i="4"/>
  <c r="P453" i="4"/>
  <c r="P463" i="4"/>
  <c r="P454" i="4"/>
  <c r="P430" i="4"/>
  <c r="P444" i="4"/>
  <c r="P502" i="4"/>
  <c r="P484" i="4"/>
  <c r="P485" i="4"/>
  <c r="P472" i="4"/>
  <c r="P466" i="4"/>
  <c r="P548" i="4"/>
  <c r="P560" i="4"/>
  <c r="P561" i="4"/>
  <c r="P562" i="4"/>
  <c r="P563" i="4"/>
  <c r="P549" i="4"/>
  <c r="P564" i="4"/>
  <c r="P631" i="4"/>
  <c r="P550" i="4"/>
  <c r="P551" i="4"/>
  <c r="P552" i="4"/>
  <c r="P535" i="4"/>
  <c r="P536" i="4"/>
  <c r="P537" i="4"/>
  <c r="P538" i="4"/>
  <c r="P539" i="4"/>
  <c r="P553" i="4"/>
  <c r="P522" i="4"/>
  <c r="P540" i="4"/>
  <c r="P523" i="4"/>
  <c r="P565" i="4"/>
  <c r="P554" i="4"/>
  <c r="P555" i="4"/>
  <c r="P541" i="4"/>
  <c r="P473" i="4"/>
  <c r="P474" i="4"/>
  <c r="P475" i="4"/>
  <c r="P486" i="4"/>
  <c r="P487" i="4"/>
  <c r="P488" i="4"/>
  <c r="P489" i="4"/>
  <c r="P464" i="4"/>
  <c r="P490" i="4"/>
  <c r="P476" i="4"/>
  <c r="P491" i="4"/>
  <c r="P503" i="4"/>
  <c r="P477" i="4"/>
  <c r="P478" i="4"/>
  <c r="P492" i="4"/>
  <c r="P493" i="4"/>
  <c r="P494" i="4"/>
  <c r="P504" i="4"/>
  <c r="P505" i="4"/>
  <c r="P506" i="4"/>
  <c r="P512" i="4"/>
  <c r="P513" i="4"/>
  <c r="P514" i="4"/>
  <c r="P515" i="4"/>
  <c r="P507" i="4"/>
  <c r="P520" i="4"/>
  <c r="P521" i="4"/>
  <c r="P516" i="4"/>
  <c r="P517" i="4"/>
  <c r="P518" i="4"/>
  <c r="P597" i="4"/>
  <c r="P585" i="4"/>
  <c r="P570" i="4"/>
  <c r="P571" i="4"/>
  <c r="P572" i="4"/>
  <c r="P573" i="4"/>
  <c r="P598" i="4"/>
  <c r="P576" i="4"/>
  <c r="P577" i="4"/>
  <c r="P578" i="4"/>
  <c r="P579" i="4"/>
  <c r="P580" i="4"/>
  <c r="P581" i="4"/>
  <c r="P586" i="4"/>
  <c r="P587" i="4"/>
  <c r="P588" i="4"/>
  <c r="P599" i="4"/>
  <c r="P589" i="4"/>
  <c r="P600" i="4"/>
  <c r="P601" i="4"/>
  <c r="P542" i="4"/>
  <c r="P602" i="4"/>
  <c r="P603" i="4"/>
  <c r="P604" i="4"/>
  <c r="P519" i="4"/>
  <c r="P582" i="4"/>
  <c r="P583" i="4"/>
  <c r="P524" i="4"/>
  <c r="P525" i="4"/>
  <c r="P526" i="4"/>
  <c r="P527" i="4"/>
  <c r="P528" i="4"/>
  <c r="P529" i="4"/>
  <c r="P543" i="4"/>
  <c r="P544" i="4"/>
  <c r="P545" i="4"/>
  <c r="P546" i="4"/>
  <c r="P530" i="4"/>
  <c r="P531" i="4"/>
  <c r="P532" i="4"/>
  <c r="P646" i="4"/>
  <c r="P647" i="4"/>
  <c r="P556" i="4"/>
  <c r="P533" i="4"/>
  <c r="P92" i="4"/>
  <c r="P557" i="4"/>
  <c r="P590" i="4"/>
  <c r="P584" i="4"/>
  <c r="P605" i="4"/>
  <c r="P558" i="4"/>
  <c r="P648" i="4"/>
  <c r="P649" i="4"/>
  <c r="P650" i="4"/>
  <c r="P632" i="4"/>
  <c r="P651" i="4"/>
  <c r="P652" i="4"/>
  <c r="P653" i="4"/>
  <c r="P566" i="4"/>
  <c r="P662" i="4"/>
  <c r="P618" i="4"/>
  <c r="P619" i="4"/>
  <c r="P633" i="4"/>
  <c r="P634" i="4"/>
  <c r="P620" i="4"/>
  <c r="P567" i="4"/>
  <c r="P621" i="4"/>
  <c r="P622" i="4"/>
  <c r="P635" i="4"/>
  <c r="P636" i="4"/>
  <c r="P637" i="4"/>
  <c r="P638" i="4"/>
  <c r="P623" i="4"/>
  <c r="P568" i="4"/>
  <c r="P639" i="4"/>
  <c r="P569" i="4"/>
  <c r="P574" i="4"/>
  <c r="P575" i="4"/>
  <c r="P591" i="4"/>
  <c r="P592" i="4"/>
  <c r="P593" i="4"/>
  <c r="P594" i="4"/>
  <c r="P595" i="4"/>
  <c r="P640" i="4"/>
  <c r="P641" i="4"/>
  <c r="P624" i="4"/>
  <c r="P596" i="4"/>
  <c r="P606" i="4"/>
  <c r="P657" i="4"/>
  <c r="P663" i="4"/>
  <c r="P664" i="4"/>
  <c r="P665" i="4"/>
  <c r="P666" i="4"/>
  <c r="P667" i="4"/>
  <c r="P668" i="4"/>
  <c r="P658" i="4"/>
  <c r="P669" i="4"/>
  <c r="P671" i="4"/>
  <c r="P672" i="4"/>
  <c r="P693" i="4"/>
  <c r="P673" i="4"/>
  <c r="P674" i="4"/>
  <c r="P704" i="4"/>
  <c r="P675" i="4"/>
  <c r="P659" i="4"/>
  <c r="P607" i="4"/>
  <c r="P608" i="4"/>
  <c r="P609" i="4"/>
  <c r="P610" i="4"/>
  <c r="P611" i="4"/>
  <c r="P612" i="4"/>
  <c r="P625" i="4"/>
  <c r="P626" i="4"/>
  <c r="P627" i="4"/>
  <c r="P613" i="4"/>
  <c r="P614" i="4"/>
  <c r="P615" i="4"/>
  <c r="P616" i="4"/>
  <c r="P716" i="4"/>
  <c r="P617" i="4"/>
  <c r="P187" i="4"/>
  <c r="P654" i="4"/>
  <c r="P676" i="4"/>
  <c r="P628" i="4"/>
  <c r="P629" i="4"/>
  <c r="P642" i="4"/>
  <c r="P630" i="4"/>
  <c r="P643" i="4"/>
  <c r="P694" i="4"/>
  <c r="P717" i="4"/>
  <c r="P705" i="4"/>
  <c r="P718" i="4"/>
  <c r="P706" i="4"/>
  <c r="P719" i="4"/>
  <c r="P707" i="4"/>
  <c r="P644" i="4"/>
  <c r="P645" i="4"/>
  <c r="P655" i="4"/>
  <c r="P559" i="4"/>
  <c r="P656" i="4"/>
  <c r="P682" i="4"/>
  <c r="P683" i="4"/>
  <c r="P695" i="4"/>
  <c r="P684" i="4"/>
  <c r="P685" i="4"/>
  <c r="P686" i="4"/>
  <c r="P687" i="4"/>
  <c r="P677" i="4"/>
  <c r="P696" i="4"/>
  <c r="P697" i="4"/>
  <c r="P708" i="4"/>
  <c r="P709" i="4"/>
  <c r="P698" i="4"/>
  <c r="P699" i="4"/>
  <c r="P700" i="4"/>
  <c r="P701" i="4"/>
  <c r="P681" i="4"/>
  <c r="P688" i="4"/>
  <c r="P660" i="4"/>
  <c r="P661" i="4"/>
  <c r="P710" i="4"/>
  <c r="P711" i="4"/>
  <c r="P678" i="4"/>
  <c r="P754" i="4"/>
  <c r="P755" i="4"/>
  <c r="P756" i="4"/>
  <c r="P737" i="4"/>
  <c r="P738" i="4"/>
  <c r="P739" i="4"/>
  <c r="P727" i="4"/>
  <c r="P740" i="4"/>
  <c r="P741" i="4"/>
  <c r="P702" i="4"/>
  <c r="P742" i="4"/>
  <c r="P745" i="4"/>
  <c r="P757" i="4"/>
  <c r="P746" i="4"/>
  <c r="P747" i="4"/>
  <c r="P758" i="4"/>
  <c r="P748" i="4"/>
  <c r="P759" i="4"/>
  <c r="P760" i="4"/>
  <c r="P743" i="4"/>
  <c r="P749" i="4"/>
  <c r="P679" i="4"/>
  <c r="P670" i="4"/>
  <c r="P750" i="4"/>
  <c r="P761" i="4"/>
  <c r="P680" i="4"/>
  <c r="P689" i="4"/>
  <c r="P690" i="4"/>
  <c r="P691" i="4"/>
  <c r="P692" i="4"/>
  <c r="P744" i="4"/>
  <c r="P712" i="4"/>
  <c r="P713" i="4"/>
  <c r="P720" i="4"/>
  <c r="P762" i="4"/>
  <c r="P703" i="4"/>
  <c r="P714" i="4"/>
  <c r="P721" i="4"/>
  <c r="P722" i="4"/>
  <c r="P728" i="4"/>
  <c r="P729" i="4"/>
  <c r="P730" i="4"/>
  <c r="P731" i="4"/>
  <c r="P732" i="4"/>
  <c r="P733" i="4"/>
  <c r="P734" i="4"/>
  <c r="P715" i="4"/>
  <c r="P723" i="4"/>
  <c r="P765" i="4"/>
  <c r="P774" i="4"/>
  <c r="P775" i="4"/>
  <c r="P776" i="4"/>
  <c r="P787" i="4"/>
  <c r="P777" i="4"/>
  <c r="P778" i="4"/>
  <c r="P788" i="4"/>
  <c r="P796" i="4"/>
  <c r="P779" i="4"/>
  <c r="P780" i="4"/>
  <c r="P829" i="4"/>
  <c r="P789" i="4"/>
  <c r="P797" i="4"/>
  <c r="P724" i="4"/>
  <c r="P725" i="4"/>
  <c r="P735" i="4"/>
  <c r="P726" i="4"/>
  <c r="P736" i="4"/>
  <c r="P830" i="4"/>
  <c r="P831" i="4"/>
  <c r="P832" i="4"/>
  <c r="P818" i="4"/>
  <c r="P798" i="4"/>
  <c r="P790" i="4"/>
  <c r="P799" i="4"/>
  <c r="P800" i="4"/>
  <c r="P833" i="4"/>
  <c r="P751" i="4"/>
  <c r="P763" i="4"/>
  <c r="P764" i="4"/>
  <c r="P752" i="4"/>
  <c r="P801" i="4"/>
  <c r="P802" i="4"/>
  <c r="P791" i="4"/>
  <c r="P753" i="4"/>
  <c r="P803" i="4"/>
  <c r="P766" i="4"/>
  <c r="P767" i="4"/>
  <c r="P768" i="4"/>
  <c r="P781" i="4"/>
  <c r="P782" i="4"/>
  <c r="P783" i="4"/>
  <c r="P769" i="4"/>
  <c r="P809" i="4"/>
  <c r="P810" i="4"/>
  <c r="P819" i="4"/>
  <c r="P820" i="4"/>
  <c r="P811" i="4"/>
  <c r="P812" i="4"/>
  <c r="P821" i="4"/>
  <c r="P822" i="4"/>
  <c r="P823" i="4"/>
  <c r="P834" i="4"/>
  <c r="P770" i="4"/>
  <c r="P771" i="4"/>
  <c r="P772" i="4"/>
  <c r="P784" i="4"/>
  <c r="P773" i="4"/>
  <c r="P792" i="4"/>
  <c r="P785" i="4"/>
  <c r="P786" i="4"/>
  <c r="P793" i="4"/>
  <c r="P804" i="4"/>
  <c r="P794" i="4"/>
  <c r="P795" i="4"/>
  <c r="P835" i="4"/>
  <c r="P824" i="4"/>
  <c r="P825" i="4"/>
  <c r="P826" i="4"/>
  <c r="P836" i="4"/>
  <c r="P805" i="4"/>
  <c r="P806" i="4"/>
  <c r="P813" i="4"/>
  <c r="P814" i="4"/>
  <c r="P815" i="4"/>
  <c r="P807" i="4"/>
  <c r="P816" i="4"/>
  <c r="P817" i="4"/>
  <c r="P808" i="4"/>
  <c r="P827" i="4"/>
  <c r="P828" i="4"/>
  <c r="P837" i="4"/>
  <c r="P838" i="4"/>
  <c r="Q313" i="4"/>
  <c r="Q2" i="4"/>
  <c r="Q17" i="4"/>
  <c r="Q35" i="4"/>
  <c r="Q3" i="4"/>
  <c r="Q4" i="4"/>
  <c r="Q5" i="4"/>
  <c r="Q6" i="4"/>
  <c r="Q28" i="4"/>
  <c r="Q18" i="4"/>
  <c r="Q19" i="4"/>
  <c r="Q20" i="4"/>
  <c r="Q36" i="4"/>
  <c r="Q29" i="4"/>
  <c r="Q21" i="4"/>
  <c r="Q30" i="4"/>
  <c r="Q62" i="4"/>
  <c r="Q63" i="4"/>
  <c r="Q74" i="4"/>
  <c r="Q75" i="4"/>
  <c r="Q37" i="4"/>
  <c r="Q46" i="4"/>
  <c r="Q22" i="4"/>
  <c r="Q47" i="4"/>
  <c r="Q76" i="4"/>
  <c r="Q64" i="4"/>
  <c r="Q77" i="4"/>
  <c r="Q38" i="4"/>
  <c r="Q65" i="4"/>
  <c r="Q78" i="4"/>
  <c r="Q66" i="4"/>
  <c r="Q48" i="4"/>
  <c r="Q49" i="4"/>
  <c r="Q67" i="4"/>
  <c r="Q50" i="4"/>
  <c r="Q51" i="4"/>
  <c r="Q68" i="4"/>
  <c r="Q52" i="4"/>
  <c r="Q53" i="4"/>
  <c r="Q7" i="4"/>
  <c r="Q23" i="4"/>
  <c r="Q24" i="4"/>
  <c r="Q31" i="4"/>
  <c r="Q39" i="4"/>
  <c r="Q54" i="4"/>
  <c r="Q55" i="4"/>
  <c r="Q56" i="4"/>
  <c r="Q81" i="4"/>
  <c r="Q82" i="4"/>
  <c r="Q8" i="4"/>
  <c r="Q9" i="4"/>
  <c r="Q10" i="4"/>
  <c r="Q11" i="4"/>
  <c r="Q12" i="4"/>
  <c r="Q13" i="4"/>
  <c r="Q14" i="4"/>
  <c r="Q15" i="4"/>
  <c r="Q16" i="4"/>
  <c r="Q25" i="4"/>
  <c r="Q26" i="4"/>
  <c r="Q27" i="4"/>
  <c r="Q40" i="4"/>
  <c r="Q83" i="4"/>
  <c r="Q107" i="4"/>
  <c r="Q108" i="4"/>
  <c r="Q109" i="4"/>
  <c r="Q84" i="4"/>
  <c r="Q85" i="4"/>
  <c r="Q86" i="4"/>
  <c r="Q93" i="4"/>
  <c r="Q110" i="4"/>
  <c r="Q125" i="4"/>
  <c r="Q111" i="4"/>
  <c r="Q112" i="4"/>
  <c r="Q148" i="4"/>
  <c r="Q126" i="4"/>
  <c r="Q127" i="4"/>
  <c r="Q128" i="4"/>
  <c r="Q129" i="4"/>
  <c r="Q113" i="4"/>
  <c r="Q32" i="4"/>
  <c r="Q33" i="4"/>
  <c r="Q57" i="4"/>
  <c r="Q87" i="4"/>
  <c r="Q88" i="4"/>
  <c r="Q130" i="4"/>
  <c r="Q114" i="4"/>
  <c r="Q115" i="4"/>
  <c r="Q41" i="4"/>
  <c r="Q58" i="4"/>
  <c r="Q116" i="4"/>
  <c r="Q34" i="4"/>
  <c r="Q59" i="4"/>
  <c r="Q42" i="4"/>
  <c r="Q43" i="4"/>
  <c r="Q60" i="4"/>
  <c r="Q61" i="4"/>
  <c r="Q89" i="4"/>
  <c r="Q90" i="4"/>
  <c r="Q44" i="4"/>
  <c r="Q45" i="4"/>
  <c r="Q69" i="4"/>
  <c r="Q131" i="4"/>
  <c r="Q132" i="4"/>
  <c r="Q70" i="4"/>
  <c r="Q71" i="4"/>
  <c r="Q72" i="4"/>
  <c r="Q133" i="4"/>
  <c r="Q149" i="4"/>
  <c r="Q150" i="4"/>
  <c r="Q151" i="4"/>
  <c r="Q152" i="4"/>
  <c r="Q153" i="4"/>
  <c r="Q154" i="4"/>
  <c r="Q155" i="4"/>
  <c r="Q156" i="4"/>
  <c r="Q163" i="4"/>
  <c r="Q157" i="4"/>
  <c r="Q158" i="4"/>
  <c r="Q164" i="4"/>
  <c r="Q165" i="4"/>
  <c r="Q166" i="4"/>
  <c r="Q167" i="4"/>
  <c r="Q168" i="4"/>
  <c r="Q169" i="4"/>
  <c r="Q159" i="4"/>
  <c r="Q175" i="4"/>
  <c r="Q170" i="4"/>
  <c r="Q171" i="4"/>
  <c r="Q73" i="4"/>
  <c r="Q79" i="4"/>
  <c r="Q80" i="4"/>
  <c r="Q94" i="4"/>
  <c r="Q95" i="4"/>
  <c r="Q96" i="4"/>
  <c r="Q97" i="4"/>
  <c r="Q98" i="4"/>
  <c r="Q99" i="4"/>
  <c r="Q100" i="4"/>
  <c r="Q101" i="4"/>
  <c r="Q102" i="4"/>
  <c r="Q103" i="4"/>
  <c r="Q136" i="4"/>
  <c r="Q176" i="4"/>
  <c r="Q117" i="4"/>
  <c r="Q219" i="4"/>
  <c r="Q220" i="4"/>
  <c r="Q221" i="4"/>
  <c r="Q237" i="4"/>
  <c r="Q91" i="4"/>
  <c r="Q203" i="4"/>
  <c r="Q222" i="4"/>
  <c r="Q118" i="4"/>
  <c r="Q119" i="4"/>
  <c r="Q120" i="4"/>
  <c r="Q121" i="4"/>
  <c r="Q177" i="4"/>
  <c r="Q104" i="4"/>
  <c r="Q105" i="4"/>
  <c r="Q106" i="4"/>
  <c r="Q223" i="4"/>
  <c r="Q204" i="4"/>
  <c r="Q205" i="4"/>
  <c r="Q122" i="4"/>
  <c r="Q123" i="4"/>
  <c r="Q124" i="4"/>
  <c r="Q134" i="4"/>
  <c r="Q206" i="4"/>
  <c r="Q207" i="4"/>
  <c r="Q238" i="4"/>
  <c r="Q239" i="4"/>
  <c r="Q224" i="4"/>
  <c r="Q240" i="4"/>
  <c r="Q225" i="4"/>
  <c r="Q226" i="4"/>
  <c r="Q227" i="4"/>
  <c r="Q172" i="4"/>
  <c r="Q135" i="4"/>
  <c r="Q228" i="4"/>
  <c r="Q188" i="4"/>
  <c r="Q189" i="4"/>
  <c r="Q208" i="4"/>
  <c r="Q190" i="4"/>
  <c r="Q191" i="4"/>
  <c r="Q209" i="4"/>
  <c r="Q241" i="4"/>
  <c r="Q327" i="4"/>
  <c r="Q137" i="4"/>
  <c r="Q138" i="4"/>
  <c r="Q139" i="4"/>
  <c r="Q140" i="4"/>
  <c r="Q141" i="4"/>
  <c r="Q142" i="4"/>
  <c r="Q143" i="4"/>
  <c r="Q144" i="4"/>
  <c r="Q229" i="4"/>
  <c r="Q145" i="4"/>
  <c r="Q160" i="4"/>
  <c r="Q146" i="4"/>
  <c r="Q147" i="4"/>
  <c r="Q161" i="4"/>
  <c r="Q173" i="4"/>
  <c r="Q210" i="4"/>
  <c r="Q230" i="4"/>
  <c r="Q162" i="4"/>
  <c r="Q192" i="4"/>
  <c r="Q174" i="4"/>
  <c r="Q265" i="4"/>
  <c r="Q285" i="4"/>
  <c r="Q342" i="4"/>
  <c r="Q368" i="4"/>
  <c r="Q286" i="4"/>
  <c r="Q287" i="4"/>
  <c r="Q288" i="4"/>
  <c r="Q289" i="4"/>
  <c r="Q343" i="4"/>
  <c r="Q344" i="4"/>
  <c r="Q345" i="4"/>
  <c r="Q346" i="4"/>
  <c r="Q347" i="4"/>
  <c r="Q178" i="4"/>
  <c r="Q179" i="4"/>
  <c r="Q180" i="4"/>
  <c r="Q181" i="4"/>
  <c r="Q182" i="4"/>
  <c r="Q183" i="4"/>
  <c r="Q184" i="4"/>
  <c r="Q290" i="4"/>
  <c r="Q274" i="4"/>
  <c r="Q291" i="4"/>
  <c r="Q248" i="4"/>
  <c r="Q292" i="4"/>
  <c r="Q275" i="4"/>
  <c r="Q276" i="4"/>
  <c r="Q328" i="4"/>
  <c r="Q293" i="4"/>
  <c r="Q249" i="4"/>
  <c r="Q250" i="4"/>
  <c r="Q277" i="4"/>
  <c r="Q266" i="4"/>
  <c r="Q267" i="4"/>
  <c r="Q251" i="4"/>
  <c r="Q185" i="4"/>
  <c r="Q268" i="4"/>
  <c r="Q269" i="4"/>
  <c r="Q252" i="4"/>
  <c r="Q253" i="4"/>
  <c r="Q270" i="4"/>
  <c r="Q193" i="4"/>
  <c r="Q194" i="4"/>
  <c r="Q195" i="4"/>
  <c r="Q196" i="4"/>
  <c r="Q211" i="4"/>
  <c r="Q197" i="4"/>
  <c r="Q198" i="4"/>
  <c r="Q199" i="4"/>
  <c r="Q186" i="4"/>
  <c r="Q369" i="4"/>
  <c r="Q278" i="4"/>
  <c r="Q279" i="4"/>
  <c r="Q200" i="4"/>
  <c r="Q212" i="4"/>
  <c r="Q213" i="4"/>
  <c r="Q214" i="4"/>
  <c r="Q215" i="4"/>
  <c r="Q216" i="4"/>
  <c r="Q231" i="4"/>
  <c r="Q201" i="4"/>
  <c r="Q202" i="4"/>
  <c r="Q217" i="4"/>
  <c r="Q232" i="4"/>
  <c r="Q218" i="4"/>
  <c r="Q233" i="4"/>
  <c r="Q234" i="4"/>
  <c r="Q235" i="4"/>
  <c r="Q254" i="4"/>
  <c r="Q314" i="4"/>
  <c r="Q315" i="4"/>
  <c r="Q300" i="4"/>
  <c r="Q370" i="4"/>
  <c r="Q301" i="4"/>
  <c r="Q316" i="4"/>
  <c r="Q317" i="4"/>
  <c r="Q318" i="4"/>
  <c r="Q329" i="4"/>
  <c r="Q330" i="4"/>
  <c r="Q331" i="4"/>
  <c r="Q332" i="4"/>
  <c r="Q333" i="4"/>
  <c r="Q302" i="4"/>
  <c r="Q334" i="4"/>
  <c r="Q348" i="4"/>
  <c r="Q335" i="4"/>
  <c r="Q349" i="4"/>
  <c r="Q336" i="4"/>
  <c r="Q319" i="4"/>
  <c r="Q337" i="4"/>
  <c r="Q338" i="4"/>
  <c r="Q445" i="4"/>
  <c r="Q350" i="4"/>
  <c r="Q351" i="4"/>
  <c r="Q352" i="4"/>
  <c r="Q236" i="4"/>
  <c r="Q280" i="4"/>
  <c r="Q339" i="4"/>
  <c r="Q320" i="4"/>
  <c r="Q303" i="4"/>
  <c r="Q321" i="4"/>
  <c r="Q322" i="4"/>
  <c r="Q255" i="4"/>
  <c r="Q281" i="4"/>
  <c r="Q242" i="4"/>
  <c r="Q243" i="4"/>
  <c r="Q244" i="4"/>
  <c r="Q245" i="4"/>
  <c r="Q256" i="4"/>
  <c r="Q257" i="4"/>
  <c r="Q246" i="4"/>
  <c r="Q247" i="4"/>
  <c r="Q282" i="4"/>
  <c r="Q258" i="4"/>
  <c r="Q259" i="4"/>
  <c r="Q260" i="4"/>
  <c r="Q261" i="4"/>
  <c r="Q262" i="4"/>
  <c r="Q271" i="4"/>
  <c r="Q283" i="4"/>
  <c r="Q263" i="4"/>
  <c r="Q264" i="4"/>
  <c r="Q304" i="4"/>
  <c r="Q323" i="4"/>
  <c r="Q324" i="4"/>
  <c r="Q272" i="4"/>
  <c r="Q294" i="4"/>
  <c r="Q402" i="4"/>
  <c r="Q295" i="4"/>
  <c r="Q305" i="4"/>
  <c r="Q273" i="4"/>
  <c r="Q284" i="4"/>
  <c r="Q340" i="4"/>
  <c r="Q371" i="4"/>
  <c r="Q372" i="4"/>
  <c r="Q373" i="4"/>
  <c r="Q374" i="4"/>
  <c r="Q384" i="4"/>
  <c r="Q385" i="4"/>
  <c r="Q375" i="4"/>
  <c r="Q386" i="4"/>
  <c r="Q387" i="4"/>
  <c r="Q388" i="4"/>
  <c r="Q389" i="4"/>
  <c r="Q390" i="4"/>
  <c r="Q403" i="4"/>
  <c r="Q404" i="4"/>
  <c r="Q405" i="4"/>
  <c r="Q391" i="4"/>
  <c r="Q392" i="4"/>
  <c r="Q406" i="4"/>
  <c r="Q407" i="4"/>
  <c r="Q376" i="4"/>
  <c r="Q296" i="4"/>
  <c r="Q297" i="4"/>
  <c r="Q325" i="4"/>
  <c r="Q326" i="4"/>
  <c r="Q298" i="4"/>
  <c r="Q306" i="4"/>
  <c r="Q307" i="4"/>
  <c r="Q308" i="4"/>
  <c r="Q309" i="4"/>
  <c r="Q310" i="4"/>
  <c r="Q299" i="4"/>
  <c r="Q311" i="4"/>
  <c r="Q312" i="4"/>
  <c r="Q465" i="4"/>
  <c r="Q431" i="4"/>
  <c r="Q417" i="4"/>
  <c r="Q418" i="4"/>
  <c r="Q432" i="4"/>
  <c r="Q433" i="4"/>
  <c r="Q419" i="4"/>
  <c r="Q434" i="4"/>
  <c r="Q446" i="4"/>
  <c r="Q420" i="4"/>
  <c r="Q455" i="4"/>
  <c r="Q447" i="4"/>
  <c r="Q448" i="4"/>
  <c r="Q435" i="4"/>
  <c r="Q436" i="4"/>
  <c r="Q449" i="4"/>
  <c r="Q450" i="4"/>
  <c r="Q456" i="4"/>
  <c r="Q457" i="4"/>
  <c r="Q458" i="4"/>
  <c r="Q459" i="4"/>
  <c r="Q460" i="4"/>
  <c r="Q461" i="4"/>
  <c r="Q341" i="4"/>
  <c r="Q355" i="4"/>
  <c r="Q353" i="4"/>
  <c r="Q354" i="4"/>
  <c r="Q377" i="4"/>
  <c r="Q356" i="4"/>
  <c r="Q357" i="4"/>
  <c r="Q358" i="4"/>
  <c r="Q359" i="4"/>
  <c r="Q360" i="4"/>
  <c r="Q378" i="4"/>
  <c r="Q393" i="4"/>
  <c r="Q361" i="4"/>
  <c r="Q362" i="4"/>
  <c r="Q363" i="4"/>
  <c r="Q364" i="4"/>
  <c r="Q365" i="4"/>
  <c r="Q379" i="4"/>
  <c r="Q366" i="4"/>
  <c r="Q380" i="4"/>
  <c r="Q437" i="4"/>
  <c r="Q421" i="4"/>
  <c r="Q408" i="4"/>
  <c r="Q438" i="4"/>
  <c r="Q451" i="4"/>
  <c r="Q452" i="4"/>
  <c r="Q462" i="4"/>
  <c r="Q381" i="4"/>
  <c r="Q367" i="4"/>
  <c r="Q409" i="4"/>
  <c r="Q394" i="4"/>
  <c r="Q410" i="4"/>
  <c r="Q382" i="4"/>
  <c r="Q383" i="4"/>
  <c r="Q395" i="4"/>
  <c r="Q396" i="4"/>
  <c r="Q397" i="4"/>
  <c r="Q398" i="4"/>
  <c r="Q399" i="4"/>
  <c r="Q400" i="4"/>
  <c r="Q439" i="4"/>
  <c r="Q467" i="4"/>
  <c r="Q468" i="4"/>
  <c r="Q479" i="4"/>
  <c r="Q534" i="4"/>
  <c r="Q469" i="4"/>
  <c r="Q470" i="4"/>
  <c r="Q495" i="4"/>
  <c r="Q496" i="4"/>
  <c r="Q547" i="4"/>
  <c r="Q480" i="4"/>
  <c r="Q481" i="4"/>
  <c r="Q482" i="4"/>
  <c r="Q508" i="4"/>
  <c r="Q497" i="4"/>
  <c r="Q498" i="4"/>
  <c r="Q509" i="4"/>
  <c r="Q499" i="4"/>
  <c r="Q500" i="4"/>
  <c r="Q510" i="4"/>
  <c r="Q501" i="4"/>
  <c r="Q511" i="4"/>
  <c r="Q483" i="4"/>
  <c r="Q471" i="4"/>
  <c r="Q401" i="4"/>
  <c r="Q440" i="4"/>
  <c r="Q411" i="4"/>
  <c r="Q412" i="4"/>
  <c r="Q413" i="4"/>
  <c r="Q414" i="4"/>
  <c r="Q422" i="4"/>
  <c r="Q423" i="4"/>
  <c r="Q424" i="4"/>
  <c r="Q425" i="4"/>
  <c r="Q426" i="4"/>
  <c r="Q441" i="4"/>
  <c r="Q415" i="4"/>
  <c r="Q416" i="4"/>
  <c r="Q427" i="4"/>
  <c r="Q442" i="4"/>
  <c r="Q428" i="4"/>
  <c r="Q429" i="4"/>
  <c r="Q443" i="4"/>
  <c r="Q453" i="4"/>
  <c r="Q463" i="4"/>
  <c r="Q454" i="4"/>
  <c r="Q430" i="4"/>
  <c r="Q444" i="4"/>
  <c r="Q502" i="4"/>
  <c r="Q484" i="4"/>
  <c r="Q485" i="4"/>
  <c r="Q472" i="4"/>
  <c r="Q466" i="4"/>
  <c r="Q548" i="4"/>
  <c r="Q560" i="4"/>
  <c r="Q561" i="4"/>
  <c r="Q562" i="4"/>
  <c r="Q563" i="4"/>
  <c r="Q549" i="4"/>
  <c r="Q564" i="4"/>
  <c r="Q631" i="4"/>
  <c r="Q550" i="4"/>
  <c r="Q551" i="4"/>
  <c r="Q552" i="4"/>
  <c r="Q535" i="4"/>
  <c r="Q536" i="4"/>
  <c r="Q537" i="4"/>
  <c r="Q538" i="4"/>
  <c r="Q539" i="4"/>
  <c r="Q553" i="4"/>
  <c r="Q522" i="4"/>
  <c r="Q540" i="4"/>
  <c r="Q523" i="4"/>
  <c r="Q565" i="4"/>
  <c r="Q554" i="4"/>
  <c r="Q555" i="4"/>
  <c r="Q541" i="4"/>
  <c r="Q473" i="4"/>
  <c r="Q474" i="4"/>
  <c r="Q475" i="4"/>
  <c r="Q486" i="4"/>
  <c r="Q487" i="4"/>
  <c r="Q488" i="4"/>
  <c r="Q489" i="4"/>
  <c r="Q464" i="4"/>
  <c r="Q490" i="4"/>
  <c r="Q476" i="4"/>
  <c r="Q491" i="4"/>
  <c r="Q503" i="4"/>
  <c r="Q477" i="4"/>
  <c r="Q478" i="4"/>
  <c r="Q492" i="4"/>
  <c r="Q493" i="4"/>
  <c r="Q494" i="4"/>
  <c r="Q504" i="4"/>
  <c r="Q505" i="4"/>
  <c r="Q506" i="4"/>
  <c r="Q512" i="4"/>
  <c r="Q513" i="4"/>
  <c r="Q514" i="4"/>
  <c r="Q515" i="4"/>
  <c r="Q507" i="4"/>
  <c r="Q520" i="4"/>
  <c r="Q521" i="4"/>
  <c r="Q516" i="4"/>
  <c r="Q517" i="4"/>
  <c r="Q518" i="4"/>
  <c r="Q597" i="4"/>
  <c r="Q585" i="4"/>
  <c r="Q570" i="4"/>
  <c r="Q571" i="4"/>
  <c r="Q572" i="4"/>
  <c r="Q573" i="4"/>
  <c r="Q598" i="4"/>
  <c r="Q576" i="4"/>
  <c r="Q577" i="4"/>
  <c r="Q578" i="4"/>
  <c r="Q579" i="4"/>
  <c r="Q580" i="4"/>
  <c r="Q581" i="4"/>
  <c r="Q586" i="4"/>
  <c r="Q587" i="4"/>
  <c r="Q588" i="4"/>
  <c r="Q599" i="4"/>
  <c r="Q589" i="4"/>
  <c r="Q600" i="4"/>
  <c r="Q601" i="4"/>
  <c r="Q542" i="4"/>
  <c r="Q602" i="4"/>
  <c r="Q603" i="4"/>
  <c r="Q604" i="4"/>
  <c r="Q519" i="4"/>
  <c r="Q582" i="4"/>
  <c r="Q583" i="4"/>
  <c r="Q524" i="4"/>
  <c r="Q525" i="4"/>
  <c r="Q526" i="4"/>
  <c r="Q527" i="4"/>
  <c r="Q528" i="4"/>
  <c r="Q529" i="4"/>
  <c r="Q543" i="4"/>
  <c r="Q544" i="4"/>
  <c r="Q545" i="4"/>
  <c r="Q546" i="4"/>
  <c r="Q530" i="4"/>
  <c r="Q531" i="4"/>
  <c r="Q532" i="4"/>
  <c r="Q646" i="4"/>
  <c r="Q647" i="4"/>
  <c r="Q556" i="4"/>
  <c r="Q533" i="4"/>
  <c r="Q92" i="4"/>
  <c r="Q557" i="4"/>
  <c r="Q590" i="4"/>
  <c r="Q584" i="4"/>
  <c r="Q605" i="4"/>
  <c r="Q558" i="4"/>
  <c r="Q648" i="4"/>
  <c r="Q649" i="4"/>
  <c r="Q650" i="4"/>
  <c r="Q632" i="4"/>
  <c r="Q651" i="4"/>
  <c r="Q652" i="4"/>
  <c r="Q653" i="4"/>
  <c r="Q566" i="4"/>
  <c r="Q662" i="4"/>
  <c r="Q618" i="4"/>
  <c r="Q619" i="4"/>
  <c r="Q633" i="4"/>
  <c r="Q634" i="4"/>
  <c r="Q620" i="4"/>
  <c r="Q567" i="4"/>
  <c r="Q621" i="4"/>
  <c r="Q622" i="4"/>
  <c r="Q635" i="4"/>
  <c r="Q636" i="4"/>
  <c r="Q637" i="4"/>
  <c r="Q638" i="4"/>
  <c r="Q623" i="4"/>
  <c r="Q568" i="4"/>
  <c r="Q639" i="4"/>
  <c r="Q569" i="4"/>
  <c r="Q574" i="4"/>
  <c r="Q575" i="4"/>
  <c r="Q591" i="4"/>
  <c r="Q592" i="4"/>
  <c r="Q593" i="4"/>
  <c r="Q594" i="4"/>
  <c r="Q595" i="4"/>
  <c r="Q640" i="4"/>
  <c r="Q641" i="4"/>
  <c r="Q624" i="4"/>
  <c r="Q596" i="4"/>
  <c r="Q606" i="4"/>
  <c r="Q657" i="4"/>
  <c r="Q663" i="4"/>
  <c r="Q664" i="4"/>
  <c r="Q665" i="4"/>
  <c r="Q666" i="4"/>
  <c r="Q667" i="4"/>
  <c r="Q668" i="4"/>
  <c r="Q658" i="4"/>
  <c r="Q669" i="4"/>
  <c r="Q671" i="4"/>
  <c r="Q672" i="4"/>
  <c r="Q693" i="4"/>
  <c r="Q673" i="4"/>
  <c r="Q674" i="4"/>
  <c r="Q704" i="4"/>
  <c r="Q675" i="4"/>
  <c r="Q659" i="4"/>
  <c r="Q607" i="4"/>
  <c r="Q608" i="4"/>
  <c r="Q609" i="4"/>
  <c r="Q610" i="4"/>
  <c r="Q611" i="4"/>
  <c r="Q612" i="4"/>
  <c r="Q625" i="4"/>
  <c r="Q626" i="4"/>
  <c r="Q627" i="4"/>
  <c r="Q613" i="4"/>
  <c r="Q614" i="4"/>
  <c r="Q615" i="4"/>
  <c r="Q616" i="4"/>
  <c r="Q716" i="4"/>
  <c r="Q617" i="4"/>
  <c r="Q187" i="4"/>
  <c r="Q654" i="4"/>
  <c r="Q676" i="4"/>
  <c r="Q628" i="4"/>
  <c r="Q629" i="4"/>
  <c r="Q642" i="4"/>
  <c r="Q630" i="4"/>
  <c r="Q643" i="4"/>
  <c r="Q694" i="4"/>
  <c r="Q717" i="4"/>
  <c r="Q705" i="4"/>
  <c r="Q718" i="4"/>
  <c r="Q706" i="4"/>
  <c r="Q719" i="4"/>
  <c r="Q707" i="4"/>
  <c r="Q644" i="4"/>
  <c r="Q645" i="4"/>
  <c r="Q655" i="4"/>
  <c r="Q559" i="4"/>
  <c r="Q656" i="4"/>
  <c r="Q682" i="4"/>
  <c r="Q683" i="4"/>
  <c r="Q695" i="4"/>
  <c r="Q684" i="4"/>
  <c r="Q685" i="4"/>
  <c r="Q686" i="4"/>
  <c r="Q687" i="4"/>
  <c r="Q677" i="4"/>
  <c r="Q696" i="4"/>
  <c r="Q697" i="4"/>
  <c r="Q708" i="4"/>
  <c r="Q709" i="4"/>
  <c r="Q698" i="4"/>
  <c r="Q699" i="4"/>
  <c r="Q700" i="4"/>
  <c r="Q701" i="4"/>
  <c r="Q681" i="4"/>
  <c r="Q688" i="4"/>
  <c r="Q660" i="4"/>
  <c r="Q661" i="4"/>
  <c r="Q710" i="4"/>
  <c r="Q711" i="4"/>
  <c r="Q678" i="4"/>
  <c r="Q754" i="4"/>
  <c r="Q755" i="4"/>
  <c r="Q756" i="4"/>
  <c r="Q737" i="4"/>
  <c r="Q738" i="4"/>
  <c r="Q739" i="4"/>
  <c r="Q727" i="4"/>
  <c r="Q740" i="4"/>
  <c r="Q741" i="4"/>
  <c r="Q702" i="4"/>
  <c r="Q742" i="4"/>
  <c r="Q745" i="4"/>
  <c r="Q757" i="4"/>
  <c r="Q746" i="4"/>
  <c r="Q747" i="4"/>
  <c r="Q758" i="4"/>
  <c r="Q748" i="4"/>
  <c r="Q759" i="4"/>
  <c r="Q760" i="4"/>
  <c r="Q743" i="4"/>
  <c r="Q749" i="4"/>
  <c r="Q679" i="4"/>
  <c r="Q670" i="4"/>
  <c r="Q750" i="4"/>
  <c r="Q761" i="4"/>
  <c r="Q680" i="4"/>
  <c r="Q689" i="4"/>
  <c r="Q690" i="4"/>
  <c r="Q691" i="4"/>
  <c r="Q692" i="4"/>
  <c r="Q744" i="4"/>
  <c r="Q712" i="4"/>
  <c r="Q713" i="4"/>
  <c r="Q720" i="4"/>
  <c r="Q762" i="4"/>
  <c r="Q703" i="4"/>
  <c r="Q714" i="4"/>
  <c r="Q721" i="4"/>
  <c r="Q722" i="4"/>
  <c r="Q728" i="4"/>
  <c r="Q729" i="4"/>
  <c r="Q730" i="4"/>
  <c r="Q731" i="4"/>
  <c r="Q732" i="4"/>
  <c r="Q733" i="4"/>
  <c r="Q734" i="4"/>
  <c r="Q715" i="4"/>
  <c r="Q723" i="4"/>
  <c r="Q765" i="4"/>
  <c r="Q774" i="4"/>
  <c r="Q775" i="4"/>
  <c r="Q776" i="4"/>
  <c r="Q787" i="4"/>
  <c r="Q777" i="4"/>
  <c r="Q778" i="4"/>
  <c r="Q788" i="4"/>
  <c r="Q796" i="4"/>
  <c r="Q779" i="4"/>
  <c r="Q780" i="4"/>
  <c r="Q829" i="4"/>
  <c r="Q789" i="4"/>
  <c r="Q797" i="4"/>
  <c r="Q724" i="4"/>
  <c r="Q725" i="4"/>
  <c r="Q735" i="4"/>
  <c r="Q726" i="4"/>
  <c r="Q736" i="4"/>
  <c r="Q830" i="4"/>
  <c r="Q831" i="4"/>
  <c r="Q832" i="4"/>
  <c r="Q818" i="4"/>
  <c r="Q798" i="4"/>
  <c r="Q790" i="4"/>
  <c r="Q799" i="4"/>
  <c r="Q800" i="4"/>
  <c r="Q833" i="4"/>
  <c r="Q751" i="4"/>
  <c r="Q763" i="4"/>
  <c r="Q764" i="4"/>
  <c r="Q752" i="4"/>
  <c r="Q801" i="4"/>
  <c r="Q802" i="4"/>
  <c r="Q791" i="4"/>
  <c r="Q753" i="4"/>
  <c r="Q803" i="4"/>
  <c r="Q766" i="4"/>
  <c r="Q767" i="4"/>
  <c r="Q768" i="4"/>
  <c r="Q781" i="4"/>
  <c r="Q782" i="4"/>
  <c r="Q783" i="4"/>
  <c r="Q769" i="4"/>
  <c r="Q809" i="4"/>
  <c r="Q810" i="4"/>
  <c r="Q819" i="4"/>
  <c r="Q820" i="4"/>
  <c r="Q811" i="4"/>
  <c r="Q812" i="4"/>
  <c r="Q821" i="4"/>
  <c r="Q822" i="4"/>
  <c r="Q823" i="4"/>
  <c r="Q834" i="4"/>
  <c r="Q770" i="4"/>
  <c r="Q771" i="4"/>
  <c r="Q772" i="4"/>
  <c r="Q784" i="4"/>
  <c r="Q773" i="4"/>
  <c r="Q792" i="4"/>
  <c r="Q785" i="4"/>
  <c r="Q786" i="4"/>
  <c r="Q793" i="4"/>
  <c r="Q804" i="4"/>
  <c r="Q794" i="4"/>
  <c r="Q795" i="4"/>
  <c r="Q835" i="4"/>
  <c r="Q824" i="4"/>
  <c r="Q825" i="4"/>
  <c r="Q826" i="4"/>
  <c r="Q836" i="4"/>
  <c r="Q805" i="4"/>
  <c r="Q806" i="4"/>
  <c r="Q813" i="4"/>
  <c r="Q814" i="4"/>
  <c r="Q815" i="4"/>
  <c r="Q807" i="4"/>
  <c r="Q816" i="4"/>
  <c r="Q817" i="4"/>
  <c r="Q808" i="4"/>
  <c r="Q827" i="4"/>
  <c r="Q828" i="4"/>
  <c r="Q837" i="4"/>
  <c r="Q838" i="4"/>
  <c r="R313" i="4"/>
  <c r="R2" i="4"/>
  <c r="R17" i="4"/>
  <c r="R35" i="4"/>
  <c r="R3" i="4"/>
  <c r="R4" i="4"/>
  <c r="R5" i="4"/>
  <c r="R6" i="4"/>
  <c r="R28" i="4"/>
  <c r="R18" i="4"/>
  <c r="R19" i="4"/>
  <c r="R20" i="4"/>
  <c r="R36" i="4"/>
  <c r="R29" i="4"/>
  <c r="R21" i="4"/>
  <c r="R30" i="4"/>
  <c r="R62" i="4"/>
  <c r="R63" i="4"/>
  <c r="R74" i="4"/>
  <c r="R75" i="4"/>
  <c r="R37" i="4"/>
  <c r="R46" i="4"/>
  <c r="R22" i="4"/>
  <c r="R47" i="4"/>
  <c r="R76" i="4"/>
  <c r="R64" i="4"/>
  <c r="R77" i="4"/>
  <c r="R38" i="4"/>
  <c r="R65" i="4"/>
  <c r="R78" i="4"/>
  <c r="R66" i="4"/>
  <c r="R48" i="4"/>
  <c r="R49" i="4"/>
  <c r="R67" i="4"/>
  <c r="R50" i="4"/>
  <c r="R51" i="4"/>
  <c r="R68" i="4"/>
  <c r="R52" i="4"/>
  <c r="R53" i="4"/>
  <c r="R7" i="4"/>
  <c r="R23" i="4"/>
  <c r="R24" i="4"/>
  <c r="R31" i="4"/>
  <c r="R39" i="4"/>
  <c r="R54" i="4"/>
  <c r="R55" i="4"/>
  <c r="R56" i="4"/>
  <c r="R81" i="4"/>
  <c r="R82" i="4"/>
  <c r="R8" i="4"/>
  <c r="R9" i="4"/>
  <c r="R10" i="4"/>
  <c r="R11" i="4"/>
  <c r="R12" i="4"/>
  <c r="R13" i="4"/>
  <c r="R14" i="4"/>
  <c r="R15" i="4"/>
  <c r="R16" i="4"/>
  <c r="R25" i="4"/>
  <c r="R26" i="4"/>
  <c r="R27" i="4"/>
  <c r="R40" i="4"/>
  <c r="R83" i="4"/>
  <c r="R107" i="4"/>
  <c r="R108" i="4"/>
  <c r="R109" i="4"/>
  <c r="R84" i="4"/>
  <c r="R85" i="4"/>
  <c r="R86" i="4"/>
  <c r="R93" i="4"/>
  <c r="R110" i="4"/>
  <c r="R125" i="4"/>
  <c r="R111" i="4"/>
  <c r="R112" i="4"/>
  <c r="R148" i="4"/>
  <c r="R126" i="4"/>
  <c r="R127" i="4"/>
  <c r="R128" i="4"/>
  <c r="R129" i="4"/>
  <c r="R113" i="4"/>
  <c r="R32" i="4"/>
  <c r="R33" i="4"/>
  <c r="R57" i="4"/>
  <c r="R87" i="4"/>
  <c r="R88" i="4"/>
  <c r="R130" i="4"/>
  <c r="R114" i="4"/>
  <c r="R115" i="4"/>
  <c r="R41" i="4"/>
  <c r="R58" i="4"/>
  <c r="R116" i="4"/>
  <c r="R34" i="4"/>
  <c r="R59" i="4"/>
  <c r="R42" i="4"/>
  <c r="R43" i="4"/>
  <c r="R60" i="4"/>
  <c r="R61" i="4"/>
  <c r="R89" i="4"/>
  <c r="R90" i="4"/>
  <c r="R44" i="4"/>
  <c r="R45" i="4"/>
  <c r="R69" i="4"/>
  <c r="R131" i="4"/>
  <c r="R132" i="4"/>
  <c r="R70" i="4"/>
  <c r="R71" i="4"/>
  <c r="R72" i="4"/>
  <c r="R133" i="4"/>
  <c r="R149" i="4"/>
  <c r="R150" i="4"/>
  <c r="R151" i="4"/>
  <c r="R152" i="4"/>
  <c r="R153" i="4"/>
  <c r="R154" i="4"/>
  <c r="R155" i="4"/>
  <c r="R156" i="4"/>
  <c r="R163" i="4"/>
  <c r="R157" i="4"/>
  <c r="R158" i="4"/>
  <c r="R164" i="4"/>
  <c r="R165" i="4"/>
  <c r="R166" i="4"/>
  <c r="R167" i="4"/>
  <c r="R168" i="4"/>
  <c r="R169" i="4"/>
  <c r="R159" i="4"/>
  <c r="R175" i="4"/>
  <c r="R170" i="4"/>
  <c r="R171" i="4"/>
  <c r="R73" i="4"/>
  <c r="R79" i="4"/>
  <c r="R80" i="4"/>
  <c r="R94" i="4"/>
  <c r="R95" i="4"/>
  <c r="R96" i="4"/>
  <c r="R97" i="4"/>
  <c r="R98" i="4"/>
  <c r="R99" i="4"/>
  <c r="R100" i="4"/>
  <c r="R101" i="4"/>
  <c r="R102" i="4"/>
  <c r="R103" i="4"/>
  <c r="R136" i="4"/>
  <c r="R176" i="4"/>
  <c r="R117" i="4"/>
  <c r="R219" i="4"/>
  <c r="R220" i="4"/>
  <c r="R221" i="4"/>
  <c r="R237" i="4"/>
  <c r="R91" i="4"/>
  <c r="R203" i="4"/>
  <c r="R222" i="4"/>
  <c r="R118" i="4"/>
  <c r="R119" i="4"/>
  <c r="R120" i="4"/>
  <c r="R121" i="4"/>
  <c r="R177" i="4"/>
  <c r="R104" i="4"/>
  <c r="R105" i="4"/>
  <c r="R106" i="4"/>
  <c r="R223" i="4"/>
  <c r="R204" i="4"/>
  <c r="R205" i="4"/>
  <c r="R122" i="4"/>
  <c r="R123" i="4"/>
  <c r="R124" i="4"/>
  <c r="R134" i="4"/>
  <c r="R206" i="4"/>
  <c r="R207" i="4"/>
  <c r="R238" i="4"/>
  <c r="R239" i="4"/>
  <c r="R224" i="4"/>
  <c r="R240" i="4"/>
  <c r="R225" i="4"/>
  <c r="R226" i="4"/>
  <c r="R227" i="4"/>
  <c r="R172" i="4"/>
  <c r="R135" i="4"/>
  <c r="R228" i="4"/>
  <c r="R188" i="4"/>
  <c r="R189" i="4"/>
  <c r="R208" i="4"/>
  <c r="R190" i="4"/>
  <c r="R191" i="4"/>
  <c r="R209" i="4"/>
  <c r="R241" i="4"/>
  <c r="R327" i="4"/>
  <c r="R137" i="4"/>
  <c r="R138" i="4"/>
  <c r="R139" i="4"/>
  <c r="R140" i="4"/>
  <c r="R141" i="4"/>
  <c r="R142" i="4"/>
  <c r="R143" i="4"/>
  <c r="R144" i="4"/>
  <c r="R229" i="4"/>
  <c r="R145" i="4"/>
  <c r="R160" i="4"/>
  <c r="R146" i="4"/>
  <c r="R147" i="4"/>
  <c r="R161" i="4"/>
  <c r="R173" i="4"/>
  <c r="R210" i="4"/>
  <c r="R230" i="4"/>
  <c r="R162" i="4"/>
  <c r="R192" i="4"/>
  <c r="R174" i="4"/>
  <c r="R265" i="4"/>
  <c r="R285" i="4"/>
  <c r="R342" i="4"/>
  <c r="R368" i="4"/>
  <c r="R286" i="4"/>
  <c r="R287" i="4"/>
  <c r="R288" i="4"/>
  <c r="R289" i="4"/>
  <c r="R343" i="4"/>
  <c r="R344" i="4"/>
  <c r="R345" i="4"/>
  <c r="R346" i="4"/>
  <c r="R347" i="4"/>
  <c r="R178" i="4"/>
  <c r="R179" i="4"/>
  <c r="R180" i="4"/>
  <c r="R181" i="4"/>
  <c r="R182" i="4"/>
  <c r="R183" i="4"/>
  <c r="R184" i="4"/>
  <c r="R290" i="4"/>
  <c r="R274" i="4"/>
  <c r="R291" i="4"/>
  <c r="R248" i="4"/>
  <c r="R292" i="4"/>
  <c r="R275" i="4"/>
  <c r="R276" i="4"/>
  <c r="R328" i="4"/>
  <c r="R293" i="4"/>
  <c r="R249" i="4"/>
  <c r="R250" i="4"/>
  <c r="R277" i="4"/>
  <c r="R266" i="4"/>
  <c r="R267" i="4"/>
  <c r="R251" i="4"/>
  <c r="R185" i="4"/>
  <c r="R268" i="4"/>
  <c r="R269" i="4"/>
  <c r="R252" i="4"/>
  <c r="R253" i="4"/>
  <c r="R270" i="4"/>
  <c r="R193" i="4"/>
  <c r="R194" i="4"/>
  <c r="R195" i="4"/>
  <c r="R196" i="4"/>
  <c r="R211" i="4"/>
  <c r="R197" i="4"/>
  <c r="R198" i="4"/>
  <c r="R199" i="4"/>
  <c r="R186" i="4"/>
  <c r="R369" i="4"/>
  <c r="R278" i="4"/>
  <c r="R279" i="4"/>
  <c r="R200" i="4"/>
  <c r="R212" i="4"/>
  <c r="R213" i="4"/>
  <c r="R214" i="4"/>
  <c r="R215" i="4"/>
  <c r="R216" i="4"/>
  <c r="R231" i="4"/>
  <c r="R201" i="4"/>
  <c r="R202" i="4"/>
  <c r="R217" i="4"/>
  <c r="R232" i="4"/>
  <c r="R218" i="4"/>
  <c r="R233" i="4"/>
  <c r="R234" i="4"/>
  <c r="R235" i="4"/>
  <c r="R254" i="4"/>
  <c r="R314" i="4"/>
  <c r="R315" i="4"/>
  <c r="R300" i="4"/>
  <c r="R370" i="4"/>
  <c r="R301" i="4"/>
  <c r="R316" i="4"/>
  <c r="R317" i="4"/>
  <c r="R318" i="4"/>
  <c r="R329" i="4"/>
  <c r="R330" i="4"/>
  <c r="R331" i="4"/>
  <c r="R332" i="4"/>
  <c r="R333" i="4"/>
  <c r="R302" i="4"/>
  <c r="R334" i="4"/>
  <c r="R348" i="4"/>
  <c r="R335" i="4"/>
  <c r="R349" i="4"/>
  <c r="R336" i="4"/>
  <c r="R319" i="4"/>
  <c r="R337" i="4"/>
  <c r="R338" i="4"/>
  <c r="R445" i="4"/>
  <c r="R350" i="4"/>
  <c r="R351" i="4"/>
  <c r="R352" i="4"/>
  <c r="R236" i="4"/>
  <c r="R280" i="4"/>
  <c r="R339" i="4"/>
  <c r="R320" i="4"/>
  <c r="R303" i="4"/>
  <c r="R321" i="4"/>
  <c r="R322" i="4"/>
  <c r="R255" i="4"/>
  <c r="R281" i="4"/>
  <c r="R242" i="4"/>
  <c r="R243" i="4"/>
  <c r="R244" i="4"/>
  <c r="R245" i="4"/>
  <c r="R256" i="4"/>
  <c r="R257" i="4"/>
  <c r="R246" i="4"/>
  <c r="R247" i="4"/>
  <c r="R282" i="4"/>
  <c r="R258" i="4"/>
  <c r="R259" i="4"/>
  <c r="R260" i="4"/>
  <c r="R261" i="4"/>
  <c r="R262" i="4"/>
  <c r="R271" i="4"/>
  <c r="R283" i="4"/>
  <c r="R263" i="4"/>
  <c r="R264" i="4"/>
  <c r="R304" i="4"/>
  <c r="R323" i="4"/>
  <c r="R324" i="4"/>
  <c r="R272" i="4"/>
  <c r="R294" i="4"/>
  <c r="R402" i="4"/>
  <c r="R295" i="4"/>
  <c r="R305" i="4"/>
  <c r="R273" i="4"/>
  <c r="R284" i="4"/>
  <c r="R340" i="4"/>
  <c r="R371" i="4"/>
  <c r="R372" i="4"/>
  <c r="R373" i="4"/>
  <c r="R374" i="4"/>
  <c r="R384" i="4"/>
  <c r="R385" i="4"/>
  <c r="R375" i="4"/>
  <c r="R386" i="4"/>
  <c r="R387" i="4"/>
  <c r="R388" i="4"/>
  <c r="R389" i="4"/>
  <c r="R390" i="4"/>
  <c r="R403" i="4"/>
  <c r="R404" i="4"/>
  <c r="R405" i="4"/>
  <c r="R391" i="4"/>
  <c r="R392" i="4"/>
  <c r="R406" i="4"/>
  <c r="R407" i="4"/>
  <c r="R376" i="4"/>
  <c r="R296" i="4"/>
  <c r="R297" i="4"/>
  <c r="R325" i="4"/>
  <c r="R326" i="4"/>
  <c r="R298" i="4"/>
  <c r="R306" i="4"/>
  <c r="R307" i="4"/>
  <c r="R308" i="4"/>
  <c r="R309" i="4"/>
  <c r="R310" i="4"/>
  <c r="R299" i="4"/>
  <c r="R311" i="4"/>
  <c r="R312" i="4"/>
  <c r="R465" i="4"/>
  <c r="R431" i="4"/>
  <c r="R417" i="4"/>
  <c r="R418" i="4"/>
  <c r="R432" i="4"/>
  <c r="R433" i="4"/>
  <c r="R419" i="4"/>
  <c r="R434" i="4"/>
  <c r="R446" i="4"/>
  <c r="R420" i="4"/>
  <c r="R455" i="4"/>
  <c r="R447" i="4"/>
  <c r="R448" i="4"/>
  <c r="R435" i="4"/>
  <c r="R436" i="4"/>
  <c r="R449" i="4"/>
  <c r="R450" i="4"/>
  <c r="R456" i="4"/>
  <c r="R457" i="4"/>
  <c r="R458" i="4"/>
  <c r="R459" i="4"/>
  <c r="R460" i="4"/>
  <c r="R461" i="4"/>
  <c r="R341" i="4"/>
  <c r="R355" i="4"/>
  <c r="R353" i="4"/>
  <c r="R354" i="4"/>
  <c r="R377" i="4"/>
  <c r="R356" i="4"/>
  <c r="R357" i="4"/>
  <c r="R358" i="4"/>
  <c r="R359" i="4"/>
  <c r="R360" i="4"/>
  <c r="R378" i="4"/>
  <c r="R393" i="4"/>
  <c r="R361" i="4"/>
  <c r="R362" i="4"/>
  <c r="R363" i="4"/>
  <c r="R364" i="4"/>
  <c r="R365" i="4"/>
  <c r="R379" i="4"/>
  <c r="R366" i="4"/>
  <c r="R380" i="4"/>
  <c r="R437" i="4"/>
  <c r="R421" i="4"/>
  <c r="R408" i="4"/>
  <c r="R438" i="4"/>
  <c r="R451" i="4"/>
  <c r="R452" i="4"/>
  <c r="R462" i="4"/>
  <c r="R381" i="4"/>
  <c r="R367" i="4"/>
  <c r="R409" i="4"/>
  <c r="R394" i="4"/>
  <c r="R410" i="4"/>
  <c r="R382" i="4"/>
  <c r="R383" i="4"/>
  <c r="R395" i="4"/>
  <c r="R396" i="4"/>
  <c r="R397" i="4"/>
  <c r="R398" i="4"/>
  <c r="R399" i="4"/>
  <c r="R400" i="4"/>
  <c r="R439" i="4"/>
  <c r="R467" i="4"/>
  <c r="R468" i="4"/>
  <c r="R479" i="4"/>
  <c r="R534" i="4"/>
  <c r="R469" i="4"/>
  <c r="R470" i="4"/>
  <c r="R495" i="4"/>
  <c r="R496" i="4"/>
  <c r="R547" i="4"/>
  <c r="R480" i="4"/>
  <c r="R481" i="4"/>
  <c r="R482" i="4"/>
  <c r="R508" i="4"/>
  <c r="R497" i="4"/>
  <c r="R498" i="4"/>
  <c r="R509" i="4"/>
  <c r="R499" i="4"/>
  <c r="R500" i="4"/>
  <c r="R510" i="4"/>
  <c r="R501" i="4"/>
  <c r="R511" i="4"/>
  <c r="R483" i="4"/>
  <c r="R471" i="4"/>
  <c r="R401" i="4"/>
  <c r="R440" i="4"/>
  <c r="R411" i="4"/>
  <c r="R412" i="4"/>
  <c r="R413" i="4"/>
  <c r="R414" i="4"/>
  <c r="R422" i="4"/>
  <c r="R423" i="4"/>
  <c r="R424" i="4"/>
  <c r="R425" i="4"/>
  <c r="R426" i="4"/>
  <c r="R441" i="4"/>
  <c r="R415" i="4"/>
  <c r="R416" i="4"/>
  <c r="R427" i="4"/>
  <c r="R442" i="4"/>
  <c r="R428" i="4"/>
  <c r="R429" i="4"/>
  <c r="R443" i="4"/>
  <c r="R453" i="4"/>
  <c r="R463" i="4"/>
  <c r="R454" i="4"/>
  <c r="R430" i="4"/>
  <c r="R444" i="4"/>
  <c r="R502" i="4"/>
  <c r="R484" i="4"/>
  <c r="R485" i="4"/>
  <c r="R472" i="4"/>
  <c r="R466" i="4"/>
  <c r="R548" i="4"/>
  <c r="R560" i="4"/>
  <c r="R561" i="4"/>
  <c r="R562" i="4"/>
  <c r="R563" i="4"/>
  <c r="R549" i="4"/>
  <c r="R564" i="4"/>
  <c r="R631" i="4"/>
  <c r="R550" i="4"/>
  <c r="R551" i="4"/>
  <c r="R552" i="4"/>
  <c r="R535" i="4"/>
  <c r="R536" i="4"/>
  <c r="R537" i="4"/>
  <c r="R538" i="4"/>
  <c r="R539" i="4"/>
  <c r="R553" i="4"/>
  <c r="R522" i="4"/>
  <c r="R540" i="4"/>
  <c r="R523" i="4"/>
  <c r="R565" i="4"/>
  <c r="R554" i="4"/>
  <c r="R555" i="4"/>
  <c r="R541" i="4"/>
  <c r="R473" i="4"/>
  <c r="R474" i="4"/>
  <c r="R475" i="4"/>
  <c r="R486" i="4"/>
  <c r="R487" i="4"/>
  <c r="R488" i="4"/>
  <c r="R489" i="4"/>
  <c r="R464" i="4"/>
  <c r="R490" i="4"/>
  <c r="R476" i="4"/>
  <c r="R491" i="4"/>
  <c r="R503" i="4"/>
  <c r="R477" i="4"/>
  <c r="R478" i="4"/>
  <c r="R492" i="4"/>
  <c r="R493" i="4"/>
  <c r="R494" i="4"/>
  <c r="R504" i="4"/>
  <c r="R505" i="4"/>
  <c r="R506" i="4"/>
  <c r="R512" i="4"/>
  <c r="R513" i="4"/>
  <c r="R514" i="4"/>
  <c r="R515" i="4"/>
  <c r="R507" i="4"/>
  <c r="R520" i="4"/>
  <c r="R521" i="4"/>
  <c r="R516" i="4"/>
  <c r="R517" i="4"/>
  <c r="R518" i="4"/>
  <c r="R597" i="4"/>
  <c r="R585" i="4"/>
  <c r="R570" i="4"/>
  <c r="R571" i="4"/>
  <c r="R572" i="4"/>
  <c r="R573" i="4"/>
  <c r="R598" i="4"/>
  <c r="R576" i="4"/>
  <c r="R577" i="4"/>
  <c r="R578" i="4"/>
  <c r="R579" i="4"/>
  <c r="R580" i="4"/>
  <c r="R581" i="4"/>
  <c r="R586" i="4"/>
  <c r="R587" i="4"/>
  <c r="R588" i="4"/>
  <c r="R599" i="4"/>
  <c r="R589" i="4"/>
  <c r="R600" i="4"/>
  <c r="R601" i="4"/>
  <c r="R542" i="4"/>
  <c r="R602" i="4"/>
  <c r="R603" i="4"/>
  <c r="R604" i="4"/>
  <c r="R519" i="4"/>
  <c r="R582" i="4"/>
  <c r="R583" i="4"/>
  <c r="R524" i="4"/>
  <c r="R525" i="4"/>
  <c r="R526" i="4"/>
  <c r="R527" i="4"/>
  <c r="R528" i="4"/>
  <c r="R529" i="4"/>
  <c r="R543" i="4"/>
  <c r="R544" i="4"/>
  <c r="R545" i="4"/>
  <c r="R546" i="4"/>
  <c r="R530" i="4"/>
  <c r="R531" i="4"/>
  <c r="R532" i="4"/>
  <c r="R646" i="4"/>
  <c r="R647" i="4"/>
  <c r="R556" i="4"/>
  <c r="R533" i="4"/>
  <c r="R92" i="4"/>
  <c r="R557" i="4"/>
  <c r="R590" i="4"/>
  <c r="R584" i="4"/>
  <c r="R605" i="4"/>
  <c r="R558" i="4"/>
  <c r="R648" i="4"/>
  <c r="R649" i="4"/>
  <c r="R650" i="4"/>
  <c r="R632" i="4"/>
  <c r="R651" i="4"/>
  <c r="R652" i="4"/>
  <c r="R653" i="4"/>
  <c r="R566" i="4"/>
  <c r="R662" i="4"/>
  <c r="R618" i="4"/>
  <c r="R619" i="4"/>
  <c r="R633" i="4"/>
  <c r="R634" i="4"/>
  <c r="R620" i="4"/>
  <c r="R567" i="4"/>
  <c r="R621" i="4"/>
  <c r="R622" i="4"/>
  <c r="R635" i="4"/>
  <c r="R636" i="4"/>
  <c r="R637" i="4"/>
  <c r="R638" i="4"/>
  <c r="R623" i="4"/>
  <c r="R568" i="4"/>
  <c r="R639" i="4"/>
  <c r="R569" i="4"/>
  <c r="R574" i="4"/>
  <c r="R575" i="4"/>
  <c r="R591" i="4"/>
  <c r="R592" i="4"/>
  <c r="R593" i="4"/>
  <c r="R594" i="4"/>
  <c r="R595" i="4"/>
  <c r="R640" i="4"/>
  <c r="R641" i="4"/>
  <c r="R624" i="4"/>
  <c r="R596" i="4"/>
  <c r="R606" i="4"/>
  <c r="R657" i="4"/>
  <c r="R663" i="4"/>
  <c r="R664" i="4"/>
  <c r="R665" i="4"/>
  <c r="R666" i="4"/>
  <c r="R667" i="4"/>
  <c r="R668" i="4"/>
  <c r="R658" i="4"/>
  <c r="R669" i="4"/>
  <c r="R671" i="4"/>
  <c r="R672" i="4"/>
  <c r="R693" i="4"/>
  <c r="R673" i="4"/>
  <c r="R674" i="4"/>
  <c r="R704" i="4"/>
  <c r="R675" i="4"/>
  <c r="R659" i="4"/>
  <c r="R607" i="4"/>
  <c r="R608" i="4"/>
  <c r="R609" i="4"/>
  <c r="R610" i="4"/>
  <c r="R611" i="4"/>
  <c r="R612" i="4"/>
  <c r="R625" i="4"/>
  <c r="R626" i="4"/>
  <c r="R627" i="4"/>
  <c r="R613" i="4"/>
  <c r="R614" i="4"/>
  <c r="R615" i="4"/>
  <c r="R616" i="4"/>
  <c r="R716" i="4"/>
  <c r="R617" i="4"/>
  <c r="R187" i="4"/>
  <c r="R654" i="4"/>
  <c r="R676" i="4"/>
  <c r="R628" i="4"/>
  <c r="R629" i="4"/>
  <c r="R642" i="4"/>
  <c r="R630" i="4"/>
  <c r="R643" i="4"/>
  <c r="R694" i="4"/>
  <c r="R717" i="4"/>
  <c r="R705" i="4"/>
  <c r="R718" i="4"/>
  <c r="R706" i="4"/>
  <c r="R719" i="4"/>
  <c r="R707" i="4"/>
  <c r="R644" i="4"/>
  <c r="R645" i="4"/>
  <c r="R655" i="4"/>
  <c r="R559" i="4"/>
  <c r="R656" i="4"/>
  <c r="R682" i="4"/>
  <c r="R683" i="4"/>
  <c r="R695" i="4"/>
  <c r="R684" i="4"/>
  <c r="R685" i="4"/>
  <c r="R686" i="4"/>
  <c r="R687" i="4"/>
  <c r="R677" i="4"/>
  <c r="R696" i="4"/>
  <c r="R697" i="4"/>
  <c r="R708" i="4"/>
  <c r="R709" i="4"/>
  <c r="R698" i="4"/>
  <c r="R699" i="4"/>
  <c r="R700" i="4"/>
  <c r="R701" i="4"/>
  <c r="R681" i="4"/>
  <c r="R688" i="4"/>
  <c r="R660" i="4"/>
  <c r="R661" i="4"/>
  <c r="R710" i="4"/>
  <c r="R711" i="4"/>
  <c r="R678" i="4"/>
  <c r="R754" i="4"/>
  <c r="R755" i="4"/>
  <c r="R756" i="4"/>
  <c r="R737" i="4"/>
  <c r="R738" i="4"/>
  <c r="R739" i="4"/>
  <c r="R727" i="4"/>
  <c r="R740" i="4"/>
  <c r="R741" i="4"/>
  <c r="R702" i="4"/>
  <c r="R742" i="4"/>
  <c r="R745" i="4"/>
  <c r="R757" i="4"/>
  <c r="R746" i="4"/>
  <c r="R747" i="4"/>
  <c r="R758" i="4"/>
  <c r="R748" i="4"/>
  <c r="R759" i="4"/>
  <c r="R760" i="4"/>
  <c r="R743" i="4"/>
  <c r="R749" i="4"/>
  <c r="R679" i="4"/>
  <c r="R670" i="4"/>
  <c r="R750" i="4"/>
  <c r="R761" i="4"/>
  <c r="R680" i="4"/>
  <c r="R689" i="4"/>
  <c r="R690" i="4"/>
  <c r="R691" i="4"/>
  <c r="R692" i="4"/>
  <c r="R744" i="4"/>
  <c r="R712" i="4"/>
  <c r="R713" i="4"/>
  <c r="R720" i="4"/>
  <c r="R762" i="4"/>
  <c r="R703" i="4"/>
  <c r="R714" i="4"/>
  <c r="R721" i="4"/>
  <c r="R722" i="4"/>
  <c r="R728" i="4"/>
  <c r="R729" i="4"/>
  <c r="R730" i="4"/>
  <c r="R731" i="4"/>
  <c r="R732" i="4"/>
  <c r="R733" i="4"/>
  <c r="R734" i="4"/>
  <c r="R715" i="4"/>
  <c r="R723" i="4"/>
  <c r="R765" i="4"/>
  <c r="R774" i="4"/>
  <c r="R775" i="4"/>
  <c r="R776" i="4"/>
  <c r="R787" i="4"/>
  <c r="R777" i="4"/>
  <c r="R778" i="4"/>
  <c r="R788" i="4"/>
  <c r="R796" i="4"/>
  <c r="R779" i="4"/>
  <c r="R780" i="4"/>
  <c r="R829" i="4"/>
  <c r="R789" i="4"/>
  <c r="R797" i="4"/>
  <c r="R724" i="4"/>
  <c r="R725" i="4"/>
  <c r="R735" i="4"/>
  <c r="R726" i="4"/>
  <c r="R736" i="4"/>
  <c r="R830" i="4"/>
  <c r="R831" i="4"/>
  <c r="R832" i="4"/>
  <c r="R818" i="4"/>
  <c r="R798" i="4"/>
  <c r="R790" i="4"/>
  <c r="R799" i="4"/>
  <c r="R800" i="4"/>
  <c r="R833" i="4"/>
  <c r="R751" i="4"/>
  <c r="R763" i="4"/>
  <c r="R764" i="4"/>
  <c r="R752" i="4"/>
  <c r="R801" i="4"/>
  <c r="R802" i="4"/>
  <c r="R791" i="4"/>
  <c r="R753" i="4"/>
  <c r="R803" i="4"/>
  <c r="R766" i="4"/>
  <c r="R767" i="4"/>
  <c r="R768" i="4"/>
  <c r="R781" i="4"/>
  <c r="R782" i="4"/>
  <c r="R783" i="4"/>
  <c r="R769" i="4"/>
  <c r="R809" i="4"/>
  <c r="R810" i="4"/>
  <c r="R819" i="4"/>
  <c r="R820" i="4"/>
  <c r="R811" i="4"/>
  <c r="R812" i="4"/>
  <c r="R821" i="4"/>
  <c r="R822" i="4"/>
  <c r="R823" i="4"/>
  <c r="R834" i="4"/>
  <c r="R770" i="4"/>
  <c r="R771" i="4"/>
  <c r="R772" i="4"/>
  <c r="R784" i="4"/>
  <c r="R773" i="4"/>
  <c r="R792" i="4"/>
  <c r="R785" i="4"/>
  <c r="R786" i="4"/>
  <c r="R793" i="4"/>
  <c r="R804" i="4"/>
  <c r="R794" i="4"/>
  <c r="R795" i="4"/>
  <c r="R835" i="4"/>
  <c r="R824" i="4"/>
  <c r="R825" i="4"/>
  <c r="R826" i="4"/>
  <c r="R836" i="4"/>
  <c r="R805" i="4"/>
  <c r="R806" i="4"/>
  <c r="R813" i="4"/>
  <c r="R814" i="4"/>
  <c r="R815" i="4"/>
  <c r="R807" i="4"/>
  <c r="R816" i="4"/>
  <c r="R817" i="4"/>
  <c r="R808" i="4"/>
  <c r="R827" i="4"/>
  <c r="R828" i="4"/>
  <c r="R837" i="4"/>
  <c r="R838" i="4"/>
  <c r="V131" i="4"/>
  <c r="V146" i="4"/>
  <c r="V247" i="4"/>
  <c r="V549" i="4"/>
  <c r="V746" i="4"/>
  <c r="W224" i="4"/>
  <c r="W261" i="4"/>
  <c r="W340" i="4"/>
  <c r="W371" i="4"/>
  <c r="W417" i="4"/>
  <c r="W455" i="4"/>
  <c r="W457" i="4"/>
  <c r="W354" i="4"/>
  <c r="W393" i="4"/>
  <c r="W380" i="4"/>
  <c r="W479" i="4"/>
  <c r="W481" i="4"/>
  <c r="W510" i="4"/>
  <c r="W412" i="4"/>
  <c r="W473" i="4"/>
  <c r="W476" i="4"/>
  <c r="W506" i="4"/>
  <c r="W514" i="4"/>
  <c r="W576" i="4"/>
  <c r="W577" i="4"/>
  <c r="W566" i="4"/>
  <c r="W567" i="4"/>
  <c r="W591" i="4"/>
  <c r="W671" i="4"/>
  <c r="W675" i="4"/>
  <c r="W614" i="4"/>
  <c r="W682" i="4"/>
  <c r="W711" i="4"/>
  <c r="W727" i="4"/>
  <c r="X168" i="4"/>
  <c r="X261" i="4"/>
  <c r="X386" i="4"/>
  <c r="X354" i="4"/>
  <c r="X393" i="4"/>
  <c r="X380" i="4"/>
  <c r="X479" i="4"/>
  <c r="X481" i="4"/>
  <c r="X412" i="4"/>
  <c r="X441" i="4"/>
  <c r="X443" i="4"/>
  <c r="X535" i="4"/>
  <c r="X538" i="4"/>
  <c r="X554" i="4"/>
  <c r="X464" i="4"/>
  <c r="X492" i="4"/>
  <c r="X506" i="4"/>
  <c r="X519" i="4"/>
  <c r="X567" i="4"/>
  <c r="X635" i="4"/>
  <c r="X591" i="4"/>
  <c r="X595" i="4"/>
  <c r="X609" i="4"/>
  <c r="X616" i="4"/>
  <c r="X617" i="4"/>
  <c r="X681" i="4"/>
  <c r="X670" i="4"/>
  <c r="X761" i="4"/>
  <c r="M22" i="14"/>
  <c r="M21" i="14"/>
  <c r="M20" i="14"/>
  <c r="M19" i="14"/>
  <c r="M18" i="14"/>
  <c r="M17" i="14"/>
  <c r="M16" i="14"/>
  <c r="M15" i="14"/>
  <c r="X369" i="4" l="1"/>
  <c r="X576" i="4"/>
  <c r="X427" i="4"/>
  <c r="W256" i="4"/>
  <c r="X400" i="4"/>
  <c r="X133" i="4"/>
  <c r="X692" i="4"/>
  <c r="X767" i="4"/>
  <c r="X699" i="4"/>
  <c r="X430" i="4"/>
  <c r="W201" i="4"/>
  <c r="W581" i="4"/>
  <c r="X265" i="4"/>
  <c r="W279" i="4"/>
  <c r="X457" i="4"/>
  <c r="X455" i="4"/>
  <c r="X417" i="4"/>
  <c r="X361" i="4"/>
  <c r="W24" i="4"/>
  <c r="W358" i="4"/>
  <c r="W398" i="4"/>
  <c r="W244" i="4"/>
  <c r="W33" i="4"/>
  <c r="X516" i="4"/>
  <c r="X245" i="4"/>
  <c r="X183" i="4"/>
  <c r="W320" i="4"/>
  <c r="X399" i="4"/>
  <c r="X184" i="4"/>
  <c r="X146" i="4"/>
  <c r="W173" i="4"/>
  <c r="X583" i="4"/>
  <c r="X298" i="4"/>
  <c r="X352" i="4"/>
  <c r="X342" i="4"/>
  <c r="X154" i="4"/>
  <c r="W562" i="4"/>
  <c r="X262" i="4"/>
  <c r="X231" i="4"/>
  <c r="W493" i="4"/>
  <c r="X722" i="4"/>
  <c r="X619" i="4"/>
  <c r="X517" i="4"/>
  <c r="X444" i="4"/>
  <c r="X365" i="4"/>
  <c r="X355" i="4"/>
  <c r="W406" i="4"/>
  <c r="W159" i="4"/>
  <c r="X686" i="4"/>
  <c r="X694" i="4"/>
  <c r="X254" i="4"/>
  <c r="X216" i="4"/>
  <c r="X748" i="4"/>
  <c r="X610" i="4"/>
  <c r="X241" i="4"/>
  <c r="W769" i="4"/>
  <c r="M72" i="4"/>
  <c r="M455" i="4"/>
  <c r="M323" i="4"/>
  <c r="M218" i="4"/>
  <c r="M178" i="4"/>
  <c r="M94" i="4"/>
  <c r="M539" i="4"/>
  <c r="M435" i="4"/>
  <c r="M164" i="4"/>
  <c r="M117" i="4"/>
  <c r="M443" i="4"/>
  <c r="M157" i="4"/>
  <c r="M376" i="4"/>
  <c r="M149" i="4"/>
  <c r="M479" i="4"/>
  <c r="M483" i="4"/>
  <c r="M588" i="4"/>
  <c r="M619" i="4"/>
  <c r="M778" i="4"/>
  <c r="M158" i="4"/>
  <c r="M471" i="4"/>
  <c r="M777" i="4"/>
  <c r="M148" i="4"/>
  <c r="M62" i="4"/>
  <c r="M556" i="4"/>
  <c r="M65" i="4"/>
  <c r="M818" i="4"/>
  <c r="M549" i="4"/>
  <c r="M797" i="4"/>
  <c r="M432" i="4"/>
  <c r="M623" i="4"/>
  <c r="M301" i="4"/>
  <c r="M2" i="4"/>
  <c r="M84" i="4"/>
  <c r="M87" i="4"/>
  <c r="M185" i="4"/>
  <c r="M381" i="4"/>
  <c r="M264" i="4"/>
  <c r="M566" i="4"/>
  <c r="M217" i="4"/>
  <c r="M388" i="4"/>
  <c r="M452" i="4"/>
  <c r="M599" i="4"/>
  <c r="M702" i="4"/>
  <c r="M503" i="4"/>
  <c r="M389" i="4"/>
  <c r="M742" i="4"/>
  <c r="M108" i="4"/>
  <c r="M578" i="4"/>
  <c r="M825" i="4"/>
  <c r="M302" i="4"/>
  <c r="M188" i="4"/>
  <c r="M371" i="4"/>
  <c r="M202" i="4"/>
  <c r="M366" i="4"/>
  <c r="M643" i="4"/>
  <c r="M395" i="4"/>
  <c r="M498" i="4"/>
  <c r="M224" i="4"/>
  <c r="M33" i="4"/>
  <c r="M505" i="4"/>
  <c r="M146" i="4"/>
  <c r="M401" i="4"/>
  <c r="M655" i="4"/>
  <c r="M422" i="4"/>
  <c r="M242" i="4"/>
  <c r="M607" i="4"/>
  <c r="M463" i="4"/>
  <c r="M332" i="4"/>
  <c r="M107" i="4"/>
  <c r="M189" i="4"/>
  <c r="M810" i="4"/>
  <c r="M23" i="4"/>
  <c r="M437" i="4"/>
  <c r="M621" i="4"/>
  <c r="M251" i="4"/>
  <c r="M686" i="4"/>
  <c r="M819" i="4"/>
  <c r="M98" i="4"/>
  <c r="M258" i="4"/>
  <c r="M309" i="4"/>
  <c r="M613" i="4"/>
  <c r="M260" i="4"/>
  <c r="M615" i="4"/>
  <c r="M733" i="4"/>
  <c r="M734" i="4"/>
  <c r="M310" i="4"/>
  <c r="M99" i="4"/>
  <c r="M415" i="4"/>
  <c r="M464" i="4"/>
  <c r="M174" i="4"/>
  <c r="M807" i="4"/>
  <c r="M341" i="4"/>
  <c r="M183" i="4"/>
  <c r="M630" i="4"/>
  <c r="M186" i="4"/>
  <c r="M367" i="4"/>
  <c r="M558" i="4"/>
  <c r="M559" i="4"/>
  <c r="M644" i="4"/>
  <c r="M299" i="4"/>
  <c r="M34" i="4"/>
  <c r="M122" i="4"/>
  <c r="M184" i="4"/>
  <c r="M296" i="4"/>
  <c r="M294" i="4"/>
  <c r="M69" i="4"/>
  <c r="M522" i="4"/>
  <c r="M433" i="4"/>
  <c r="M17" i="4"/>
  <c r="M685" i="4"/>
  <c r="M707" i="4"/>
  <c r="M52" i="4"/>
  <c r="M38" i="4"/>
  <c r="M319" i="4"/>
  <c r="M802" i="4"/>
  <c r="M444" i="4"/>
  <c r="M421" i="4"/>
  <c r="M15" i="4"/>
  <c r="M61" i="4"/>
  <c r="M142" i="4"/>
  <c r="M215" i="4"/>
  <c r="M361" i="4"/>
  <c r="M543" i="4"/>
  <c r="M608" i="4"/>
  <c r="M728" i="4"/>
  <c r="M13" i="4"/>
  <c r="M96" i="4"/>
  <c r="M308" i="4"/>
  <c r="M358" i="4"/>
  <c r="M423" i="4"/>
  <c r="M529" i="4"/>
  <c r="M609" i="4"/>
  <c r="M766" i="4"/>
  <c r="M16" i="4"/>
  <c r="M59" i="4"/>
  <c r="M140" i="4"/>
  <c r="M211" i="4"/>
  <c r="M256" i="4"/>
  <c r="M425" i="4"/>
  <c r="M611" i="4"/>
  <c r="M14" i="4"/>
  <c r="M97" i="4"/>
  <c r="M139" i="4"/>
  <c r="M196" i="4"/>
  <c r="M424" i="4"/>
  <c r="M544" i="4"/>
  <c r="M610" i="4"/>
  <c r="M212" i="4"/>
  <c r="M545" i="4"/>
  <c r="M767" i="4"/>
  <c r="M18" i="4"/>
  <c r="M684" i="4"/>
  <c r="M687" i="4"/>
  <c r="M372" i="4"/>
  <c r="M193" i="4"/>
  <c r="M44" i="4"/>
  <c r="M195" i="4"/>
  <c r="M153" i="4"/>
  <c r="M324" i="4"/>
  <c r="M834" i="4"/>
  <c r="M170" i="4"/>
  <c r="M678" i="4"/>
  <c r="M346" i="4"/>
  <c r="M794" i="4"/>
  <c r="M357" i="4"/>
  <c r="M736" i="4"/>
  <c r="M731" i="4"/>
  <c r="M660" i="4"/>
  <c r="M546" i="4"/>
  <c r="M604" i="4"/>
  <c r="M216" i="4"/>
  <c r="M42" i="4"/>
  <c r="M598" i="4"/>
  <c r="M787" i="4"/>
  <c r="M782" i="4"/>
  <c r="M730" i="4"/>
  <c r="M696" i="4"/>
  <c r="M617" i="4"/>
  <c r="M528" i="4"/>
  <c r="M603" i="4"/>
  <c r="M412" i="4"/>
  <c r="M325" i="4"/>
  <c r="M387" i="4"/>
  <c r="M330" i="4"/>
  <c r="M214" i="4"/>
  <c r="M210" i="4"/>
  <c r="M225" i="4"/>
  <c r="M203" i="4"/>
  <c r="M155" i="4"/>
  <c r="M132" i="4"/>
  <c r="M58" i="4"/>
  <c r="M128" i="4"/>
  <c r="M85" i="4"/>
  <c r="M10" i="4"/>
  <c r="M21" i="4"/>
  <c r="M3" i="4"/>
  <c r="M138" i="4"/>
  <c r="M360" i="4"/>
  <c r="M261" i="4"/>
  <c r="M359" i="4"/>
  <c r="M816" i="4"/>
  <c r="M209" i="4"/>
  <c r="M538" i="4"/>
  <c r="M70" i="4"/>
  <c r="M243" i="4"/>
  <c r="M413" i="4"/>
  <c r="M244" i="4"/>
  <c r="M516" i="4"/>
  <c r="M245" i="4"/>
  <c r="M517" i="4"/>
  <c r="M518" i="4"/>
  <c r="M645" i="4"/>
  <c r="M721" i="4"/>
  <c r="M172" i="4"/>
  <c r="M711" i="4"/>
  <c r="M769" i="4"/>
  <c r="M679" i="4"/>
  <c r="M612" i="4"/>
  <c r="M486" i="4"/>
  <c r="M231" i="4"/>
  <c r="M123" i="4"/>
  <c r="M783" i="4"/>
  <c r="M692" i="4"/>
  <c r="M356" i="4"/>
  <c r="M326" i="4"/>
  <c r="M194" i="4"/>
  <c r="M86" i="4"/>
  <c r="M30" i="4"/>
  <c r="M837" i="4"/>
  <c r="M738" i="4"/>
  <c r="M822" i="4"/>
  <c r="M781" i="4"/>
  <c r="M735" i="4"/>
  <c r="M729" i="4"/>
  <c r="M681" i="4"/>
  <c r="M677" i="4"/>
  <c r="M675" i="4"/>
  <c r="M666" i="4"/>
  <c r="M591" i="4"/>
  <c r="M622" i="4"/>
  <c r="M527" i="4"/>
  <c r="M602" i="4"/>
  <c r="M548" i="4"/>
  <c r="M364" i="4"/>
  <c r="M353" i="4"/>
  <c r="M465" i="4"/>
  <c r="M386" i="4"/>
  <c r="M259" i="4"/>
  <c r="M329" i="4"/>
  <c r="M213" i="4"/>
  <c r="M180" i="4"/>
  <c r="M100" i="4"/>
  <c r="M83" i="4"/>
  <c r="M9" i="4"/>
  <c r="M51" i="4"/>
  <c r="M29" i="4"/>
  <c r="M35" i="4"/>
  <c r="M515" i="4"/>
  <c r="M398" i="4"/>
  <c r="M161" i="4"/>
  <c r="M493" i="4"/>
  <c r="M786" i="4"/>
  <c r="M715" i="4"/>
  <c r="M272" i="4"/>
  <c r="M147" i="4"/>
  <c r="M821" i="4"/>
  <c r="M768" i="4"/>
  <c r="M725" i="4"/>
  <c r="M722" i="4"/>
  <c r="M575" i="4"/>
  <c r="M526" i="4"/>
  <c r="M507" i="4"/>
  <c r="M490" i="4"/>
  <c r="M427" i="4"/>
  <c r="M440" i="4"/>
  <c r="M451" i="4"/>
  <c r="M318" i="4"/>
  <c r="M179" i="4"/>
  <c r="M145" i="4"/>
  <c r="M237" i="4"/>
  <c r="M95" i="4"/>
  <c r="M114" i="4"/>
  <c r="M126" i="4"/>
  <c r="M8" i="4"/>
  <c r="M22" i="4"/>
  <c r="M594" i="4"/>
  <c r="M429" i="4"/>
  <c r="M461" i="4"/>
  <c r="M119" i="4"/>
  <c r="M333" i="4"/>
  <c r="M447" i="4"/>
  <c r="M171" i="4"/>
  <c r="M403" i="4"/>
  <c r="M832" i="4"/>
  <c r="M474" i="4"/>
  <c r="M751" i="4"/>
  <c r="M473" i="4"/>
  <c r="M460" i="4"/>
  <c r="M750" i="4"/>
  <c r="M705" i="4"/>
  <c r="X667" i="4"/>
  <c r="X561" i="4"/>
  <c r="X641" i="4"/>
  <c r="X228" i="4"/>
  <c r="X744" i="4"/>
  <c r="X238" i="4"/>
  <c r="X693" i="4"/>
  <c r="X278" i="4"/>
  <c r="X363" i="4"/>
  <c r="X340" i="4"/>
  <c r="X350" i="4"/>
  <c r="X229" i="4"/>
  <c r="X691" i="4"/>
  <c r="X276" i="4"/>
  <c r="X673" i="4"/>
  <c r="X666" i="4"/>
  <c r="X568" i="4"/>
  <c r="W568" i="4"/>
  <c r="X582" i="4"/>
  <c r="W582" i="4"/>
  <c r="X397" i="4"/>
  <c r="W397" i="4"/>
  <c r="X477" i="4"/>
  <c r="W477" i="4"/>
  <c r="W425" i="4"/>
  <c r="X425" i="4"/>
  <c r="W834" i="4"/>
  <c r="X834" i="4"/>
  <c r="W758" i="4"/>
  <c r="X758" i="4"/>
  <c r="X580" i="4"/>
  <c r="W580" i="4"/>
  <c r="X809" i="4"/>
  <c r="X654" i="4"/>
  <c r="X325" i="4"/>
  <c r="X239" i="4"/>
  <c r="X60" i="4"/>
  <c r="W699" i="4"/>
  <c r="W357" i="4"/>
  <c r="W229" i="4"/>
  <c r="W32" i="4"/>
  <c r="X549" i="4"/>
  <c r="X437" i="4"/>
  <c r="X372" i="4"/>
  <c r="X445" i="4"/>
  <c r="X269" i="4"/>
  <c r="X145" i="4"/>
  <c r="X119" i="4"/>
  <c r="X46" i="4"/>
  <c r="W744" i="4"/>
  <c r="W655" i="4"/>
  <c r="W486" i="4"/>
  <c r="W367" i="4"/>
  <c r="W456" i="4"/>
  <c r="W284" i="4"/>
  <c r="W334" i="4"/>
  <c r="W345" i="4"/>
  <c r="W205" i="4"/>
  <c r="X697" i="4"/>
  <c r="X606" i="4"/>
  <c r="X650" i="4"/>
  <c r="X502" i="4"/>
  <c r="X419" i="4"/>
  <c r="X271" i="4"/>
  <c r="X316" i="4"/>
  <c r="X274" i="4"/>
  <c r="X327" i="4"/>
  <c r="W770" i="4"/>
  <c r="W529" i="4"/>
  <c r="W474" i="4"/>
  <c r="W235" i="4"/>
  <c r="W210" i="4"/>
  <c r="W176" i="4"/>
  <c r="X823" i="4"/>
  <c r="X188" i="4"/>
  <c r="W564" i="4"/>
  <c r="X382" i="4"/>
  <c r="X196" i="4"/>
  <c r="W487" i="4"/>
  <c r="W442" i="4"/>
  <c r="W338" i="4"/>
  <c r="W276" i="4"/>
  <c r="W238" i="4"/>
  <c r="X622" i="4"/>
  <c r="X321" i="4"/>
  <c r="X56" i="4"/>
  <c r="W751" i="4"/>
  <c r="W350" i="4"/>
  <c r="W185" i="4"/>
  <c r="X829" i="4"/>
  <c r="X373" i="4"/>
  <c r="X47" i="4"/>
  <c r="W721" i="4"/>
  <c r="X814" i="4"/>
  <c r="X653" i="4"/>
  <c r="X434" i="4"/>
  <c r="X97" i="4"/>
  <c r="W691" i="4"/>
  <c r="W520" i="4"/>
  <c r="W475" i="4"/>
  <c r="W416" i="4"/>
  <c r="W450" i="4"/>
  <c r="W302" i="4"/>
  <c r="W286" i="4"/>
  <c r="W696" i="4"/>
  <c r="X696" i="4"/>
  <c r="W668" i="4"/>
  <c r="X668" i="4"/>
  <c r="W92" i="4"/>
  <c r="X92" i="4"/>
  <c r="W786" i="4"/>
  <c r="X786" i="4"/>
  <c r="X75" i="4"/>
  <c r="W123" i="4"/>
  <c r="X459" i="4"/>
  <c r="W459" i="4"/>
  <c r="X326" i="4"/>
  <c r="W326" i="4"/>
  <c r="W405" i="4"/>
  <c r="X405" i="4"/>
  <c r="X189" i="4"/>
  <c r="W189" i="4"/>
  <c r="X67" i="4"/>
  <c r="W67" i="4"/>
  <c r="X600" i="4"/>
  <c r="W488" i="4"/>
  <c r="W740" i="4"/>
  <c r="X740" i="4"/>
  <c r="X273" i="4"/>
  <c r="W273" i="4"/>
  <c r="X319" i="4"/>
  <c r="W319" i="4"/>
  <c r="W85" i="4"/>
  <c r="X85" i="4"/>
  <c r="X38" i="4"/>
  <c r="W38" i="4"/>
  <c r="X663" i="4"/>
  <c r="W524" i="4"/>
  <c r="X788" i="4"/>
  <c r="X552" i="4"/>
  <c r="X218" i="4"/>
  <c r="X18" i="4"/>
  <c r="W687" i="4"/>
  <c r="W458" i="4"/>
  <c r="X458" i="4"/>
  <c r="W404" i="4"/>
  <c r="X404" i="4"/>
  <c r="W518" i="4"/>
  <c r="X518" i="4"/>
  <c r="X478" i="4"/>
  <c r="W478" i="4"/>
  <c r="X723" i="4"/>
  <c r="X757" i="4"/>
  <c r="X556" i="4"/>
  <c r="X426" i="4"/>
  <c r="X236" i="4"/>
  <c r="X149" i="4"/>
  <c r="W713" i="4"/>
  <c r="X356" i="4"/>
  <c r="W356" i="4"/>
  <c r="X446" i="4"/>
  <c r="W446" i="4"/>
  <c r="W835" i="4"/>
  <c r="X835" i="4"/>
  <c r="X187" i="4"/>
  <c r="W187" i="4"/>
  <c r="X593" i="4"/>
  <c r="W593" i="4"/>
  <c r="W558" i="4"/>
  <c r="X558" i="4"/>
  <c r="X741" i="4"/>
  <c r="W741" i="4"/>
  <c r="W533" i="4"/>
  <c r="X533" i="4"/>
  <c r="W191" i="4"/>
  <c r="X191" i="4"/>
  <c r="W127" i="4"/>
  <c r="X127" i="4"/>
  <c r="W658" i="4"/>
  <c r="X658" i="4"/>
  <c r="X605" i="4"/>
  <c r="W605" i="4"/>
  <c r="W756" i="4"/>
  <c r="X756" i="4"/>
  <c r="X736" i="4"/>
  <c r="W736" i="4"/>
  <c r="X664" i="4"/>
  <c r="X370" i="4"/>
  <c r="W705" i="4"/>
  <c r="X705" i="4"/>
  <c r="X80" i="4"/>
  <c r="W80" i="4"/>
  <c r="X559" i="4"/>
  <c r="X637" i="4"/>
  <c r="X555" i="4"/>
  <c r="X499" i="4"/>
  <c r="X348" i="4"/>
  <c r="X347" i="4"/>
  <c r="W641" i="4"/>
  <c r="W310" i="4"/>
  <c r="W272" i="4"/>
  <c r="W99" i="4"/>
  <c r="X818" i="4"/>
  <c r="X257" i="4"/>
  <c r="X317" i="4"/>
  <c r="X368" i="4"/>
  <c r="X73" i="4"/>
  <c r="W414" i="4"/>
  <c r="W421" i="4"/>
  <c r="W324" i="4"/>
  <c r="W228" i="4"/>
  <c r="X578" i="4"/>
  <c r="X394" i="4"/>
  <c r="X297" i="4"/>
  <c r="X219" i="4"/>
  <c r="X783" i="4"/>
  <c r="W783" i="4"/>
  <c r="W775" i="4"/>
  <c r="X775" i="4"/>
  <c r="W689" i="4"/>
  <c r="X689" i="4"/>
  <c r="W679" i="4"/>
  <c r="X679" i="4"/>
  <c r="X607" i="4"/>
  <c r="W607" i="4"/>
  <c r="W762" i="4"/>
  <c r="X762" i="4"/>
  <c r="W662" i="4"/>
  <c r="X662" i="4"/>
  <c r="W431" i="4"/>
  <c r="X431" i="4"/>
  <c r="X780" i="4"/>
  <c r="X95" i="4"/>
  <c r="X69" i="4"/>
  <c r="X11" i="4"/>
  <c r="W575" i="4"/>
  <c r="W544" i="4"/>
  <c r="W498" i="4"/>
  <c r="W642" i="4"/>
  <c r="X642" i="4"/>
  <c r="X571" i="4"/>
  <c r="W571" i="4"/>
  <c r="X483" i="4"/>
  <c r="W483" i="4"/>
  <c r="X391" i="4"/>
  <c r="W391" i="4"/>
  <c r="X242" i="4"/>
  <c r="W242" i="4"/>
  <c r="W332" i="4"/>
  <c r="X332" i="4"/>
  <c r="X270" i="4"/>
  <c r="W270" i="4"/>
  <c r="X237" i="4"/>
  <c r="W237" i="4"/>
  <c r="W102" i="4"/>
  <c r="X102" i="4"/>
  <c r="X169" i="4"/>
  <c r="W169" i="4"/>
  <c r="W51" i="4"/>
  <c r="X51" i="4"/>
  <c r="X20" i="4"/>
  <c r="W20" i="4"/>
  <c r="W35" i="4"/>
  <c r="X35" i="4"/>
  <c r="W772" i="4"/>
  <c r="X772" i="4"/>
  <c r="W735" i="4"/>
  <c r="X735" i="4"/>
  <c r="X821" i="4"/>
  <c r="W782" i="4"/>
  <c r="X782" i="4"/>
  <c r="X677" i="4"/>
  <c r="W677" i="4"/>
  <c r="X545" i="4"/>
  <c r="W545" i="4"/>
  <c r="W40" i="4"/>
  <c r="X40" i="4"/>
  <c r="X806" i="4"/>
  <c r="X812" i="4"/>
  <c r="W572" i="4"/>
  <c r="X572" i="4"/>
  <c r="X471" i="4"/>
  <c r="W471" i="4"/>
  <c r="W534" i="4"/>
  <c r="X534" i="4"/>
  <c r="X304" i="4"/>
  <c r="W304" i="4"/>
  <c r="W163" i="4"/>
  <c r="X163" i="4"/>
  <c r="W59" i="4"/>
  <c r="X59" i="4"/>
  <c r="X86" i="4"/>
  <c r="W86" i="4"/>
  <c r="W27" i="4"/>
  <c r="X27" i="4"/>
  <c r="W65" i="4"/>
  <c r="X65" i="4"/>
  <c r="X36" i="4"/>
  <c r="W36" i="4"/>
  <c r="X3" i="4"/>
  <c r="W3" i="4"/>
  <c r="X680" i="4"/>
  <c r="X509" i="4"/>
  <c r="X433" i="4"/>
  <c r="W693" i="4"/>
  <c r="W503" i="4"/>
  <c r="W292" i="4"/>
  <c r="W628" i="4"/>
  <c r="X628" i="4"/>
  <c r="W704" i="4"/>
  <c r="X704" i="4"/>
  <c r="X657" i="4"/>
  <c r="W657" i="4"/>
  <c r="X587" i="4"/>
  <c r="W587" i="4"/>
  <c r="X429" i="4"/>
  <c r="W429" i="4"/>
  <c r="X299" i="4"/>
  <c r="W299" i="4"/>
  <c r="W288" i="4"/>
  <c r="X288" i="4"/>
  <c r="X565" i="4"/>
  <c r="W565" i="4"/>
  <c r="X791" i="4"/>
  <c r="X660" i="4"/>
  <c r="X592" i="4"/>
  <c r="X507" i="4"/>
  <c r="X353" i="4"/>
  <c r="X375" i="4"/>
  <c r="X282" i="4"/>
  <c r="X34" i="4"/>
  <c r="X55" i="4"/>
  <c r="W491" i="4"/>
  <c r="W495" i="4"/>
  <c r="W126" i="4"/>
  <c r="W408" i="4"/>
  <c r="X408" i="4"/>
  <c r="W377" i="4"/>
  <c r="X377" i="4"/>
  <c r="W638" i="4"/>
  <c r="X638" i="4"/>
  <c r="X94" i="4"/>
  <c r="X45" i="4"/>
  <c r="X10" i="4"/>
  <c r="X4" i="4"/>
  <c r="W598" i="4"/>
  <c r="W497" i="4"/>
  <c r="W104" i="4"/>
  <c r="W661" i="4"/>
  <c r="X661" i="4"/>
  <c r="W629" i="4"/>
  <c r="X629" i="4"/>
  <c r="X472" i="4"/>
  <c r="W472" i="4"/>
  <c r="W453" i="4"/>
  <c r="X453" i="4"/>
  <c r="W263" i="4"/>
  <c r="X263" i="4"/>
  <c r="W281" i="4"/>
  <c r="X281" i="4"/>
  <c r="W289" i="4"/>
  <c r="X289" i="4"/>
  <c r="X19" i="4"/>
  <c r="W19" i="4"/>
  <c r="W624" i="4"/>
  <c r="X624" i="4"/>
  <c r="X802" i="4"/>
  <c r="W802" i="4"/>
  <c r="X515" i="4"/>
  <c r="X385" i="4"/>
  <c r="X91" i="4"/>
  <c r="X54" i="4"/>
  <c r="W522" i="4"/>
  <c r="W343" i="4"/>
  <c r="W103" i="4"/>
  <c r="X604" i="4"/>
  <c r="W604" i="4"/>
  <c r="W409" i="4"/>
  <c r="X409" i="4"/>
  <c r="W449" i="4"/>
  <c r="X449" i="4"/>
  <c r="X827" i="4"/>
  <c r="X799" i="4"/>
  <c r="X665" i="4"/>
  <c r="X469" i="4"/>
  <c r="X199" i="4"/>
  <c r="X221" i="4"/>
  <c r="X128" i="4"/>
  <c r="W513" i="4"/>
  <c r="W214" i="4"/>
  <c r="W68" i="4"/>
  <c r="X470" i="4"/>
  <c r="W470" i="4"/>
  <c r="W378" i="4"/>
  <c r="X378" i="4"/>
  <c r="X613" i="4"/>
  <c r="W613" i="4"/>
  <c r="W608" i="4"/>
  <c r="X608" i="4"/>
  <c r="W137" i="4"/>
  <c r="X137" i="4"/>
  <c r="X789" i="4"/>
  <c r="X597" i="4"/>
  <c r="X494" i="4"/>
  <c r="X329" i="4"/>
  <c r="X293" i="4"/>
  <c r="X122" i="4"/>
  <c r="W810" i="4"/>
  <c r="X747" i="4"/>
  <c r="X727" i="4"/>
  <c r="X719" i="4"/>
  <c r="X671" i="4"/>
  <c r="X594" i="4"/>
  <c r="X636" i="4"/>
  <c r="X577" i="4"/>
  <c r="X546" i="4"/>
  <c r="X820" i="4"/>
  <c r="X765" i="4"/>
  <c r="X755" i="4"/>
  <c r="X390" i="4"/>
  <c r="X202" i="4"/>
  <c r="X89" i="4"/>
  <c r="X109" i="4"/>
  <c r="W718" i="4"/>
  <c r="W504" i="4"/>
  <c r="W490" i="4"/>
  <c r="W322" i="4"/>
  <c r="W314" i="4"/>
  <c r="W71" i="4"/>
  <c r="X724" i="4"/>
  <c r="X623" i="4"/>
  <c r="X501" i="4"/>
  <c r="X387" i="4"/>
  <c r="X251" i="4"/>
  <c r="X143" i="4"/>
  <c r="X100" i="4"/>
  <c r="W819" i="4"/>
  <c r="W312" i="4"/>
  <c r="W268" i="4"/>
  <c r="W230" i="4"/>
  <c r="W220" i="4"/>
  <c r="X746" i="4"/>
  <c r="X701" i="4"/>
  <c r="X706" i="4"/>
  <c r="X648" i="4"/>
  <c r="X815" i="4"/>
  <c r="X832" i="4"/>
  <c r="X738" i="4"/>
  <c r="X750" i="4"/>
  <c r="X778" i="4"/>
  <c r="X796" i="4"/>
  <c r="X614" i="4"/>
  <c r="X659" i="4"/>
  <c r="X618" i="4"/>
  <c r="W805" i="4"/>
  <c r="X805" i="4"/>
  <c r="X737" i="4"/>
  <c r="W737" i="4"/>
  <c r="X611" i="4"/>
  <c r="W611" i="4"/>
  <c r="W672" i="4"/>
  <c r="X672" i="4"/>
  <c r="X596" i="4"/>
  <c r="W596" i="4"/>
  <c r="X512" i="4"/>
  <c r="W512" i="4"/>
  <c r="W537" i="4"/>
  <c r="X537" i="4"/>
  <c r="W341" i="4"/>
  <c r="X341" i="4"/>
  <c r="X330" i="4"/>
  <c r="W330" i="4"/>
  <c r="W315" i="4"/>
  <c r="X315" i="4"/>
  <c r="W212" i="4"/>
  <c r="X212" i="4"/>
  <c r="W252" i="4"/>
  <c r="X252" i="4"/>
  <c r="W192" i="4"/>
  <c r="X192" i="4"/>
  <c r="X116" i="4"/>
  <c r="W116" i="4"/>
  <c r="W701" i="4"/>
  <c r="W706" i="4"/>
  <c r="W574" i="4"/>
  <c r="X715" i="4"/>
  <c r="W715" i="4"/>
  <c r="W570" i="4"/>
  <c r="X570" i="4"/>
  <c r="W423" i="4"/>
  <c r="X423" i="4"/>
  <c r="W374" i="4"/>
  <c r="X374" i="4"/>
  <c r="W246" i="4"/>
  <c r="X246" i="4"/>
  <c r="X139" i="4"/>
  <c r="W139" i="4"/>
  <c r="X155" i="4"/>
  <c r="W155" i="4"/>
  <c r="W74" i="4"/>
  <c r="X74" i="4"/>
  <c r="X360" i="4"/>
  <c r="X676" i="4"/>
  <c r="X217" i="4"/>
  <c r="W563" i="4"/>
  <c r="W649" i="4"/>
  <c r="X649" i="4"/>
  <c r="W291" i="4"/>
  <c r="X291" i="4"/>
  <c r="X225" i="4"/>
  <c r="W225" i="4"/>
  <c r="X90" i="4"/>
  <c r="W90" i="4"/>
  <c r="W57" i="4"/>
  <c r="X57" i="4"/>
  <c r="X148" i="4"/>
  <c r="W148" i="4"/>
  <c r="W25" i="4"/>
  <c r="X25" i="4"/>
  <c r="W31" i="4"/>
  <c r="X31" i="4"/>
  <c r="X197" i="4"/>
  <c r="X541" i="4"/>
  <c r="X160" i="4"/>
  <c r="X9" i="4"/>
  <c r="W396" i="4"/>
  <c r="W250" i="4"/>
  <c r="W167" i="4"/>
  <c r="X50" i="4"/>
  <c r="W208" i="4"/>
  <c r="X366" i="4"/>
  <c r="X283" i="4"/>
  <c r="W72" i="4"/>
  <c r="W790" i="4"/>
  <c r="X790" i="4"/>
  <c r="X828" i="4"/>
  <c r="W828" i="4"/>
  <c r="X717" i="4"/>
  <c r="W717" i="4"/>
  <c r="W808" i="4"/>
  <c r="X808" i="4"/>
  <c r="X511" i="4"/>
  <c r="W511" i="4"/>
  <c r="X508" i="4"/>
  <c r="W508" i="4"/>
  <c r="X77" i="4"/>
  <c r="W77" i="4"/>
  <c r="X17" i="4"/>
  <c r="W17" i="4"/>
  <c r="X177" i="4"/>
  <c r="X484" i="4"/>
  <c r="W381" i="4"/>
  <c r="W84" i="4"/>
  <c r="X801" i="4"/>
  <c r="W801" i="4"/>
  <c r="W779" i="4"/>
  <c r="X779" i="4"/>
  <c r="W730" i="4"/>
  <c r="X730" i="4"/>
  <c r="W768" i="4"/>
  <c r="X768" i="4"/>
  <c r="W428" i="4"/>
  <c r="X759" i="4"/>
  <c r="W759" i="4"/>
  <c r="X646" i="4"/>
  <c r="W646" i="4"/>
  <c r="W528" i="4"/>
  <c r="X528" i="4"/>
  <c r="W585" i="4"/>
  <c r="X585" i="4"/>
  <c r="W505" i="4"/>
  <c r="X505" i="4"/>
  <c r="W536" i="4"/>
  <c r="X536" i="4"/>
  <c r="W376" i="4"/>
  <c r="X376" i="4"/>
  <c r="W294" i="4"/>
  <c r="X294" i="4"/>
  <c r="X351" i="4"/>
  <c r="W351" i="4"/>
  <c r="W335" i="4"/>
  <c r="X335" i="4"/>
  <c r="W200" i="4"/>
  <c r="X200" i="4"/>
  <c r="W211" i="4"/>
  <c r="X211" i="4"/>
  <c r="W249" i="4"/>
  <c r="X249" i="4"/>
  <c r="W178" i="4"/>
  <c r="X178" i="4"/>
  <c r="X287" i="4"/>
  <c r="W287" i="4"/>
  <c r="W162" i="4"/>
  <c r="X162" i="4"/>
  <c r="W138" i="4"/>
  <c r="X138" i="4"/>
  <c r="X240" i="4"/>
  <c r="W240" i="4"/>
  <c r="X120" i="4"/>
  <c r="W120" i="4"/>
  <c r="X79" i="4"/>
  <c r="W79" i="4"/>
  <c r="X166" i="4"/>
  <c r="W166" i="4"/>
  <c r="W58" i="4"/>
  <c r="X58" i="4"/>
  <c r="W112" i="4"/>
  <c r="X112" i="4"/>
  <c r="W16" i="4"/>
  <c r="X16" i="4"/>
  <c r="W8" i="4"/>
  <c r="X8" i="4"/>
  <c r="X64" i="4"/>
  <c r="W64" i="4"/>
  <c r="W63" i="4"/>
  <c r="X63" i="4"/>
  <c r="W2" i="4"/>
  <c r="X2" i="4"/>
  <c r="W692" i="4"/>
  <c r="W346" i="4"/>
  <c r="X346" i="4"/>
  <c r="W132" i="4"/>
  <c r="X132" i="4"/>
  <c r="W107" i="4"/>
  <c r="X107" i="4"/>
  <c r="X7" i="4"/>
  <c r="W7" i="4"/>
  <c r="X798" i="4"/>
  <c r="X731" i="4"/>
  <c r="X589" i="4"/>
  <c r="X364" i="4"/>
  <c r="X125" i="4"/>
  <c r="X48" i="4"/>
  <c r="W447" i="4"/>
  <c r="W260" i="4"/>
  <c r="W195" i="4"/>
  <c r="W144" i="4"/>
  <c r="W164" i="4"/>
  <c r="W6" i="4"/>
  <c r="W234" i="4"/>
  <c r="X234" i="4"/>
  <c r="W170" i="4"/>
  <c r="X170" i="4"/>
  <c r="X489" i="4"/>
  <c r="X411" i="4"/>
  <c r="X115" i="4"/>
  <c r="X110" i="4"/>
  <c r="X66" i="4"/>
  <c r="X30" i="4"/>
  <c r="W838" i="4"/>
  <c r="X745" i="4"/>
  <c r="X729" i="4"/>
  <c r="X656" i="4"/>
  <c r="X627" i="4"/>
  <c r="X588" i="4"/>
  <c r="X560" i="4"/>
  <c r="X440" i="4"/>
  <c r="X547" i="4"/>
  <c r="X438" i="4"/>
  <c r="X323" i="4"/>
  <c r="X303" i="4"/>
  <c r="X194" i="4"/>
  <c r="X106" i="4"/>
  <c r="X130" i="4"/>
  <c r="X93" i="4"/>
  <c r="X14" i="4"/>
  <c r="X29" i="4"/>
  <c r="W728" i="4"/>
  <c r="W746" i="4"/>
  <c r="W551" i="4"/>
  <c r="W420" i="4"/>
  <c r="W388" i="4"/>
  <c r="W150" i="4"/>
  <c r="X688" i="4"/>
  <c r="W688" i="4"/>
  <c r="X141" i="4"/>
  <c r="W141" i="4"/>
  <c r="X743" i="4"/>
  <c r="X599" i="4"/>
  <c r="X451" i="4"/>
  <c r="X465" i="4"/>
  <c r="X259" i="4"/>
  <c r="X328" i="4"/>
  <c r="X135" i="4"/>
  <c r="X204" i="4"/>
  <c r="X158" i="4"/>
  <c r="W306" i="4"/>
  <c r="W206" i="4"/>
  <c r="X206" i="4"/>
  <c r="W157" i="4"/>
  <c r="X157" i="4"/>
  <c r="X824" i="4"/>
  <c r="X771" i="4"/>
  <c r="X496" i="4"/>
  <c r="X392" i="4"/>
  <c r="X147" i="4"/>
  <c r="X105" i="4"/>
  <c r="X136" i="4"/>
  <c r="X175" i="4"/>
  <c r="X13" i="4"/>
  <c r="W667" i="4"/>
  <c r="W550" i="4"/>
  <c r="W413" i="4"/>
  <c r="W363" i="4"/>
  <c r="W181" i="4"/>
  <c r="W331" i="4"/>
  <c r="X331" i="4"/>
  <c r="W253" i="4"/>
  <c r="X253" i="4"/>
  <c r="X836" i="4"/>
  <c r="X749" i="4"/>
  <c r="X702" i="4"/>
  <c r="X548" i="4"/>
  <c r="X232" i="4"/>
  <c r="W673" i="4"/>
  <c r="W800" i="4"/>
  <c r="X800" i="4"/>
  <c r="W625" i="4"/>
  <c r="W648" i="4"/>
  <c r="W448" i="4"/>
  <c r="X837" i="4"/>
  <c r="X683" i="4"/>
  <c r="X198" i="4"/>
  <c r="X21" i="4"/>
  <c r="W454" i="4"/>
  <c r="W460" i="4"/>
  <c r="W5" i="4"/>
  <c r="X831" i="4"/>
  <c r="W831" i="4"/>
  <c r="X626" i="4"/>
  <c r="W626" i="4"/>
  <c r="W633" i="4"/>
  <c r="X633" i="4"/>
  <c r="W523" i="4"/>
  <c r="X523" i="4"/>
  <c r="W482" i="4"/>
  <c r="X482" i="4"/>
  <c r="W418" i="4"/>
  <c r="X418" i="4"/>
  <c r="W308" i="4"/>
  <c r="X308" i="4"/>
  <c r="W295" i="4"/>
  <c r="X295" i="4"/>
  <c r="W280" i="4"/>
  <c r="X280" i="4"/>
  <c r="X266" i="4"/>
  <c r="W266" i="4"/>
  <c r="W227" i="4"/>
  <c r="X227" i="4"/>
  <c r="W222" i="4"/>
  <c r="X222" i="4"/>
  <c r="W152" i="4"/>
  <c r="X152" i="4"/>
  <c r="X113" i="4"/>
  <c r="W113" i="4"/>
  <c r="W81" i="4"/>
  <c r="X81" i="4"/>
  <c r="W647" i="4"/>
  <c r="X647" i="4"/>
  <c r="X603" i="4"/>
  <c r="W603" i="4"/>
  <c r="W540" i="4"/>
  <c r="X540" i="4"/>
  <c r="W307" i="4"/>
  <c r="X307" i="4"/>
  <c r="W407" i="4"/>
  <c r="X407" i="4"/>
  <c r="W389" i="4"/>
  <c r="X389" i="4"/>
  <c r="W402" i="4"/>
  <c r="X402" i="4"/>
  <c r="W247" i="4"/>
  <c r="X247" i="4"/>
  <c r="W336" i="4"/>
  <c r="X336" i="4"/>
  <c r="W300" i="4"/>
  <c r="X300" i="4"/>
  <c r="W213" i="4"/>
  <c r="X213" i="4"/>
  <c r="W248" i="4"/>
  <c r="X248" i="4"/>
  <c r="W180" i="4"/>
  <c r="X180" i="4"/>
  <c r="W174" i="4"/>
  <c r="X174" i="4"/>
  <c r="W140" i="4"/>
  <c r="X140" i="4"/>
  <c r="W190" i="4"/>
  <c r="X190" i="4"/>
  <c r="W134" i="4"/>
  <c r="X134" i="4"/>
  <c r="W203" i="4"/>
  <c r="X203" i="4"/>
  <c r="W96" i="4"/>
  <c r="X96" i="4"/>
  <c r="W151" i="4"/>
  <c r="X151" i="4"/>
  <c r="W131" i="4"/>
  <c r="X131" i="4"/>
  <c r="W43" i="4"/>
  <c r="X43" i="4"/>
  <c r="W129" i="4"/>
  <c r="X129" i="4"/>
  <c r="W83" i="4"/>
  <c r="X83" i="4"/>
  <c r="W53" i="4"/>
  <c r="X53" i="4"/>
  <c r="W22" i="4"/>
  <c r="X22" i="4"/>
  <c r="X720" i="4"/>
  <c r="X543" i="4"/>
  <c r="X277" i="4"/>
  <c r="X226" i="4"/>
  <c r="X114" i="4"/>
  <c r="W815" i="4"/>
  <c r="W774" i="4"/>
  <c r="X774" i="4"/>
  <c r="X739" i="4"/>
  <c r="W739" i="4"/>
  <c r="W615" i="4"/>
  <c r="X615" i="4"/>
  <c r="W669" i="4"/>
  <c r="X669" i="4"/>
  <c r="X525" i="4"/>
  <c r="W525" i="4"/>
  <c r="W539" i="4"/>
  <c r="X539" i="4"/>
  <c r="W485" i="4"/>
  <c r="X485" i="4"/>
  <c r="W401" i="4"/>
  <c r="X401" i="4"/>
  <c r="X362" i="4"/>
  <c r="W362" i="4"/>
  <c r="W311" i="4"/>
  <c r="X311" i="4"/>
  <c r="W318" i="4"/>
  <c r="X318" i="4"/>
  <c r="W290" i="4"/>
  <c r="X290" i="4"/>
  <c r="W121" i="4"/>
  <c r="X121" i="4"/>
  <c r="X101" i="4"/>
  <c r="W101" i="4"/>
  <c r="W156" i="4"/>
  <c r="X156" i="4"/>
  <c r="W44" i="4"/>
  <c r="X44" i="4"/>
  <c r="W87" i="4"/>
  <c r="X87" i="4"/>
  <c r="W26" i="4"/>
  <c r="X26" i="4"/>
  <c r="W39" i="4"/>
  <c r="X39" i="4"/>
  <c r="X439" i="4"/>
  <c r="X255" i="4"/>
  <c r="X124" i="4"/>
  <c r="X12" i="4"/>
  <c r="W639" i="4"/>
  <c r="X639" i="4"/>
  <c r="X422" i="4"/>
  <c r="W422" i="4"/>
  <c r="W179" i="4"/>
  <c r="X179" i="4"/>
  <c r="W42" i="4"/>
  <c r="X42" i="4"/>
  <c r="W78" i="4"/>
  <c r="X78" i="4"/>
  <c r="X500" i="4"/>
  <c r="X349" i="4"/>
  <c r="X52" i="4"/>
  <c r="W618" i="4"/>
  <c r="W542" i="4"/>
  <c r="W436" i="4"/>
  <c r="X601" i="4"/>
  <c r="W601" i="4"/>
  <c r="W579" i="4"/>
  <c r="X579" i="4"/>
  <c r="W410" i="4"/>
  <c r="X410" i="4"/>
  <c r="W88" i="4"/>
  <c r="X88" i="4"/>
  <c r="W37" i="4"/>
  <c r="X37" i="4"/>
  <c r="W813" i="4"/>
  <c r="X813" i="4"/>
  <c r="X424" i="4"/>
  <c r="W652" i="4"/>
  <c r="X652" i="4"/>
  <c r="W395" i="4"/>
  <c r="X395" i="4"/>
  <c r="X379" i="4"/>
  <c r="W379" i="4"/>
  <c r="W359" i="4"/>
  <c r="X359" i="4"/>
  <c r="W726" i="4"/>
  <c r="W807" i="4"/>
  <c r="X807" i="4"/>
  <c r="X754" i="4"/>
  <c r="W754" i="4"/>
  <c r="W645" i="4"/>
  <c r="X645" i="4"/>
  <c r="W643" i="4"/>
  <c r="X643" i="4"/>
  <c r="W716" i="4"/>
  <c r="X716" i="4"/>
  <c r="W612" i="4"/>
  <c r="X612" i="4"/>
  <c r="W584" i="4"/>
  <c r="X584" i="4"/>
  <c r="X527" i="4"/>
  <c r="W527" i="4"/>
  <c r="W586" i="4"/>
  <c r="X586" i="4"/>
  <c r="W432" i="4"/>
  <c r="X432" i="4"/>
  <c r="X573" i="4"/>
  <c r="X521" i="4"/>
  <c r="W153" i="4"/>
  <c r="X826" i="4"/>
  <c r="W826" i="4"/>
  <c r="X553" i="4"/>
  <c r="W553" i="4"/>
  <c r="W468" i="4"/>
  <c r="X468" i="4"/>
  <c r="W462" i="4"/>
  <c r="X462" i="4"/>
  <c r="X795" i="4"/>
  <c r="X674" i="4"/>
  <c r="X640" i="4"/>
  <c r="X569" i="4"/>
  <c r="X309" i="4"/>
  <c r="X296" i="4"/>
  <c r="X403" i="4"/>
  <c r="X384" i="4"/>
  <c r="X305" i="4"/>
  <c r="X264" i="4"/>
  <c r="X258" i="4"/>
  <c r="X243" i="4"/>
  <c r="X339" i="4"/>
  <c r="X337" i="4"/>
  <c r="X333" i="4"/>
  <c r="X301" i="4"/>
  <c r="X233" i="4"/>
  <c r="X215" i="4"/>
  <c r="X186" i="4"/>
  <c r="X193" i="4"/>
  <c r="X267" i="4"/>
  <c r="X275" i="4"/>
  <c r="X182" i="4"/>
  <c r="X344" i="4"/>
  <c r="X285" i="4"/>
  <c r="X161" i="4"/>
  <c r="X142" i="4"/>
  <c r="X209" i="4"/>
  <c r="X172" i="4"/>
  <c r="X207" i="4"/>
  <c r="X223" i="4"/>
  <c r="X118" i="4"/>
  <c r="X117" i="4"/>
  <c r="X98" i="4"/>
  <c r="X171" i="4"/>
  <c r="X165" i="4"/>
  <c r="X70" i="4"/>
  <c r="X61" i="4"/>
  <c r="X41" i="4"/>
  <c r="X111" i="4"/>
  <c r="X108" i="4"/>
  <c r="X15" i="4"/>
  <c r="X82" i="4"/>
  <c r="X23" i="4"/>
  <c r="X49" i="4"/>
  <c r="X76" i="4"/>
  <c r="X62" i="4"/>
  <c r="X28" i="4"/>
  <c r="X313" i="4"/>
  <c r="W461" i="4"/>
  <c r="W825" i="4"/>
  <c r="X825" i="4"/>
  <c r="X760" i="4"/>
  <c r="X742" i="4"/>
  <c r="W435" i="4"/>
  <c r="X631" i="4"/>
  <c r="X466" i="4"/>
  <c r="X463" i="4"/>
  <c r="X415" i="4"/>
  <c r="X621" i="4"/>
  <c r="W666" i="4"/>
  <c r="W822" i="4"/>
  <c r="X822" i="4"/>
  <c r="X781" i="4"/>
  <c r="W781" i="4"/>
  <c r="W763" i="4"/>
  <c r="X763" i="4"/>
  <c r="W830" i="4"/>
  <c r="X830" i="4"/>
  <c r="W532" i="4"/>
  <c r="X532" i="4"/>
  <c r="X602" i="4"/>
  <c r="W602" i="4"/>
  <c r="X794" i="4"/>
  <c r="W794" i="4"/>
  <c r="X816" i="4"/>
  <c r="W816" i="4"/>
  <c r="X804" i="4"/>
  <c r="X634" i="4"/>
  <c r="X632" i="4"/>
  <c r="X557" i="4"/>
  <c r="X530" i="4"/>
  <c r="X526" i="4"/>
  <c r="X785" i="4"/>
  <c r="X803" i="4"/>
  <c r="X787" i="4"/>
  <c r="X733" i="4"/>
  <c r="X709" i="4"/>
  <c r="X684" i="4"/>
  <c r="X644" i="4"/>
  <c r="W651" i="4"/>
  <c r="W590" i="4"/>
  <c r="W531" i="4"/>
  <c r="W467" i="4"/>
  <c r="W383" i="4"/>
  <c r="W452" i="4"/>
  <c r="X753" i="4"/>
  <c r="X833" i="4"/>
  <c r="X776" i="4"/>
  <c r="X732" i="4"/>
  <c r="X690" i="4"/>
  <c r="X708" i="4"/>
  <c r="X695" i="4"/>
  <c r="X707" i="4"/>
  <c r="X630" i="4"/>
  <c r="X480" i="4"/>
  <c r="X725" i="4"/>
  <c r="X678" i="4"/>
  <c r="X620" i="4"/>
  <c r="X766" i="4"/>
  <c r="X797" i="4"/>
  <c r="X777" i="4"/>
  <c r="X734" i="4"/>
  <c r="X710" i="4"/>
  <c r="X698" i="4"/>
  <c r="X685" i="4"/>
  <c r="B1" i="6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ancer la requête à partir de PROALIM" type="1" refreshedVersion="4" background="1" saveData="1">
    <dbPr connection="DATABASE=PROALIM;DSN=PROALIM;UID=LENTENGRE;" command="SELECT ARTICLE.Dossier, ARTICLE.DateFinValid, ARTICLE.Reference, PRODUCTION_LIGNE_NOMENCLATURE.ReferenceComposant, ARTICLE.Designation, ARTICLE.NatureProduit, ARTICLE.UniteReference, ARTICLE.FamilleStat_0002, ARTICLE.PoidsNet_x000d__x000a_FROM ARTICLE ARTICLE, PRODUCTION_LIGNE_NOMENCLATURE PRODUCTION_LIGNE_NOMENCLATURE_x000d__x000a_WHERE ARTICLE.Dossier = PRODUCTION_LIGNE_NOMENCLATURE.Dossier AND ARTICLE.Reference = PRODUCTION_LIGNE_NOMENCLATURE.Reference AND ((PRODUCTION_LIGNE_NOMENCLATURE.ReferenceComposant Like 'SF%') AND (ARTICLE.Dossier=102) AND (ARTICLE.DateFinValid Is Null) AND (ARTICLE.Reference Not Like 'SF%') AND (ARTICLE.NatureProduit Like '2%') OR (PRODUCTION_LIGNE_NOMENCLATURE.ReferenceComposant Like 'XMP%') AND (ARTICLE.Dossier=102) AND (ARTICLE.DateFinValid Is Null) AND (ARTICLE.Reference Not Like 'SF%') AND (ARTICLE.NatureProduit Like '2%'))"/>
  </connection>
  <connection id="2" xr16:uid="{00000000-0015-0000-FFFF-FFFF01000000}" name="Lancer la requête à partir de PROALIM1" type="1" refreshedVersion="4" background="1" saveData="1">
    <dbPr connection="DATABASE=PROALIM;DSN=PROALIM;UID=LENTENGRE;" command="SELECT ARTICLE.Dossier, ARTICLE.Reference, ARTICLE.Designation_x000d__x000a_FROM ARTICLE ARTICLE_x000d__x000a_WHERE (ARTICLE.Dossier=102) AND (ARTICLE.Reference Like 'SF%')"/>
  </connection>
  <connection id="3" xr16:uid="{00000000-0015-0000-FFFF-FFFF02000000}" name="Lancer la requête à partir de PROALIM2" type="1" refreshedVersion="4" background="1" saveData="1">
    <dbPr connection="DATABASE=PROALIM;DSN=PROALIM;UID=LENTENGRE;" command="SELECT OF_ENTETE.Dossier, OF_ENTETE.Status, OF_ENTETE.PieceNo, OF_ENTETE.EnregNo, OF_ENTETE.BLNo, OF_ENTETE.Reference, OF_ENTETE.DateDebutRevisee, OF_ENTETE.DateFinRevisee, OF_ENTETE.Qte_OF_Entete, OF_ENTETE.QteCde, OF_ENTETE.QteBL_x000d__x000a_FROM OF_ENTETE OF_ENTETE_x000d__x000a_WHERE (OF_ENTETE.Dossier=102) AND (OF_ENTETE.Status&gt;=5) AND (OF_ENTETE.Reference Not Like 'SF%') AND (OF_ENTETE.DateFinRevisee&gt;={d '2018-01-01'})"/>
  </connection>
  <connection id="4" xr16:uid="{00000000-0015-0000-FFFF-FFFF03000000}" name="Lancer la requête à partir de PROALIM3" type="1" refreshedVersion="4" background="1" saveData="1">
    <dbPr connection="DATABASE=PROALIM;DSN=PROALIM;UID=LENTENGRE;" command="SELECT OF_ENTETE.Dossier, OF_ENTETE.Status, OF_ENTETE.PieceNo, OF_ENTETE.EnregNo, OF_ENTETE.BLNo, OF_ENTETE.Reference, OF_ENTETE.DateDebutRevisee, OF_ENTETE.DateFinRevisee, OF_ENTETE.QteBL_x000d__x000a_FROM OF_ENTETE OF_ENTETE_x000d__x000a_WHERE (OF_ENTETE.Dossier=102) AND (OF_ENTETE.Status&gt;=5) AND (OF_ENTETE.Reference Like 'SF%') AND (OF_ENTETE.DateFinRevisee&gt;={d '2018-01-01'})"/>
  </connection>
  <connection id="5" xr16:uid="{00000000-0015-0000-FFFF-FFFF04000000}" name="Lancer la requête à partir de PROALIM4" type="1" refreshedVersion="4" background="1" saveData="1">
    <dbPr connection="DATABASE=PROALIM;DSN=PROALIM;UID=LENTENGRE;" command="SELECT VENTILATION.Dossier, VENTILATION.CodeOperation, VENTILATION.EnregNo, VENTILATION.PieceNo, VENTILATION.DateBL, VENTILATION.Reference, VENTILATION.SerieLot, VENTILATION.DatePeremption, VENTILATION.Qte_Ventilation_x000d__x000a_FROM VENTILATION VENTILATION_x000d__x000a_WHERE (VENTILATION.Dossier=102) AND (VENTILATION.CodeOperation='JF') AND (VENTILATION.DateBL&gt;={d '2018-01-01'})"/>
  </connection>
  <connection id="6" xr16:uid="{00000000-0015-0000-FFFF-FFFF05000000}" name="Lancer la requête à partir de PROALIM5" type="1" refreshedVersion="4" background="1" saveData="1">
    <dbPr connection="DATABASE=PROALIM;DSN=PROALIM;UID=LENTENGRE;" command="SELECT MOUVEMENT.Dossier, MOUVEMENT.EnregNo, MOUVEMENT.DateBL, MOUVEMENT.BLNo, MOUVEMENT.CodeOperation, MOUVEMENT.OFNo, MOUVEMENT.Reference, MOUVEMENT.Designation, MOUVEMENT.QteBlSign_x000d__x000a_FROM MOUVEMENT MOUVEMENT_x000d__x000a_WHERE (MOUVEMENT.Dossier=102) AND (MOUVEMENT.DateBL&gt;={d '2018-01-01'}) AND (MOUVEMENT.CodeOperation='IF') AND (MOUVEMENT.Reference Like 'XMP%')_x000d__x000a_ORDER BY MOUVEMENT.OFNo"/>
  </connection>
  <connection id="7" xr16:uid="{00000000-0015-0000-FFFF-FFFF06000000}" name="Lancer la requête à partir de PROALIM6" type="1" refreshedVersion="4" background="1" saveData="1">
    <dbPr connection="DATABASE=PROALIM;DSN=PROALIM;UID=LENTENGRE;" command="SELECT ARTICLE.Dossier, ARTICLE.Reference, ARTICLE.Designation, ARTICLE.NatureProduit, ARTICLE.DateFinValid_x000d__x000a_FROM ARTICLE ARTICLE_x000d__x000a_WHERE (ARTICLE.Dossier=102) AND (ARTICLE.Reference Not Like 'SF%') AND (ARTICLE.NatureProduit Like '2%') AND (ARTICLE.DateFinValid Is Null)"/>
  </connection>
</connections>
</file>

<file path=xl/sharedStrings.xml><?xml version="1.0" encoding="utf-8"?>
<sst xmlns="http://schemas.openxmlformats.org/spreadsheetml/2006/main" count="31843" uniqueCount="4568">
  <si>
    <t>FAMILLESTAT_0002</t>
  </si>
  <si>
    <t>LIGNES</t>
  </si>
  <si>
    <t>PRODPUR</t>
  </si>
  <si>
    <t>Purée</t>
  </si>
  <si>
    <t>PRODSACH</t>
  </si>
  <si>
    <t>Rovema</t>
  </si>
  <si>
    <t>PRODSEAU</t>
  </si>
  <si>
    <t>Seau</t>
  </si>
  <si>
    <t>PRODBPLA</t>
  </si>
  <si>
    <t>Boite plastique</t>
  </si>
  <si>
    <t>PRODBTE</t>
  </si>
  <si>
    <t>OTS</t>
  </si>
  <si>
    <t>PRODPEME</t>
  </si>
  <si>
    <t>Pesée/mélange</t>
  </si>
  <si>
    <t>PRODSALU</t>
  </si>
  <si>
    <t>Tecse</t>
  </si>
  <si>
    <t>PRODSTIC</t>
  </si>
  <si>
    <t>Stick</t>
  </si>
  <si>
    <t>DOSSIER</t>
  </si>
  <si>
    <t>DATEFINVALID</t>
  </si>
  <si>
    <t>REFERENCE</t>
  </si>
  <si>
    <t>REFERENCECOMPOSANT</t>
  </si>
  <si>
    <t>DESIGNATION</t>
  </si>
  <si>
    <t>NATUREPRODUIT</t>
  </si>
  <si>
    <t>UNITEREFERENCE</t>
  </si>
  <si>
    <t>POIDSNET</t>
  </si>
  <si>
    <t>BOISS001</t>
  </si>
  <si>
    <t>SF01273</t>
  </si>
  <si>
    <t>Boisson cacao 20 g riche en protéines avec sucre et édulcorants</t>
  </si>
  <si>
    <t>2AZF</t>
  </si>
  <si>
    <t>SACH</t>
  </si>
  <si>
    <t>BOISS002</t>
  </si>
  <si>
    <t>SF01271</t>
  </si>
  <si>
    <t>Boisson capuccino 20 g riche en protéines avec sucre et édulcorants</t>
  </si>
  <si>
    <t>BOV024</t>
  </si>
  <si>
    <t>SF00859</t>
  </si>
  <si>
    <t>Court-bouillon - seau 10 kg - "La Bovida"</t>
  </si>
  <si>
    <t>2ASF</t>
  </si>
  <si>
    <t>SEAU</t>
  </si>
  <si>
    <t>BOV028</t>
  </si>
  <si>
    <t>SF00881</t>
  </si>
  <si>
    <t>Fonds brun lié - seau 12 kg 500 - "La Bovida"</t>
  </si>
  <si>
    <t>BRAKE008</t>
  </si>
  <si>
    <t>SF00843</t>
  </si>
  <si>
    <t>Roux blanc - boite 1,5 kg</t>
  </si>
  <si>
    <t>2ASC</t>
  </si>
  <si>
    <t>BPGF</t>
  </si>
  <si>
    <t>BRAKE029</t>
  </si>
  <si>
    <t>SF01385</t>
  </si>
  <si>
    <t>Fonds brun lié SANS GLUTAMATE 600G "BRAKE"</t>
  </si>
  <si>
    <t>2SSF</t>
  </si>
  <si>
    <t>BPPF</t>
  </si>
  <si>
    <t>BRAKE030</t>
  </si>
  <si>
    <t>SF01386</t>
  </si>
  <si>
    <t>Fumet de poisson SANS GLUTAMATE 600G "BRAKE"</t>
  </si>
  <si>
    <t>BRAKE031</t>
  </si>
  <si>
    <t>SF01387</t>
  </si>
  <si>
    <t>Fonds blanc de volaille SANS GLUTAMATE 600G "BRAKE"</t>
  </si>
  <si>
    <t>BRAKE032</t>
  </si>
  <si>
    <t>SF01388</t>
  </si>
  <si>
    <t>Fonds de veau SANS GLUTAMATE 600G "BRAKE"</t>
  </si>
  <si>
    <t>BRAKE033</t>
  </si>
  <si>
    <t>SF01389</t>
  </si>
  <si>
    <t>Bouillon de boeuf SANS GLUTAMATE 1.5KG "BRAKE"</t>
  </si>
  <si>
    <t>BRAKE034</t>
  </si>
  <si>
    <t>SF01390</t>
  </si>
  <si>
    <t>Bouillon de légumes SANS GLUTAMATE  "BRAKE"</t>
  </si>
  <si>
    <t>BRAKE035</t>
  </si>
  <si>
    <t>SF01391</t>
  </si>
  <si>
    <t>Fumet de crustacés SANS GLUTAMATE 600G "BRAKE"</t>
  </si>
  <si>
    <t>BRAKE036</t>
  </si>
  <si>
    <t>SF01429</t>
  </si>
  <si>
    <t>Fonds brun lié demi-glace SANS GLUTAMATE 600G "BRAKE"</t>
  </si>
  <si>
    <t>BRAKE037</t>
  </si>
  <si>
    <t>SF01430</t>
  </si>
  <si>
    <t>Jus de veau lié  SANS GLUTAMATE 600G "BRAKE"</t>
  </si>
  <si>
    <t>BRAKE038</t>
  </si>
  <si>
    <t>SF01431</t>
  </si>
  <si>
    <t>Jus d'agneau  SANS GLUTAMATE 600G "BRAKE"</t>
  </si>
  <si>
    <t>BRAKE039</t>
  </si>
  <si>
    <t>SF01432</t>
  </si>
  <si>
    <t>Bouillon de volaille SANS GLUTAMATE 1.5KG "BRAKE"</t>
  </si>
  <si>
    <t>DISC001</t>
  </si>
  <si>
    <t>SF01165</t>
  </si>
  <si>
    <t>Entremets parfum vanille boite 1 kg Denky</t>
  </si>
  <si>
    <t>2AZC</t>
  </si>
  <si>
    <t>BTE</t>
  </si>
  <si>
    <t>DISC002</t>
  </si>
  <si>
    <t>SF01053</t>
  </si>
  <si>
    <t>Entremets parfum chocolat boite 1 kg Denky</t>
  </si>
  <si>
    <t>DISC003</t>
  </si>
  <si>
    <t>SF01223</t>
  </si>
  <si>
    <t>Entremets parfum cerise boite 1 kg Denky</t>
  </si>
  <si>
    <t>DISC004</t>
  </si>
  <si>
    <t>SF01164</t>
  </si>
  <si>
    <t>Entremets parfum pistache boite 1 kg Denky</t>
  </si>
  <si>
    <t>DISC007</t>
  </si>
  <si>
    <t>SF01061</t>
  </si>
  <si>
    <t>Entremets parfum banane boite 1 kg Denky</t>
  </si>
  <si>
    <t>DISC008</t>
  </si>
  <si>
    <t>SF01050</t>
  </si>
  <si>
    <t>Entremets parfum abricot boite 1 kg Denky</t>
  </si>
  <si>
    <t>DISC009</t>
  </si>
  <si>
    <t>SF01055</t>
  </si>
  <si>
    <t>Entremets parfum framboise boite 1 kg Denky</t>
  </si>
  <si>
    <t>DISC010</t>
  </si>
  <si>
    <t>SF00895</t>
  </si>
  <si>
    <t>Jus de poulet boite 0.750 kg Denky</t>
  </si>
  <si>
    <t>DISC011</t>
  </si>
  <si>
    <t>SF00889</t>
  </si>
  <si>
    <t>Jus de porc boite 0.750 kg Denky</t>
  </si>
  <si>
    <t>DISC012</t>
  </si>
  <si>
    <t>SF01062</t>
  </si>
  <si>
    <t>Entremets parfum mangue boite 1 kg Planete desserts</t>
  </si>
  <si>
    <t>DISC013</t>
  </si>
  <si>
    <t>SF01063</t>
  </si>
  <si>
    <t>Entremets parfum pomme verte boite 1 kg Denky</t>
  </si>
  <si>
    <t>DISC014</t>
  </si>
  <si>
    <t>SF00888</t>
  </si>
  <si>
    <t>Jus de canard boite 0.750 kg Denky</t>
  </si>
  <si>
    <t>DISC015</t>
  </si>
  <si>
    <t>SF00890</t>
  </si>
  <si>
    <t>Jus de rôti de boeuf boite 0.750 kg Denky</t>
  </si>
  <si>
    <t>DISC016</t>
  </si>
  <si>
    <t>SF00855</t>
  </si>
  <si>
    <t>Bouillon de boeuf boite 1 kg Denky</t>
  </si>
  <si>
    <t>DISC017</t>
  </si>
  <si>
    <t>SF00935</t>
  </si>
  <si>
    <t>Sauce armoricaine boite 0.800 kg Denky</t>
  </si>
  <si>
    <t>DISC018</t>
  </si>
  <si>
    <t>SF00939</t>
  </si>
  <si>
    <t>Sauce bigarade boite 0.800 kg Denky</t>
  </si>
  <si>
    <t>DISC019</t>
  </si>
  <si>
    <t>SF00944</t>
  </si>
  <si>
    <t>Sauce diable boite 0.800 kg Denky</t>
  </si>
  <si>
    <t>2SSC</t>
  </si>
  <si>
    <t>DISC020</t>
  </si>
  <si>
    <t>SF00941</t>
  </si>
  <si>
    <t>Sauce chasseur boite 0.720 kg Denky</t>
  </si>
  <si>
    <t>DISC021</t>
  </si>
  <si>
    <t>SF00938</t>
  </si>
  <si>
    <t>Sauce beurre blanc boite 0.800 kg Denky</t>
  </si>
  <si>
    <t>DISC022</t>
  </si>
  <si>
    <t>SF00946</t>
  </si>
  <si>
    <t>Sauce Hollandaise boite 0.800 kg Denky</t>
  </si>
  <si>
    <t>DISC023</t>
  </si>
  <si>
    <t>SF00937</t>
  </si>
  <si>
    <t>Sauce béarnaise boite 0.800 kg Denky</t>
  </si>
  <si>
    <t>DISC024</t>
  </si>
  <si>
    <t>SF00936</t>
  </si>
  <si>
    <t>Sauce morilles boite 0.800 kg Denky</t>
  </si>
  <si>
    <t>DISC025</t>
  </si>
  <si>
    <t>SF00887</t>
  </si>
  <si>
    <t>Jus d'agneau boite 0.750 kg Denky</t>
  </si>
  <si>
    <t>DISC026</t>
  </si>
  <si>
    <t>SF01057</t>
  </si>
  <si>
    <t>Entremets parfum praliné boite 1 kg Denky</t>
  </si>
  <si>
    <t>DISC027</t>
  </si>
  <si>
    <t>SF01052</t>
  </si>
  <si>
    <t>Entremets parfum caramel boite 1 kg Denky</t>
  </si>
  <si>
    <t>DISC028</t>
  </si>
  <si>
    <t>SF00856</t>
  </si>
  <si>
    <t>Bouillon de légumes boite 1 kg Denky</t>
  </si>
  <si>
    <t>DISC029</t>
  </si>
  <si>
    <t>SF00950</t>
  </si>
  <si>
    <t>Sauce poivre vert boite 0.800 kg Denky</t>
  </si>
  <si>
    <t>DISC030</t>
  </si>
  <si>
    <t>SF00943</t>
  </si>
  <si>
    <t>Sauce curry boite 0.800 kg Denky</t>
  </si>
  <si>
    <t>DISC034</t>
  </si>
  <si>
    <t>SF01199</t>
  </si>
  <si>
    <t>Couronnement pour légumes ail persil boite 0.600 kg Denky</t>
  </si>
  <si>
    <t>DISC035</t>
  </si>
  <si>
    <t>SF01200</t>
  </si>
  <si>
    <t>Couronnement pour légumes oignon fines herbes boite 0.600 kg Denky</t>
  </si>
  <si>
    <t>DISC036</t>
  </si>
  <si>
    <t>SF01201</t>
  </si>
  <si>
    <t>Couronnement pour légumes tomate basilic boite 0.600 kg Denky</t>
  </si>
  <si>
    <t>DISC037</t>
  </si>
  <si>
    <t>SF00528</t>
  </si>
  <si>
    <t>Aromatique colombo créole boite 0.600 kg Denky</t>
  </si>
  <si>
    <t>DISC039</t>
  </si>
  <si>
    <t>SF00522</t>
  </si>
  <si>
    <t>Aromatique paëlla boite 0.600 kg Denky</t>
  </si>
  <si>
    <t>DISC040</t>
  </si>
  <si>
    <t>SF00524</t>
  </si>
  <si>
    <t>Aroatique Tex-Mex</t>
  </si>
  <si>
    <t>DISC041</t>
  </si>
  <si>
    <t>SF01080</t>
  </si>
  <si>
    <t>Tiramisu boite 0.540 kg Denky</t>
  </si>
  <si>
    <t>DISC043</t>
  </si>
  <si>
    <t>Roux blanc boite 1 kg Denky</t>
  </si>
  <si>
    <t>DISC045</t>
  </si>
  <si>
    <t>SF00880</t>
  </si>
  <si>
    <t>Fond blanc de volaille 900 g DENKY</t>
  </si>
  <si>
    <t>DLM012</t>
  </si>
  <si>
    <t>Court bouillon - seau 2 Kg - "Morvandelles"</t>
  </si>
  <si>
    <t>DLM013</t>
  </si>
  <si>
    <t>Court bouillon - seau 15 Kg - "Morvandelles"</t>
  </si>
  <si>
    <t>DLM014</t>
  </si>
  <si>
    <t>SF00903</t>
  </si>
  <si>
    <t>Gelée dorée - seau 2 Kg - "Morvandelles"</t>
  </si>
  <si>
    <t>DLM020</t>
  </si>
  <si>
    <t>Court bouillon - Sachet 48 g * 144  - "Morvandelles"</t>
  </si>
  <si>
    <t>DLM021</t>
  </si>
  <si>
    <t>Gelée dorée - Sachet 25 g *144 - "Morvandelles"</t>
  </si>
  <si>
    <t>DLM022</t>
  </si>
  <si>
    <t>SF00033</t>
  </si>
  <si>
    <t>Panure pour poisson  - Sachet 70 g - "Morvandelles"</t>
  </si>
  <si>
    <t>EDE007</t>
  </si>
  <si>
    <t>SF01266</t>
  </si>
  <si>
    <t>Protéine max - seau 1 kg</t>
  </si>
  <si>
    <t>2ANC</t>
  </si>
  <si>
    <t>EDE008</t>
  </si>
  <si>
    <t>SF01147</t>
  </si>
  <si>
    <t>Protéine max soja - seau 1 kg</t>
  </si>
  <si>
    <t>EDE010</t>
  </si>
  <si>
    <t>SF01148</t>
  </si>
  <si>
    <t>Sucralose - Préparation édulcorante à base de sucralose - boite 0.300 kg - "Edé</t>
  </si>
  <si>
    <t>2SEC</t>
  </si>
  <si>
    <t>EDE032</t>
  </si>
  <si>
    <t>SF01160</t>
  </si>
  <si>
    <t>Entremets à froid parfum vanille avec édulcorants sachet 80g  "Edé Ruy"</t>
  </si>
  <si>
    <t>2AEC</t>
  </si>
  <si>
    <t>SALU</t>
  </si>
  <si>
    <t>EDE037</t>
  </si>
  <si>
    <t>SF01193</t>
  </si>
  <si>
    <t>Rudy'Gel parfum citron sachet 100g  "Edé Ruy"</t>
  </si>
  <si>
    <t>2SZC</t>
  </si>
  <si>
    <t>EDE038</t>
  </si>
  <si>
    <t>SF01194</t>
  </si>
  <si>
    <t>Rudy'Gel parfum grenadine sachet 100g  "Edé Ruy"</t>
  </si>
  <si>
    <t>EDE039</t>
  </si>
  <si>
    <t>SF01195</t>
  </si>
  <si>
    <t>Rudy'Gel parfum menthe sachet 100g  "Edé Ruy"</t>
  </si>
  <si>
    <t>EDE040</t>
  </si>
  <si>
    <t>SF01196</t>
  </si>
  <si>
    <t>Rudy'Gel parfum orange sachet 100g  "Edé Ruy"</t>
  </si>
  <si>
    <t>EDE041</t>
  </si>
  <si>
    <t>SF01197</t>
  </si>
  <si>
    <t>Rudy'Gel parfum pêche sachet 100g  "Edé Ruy"</t>
  </si>
  <si>
    <t>EDE047</t>
  </si>
  <si>
    <t>SF01202</t>
  </si>
  <si>
    <t>Rudy'Gel avec édulcorants parfum citron sachet 50g  "Edé Ruy"</t>
  </si>
  <si>
    <t>EDE048</t>
  </si>
  <si>
    <t>SF01203</t>
  </si>
  <si>
    <t>Rudy'Gel avec édulcorants parfum grenadine sachet 50g  "Edé Ruy"</t>
  </si>
  <si>
    <t>EDE049</t>
  </si>
  <si>
    <t>SF01204</t>
  </si>
  <si>
    <t>Rudy'Gel avec édulcorants parfum orange sachet 50g  "Edé Ruy"</t>
  </si>
  <si>
    <t>EDE050</t>
  </si>
  <si>
    <t>SF01205</t>
  </si>
  <si>
    <t>Rudy'Gel avec édulcorants parfum pêche sachet 50g  "Edé Ruy"</t>
  </si>
  <si>
    <t>EDE069</t>
  </si>
  <si>
    <t>SF01222</t>
  </si>
  <si>
    <t>Rudy'Gel parfum fruits rouges sachet 100g  "Edé Ruy"</t>
  </si>
  <si>
    <t>EDE078</t>
  </si>
  <si>
    <t>SF01251</t>
  </si>
  <si>
    <t>Rudy'Gel parfum abricot sachet 100g  "Edé Ruy"</t>
  </si>
  <si>
    <t>EDE079</t>
  </si>
  <si>
    <t>SF01250</t>
  </si>
  <si>
    <t>Rudy'Gel parfum ananas sachet 100g  "Edé Ruy"</t>
  </si>
  <si>
    <t>EDE084</t>
  </si>
  <si>
    <t>SF01263</t>
  </si>
  <si>
    <t>Nutri d'oeuf - Boite 0.5 kg</t>
  </si>
  <si>
    <t>EDE085</t>
  </si>
  <si>
    <t>SF01274</t>
  </si>
  <si>
    <t>Beignets de pomme de terre - Sac 1 kg "Nutrisens Restauration"</t>
  </si>
  <si>
    <t>EDE087</t>
  </si>
  <si>
    <t>SF01276</t>
  </si>
  <si>
    <t>Mousse saveur fruits rouges avec édulcorants - Boite 0.335 kg</t>
  </si>
  <si>
    <t>EDE088</t>
  </si>
  <si>
    <t>SF01277</t>
  </si>
  <si>
    <t>Mousse saveur chocolat avec édulcorants - Boite 0.335 kg</t>
  </si>
  <si>
    <t>2AEF</t>
  </si>
  <si>
    <t>EDE089</t>
  </si>
  <si>
    <t>SF01278</t>
  </si>
  <si>
    <t>Mousse saveur café avec édulcorants - Boite 0.335 kg</t>
  </si>
  <si>
    <t>EDE090</t>
  </si>
  <si>
    <t>SF01279</t>
  </si>
  <si>
    <t>30/30 - Boite 0.600 kg "Nutrisens Restauration"</t>
  </si>
  <si>
    <t>EDE102</t>
  </si>
  <si>
    <t>SF01289</t>
  </si>
  <si>
    <t>Déjeuner cacao edulcoré riche en fibre</t>
  </si>
  <si>
    <t>2SEF</t>
  </si>
  <si>
    <t>EDE103</t>
  </si>
  <si>
    <t>SF01288</t>
  </si>
  <si>
    <t>Purée grand-mère salée sac 5 kg</t>
  </si>
  <si>
    <t>SAC</t>
  </si>
  <si>
    <t>EDE104</t>
  </si>
  <si>
    <t>Purée grand-mère salée sac 15 kg</t>
  </si>
  <si>
    <t>EDE106</t>
  </si>
  <si>
    <t>SF01287</t>
  </si>
  <si>
    <t>Purée grand-mère pauvre en sodium sac 5 kg</t>
  </si>
  <si>
    <t>2APF</t>
  </si>
  <si>
    <t>EDE114</t>
  </si>
  <si>
    <t>SF01304</t>
  </si>
  <si>
    <t>Céréal'Dèj saveur vanille édulc bte 750 g</t>
  </si>
  <si>
    <t>EDE120</t>
  </si>
  <si>
    <t>SF01356</t>
  </si>
  <si>
    <t>Purée du Chef pauvre en sodium sac 5 kg</t>
  </si>
  <si>
    <t>ESSAI BOUILLON DE VOL 8G</t>
  </si>
  <si>
    <t>SF01455</t>
  </si>
  <si>
    <t>ESSAI BOUILLON DE VOLAILLE 8G</t>
  </si>
  <si>
    <t>2SNC</t>
  </si>
  <si>
    <t>STIC</t>
  </si>
  <si>
    <t>ESSAI GELCLEAR 3.7G</t>
  </si>
  <si>
    <t>SF01381</t>
  </si>
  <si>
    <t>Gel clear stick 3.7G STICK</t>
  </si>
  <si>
    <t>GO2001</t>
  </si>
  <si>
    <t>SF01301</t>
  </si>
  <si>
    <t>AC+ parfum fruits rouges bte 500g</t>
  </si>
  <si>
    <t>GO2002</t>
  </si>
  <si>
    <t>SF01357</t>
  </si>
  <si>
    <t>AC+ parfum mandarine givrée bte 500g</t>
  </si>
  <si>
    <t>GO2005</t>
  </si>
  <si>
    <t>SF01360</t>
  </si>
  <si>
    <t>Prodextro neutre bte 450g</t>
  </si>
  <si>
    <t>GO2006</t>
  </si>
  <si>
    <t>SF01361</t>
  </si>
  <si>
    <t>Prodextro saveur thé-pêche bte 450g</t>
  </si>
  <si>
    <t>GO2007</t>
  </si>
  <si>
    <t>SF01362</t>
  </si>
  <si>
    <t>Carbomax saveur ananas pêche bte 750g</t>
  </si>
  <si>
    <t>GO2008</t>
  </si>
  <si>
    <t>SF01363</t>
  </si>
  <si>
    <t>Carbomax saveur fruits rouges bte 750g</t>
  </si>
  <si>
    <t>GO2009</t>
  </si>
  <si>
    <t>Ac+ saveur mandarine sachet 40g (20 par étui)</t>
  </si>
  <si>
    <t>GO2011</t>
  </si>
  <si>
    <t>Carbomax saveur fruits rouges sachet 40g (20 par étui)</t>
  </si>
  <si>
    <t>GO2012</t>
  </si>
  <si>
    <t>Carbomax saveur fruits rouges sachet 40g échantillon</t>
  </si>
  <si>
    <t>GO2015</t>
  </si>
  <si>
    <t>SF01370</t>
  </si>
  <si>
    <t>Gâteau énergétique saveur chocolat-noisette sachet 100g (12 par étui)</t>
  </si>
  <si>
    <t>GO2016</t>
  </si>
  <si>
    <t>SF01371</t>
  </si>
  <si>
    <t>Gâteau énergétique fruits rouges sachet 100g (12 par étui)</t>
  </si>
  <si>
    <t>GO2017</t>
  </si>
  <si>
    <t>SF01368</t>
  </si>
  <si>
    <t>Speed récup saveur citron - citron vert bte 400g</t>
  </si>
  <si>
    <t>GO2018</t>
  </si>
  <si>
    <t>SF01369</t>
  </si>
  <si>
    <t>Speed récup saveur cerise-cassis bte 400g</t>
  </si>
  <si>
    <t>GO2019</t>
  </si>
  <si>
    <t>SF01365</t>
  </si>
  <si>
    <t>Booster VTT parfum orange pêche bte 500g</t>
  </si>
  <si>
    <t>GO2020</t>
  </si>
  <si>
    <t>SF01366</t>
  </si>
  <si>
    <t>Booster trail parfum menthe bte 500g</t>
  </si>
  <si>
    <t>GO2021</t>
  </si>
  <si>
    <t>SF01367</t>
  </si>
  <si>
    <t>Booster running parfum pomme-poire bte 500g</t>
  </si>
  <si>
    <t>GO2022</t>
  </si>
  <si>
    <t>Carbomax saveur fruits rouges seau 5 kg</t>
  </si>
  <si>
    <t>GO2024</t>
  </si>
  <si>
    <t>SF01359</t>
  </si>
  <si>
    <t>Hydramax saveur citron menthe boite de 560 g</t>
  </si>
  <si>
    <t>GO2025</t>
  </si>
  <si>
    <t>AC+ parfum fruits rouges bte 600g</t>
  </si>
  <si>
    <t>GO2026</t>
  </si>
  <si>
    <t>SF01454</t>
  </si>
  <si>
    <t>Proteo care</t>
  </si>
  <si>
    <t>GO2027</t>
  </si>
  <si>
    <t>SF01448</t>
  </si>
  <si>
    <t>Boisson FDH saveur menthe bte 500 g</t>
  </si>
  <si>
    <t>GO2028</t>
  </si>
  <si>
    <t>SF01449</t>
  </si>
  <si>
    <t>Boisson FDH salée curry et poulet bte 500 g</t>
  </si>
  <si>
    <t>GO2029</t>
  </si>
  <si>
    <t>Boisson FDH saveur menthe sachet 34 g</t>
  </si>
  <si>
    <t>GO2030</t>
  </si>
  <si>
    <t>Boisson FDH salée curry et poulet sachet 34 g</t>
  </si>
  <si>
    <t>IMP001</t>
  </si>
  <si>
    <t>Bouillon de boeuf - boite 1 kg 300 - "Impact"</t>
  </si>
  <si>
    <t>IMP002</t>
  </si>
  <si>
    <t>SF00857</t>
  </si>
  <si>
    <t>Bouillon de volaille - boite 1 kg 300 - "Impact"</t>
  </si>
  <si>
    <t>IMP003</t>
  </si>
  <si>
    <t>Fonds blanc de volaille - boite 0 kg 900 - "Impact"</t>
  </si>
  <si>
    <t>IMP004</t>
  </si>
  <si>
    <t>SF00882</t>
  </si>
  <si>
    <t>Fonds brun clair - boite 0 kg 980 - "Impact"</t>
  </si>
  <si>
    <t>IMP005</t>
  </si>
  <si>
    <t>Fonds brun lié - boite 0 kg 900 - "Impact"</t>
  </si>
  <si>
    <t>IMP006</t>
  </si>
  <si>
    <t>SF00885</t>
  </si>
  <si>
    <t>Fumet de poisson lié - boite 0 kg 900 - "Impact"</t>
  </si>
  <si>
    <t>IMP007</t>
  </si>
  <si>
    <t>SF00892</t>
  </si>
  <si>
    <t>Jus de veau - boite 0 kg 910 - "Impact"</t>
  </si>
  <si>
    <t>IMP026</t>
  </si>
  <si>
    <t>SF00551</t>
  </si>
  <si>
    <t>Jus marinière - boite 0 kg 660 - "Impact"</t>
  </si>
  <si>
    <t>IMP032</t>
  </si>
  <si>
    <t>SF00526</t>
  </si>
  <si>
    <t>Arômatique Bouquet garni - boite 0 kg 600 - "Impact"</t>
  </si>
  <si>
    <t>IMP033</t>
  </si>
  <si>
    <t>SF00527</t>
  </si>
  <si>
    <t>Arômatique Cantonaise - boite 0 kg 600 - "Impact"</t>
  </si>
  <si>
    <t>IMP034</t>
  </si>
  <si>
    <t>Arômatique Colombo Créole - boite 0 kg 600 - "Impact"</t>
  </si>
  <si>
    <t>IMP035</t>
  </si>
  <si>
    <t>SF00519</t>
  </si>
  <si>
    <t>Arômatique Couscous - boite 0 kg 600 - "Impact"</t>
  </si>
  <si>
    <t>IMP036</t>
  </si>
  <si>
    <t>SF00521</t>
  </si>
  <si>
    <t>Arômatique Gyros grec - boite 0 kg 600 - "Impact"</t>
  </si>
  <si>
    <t>IMP037</t>
  </si>
  <si>
    <t>SF00520</t>
  </si>
  <si>
    <t>Arômatique Curry indien - boite 0 kg 600 - "Impact"</t>
  </si>
  <si>
    <t>IMP038</t>
  </si>
  <si>
    <t>Arômatique Paella - boite 0 kg 600 - "Impact"</t>
  </si>
  <si>
    <t>IMP039</t>
  </si>
  <si>
    <t>Arômatique Tex-Mex - boite 0 kg 600 - "Impact"</t>
  </si>
  <si>
    <t>IMP041</t>
  </si>
  <si>
    <t>SF01106</t>
  </si>
  <si>
    <t>Mousse parfum chocolat - sac 1 kg - "Impact" (ALLERGENES)</t>
  </si>
  <si>
    <t>IMP042</t>
  </si>
  <si>
    <t>Entremets parfum chocolat - sac 1 kg - "Impact" (ALLERGENES)</t>
  </si>
  <si>
    <t>IMP043</t>
  </si>
  <si>
    <t>Entremets parfum caramel - sac 1 kg - "Impact"</t>
  </si>
  <si>
    <t>IMP045</t>
  </si>
  <si>
    <t>SF01054</t>
  </si>
  <si>
    <t>Entremets parfum citron - sac 1 kg - "Impact"</t>
  </si>
  <si>
    <t>IMP047</t>
  </si>
  <si>
    <t>Entremets parfum pistache - sac 1 kg - "Impact" (ALLERGENES)</t>
  </si>
  <si>
    <t>IMP048</t>
  </si>
  <si>
    <t>Entremets parfum praliné - sac 1 kg - "Impact"</t>
  </si>
  <si>
    <t>IMP049</t>
  </si>
  <si>
    <t>SF01143</t>
  </si>
  <si>
    <t>Gâteau de riz - sac 1 kg - "Impact"</t>
  </si>
  <si>
    <t>IMP050</t>
  </si>
  <si>
    <t>SF01144</t>
  </si>
  <si>
    <t>Gâteau de semoule - sac 1 kg - "Impact"</t>
  </si>
  <si>
    <t>SF01074</t>
  </si>
  <si>
    <t>IMP051</t>
  </si>
  <si>
    <t>Entremets parfum vanille - sac 1 kg - "Impact" (ALLERGENES)</t>
  </si>
  <si>
    <t>IMP052</t>
  </si>
  <si>
    <t>SF01051</t>
  </si>
  <si>
    <t>Entremets parfum café - sac 1 kg - "Impact" (ALLERGENES)</t>
  </si>
  <si>
    <t>IMP055</t>
  </si>
  <si>
    <t>SF01108</t>
  </si>
  <si>
    <t>Mousse parfum citron - sac 1 kg - "Impact"</t>
  </si>
  <si>
    <t>IMP056</t>
  </si>
  <si>
    <t>SF01112</t>
  </si>
  <si>
    <t>Mousse parfum noix de coco - sac 1 kg - "Impact"</t>
  </si>
  <si>
    <t>IMP057</t>
  </si>
  <si>
    <t>SF01100</t>
  </si>
  <si>
    <t>Mousse parfum café - sac 1 kg - "Impact" (ALLERGENES)</t>
  </si>
  <si>
    <t>NAT001</t>
  </si>
  <si>
    <t>Fumet de poisson - Boite 1.000 kg "la Nature à Table"</t>
  </si>
  <si>
    <t>NAT002</t>
  </si>
  <si>
    <t>SF00324</t>
  </si>
  <si>
    <t>Fumet de crustacés - Boite 1.000 kg "la Nature à Table"</t>
  </si>
  <si>
    <t>NAT003</t>
  </si>
  <si>
    <t>SF00751</t>
  </si>
  <si>
    <t>Bouillon de volaille pauvre en sodium - Boite 1.000 kg "la Nature à Table"</t>
  </si>
  <si>
    <t>2SPF</t>
  </si>
  <si>
    <t>NAT005</t>
  </si>
  <si>
    <t>Fonds brun lié - Boite 1.000 kg "la Nature à Table"</t>
  </si>
  <si>
    <t>NAT006</t>
  </si>
  <si>
    <t>Fonds blanc de volaille - Boite 1.000 kg "la Nature à Table"</t>
  </si>
  <si>
    <t>NAT007</t>
  </si>
  <si>
    <t>Jus de veau lié - Boite 1.000 kg "la Nature à Table"</t>
  </si>
  <si>
    <t>NAT008</t>
  </si>
  <si>
    <t>Gelée dorée - Boite 1.000 kg "la Nature à Table"</t>
  </si>
  <si>
    <t>PERF00001</t>
  </si>
  <si>
    <t>SF01313</t>
  </si>
  <si>
    <t>Bouillon de volaille 1 kg  "Nutrisens Performance"</t>
  </si>
  <si>
    <t>PERF002</t>
  </si>
  <si>
    <t>SF01322</t>
  </si>
  <si>
    <t>Fonds brun 1 kg  "Nutrisens Performance"</t>
  </si>
  <si>
    <t>PERF003</t>
  </si>
  <si>
    <t>SF01316</t>
  </si>
  <si>
    <t>Fumet de crustacés 1 kg  "Nutrisens Performance"</t>
  </si>
  <si>
    <t>PERF004</t>
  </si>
  <si>
    <t>SF01317</t>
  </si>
  <si>
    <t>Fumet de poisson 1 kg  "Nutrisens Performance"</t>
  </si>
  <si>
    <t>PERF006</t>
  </si>
  <si>
    <t>SF01333</t>
  </si>
  <si>
    <t>Jus de rôti de boeuf 1 kg  "Nutrisens Performance"</t>
  </si>
  <si>
    <t>PERF008</t>
  </si>
  <si>
    <t>SF01334</t>
  </si>
  <si>
    <t>Jus de veau lié 1 kg  "Nutrisens Performance"</t>
  </si>
  <si>
    <t>PERF009</t>
  </si>
  <si>
    <t>SF01318</t>
  </si>
  <si>
    <t>Fonds blanc de volaille pauvre en sodium 1 kg  "Nutrisens Performance"</t>
  </si>
  <si>
    <t>PERF010</t>
  </si>
  <si>
    <t>SF01323</t>
  </si>
  <si>
    <t>Fonds brun pauvre en sodium 1 kg  "Nutrisens Performance"</t>
  </si>
  <si>
    <t>PERF012</t>
  </si>
  <si>
    <t>SF01326</t>
  </si>
  <si>
    <t>Jus de rôti de boeuf pauvre en sodium 1 kg  "Nutrisens Performance"</t>
  </si>
  <si>
    <t>PERF013</t>
  </si>
  <si>
    <t>SF01327</t>
  </si>
  <si>
    <t>Jus de veau lié pauvre en sodium 1 kg  "Nutrisens Performance"</t>
  </si>
  <si>
    <t>PERF014</t>
  </si>
  <si>
    <t>Roux blanc bte 1 kg  "Nutrisens Performance"</t>
  </si>
  <si>
    <t>PERF015</t>
  </si>
  <si>
    <t>SF01312</t>
  </si>
  <si>
    <t>Bouillon de légumes - boite 1 kg "NUTRISENS PERFORMANCE"</t>
  </si>
  <si>
    <t>PERF017</t>
  </si>
  <si>
    <t>SF01319</t>
  </si>
  <si>
    <t>Fonds blanc de volaille  bte 1 kg  "Nutrisens Performance"</t>
  </si>
  <si>
    <t>PERF019</t>
  </si>
  <si>
    <t>SF01335</t>
  </si>
  <si>
    <t>Jus de poulet bte 1kg "NUTRISENS PERFORMANCE"</t>
  </si>
  <si>
    <t>PERF020</t>
  </si>
  <si>
    <t>SF01321</t>
  </si>
  <si>
    <t>Fonds blanc de veau pauvre en sodium 1KG "NUTRISENS PERFORMANCE"</t>
  </si>
  <si>
    <t>2APC</t>
  </si>
  <si>
    <t>PERF021</t>
  </si>
  <si>
    <t>SF01315</t>
  </si>
  <si>
    <t>Fumet de poisson pauvre en sodium 1KG "NUTRISENS PERFORMANCE"</t>
  </si>
  <si>
    <t>PERF023</t>
  </si>
  <si>
    <t>SF01329</t>
  </si>
  <si>
    <t>Jus de porc pauvre en sodium 1KG"NUTRISENS PERFORMANCE"</t>
  </si>
  <si>
    <t>PERF024</t>
  </si>
  <si>
    <t>SF01325</t>
  </si>
  <si>
    <t>Jus de poulet pauvre en sodium 1KG"NUTRISENS PERFORMANCE"</t>
  </si>
  <si>
    <t>PERF025</t>
  </si>
  <si>
    <t>SF01336</t>
  </si>
  <si>
    <t>Sauce Armoricaine 1KG "NUTRISENS PERFORMANCE"</t>
  </si>
  <si>
    <t>PERF027</t>
  </si>
  <si>
    <t>Sauce au poivre vert 1.05 Kg "NUTRISENS PERFORMANCE"</t>
  </si>
  <si>
    <t>PERF028</t>
  </si>
  <si>
    <t>SF01339</t>
  </si>
  <si>
    <t>Sauce bearnaise 1Kg "NUTRISENS PERFORMANCE"</t>
  </si>
  <si>
    <t>PERF035</t>
  </si>
  <si>
    <t>SF01311</t>
  </si>
  <si>
    <t>Bouillon de boeuf 1 kg "NUTRISENS PERFORMANCE"</t>
  </si>
  <si>
    <t>PERF036</t>
  </si>
  <si>
    <t>SF01354</t>
  </si>
  <si>
    <t>Bouillon de volaille pauvre en sodium"NUTRISENS PERFORMANCE"</t>
  </si>
  <si>
    <t>PERF037</t>
  </si>
  <si>
    <t>SF01310</t>
  </si>
  <si>
    <t>Bouillon de boeuf pauvre en sodium 1kg "NUTRISENS PERFORMANCE"</t>
  </si>
  <si>
    <t>PERF039</t>
  </si>
  <si>
    <t>SF01332</t>
  </si>
  <si>
    <t>Jus de porc 1kg "NUTRISENS PERFORMANCE"</t>
  </si>
  <si>
    <t>PERF041</t>
  </si>
  <si>
    <t>SF01379</t>
  </si>
  <si>
    <t>Sauce bechamel seau 5 kg "NUTRISENS PERFORMANCE"</t>
  </si>
  <si>
    <t>PERF042</t>
  </si>
  <si>
    <t>SF01340</t>
  </si>
  <si>
    <t>Sauce béchamel pauvre en sodium 1 kg "NUTRISENS PERFORMANCE"</t>
  </si>
  <si>
    <t>PERF048</t>
  </si>
  <si>
    <t>SF01290</t>
  </si>
  <si>
    <t>Potage instant creme de veau 20g "NUTRISENS PERFORMANCE"</t>
  </si>
  <si>
    <t>PERF049</t>
  </si>
  <si>
    <t>SF01281</t>
  </si>
  <si>
    <t>Potage instant légumes 20g "NUTRISENS PERFORMANCE"</t>
  </si>
  <si>
    <t>PERF050</t>
  </si>
  <si>
    <t>SF01383</t>
  </si>
  <si>
    <t>Potage instant légumes pauvre en sodium 20g "NUTRISENS PERFORMANCE"</t>
  </si>
  <si>
    <t>PERF051</t>
  </si>
  <si>
    <t>SF01384</t>
  </si>
  <si>
    <t>Potage instant poireaux-pommes de terre pauvre en sodium 20g "NUTRISENS</t>
  </si>
  <si>
    <t>PERF052</t>
  </si>
  <si>
    <t>SF01392</t>
  </si>
  <si>
    <t>Velouté légumes 1 kg/8 sachets "NUTRISENS PERFORMANCE"</t>
  </si>
  <si>
    <t>PERF053</t>
  </si>
  <si>
    <t>SF01393</t>
  </si>
  <si>
    <t>Velouté poireaux / pomme de terre 1kg " NUTRISENS PERFORMANCE"</t>
  </si>
  <si>
    <t>PERF063</t>
  </si>
  <si>
    <t>SF01434</t>
  </si>
  <si>
    <t>Sauce tomate provencale pauvre en sodium 0.950kg  "NUTRISENS PERFORMANCE"</t>
  </si>
  <si>
    <t>PERF065</t>
  </si>
  <si>
    <t>SF01421</t>
  </si>
  <si>
    <t>Potage instant poisson salé 20g "NUTRISENS PERFORMANCE"</t>
  </si>
  <si>
    <t>PERF066</t>
  </si>
  <si>
    <t>SF01422</t>
  </si>
  <si>
    <t>Potage instant tomate salé 20g "NUTRISENS PERFORMANCE"</t>
  </si>
  <si>
    <t>PERF067</t>
  </si>
  <si>
    <t>SF01423</t>
  </si>
  <si>
    <t>Potage instant champignons pauvre en sodium 20g "NUTRISENS PERFORMANCE"</t>
  </si>
  <si>
    <t>PERF068</t>
  </si>
  <si>
    <t>SF01424</t>
  </si>
  <si>
    <t>Potage instant cresson pauvre en sodium 20g "NUTRISENS PERFORMANCE"</t>
  </si>
  <si>
    <t>PERF069</t>
  </si>
  <si>
    <t>SF01425</t>
  </si>
  <si>
    <t>Potage instant tomate pauvre en sodium 20g "NUTRISENS PERFORMANCE"</t>
  </si>
  <si>
    <t>PERF070</t>
  </si>
  <si>
    <t>SF01426</t>
  </si>
  <si>
    <t>Velouté d'asperge 1Kg  "NUTRISENS PERFORMANCE"</t>
  </si>
  <si>
    <t>PERF071</t>
  </si>
  <si>
    <t>SF01427</t>
  </si>
  <si>
    <t>Velouté tomates 1Kg  "NUTRISENS PERFORMANCE"</t>
  </si>
  <si>
    <t>PF00013</t>
  </si>
  <si>
    <t>Bouillon de boeuf boite 1 kg Cookalim</t>
  </si>
  <si>
    <t>PF00014</t>
  </si>
  <si>
    <t>Bouillon de volaille boite 1 kg Cookalim</t>
  </si>
  <si>
    <t>PF00015</t>
  </si>
  <si>
    <t>Fonds blanc de volaille boite 0kg900 Cookalim</t>
  </si>
  <si>
    <t>PF00016</t>
  </si>
  <si>
    <t>Fonds brun lié boite 0kg900 Cookalim</t>
  </si>
  <si>
    <t>PF00017</t>
  </si>
  <si>
    <t>SF00883</t>
  </si>
  <si>
    <t>Fonds de veau blanc boite 0kg800 Cookalim</t>
  </si>
  <si>
    <t>PF00018</t>
  </si>
  <si>
    <t>Fumet de poisson boite 0kg900 Cookalim</t>
  </si>
  <si>
    <t>PF00020</t>
  </si>
  <si>
    <t>Fumet de crustacés boite 1kg Cookalim</t>
  </si>
  <si>
    <t>PF00021</t>
  </si>
  <si>
    <t>Jus de veau boite 0kg900 Cookalim</t>
  </si>
  <si>
    <t>PF00022</t>
  </si>
  <si>
    <t>Jus de poulet boite 0kg750 Cookalim</t>
  </si>
  <si>
    <t>PF00026</t>
  </si>
  <si>
    <t>Sauce béarnaise boite 1 kg Cookalim</t>
  </si>
  <si>
    <t>PF00031</t>
  </si>
  <si>
    <t>Mousse parfum chocolat boite 1 kg "Cookalim"</t>
  </si>
  <si>
    <t>PF00032</t>
  </si>
  <si>
    <t>SF01006</t>
  </si>
  <si>
    <t>Crème brûlée sans cassonade boite 0kg600 Cookalim</t>
  </si>
  <si>
    <t>PF00040</t>
  </si>
  <si>
    <t>Sauce beurre blanc boite 1kg 000 Cookalim</t>
  </si>
  <si>
    <t>PF00043</t>
  </si>
  <si>
    <t>Sauce poivre vert boite 1kg050 Cookalim</t>
  </si>
  <si>
    <t>PF00046</t>
  </si>
  <si>
    <t>Jus d'agneau boite 0 kg 750 Cookalim</t>
  </si>
  <si>
    <t>PF00049</t>
  </si>
  <si>
    <t>SF01105</t>
  </si>
  <si>
    <t>Mousse parfum chocolat intense boite 1 kg "Cookalim"</t>
  </si>
  <si>
    <t>PF00051</t>
  </si>
  <si>
    <t>Jus de rôti de boeuf boite 0 kg 750 Cookalim</t>
  </si>
  <si>
    <t>PF00071</t>
  </si>
  <si>
    <t>Roux blanc boite 1 kg Cookalim</t>
  </si>
  <si>
    <t>PF00073</t>
  </si>
  <si>
    <t>Bouillon de légumes - boite 1 kg Cookalim</t>
  </si>
  <si>
    <t>PF00081</t>
  </si>
  <si>
    <t>SF00901</t>
  </si>
  <si>
    <t>Gelée claire perlée boite 1 kg 250 Cookalim</t>
  </si>
  <si>
    <t>PF00091</t>
  </si>
  <si>
    <t>SF00777</t>
  </si>
  <si>
    <t>Sauce armoricaine hyposodée boite 0 kg 750 Cookalim</t>
  </si>
  <si>
    <t>PF00107</t>
  </si>
  <si>
    <t>SF01029</t>
  </si>
  <si>
    <t>Entremets parfum citron à froid 1 kg Cookalim</t>
  </si>
  <si>
    <t>PF00144</t>
  </si>
  <si>
    <t>Sauce morilles boite 0 kg 800 Cookalim</t>
  </si>
  <si>
    <t>PF00154</t>
  </si>
  <si>
    <t>SF00267</t>
  </si>
  <si>
    <t>Flan pâtissier extra boite 1 kg Cookalim</t>
  </si>
  <si>
    <t>PF00175</t>
  </si>
  <si>
    <t>Jus de veau boite 0kg750 Cookalim</t>
  </si>
  <si>
    <t>PF00176</t>
  </si>
  <si>
    <t>Fonds brun boite 0kg750 Cookalim</t>
  </si>
  <si>
    <t>PF00177</t>
  </si>
  <si>
    <t>Entremets parfum chocolat - sac 1 kg - "Cookalim"</t>
  </si>
  <si>
    <t>PF00178</t>
  </si>
  <si>
    <t>SF00945</t>
  </si>
  <si>
    <t>Sauce forestière - boite 1 kg - "Cookalim"</t>
  </si>
  <si>
    <t>PF00179</t>
  </si>
  <si>
    <t>SF00955</t>
  </si>
  <si>
    <t>Sauce trois poivres - boite 1 kg 050 - "Cookalim"</t>
  </si>
  <si>
    <t>PF00180</t>
  </si>
  <si>
    <t>SF01262</t>
  </si>
  <si>
    <t>Taboulé méditerranéen boite 1 kg "Cookalim"</t>
  </si>
  <si>
    <t>PF00181</t>
  </si>
  <si>
    <t>Sauce hollandaise - boite 1 kg 000 - "Cookalim"</t>
  </si>
  <si>
    <t>PF00182</t>
  </si>
  <si>
    <t>Entremets parfum vanille - sac 1 kg - "Cookalim"</t>
  </si>
  <si>
    <t>PF00184</t>
  </si>
  <si>
    <t>SF00952</t>
  </si>
  <si>
    <t>Sauce tomate provençale - boite 1 kg 040 - "Cookalim"</t>
  </si>
  <si>
    <t>PF00185</t>
  </si>
  <si>
    <t>SF00949</t>
  </si>
  <si>
    <t>Sauce marchand de vin - boite 0 kg 940 - "Cookalim"</t>
  </si>
  <si>
    <t>PF00186</t>
  </si>
  <si>
    <t>Entremets parfum caramel - sac 1 kg - "Cookalim"</t>
  </si>
  <si>
    <t>PF00188</t>
  </si>
  <si>
    <t>Court bouillon - seau 15 Kg</t>
  </si>
  <si>
    <t>PF00189</t>
  </si>
  <si>
    <t>Court bouillon - seau 2 Kg</t>
  </si>
  <si>
    <t>PF00194</t>
  </si>
  <si>
    <t>SF00940</t>
  </si>
  <si>
    <t>Sauce champignon boite 1kg Cookalim</t>
  </si>
  <si>
    <t>PF00203</t>
  </si>
  <si>
    <t>Purée premium salée sac 5 kg</t>
  </si>
  <si>
    <t>PF00206</t>
  </si>
  <si>
    <t>Purée premium pauvre en sodium sac 5 kg</t>
  </si>
  <si>
    <t>PF00209</t>
  </si>
  <si>
    <t>SF01439</t>
  </si>
  <si>
    <t>Panna cotta saveur Vanille Manger mains boite 1kg</t>
  </si>
  <si>
    <t>PF00210</t>
  </si>
  <si>
    <t>Panna cotta saveur Vanille Manger mains  200g</t>
  </si>
  <si>
    <t>PF00211</t>
  </si>
  <si>
    <t>SF01438</t>
  </si>
  <si>
    <t>Panna cotta saveur chocolat Manger-mains seau 3kg</t>
  </si>
  <si>
    <t>PF00212</t>
  </si>
  <si>
    <t>Panna cotta saveur vanille Manger-mains seau 3kg</t>
  </si>
  <si>
    <t>PF00213</t>
  </si>
  <si>
    <t>Panna cotta saveur chocolat Manger mains boite 1kg</t>
  </si>
  <si>
    <t>PF00214</t>
  </si>
  <si>
    <t>Panna cotta saveur chocolat Manger mains  200g</t>
  </si>
  <si>
    <t>PF00217</t>
  </si>
  <si>
    <t>Entremets parfum café - sac 1 kg - "Cookalim"</t>
  </si>
  <si>
    <t>PF00218</t>
  </si>
  <si>
    <t>Entremets parfum citron - sac 1 kg - "Cookalim"</t>
  </si>
  <si>
    <t>PF00219</t>
  </si>
  <si>
    <t>Entremets parfum pistache - sac 1 kg - "Cookalim"</t>
  </si>
  <si>
    <t>PF00220</t>
  </si>
  <si>
    <t>Entremets parfum praliné - sac 1 kg - "Cookalim"</t>
  </si>
  <si>
    <t>PF00231</t>
  </si>
  <si>
    <t>SF00148</t>
  </si>
  <si>
    <t>Transimix bte 300g (99x120)</t>
  </si>
  <si>
    <t>PF00232</t>
  </si>
  <si>
    <t>SF01122</t>
  </si>
  <si>
    <t>LIAISON PARFAITE  Bte standard  0.500 kg</t>
  </si>
  <si>
    <t>PF00238</t>
  </si>
  <si>
    <t>Gel clear stick 9G</t>
  </si>
  <si>
    <t>PF00241</t>
  </si>
  <si>
    <t>GEL CLEAR "NUTRISENS MEDICAL" 0.240G</t>
  </si>
  <si>
    <t>PF00242</t>
  </si>
  <si>
    <t>Gel clear stick  3,7G</t>
  </si>
  <si>
    <t>PLT00011</t>
  </si>
  <si>
    <t>SF01190</t>
  </si>
  <si>
    <t>Jus de veau lié</t>
  </si>
  <si>
    <t>PLT00016</t>
  </si>
  <si>
    <t>SF01187</t>
  </si>
  <si>
    <t>Fumet de poisson</t>
  </si>
  <si>
    <t>PLT00025</t>
  </si>
  <si>
    <t>Liaison parfaite sac 1 kg</t>
  </si>
  <si>
    <t>PLT031</t>
  </si>
  <si>
    <t>SF01433</t>
  </si>
  <si>
    <t>Potage instant crème de veau salée "PLAISIR ET TRADITION"</t>
  </si>
  <si>
    <t>PRO005</t>
  </si>
  <si>
    <t>SF00911</t>
  </si>
  <si>
    <t>Pommes dauphines  seau 10 kg "Proalim"</t>
  </si>
  <si>
    <t>PRO007</t>
  </si>
  <si>
    <t>Pommes dauphines boite 0 kg 840 "Proalim"</t>
  </si>
  <si>
    <t>PURSANT003</t>
  </si>
  <si>
    <t>SF00644</t>
  </si>
  <si>
    <t>Eau gélifiée sucrée parfum grenadine bte 0.800 kg</t>
  </si>
  <si>
    <t>PURSANT004</t>
  </si>
  <si>
    <t>SF00645</t>
  </si>
  <si>
    <t>Eau gélifiée sucrée parfum orange bte 0.800 kg</t>
  </si>
  <si>
    <t>PURSANT010</t>
  </si>
  <si>
    <t>Epaissim - sac 1 kg - "Pure Santé"</t>
  </si>
  <si>
    <t>PURSANT012</t>
  </si>
  <si>
    <t>SF00656</t>
  </si>
  <si>
    <t>Eau gélifiée sucrée parfum ananas bte 0.800 kg</t>
  </si>
  <si>
    <t>TOL001</t>
  </si>
  <si>
    <t>SF00985</t>
  </si>
  <si>
    <t>Crème de champignon HP HC - sachet 70g - Tonus Line</t>
  </si>
  <si>
    <t>TOL002</t>
  </si>
  <si>
    <t>SF00984</t>
  </si>
  <si>
    <t>Velouté de légumes du soleil HP HC - sachet 70g - Tonus Line</t>
  </si>
  <si>
    <t>TOL003</t>
  </si>
  <si>
    <t>SF00983</t>
  </si>
  <si>
    <t>Velouté de légumes variés HP HC - sachet 70g - Tonus Line</t>
  </si>
  <si>
    <t>TOL004</t>
  </si>
  <si>
    <t>SF00982</t>
  </si>
  <si>
    <t>Velouté de potiron HP HC - sachet 70g - N.Médical</t>
  </si>
  <si>
    <t>TOL006</t>
  </si>
  <si>
    <t>SF00634</t>
  </si>
  <si>
    <t>Eau gélifiée parfum poire édulcoré sachet 25 g "Tonus Line"</t>
  </si>
  <si>
    <t>TOL058</t>
  </si>
  <si>
    <t>SF01249</t>
  </si>
  <si>
    <t>Gel'mix+ bte 500g "TOL"</t>
  </si>
  <si>
    <t>TOL078</t>
  </si>
  <si>
    <t>SF01237</t>
  </si>
  <si>
    <t>Céréales instant saveur amande Tonus Line 650 g</t>
  </si>
  <si>
    <t>TOL079</t>
  </si>
  <si>
    <t>SF01238</t>
  </si>
  <si>
    <t>Céréales instant saveur cacao Tonus Line 650 g</t>
  </si>
  <si>
    <t>TOL080</t>
  </si>
  <si>
    <t>SF01239</t>
  </si>
  <si>
    <t>Céréales instant saveur miel Tonus Line 650 g</t>
  </si>
  <si>
    <t>TOL081</t>
  </si>
  <si>
    <t>SF01240</t>
  </si>
  <si>
    <t>Céréales instant saveur fruits des bois Tonus Line 650 g</t>
  </si>
  <si>
    <t>TOL082</t>
  </si>
  <si>
    <t>SF00633</t>
  </si>
  <si>
    <t>Eau gélifiée parfum menthe édulcoré sachet 25 g "Tonus Line"</t>
  </si>
  <si>
    <t>TOL082IT</t>
  </si>
  <si>
    <t>Eau gélifiée parfum menthe édulcoré sachet 25 g "Tonus Line Italia"</t>
  </si>
  <si>
    <t>TOL090</t>
  </si>
  <si>
    <t>SF01261</t>
  </si>
  <si>
    <t>Crème HP saveur chocolat noisette  sachet 200g "TOL"</t>
  </si>
  <si>
    <t>TOL093</t>
  </si>
  <si>
    <t>SF01260</t>
  </si>
  <si>
    <t>Crème HP saveur caramel beurre salé  sachet 200g "TOL"</t>
  </si>
  <si>
    <t>TOL097</t>
  </si>
  <si>
    <t>SF01231</t>
  </si>
  <si>
    <t>Crème HP saveur cacao  sachet 200g "TOL"</t>
  </si>
  <si>
    <t>TOL098</t>
  </si>
  <si>
    <t>SF01232</t>
  </si>
  <si>
    <t>Crème HP saveur vanille sachet 200g "TOL"</t>
  </si>
  <si>
    <t>TOL1000</t>
  </si>
  <si>
    <t>SF01291</t>
  </si>
  <si>
    <t>Hydr'instant saveur abricot avec sucre et édulc 0.600 g</t>
  </si>
  <si>
    <t>TOL1001</t>
  </si>
  <si>
    <t>SF01292</t>
  </si>
  <si>
    <t>Hydr'instant saveur ananas avec sucre et édulc</t>
  </si>
  <si>
    <t>TOL1002</t>
  </si>
  <si>
    <t>SF01293</t>
  </si>
  <si>
    <t>Hydr'instant saveur citron avec sucre et édulc 0.600 g</t>
  </si>
  <si>
    <t>TOL1003</t>
  </si>
  <si>
    <t>SF01294</t>
  </si>
  <si>
    <t>Hydr'instant saveur fruits rouges avec sucre et édulc 0.600 g</t>
  </si>
  <si>
    <t>TOL1004</t>
  </si>
  <si>
    <t>SF01295</t>
  </si>
  <si>
    <t>Hydr'instant saveur grenadine avec sucre et édulc 0.600 g</t>
  </si>
  <si>
    <t>TOL1005</t>
  </si>
  <si>
    <t>SF01296</t>
  </si>
  <si>
    <t>Hydr'instant saveur thé pêche avec sucre et édulc 0.600 g</t>
  </si>
  <si>
    <t>TOL1007</t>
  </si>
  <si>
    <t>SF01298</t>
  </si>
  <si>
    <t>Hydr'instant saveur orange avec sucre et édulc 0.600 g</t>
  </si>
  <si>
    <t>TOL1008</t>
  </si>
  <si>
    <t>SF01299</t>
  </si>
  <si>
    <t>Hydr'instant saveur pomme avec sucre et édulc 0.600 g</t>
  </si>
  <si>
    <t>TOL1009</t>
  </si>
  <si>
    <t>Hydrinstant parf. fruits rouges avec sucre et édulc stick 3g Tonus line</t>
  </si>
  <si>
    <t>TOL1010</t>
  </si>
  <si>
    <t>Hydrinstant parf. abricot avec sucre et édulc stick 30g Tonus line</t>
  </si>
  <si>
    <t>TOL1011</t>
  </si>
  <si>
    <t>Hydrinstant parf. ananas avec sucre et édulc stick 30g Tonus line</t>
  </si>
  <si>
    <t>TOL1012</t>
  </si>
  <si>
    <t>Hydrinstant parf. citron avec sucre et édulc stick 30g Tonus line</t>
  </si>
  <si>
    <t>TOL1013</t>
  </si>
  <si>
    <t>Hydrinstant parf. fruits rouges avec sucre et édulc stick 30g Tonus line</t>
  </si>
  <si>
    <t>TOL1014</t>
  </si>
  <si>
    <t>Hydrinstant parf.grenadine avec sucre et édulc stick 30g Tonus line</t>
  </si>
  <si>
    <t>TOL1015</t>
  </si>
  <si>
    <t>Hydrinstant parf.thé-pêche avec sucre et édulc stick 30g Tonus line</t>
  </si>
  <si>
    <t>TOL1016</t>
  </si>
  <si>
    <t>Hydrinstant parf.orange avec sucre et édulc stick 30g Tonus line</t>
  </si>
  <si>
    <t>TOL1017</t>
  </si>
  <si>
    <t>Hydrinstant parf.pomme avec sucre et édulc stick 30g Tonus line</t>
  </si>
  <si>
    <t>TOL1026</t>
  </si>
  <si>
    <t>Transimix stick 6.5g Tonus line</t>
  </si>
  <si>
    <t>TOL1027</t>
  </si>
  <si>
    <t>SF01446</t>
  </si>
  <si>
    <t>Hydrinstant parf. abricot  édulc stick 25g</t>
  </si>
  <si>
    <t>TOL1028</t>
  </si>
  <si>
    <t>SF01444</t>
  </si>
  <si>
    <t>Hydrinstant parf. citron  édulc stick 25g</t>
  </si>
  <si>
    <t>TOL1030</t>
  </si>
  <si>
    <t>SF01442</t>
  </si>
  <si>
    <t>Hydrinstant parf. fruits rouges édulc stick 25g</t>
  </si>
  <si>
    <t>TOL1031</t>
  </si>
  <si>
    <t>SF01441</t>
  </si>
  <si>
    <t>Hydrinstant parf. grenadine  édulc stick 25g</t>
  </si>
  <si>
    <t>TOL1033</t>
  </si>
  <si>
    <t>SF01440</t>
  </si>
  <si>
    <t>Hydrinstant parf. menthe édulc stick 25g</t>
  </si>
  <si>
    <t>TOL1034</t>
  </si>
  <si>
    <t>SF01447</t>
  </si>
  <si>
    <t>Hydrinstant parf. orange édulc stick 25g</t>
  </si>
  <si>
    <t>TOL1036</t>
  </si>
  <si>
    <t>SF01443</t>
  </si>
  <si>
    <t>Hydrinstant parf. poire édulc stick 25g</t>
  </si>
  <si>
    <t>TOL1037</t>
  </si>
  <si>
    <t>SF01445</t>
  </si>
  <si>
    <t>Hydrinstant parf. pomme édulc stick 25g</t>
  </si>
  <si>
    <t>TOL1051</t>
  </si>
  <si>
    <t>GEL CLEAR "NUTRISENS MEDICAL"0.125G</t>
  </si>
  <si>
    <t>TOL1052</t>
  </si>
  <si>
    <t>SF01413</t>
  </si>
  <si>
    <t>Entremets à chaud parfum café avec édulcorants sachet 50g  "NUTRISENS MEDICAL"</t>
  </si>
  <si>
    <t>TOL1053</t>
  </si>
  <si>
    <t>SF01411</t>
  </si>
  <si>
    <t>Entremets à chaud parfum fruits des bois avec édulcorants sachet 50g  "NUTRISENS</t>
  </si>
  <si>
    <t>TOL1054</t>
  </si>
  <si>
    <t>SF01412</t>
  </si>
  <si>
    <t>Entremets à chaud parfum vanille avec édulcorants sachet 50g  "NUTRISENS</t>
  </si>
  <si>
    <t>TOL1055</t>
  </si>
  <si>
    <t>SF01152</t>
  </si>
  <si>
    <t>Entremets à chaud parfum chocolat avec édulcorants sachet 50g  "NUTRISENS</t>
  </si>
  <si>
    <t>TOL1056</t>
  </si>
  <si>
    <t>SF01398</t>
  </si>
  <si>
    <t>Entremets à chaud parfum citron avec édulcorants sachet 50g  "NUTRISENS MEDICAL"</t>
  </si>
  <si>
    <t>TOL1057</t>
  </si>
  <si>
    <t>SF01399</t>
  </si>
  <si>
    <t>Entremets à chaud parfum praliné avec édulcorants sachet 50g  "NUTRISENS MEDICAL</t>
  </si>
  <si>
    <t>TOL1058</t>
  </si>
  <si>
    <t>SF01400</t>
  </si>
  <si>
    <t>Entremets à chaud parfum pistache avec édulcorants sachet 50g  "NUTRISENS MEDICA</t>
  </si>
  <si>
    <t>TOL1059</t>
  </si>
  <si>
    <t>SF01401</t>
  </si>
  <si>
    <t>Entremets à froid parfum praliné avec édulcorants sachet 40g "NUTRISENS MEDICAL"</t>
  </si>
  <si>
    <t>TOL1060</t>
  </si>
  <si>
    <t>SF01402</t>
  </si>
  <si>
    <t>Entremets à froid parfum citron avec édulcorants sachet 40g "NUTRISENS MEDICAL"</t>
  </si>
  <si>
    <t>TOL1061</t>
  </si>
  <si>
    <t>SF01403</t>
  </si>
  <si>
    <t>Entremets à froid parfum café avec édulcorants sachet 40g "NUTRISENS MEDICAL"</t>
  </si>
  <si>
    <t>2STD</t>
  </si>
  <si>
    <t>TOL1062</t>
  </si>
  <si>
    <t>SF01410</t>
  </si>
  <si>
    <t>Entremets à froid parfum caramel avec édulcorants sachet 40g "NUTRISENS MEDICAL"</t>
  </si>
  <si>
    <t>TOL1063</t>
  </si>
  <si>
    <t>SF01409</t>
  </si>
  <si>
    <t>Entremets à froid parfum vanille avec édulcorants sachet 40g "NUTRISENS MEDICAL"</t>
  </si>
  <si>
    <t>TOL1064</t>
  </si>
  <si>
    <t>SF01406</t>
  </si>
  <si>
    <t>Entremets à froid parfum chocolat avec édulcorants sachet 50g "NUTRISENS MEDICAL</t>
  </si>
  <si>
    <t>TOL1065</t>
  </si>
  <si>
    <t>SF01408</t>
  </si>
  <si>
    <t>Entremets à froid parfum pistache avec édulcorants sachet 40g "NUTRISENS MEDICAL</t>
  </si>
  <si>
    <t>TOL1067</t>
  </si>
  <si>
    <t>SF01435</t>
  </si>
  <si>
    <t>First Drink Fruits Rouges 500 g</t>
  </si>
  <si>
    <t>TOL1068</t>
  </si>
  <si>
    <t>SF01436</t>
  </si>
  <si>
    <t>Céréales instant parfum BISCUIT avec édulcorant 650 g</t>
  </si>
  <si>
    <t>TOL1069</t>
  </si>
  <si>
    <t>SF01437</t>
  </si>
  <si>
    <t>Nutri'dej saveur vanille 900 g</t>
  </si>
  <si>
    <t>TOL189</t>
  </si>
  <si>
    <t>Gel Ami bte 0.300 kg "TOL"</t>
  </si>
  <si>
    <t>TOL191</t>
  </si>
  <si>
    <t>Gel Ami bte 0.800 kg "TOL"</t>
  </si>
  <si>
    <t>TOL196</t>
  </si>
  <si>
    <t>Gel'mix+ sac 1 kg "TOL"</t>
  </si>
  <si>
    <t>TOL219</t>
  </si>
  <si>
    <t>SF01117</t>
  </si>
  <si>
    <t>Gel 'M sachet 10 g / 150</t>
  </si>
  <si>
    <t>TOL220</t>
  </si>
  <si>
    <t>Gel' M bte 300g</t>
  </si>
  <si>
    <t>TOL221</t>
  </si>
  <si>
    <t>Transimix bte 500g "TOL"</t>
  </si>
  <si>
    <t>TOL231</t>
  </si>
  <si>
    <t>SF00841</t>
  </si>
  <si>
    <t>Protinut bte 0kg500 "TOL"</t>
  </si>
  <si>
    <t>TOL232</t>
  </si>
  <si>
    <t>SF01243</t>
  </si>
  <si>
    <t>Crème HP saveur fruits des bois sachet 200g "TOL"</t>
  </si>
  <si>
    <t>TOL233</t>
  </si>
  <si>
    <t>SF01242</t>
  </si>
  <si>
    <t>Crème HP saveur café sachet 200g "TOL"</t>
  </si>
  <si>
    <t>TOL292</t>
  </si>
  <si>
    <t>Gel'froid parfum abricot boite 1 kg "Tonus Line"</t>
  </si>
  <si>
    <t>TOL293</t>
  </si>
  <si>
    <t>Gel'froid parfum ananas boite 1 kg "Tonus Line"</t>
  </si>
  <si>
    <t>TOL294</t>
  </si>
  <si>
    <t>Gel'froid parfum citron boite 1 kg "Tonus Line"</t>
  </si>
  <si>
    <t>TOL295</t>
  </si>
  <si>
    <t>Gel'froid parfum fruits rouges boite 1 kg "Tonus Line"</t>
  </si>
  <si>
    <t>TOL296</t>
  </si>
  <si>
    <t>Gel'froid parfum grenadine boite 1 kg "Tonus Line"</t>
  </si>
  <si>
    <t>TOL297</t>
  </si>
  <si>
    <t>Gel'froid parfum menthe boite 1 kg "Tonus Line"</t>
  </si>
  <si>
    <t>TOL298</t>
  </si>
  <si>
    <t>Gel'froid parfum orange boite 1 kg "Tonus Line"</t>
  </si>
  <si>
    <t>TOL299</t>
  </si>
  <si>
    <t>Gel'froid parfum pêche boite 1 kg "Tonus Line"</t>
  </si>
  <si>
    <t>TOL351</t>
  </si>
  <si>
    <t>SF00711</t>
  </si>
  <si>
    <t>Eau gélifiée parfum abricot sucré boite 800 g "Tonus Line"</t>
  </si>
  <si>
    <t>TOL352</t>
  </si>
  <si>
    <t>SF00712</t>
  </si>
  <si>
    <t>Eau gélifiée parfum ananas sucré boite 800 g "Tonus Line"</t>
  </si>
  <si>
    <t>TOL353</t>
  </si>
  <si>
    <t>SF00713</t>
  </si>
  <si>
    <t>Eau gélifiée parfum banane sucré boite 800 g "Tonus Line"</t>
  </si>
  <si>
    <t>TOL354</t>
  </si>
  <si>
    <t>SF00715</t>
  </si>
  <si>
    <t>Eau gélifiée parfum citron sucré boite 800 g "Tonus Line"</t>
  </si>
  <si>
    <t>TOL355</t>
  </si>
  <si>
    <t>SF00717</t>
  </si>
  <si>
    <t>Eau gélifiée parfum fruits rouges sucré boite 800 g "Tonus Line"</t>
  </si>
  <si>
    <t>TOL356</t>
  </si>
  <si>
    <t>SF00718</t>
  </si>
  <si>
    <t>Eau gélifiée parfum grenadine sucré boite 800 g "Tonus Line"</t>
  </si>
  <si>
    <t>TOL357</t>
  </si>
  <si>
    <t>SF00719</t>
  </si>
  <si>
    <t>Eau gélifiée parfum menthe sucré boite 800 g "Tonus Line"</t>
  </si>
  <si>
    <t>TOL358</t>
  </si>
  <si>
    <t>SF01118</t>
  </si>
  <si>
    <t>Eau gélifiée parfum nature sucré boite 800 g "Tonus Line"</t>
  </si>
  <si>
    <t>TOL359</t>
  </si>
  <si>
    <t>SF00721</t>
  </si>
  <si>
    <t>Eau gélifiée parfum thé pêche sucré boite 800 g "Tonus Line"</t>
  </si>
  <si>
    <t>TOL360</t>
  </si>
  <si>
    <t>SF00720</t>
  </si>
  <si>
    <t>Eau gélifiée parfum orange sucré boite 800 g "Tonus Line"</t>
  </si>
  <si>
    <t>TOL363</t>
  </si>
  <si>
    <t>SF00709</t>
  </si>
  <si>
    <t>Eau gélifiée parfum pomme sucré boite 800 g "Tonus Line"</t>
  </si>
  <si>
    <t>TOL371</t>
  </si>
  <si>
    <t>Eau gélifiée parfum abricot sucré sachet 27g "Tonus Line"</t>
  </si>
  <si>
    <t>TOL372</t>
  </si>
  <si>
    <t>Eau gélifiée parfum ananas sucré sachet 27g "Tonus Line"</t>
  </si>
  <si>
    <t>TOL374</t>
  </si>
  <si>
    <t>Eau gélifiée parfum citron sucré sachet 27g "Tonus Line"</t>
  </si>
  <si>
    <t>TOL375</t>
  </si>
  <si>
    <t>Eau gélifiée parfum fruits rouges sucré sachet 27g "Tonus Line"</t>
  </si>
  <si>
    <t>TOL376</t>
  </si>
  <si>
    <t>Eau gélifiée parfum grenadine sucré sachet 27g "Tonus Line"</t>
  </si>
  <si>
    <t>TOL378</t>
  </si>
  <si>
    <t>Eau gélifiée parfum nature sucré sachet 27g "Tonus Line"</t>
  </si>
  <si>
    <t>TOL379</t>
  </si>
  <si>
    <t>Eau gélifiée parfum thé pêche sucré sachet 27g "Tonus Line"</t>
  </si>
  <si>
    <t>TOL380</t>
  </si>
  <si>
    <t>Eau gélifiée parfum orange sucré sachet 27g "Tonus Line"</t>
  </si>
  <si>
    <t>TOL513</t>
  </si>
  <si>
    <t>Protinut sachet 12 g /200"Tonus Line"</t>
  </si>
  <si>
    <t>TOL561</t>
  </si>
  <si>
    <t>SF01154</t>
  </si>
  <si>
    <t>Mixé boeuf carottes bte 350 g "TOL"</t>
  </si>
  <si>
    <t>TOL562</t>
  </si>
  <si>
    <t>SF01156</t>
  </si>
  <si>
    <t>Mixé mousseline de poisson bte 350 g "TOL"</t>
  </si>
  <si>
    <t>TOL563</t>
  </si>
  <si>
    <t>SF01155</t>
  </si>
  <si>
    <t>Mixé mouton au riz bte 350 g "TOL"</t>
  </si>
  <si>
    <t>TOL564</t>
  </si>
  <si>
    <t>SF01153</t>
  </si>
  <si>
    <t>Mixé jambon 2 purées bte 350 g "TOL"</t>
  </si>
  <si>
    <t>TOL565</t>
  </si>
  <si>
    <t>SF00142</t>
  </si>
  <si>
    <t>Mixé oeuf à la provençale bte 350 g "TOL"</t>
  </si>
  <si>
    <t>TOL566</t>
  </si>
  <si>
    <t>SF00143</t>
  </si>
  <si>
    <t>Mixé oeuf provençale hyposodé bte 350 g "TOL"</t>
  </si>
  <si>
    <t>TOL567</t>
  </si>
  <si>
    <t>SF01157</t>
  </si>
  <si>
    <t>Mixé porc pomme de terre bte 350 g "TOL"</t>
  </si>
  <si>
    <t>TOL568</t>
  </si>
  <si>
    <t>SF01159</t>
  </si>
  <si>
    <t>Mixé poulet aux petits légumes bte 350 g "TOL"</t>
  </si>
  <si>
    <t>TOL569</t>
  </si>
  <si>
    <t>SF00147</t>
  </si>
  <si>
    <t>Mixé poulet aux petits légumes hyposodé bte 350 g"TOL"</t>
  </si>
  <si>
    <t>TOL570</t>
  </si>
  <si>
    <t>SF01158</t>
  </si>
  <si>
    <t>Mixé veau printanière bte 350 g "TOL"</t>
  </si>
  <si>
    <t>TOL796</t>
  </si>
  <si>
    <t>Eau gélifiée parfum pomme sucré sachet 80g  "Tonus Line"</t>
  </si>
  <si>
    <t>TOL798</t>
  </si>
  <si>
    <t>Eau gélifiée parfum nature sachet 80g  "Tonus Line"</t>
  </si>
  <si>
    <t>TOL798IT</t>
  </si>
  <si>
    <t>Eau gélifiée parfum nature sachet 80g  ITALIE</t>
  </si>
  <si>
    <t>TOL799IT</t>
  </si>
  <si>
    <t>SF00716</t>
  </si>
  <si>
    <t>Eau gélifiée parfum cola sucré sachet 80g  ITALIE</t>
  </si>
  <si>
    <t>TOL800</t>
  </si>
  <si>
    <t>Eau gélifiée parfum abricot sucré sachet 80g  "Tonus Line"</t>
  </si>
  <si>
    <t>TOL800IT</t>
  </si>
  <si>
    <t>Eau gélifiée parfum abricot sucré sachet 80g  ITALIE</t>
  </si>
  <si>
    <t>TOL801</t>
  </si>
  <si>
    <t>Eau gélifiée parfum citron sucré sachet 80g  "Tonus Line"</t>
  </si>
  <si>
    <t>TOL801IT</t>
  </si>
  <si>
    <t>Eau gélifiée parfum citron sucré sachet 80g  ITALIE</t>
  </si>
  <si>
    <t>TOL802</t>
  </si>
  <si>
    <t>Eau gélifiée parfum fruits rouges sucré sachet 80g  "Tonus Line"</t>
  </si>
  <si>
    <t>TOL802IT</t>
  </si>
  <si>
    <t>Eau gélifiée parfum fruits rouges sucré sachet 80g  ITALIE</t>
  </si>
  <si>
    <t>TOL803</t>
  </si>
  <si>
    <t>Eau gélifiée parfum grenadine sucré sachet 80g  "Tonus Line"</t>
  </si>
  <si>
    <t>TOL803IT</t>
  </si>
  <si>
    <t>Eau gélifiée parfum grenadine sucré sachet 80g  ITALIE</t>
  </si>
  <si>
    <t>TOL804</t>
  </si>
  <si>
    <t>Eau gélifiée parfum orange sucré sachet 80g  "Tonus Line"</t>
  </si>
  <si>
    <t>TOL804IT</t>
  </si>
  <si>
    <t>Eau gélifiée parfum orange sucré sachet 80g  ITALIE</t>
  </si>
  <si>
    <t>TOL805</t>
  </si>
  <si>
    <t>Eau gélifiée parfum ananas sucré sachet 80g  "Tonus Line"</t>
  </si>
  <si>
    <t>TOL806</t>
  </si>
  <si>
    <t>SF00714</t>
  </si>
  <si>
    <t>Eau gélifiée parfum café sucré sachet 80g  "Tonus Line"</t>
  </si>
  <si>
    <t>TOL806IT</t>
  </si>
  <si>
    <t>Eau gélifiée parfum café sucré sachet 80g  ITALIE</t>
  </si>
  <si>
    <t>TOL807</t>
  </si>
  <si>
    <t>Eau gélifiée parfum banane sucré sachet 80g  "Tonus Line"</t>
  </si>
  <si>
    <t>TOL807IT</t>
  </si>
  <si>
    <t>Eau gélifiée parfum banane sucré sachet 80g  ITALIE</t>
  </si>
  <si>
    <t>TOL808</t>
  </si>
  <si>
    <t>Eau gélifiée parfum menthe sucré sachet 80g  "Tonus Line"</t>
  </si>
  <si>
    <t>TOL808IT</t>
  </si>
  <si>
    <t>Eau gélifiée parfum menthe sucré sachet 80g  ITALIE</t>
  </si>
  <si>
    <t>TOL809</t>
  </si>
  <si>
    <t>Eau gélifiée parfum thé pêche sucré sachet 80g  "Tonus Line"</t>
  </si>
  <si>
    <t>TOL809IT</t>
  </si>
  <si>
    <t>Eau gélifiée parfum thé pêche sucré sachet 80g  ITALIE</t>
  </si>
  <si>
    <t>TOL810</t>
  </si>
  <si>
    <t>SF00722</t>
  </si>
  <si>
    <t>Eau gélifiée parfum abricot édulcorée boite 625g "Tonus line"</t>
  </si>
  <si>
    <t>TOL811</t>
  </si>
  <si>
    <t>SF00723</t>
  </si>
  <si>
    <t>Eau gélifiée parfum citron édulcorée boite 625g "Tonus line"</t>
  </si>
  <si>
    <t>TOL812</t>
  </si>
  <si>
    <t>SF00724</t>
  </si>
  <si>
    <t>Eau gélifiée parfum fruits rouges édulcorée boite 625g "Tonus line"</t>
  </si>
  <si>
    <t>TOL813</t>
  </si>
  <si>
    <t>SF00725</t>
  </si>
  <si>
    <t>Eau gélifiée parfum grenadine édulcorée boite 625g "Tonus line"</t>
  </si>
  <si>
    <t>TOL814</t>
  </si>
  <si>
    <t>SF00726</t>
  </si>
  <si>
    <t>Eau gélifiée parfum orange édulcorée boite 625g "Tonus line"</t>
  </si>
  <si>
    <t>TOL815</t>
  </si>
  <si>
    <t>SF00727</t>
  </si>
  <si>
    <t>Eau gélifiée parfum pomme édulcorée boite 625g "Tonus line"</t>
  </si>
  <si>
    <t>TOL924</t>
  </si>
  <si>
    <t>SF00115</t>
  </si>
  <si>
    <t>Flash Drink parfum fruits rouges stick 10 g</t>
  </si>
  <si>
    <t>TOL927</t>
  </si>
  <si>
    <t>SF00118</t>
  </si>
  <si>
    <t>Flash drink parfum orange stick 10 g</t>
  </si>
  <si>
    <t>TOL929</t>
  </si>
  <si>
    <t>SF00120</t>
  </si>
  <si>
    <t>Flash drink parfum thé pêche stick 10 g</t>
  </si>
  <si>
    <t>TOL959</t>
  </si>
  <si>
    <t>Eau gélifiée parfum pomme édulcoré sachet 25 g "Tonus Line"</t>
  </si>
  <si>
    <t>TOL959IT</t>
  </si>
  <si>
    <t>Eau gélifiée parfum pomme édulcoré sachet 25 g ITALIE</t>
  </si>
  <si>
    <t>TOL960IT</t>
  </si>
  <si>
    <t>SF00728</t>
  </si>
  <si>
    <t>Eau gélifiée parfum mangue édulcoré sachet 25 g ITALIE</t>
  </si>
  <si>
    <t>TOL961</t>
  </si>
  <si>
    <t>Eau gélifiée parfum abricot édulcoré sachet 25 g "Tonus Line"</t>
  </si>
  <si>
    <t>TOL961IT</t>
  </si>
  <si>
    <t>Eau gélifiée parfum abricot édulcoré sachet 25 g ITALIE</t>
  </si>
  <si>
    <t>TOL962</t>
  </si>
  <si>
    <t>Eau gélifiée parfum citron édulcoré sachet 25 g "Tonus Line"</t>
  </si>
  <si>
    <t>TOL962IT</t>
  </si>
  <si>
    <t>Eau gélifiée parfum citron édulcoré sachet 25 g ITALIE</t>
  </si>
  <si>
    <t>TOL963</t>
  </si>
  <si>
    <t>Eau gélifiée parfum fruits rouges édulcoré sachet 25 g "Tonus Line"</t>
  </si>
  <si>
    <t>TOL963IT</t>
  </si>
  <si>
    <t>Eau gélifiée parfum fruits rouges édulcoré sachet 25 g ITALIE</t>
  </si>
  <si>
    <t>TOL964</t>
  </si>
  <si>
    <t>Eau gélifiée parfum orange édulcoré sachet 25 g "Tonus Line"</t>
  </si>
  <si>
    <t>TOL964IT</t>
  </si>
  <si>
    <t>Eau gélifiée parfum orange édulcoré sachet 25 g ITALIE</t>
  </si>
  <si>
    <t>TOL965</t>
  </si>
  <si>
    <t>Eau gélifiée parfum grenadine édulcoré sachet 25 g "Tonus Line"</t>
  </si>
  <si>
    <t>TOL965IT</t>
  </si>
  <si>
    <t>Eau gélifiée parfum grenadine édulcoré sachet 25 g ITALIE</t>
  </si>
  <si>
    <t>TOL972</t>
  </si>
  <si>
    <t>SF01123</t>
  </si>
  <si>
    <t>Calorinut boîte 600g</t>
  </si>
  <si>
    <t>TOL982</t>
  </si>
  <si>
    <t>Gel'Ami sachet 10 g * 150 "Tonus Line"</t>
  </si>
  <si>
    <t>TOL983</t>
  </si>
  <si>
    <t>Gel' Ami - sac 1 kg - "Tonus Line"</t>
  </si>
  <si>
    <t>TOL984</t>
  </si>
  <si>
    <t>SF01172</t>
  </si>
  <si>
    <t>Nutridej' céréales saveur miel 900 g (ALLERGENES)</t>
  </si>
  <si>
    <t>TOL985</t>
  </si>
  <si>
    <t>SF01173</t>
  </si>
  <si>
    <t>Nutridej' céréales saveur biscuit 900 g (ALLERGENES)</t>
  </si>
  <si>
    <t>TOL986</t>
  </si>
  <si>
    <t>Nutridej' céréales saveur biscuit sachet 35 g (ALLERGENES)</t>
  </si>
  <si>
    <t>TOL988</t>
  </si>
  <si>
    <t>SF01224</t>
  </si>
  <si>
    <t>Nutridej' céréales saveur praliné sachet 35 g (ALLERGENES)</t>
  </si>
  <si>
    <t>TOL990</t>
  </si>
  <si>
    <t>Nutridej' céréales saveur praliné 900 g (ALLERGENES)</t>
  </si>
  <si>
    <t>TOL992</t>
  </si>
  <si>
    <t>SF01220</t>
  </si>
  <si>
    <t>Céréal'nut HP+ saveur biscuit bte 900 g (ALLERGENES)</t>
  </si>
  <si>
    <t>TOL993</t>
  </si>
  <si>
    <t>SF01221</t>
  </si>
  <si>
    <t>Céréal'nut HP+ avec édulcorants saveur biscuit bte 750 g (ALLERGENES)</t>
  </si>
  <si>
    <t>TOL994</t>
  </si>
  <si>
    <t>Céréal'nut HP+ saveur biscuit sachet 50 g (ALLERGENES)</t>
  </si>
  <si>
    <t>TOL995</t>
  </si>
  <si>
    <t>Céréal'nut HP+ avec édulcorants saveur biscuit sachet 50 g (ALLERGENES)</t>
  </si>
  <si>
    <t>TOL996</t>
  </si>
  <si>
    <t>SF01228</t>
  </si>
  <si>
    <t>Céréal'nut HP+ saveur fruits des bois bte 900 g (ALLERGENES)</t>
  </si>
  <si>
    <t>TOL997</t>
  </si>
  <si>
    <t>SF01229</t>
  </si>
  <si>
    <t>Céréal'nut HP+ saveur miel bte 900 g (ALLERGENES)</t>
  </si>
  <si>
    <t>TOL998</t>
  </si>
  <si>
    <t>SF01230</t>
  </si>
  <si>
    <t>Céréal'nut HP+ saveur praliné bte 900 g (ALLERGENES)</t>
  </si>
  <si>
    <t>TOLPH0001</t>
  </si>
  <si>
    <t>Velouté HP HC crème champignon pk 6x70g</t>
  </si>
  <si>
    <t>CLUS</t>
  </si>
  <si>
    <t>TOLPH0002</t>
  </si>
  <si>
    <t>Velouté HP HC légumes du soleil pk 6x70g</t>
  </si>
  <si>
    <t>TOLPH0003</t>
  </si>
  <si>
    <t>Velouté HP HC légumes variés pk 6x70g</t>
  </si>
  <si>
    <t>TOLPH0004</t>
  </si>
  <si>
    <t>Velouté HP HC potiron pk 6x70g</t>
  </si>
  <si>
    <t>TOLPH0994</t>
  </si>
  <si>
    <t>Céréal'nut HP+ biscuit pk 6x50g</t>
  </si>
  <si>
    <t>TOLPH0995</t>
  </si>
  <si>
    <t>Céréal'nut HP+ biscuit édulc pk 6x50g</t>
  </si>
  <si>
    <t>SF-ESSAI INDUST</t>
  </si>
  <si>
    <t>Essai industriel</t>
  </si>
  <si>
    <t>SF-TEST</t>
  </si>
  <si>
    <t>Eau gélifiée TEST amcasun</t>
  </si>
  <si>
    <t>SF00001</t>
  </si>
  <si>
    <t>cacao</t>
  </si>
  <si>
    <t>SF00002</t>
  </si>
  <si>
    <t>Entremets parfum cacao à froid édulcoré</t>
  </si>
  <si>
    <t>SF00003</t>
  </si>
  <si>
    <t>Entremets parfum café édulcoré à froid</t>
  </si>
  <si>
    <t>SF00004</t>
  </si>
  <si>
    <t>Entremets parfum caramel édulcoré à froid</t>
  </si>
  <si>
    <t>SF00005</t>
  </si>
  <si>
    <t>Entremets parfum citron édulcoré à froid</t>
  </si>
  <si>
    <t>SF00006</t>
  </si>
  <si>
    <t>Entremets parfum framboise édulcoré à froid</t>
  </si>
  <si>
    <t>SF00007</t>
  </si>
  <si>
    <t>Entremets parfum pistache édulcoré à froid</t>
  </si>
  <si>
    <t>SF00008</t>
  </si>
  <si>
    <t>Entremets parfum praliné édulcoré à froid</t>
  </si>
  <si>
    <t>SF00009</t>
  </si>
  <si>
    <t>Entremets parfum vanille édulcoré à froid</t>
  </si>
  <si>
    <t>SF00010</t>
  </si>
  <si>
    <t>Entremets parfum abricot édulcoré</t>
  </si>
  <si>
    <t>SF00011</t>
  </si>
  <si>
    <t>Entremets parfum café édulcoré</t>
  </si>
  <si>
    <t>SF00012</t>
  </si>
  <si>
    <t>Entremets parfum caramel édulcoré</t>
  </si>
  <si>
    <t>SF00013</t>
  </si>
  <si>
    <t>Entremets parfum citron édulcoré</t>
  </si>
  <si>
    <t>SF00014</t>
  </si>
  <si>
    <t>Entremets parfum framboise édulcoré</t>
  </si>
  <si>
    <t>SF00015</t>
  </si>
  <si>
    <t>Entremets parfum chocolat édulcoré</t>
  </si>
  <si>
    <t>SF00016</t>
  </si>
  <si>
    <t>Entremets parfum pistache édulcoré</t>
  </si>
  <si>
    <t>SF00017</t>
  </si>
  <si>
    <t>Entremets parfum praliné édulcoré</t>
  </si>
  <si>
    <t>SF00018</t>
  </si>
  <si>
    <t>Entremets parfum vanille édulcoré</t>
  </si>
  <si>
    <t>SF00019</t>
  </si>
  <si>
    <t>Entremets parfum fraise édulcoré</t>
  </si>
  <si>
    <t>SF00021</t>
  </si>
  <si>
    <t>Mousse parfum chocolat blanc noix de coco édulcorée</t>
  </si>
  <si>
    <t>SF00022</t>
  </si>
  <si>
    <t>Mousse parfum cacao édulcorée (ALLERGENES)</t>
  </si>
  <si>
    <t>SF00023</t>
  </si>
  <si>
    <t>Mousse parfum café édulcorée (ALLERGENES)</t>
  </si>
  <si>
    <t>SF00024</t>
  </si>
  <si>
    <t>Mousse parfum menthe pépites édulcorée</t>
  </si>
  <si>
    <t>SF00025</t>
  </si>
  <si>
    <t>Mousse parfum praliné édulcorée</t>
  </si>
  <si>
    <t>SF00026</t>
  </si>
  <si>
    <t>Mousse parfum vanille édulcorée (ALLERGENES)</t>
  </si>
  <si>
    <t>SF00027</t>
  </si>
  <si>
    <t>Entremets parfum praliné édulcoré 40g/L</t>
  </si>
  <si>
    <t>SF00028</t>
  </si>
  <si>
    <t>Entremets parfum café 60g/L</t>
  </si>
  <si>
    <t>Panure pour poisson</t>
  </si>
  <si>
    <t>SF00082</t>
  </si>
  <si>
    <t>Crème anglaise édulcorée à froid</t>
  </si>
  <si>
    <t>SF00083</t>
  </si>
  <si>
    <t>Crème anglaise édulcorée</t>
  </si>
  <si>
    <t>SF00084</t>
  </si>
  <si>
    <t>Crème brûlée édulcorée</t>
  </si>
  <si>
    <t>SF00085</t>
  </si>
  <si>
    <t>Crème anglaise édulcorée concentrée Dvlpt 2008</t>
  </si>
  <si>
    <t>SF00086</t>
  </si>
  <si>
    <t>Crème brûlée édulcorée concentrée Dvlpt 2008</t>
  </si>
  <si>
    <t>SF00087</t>
  </si>
  <si>
    <t>Gâteau de riz édulcoré concentré Dvlpt 2008</t>
  </si>
  <si>
    <t>SF00088</t>
  </si>
  <si>
    <t>Gâteau de semoule édulcoré concentré Dvlpt 2008</t>
  </si>
  <si>
    <t>SF00089</t>
  </si>
  <si>
    <t>Gâteau de riz édulcoré</t>
  </si>
  <si>
    <t>SF00090</t>
  </si>
  <si>
    <t>Gâteau de semoule édulcoré</t>
  </si>
  <si>
    <t>SF00096</t>
  </si>
  <si>
    <t>Entremets parfum vanille Hyper protéiné</t>
  </si>
  <si>
    <t>SF00097</t>
  </si>
  <si>
    <t>Entremets parfum chocolat hyper protéiné</t>
  </si>
  <si>
    <t>SF00110</t>
  </si>
  <si>
    <t>Flash drink parfum ananas</t>
  </si>
  <si>
    <t>SF00111</t>
  </si>
  <si>
    <t>Flash drink parfum mangue</t>
  </si>
  <si>
    <t>SF00112</t>
  </si>
  <si>
    <t>Flash drink parfum anis</t>
  </si>
  <si>
    <t>SF00113</t>
  </si>
  <si>
    <t>Flash drink parfum cassis</t>
  </si>
  <si>
    <t>SF00114</t>
  </si>
  <si>
    <t>Flash drink parfum citron</t>
  </si>
  <si>
    <t>Flash drink parfum Fruits Rouges</t>
  </si>
  <si>
    <t>SF00116</t>
  </si>
  <si>
    <t>Flash drink parfum Fruits Rouges + fibre</t>
  </si>
  <si>
    <t>SF00117</t>
  </si>
  <si>
    <t>Flash drink parfum menthe</t>
  </si>
  <si>
    <t>Flash drink parfum orange</t>
  </si>
  <si>
    <t>SF00119</t>
  </si>
  <si>
    <t>Flash drink parfum pomme</t>
  </si>
  <si>
    <t>Flash drink parfum thé pêche</t>
  </si>
  <si>
    <t>SF00121</t>
  </si>
  <si>
    <t>Sirotons parfum citron</t>
  </si>
  <si>
    <t>SF00121A</t>
  </si>
  <si>
    <t>SF00122</t>
  </si>
  <si>
    <t>Sirotons parfum fraise</t>
  </si>
  <si>
    <t>SF00122A</t>
  </si>
  <si>
    <t>SF00123</t>
  </si>
  <si>
    <t>Sirotons parfum grenadine</t>
  </si>
  <si>
    <t>SF00123A</t>
  </si>
  <si>
    <t>SF00124</t>
  </si>
  <si>
    <t>Sirotons parfum menthe</t>
  </si>
  <si>
    <t>SF00124A</t>
  </si>
  <si>
    <t>SF00125</t>
  </si>
  <si>
    <t>Sirotons parfum thé pêche</t>
  </si>
  <si>
    <t>SF00125A</t>
  </si>
  <si>
    <t>SF00126</t>
  </si>
  <si>
    <t>Sirotons parfum ananas</t>
  </si>
  <si>
    <t>SF00126A</t>
  </si>
  <si>
    <t>SF00127</t>
  </si>
  <si>
    <t>Sirotons parfum abricot</t>
  </si>
  <si>
    <t>SF00138</t>
  </si>
  <si>
    <t>Mixé boeuf carottes</t>
  </si>
  <si>
    <t>SF00139</t>
  </si>
  <si>
    <t>Mixé de mouton au riz</t>
  </si>
  <si>
    <t>SF00140</t>
  </si>
  <si>
    <t>Mixé jambon 2 purées</t>
  </si>
  <si>
    <t>SF00141</t>
  </si>
  <si>
    <t>Mixé mousseline poisson</t>
  </si>
  <si>
    <t>Mixé oeufs provençale</t>
  </si>
  <si>
    <t>Mixé oeufs provençale hyposodé</t>
  </si>
  <si>
    <t>SF00144</t>
  </si>
  <si>
    <t>Mixé porc pommes de terre</t>
  </si>
  <si>
    <t>SF00145</t>
  </si>
  <si>
    <t>Mixé veau printanière</t>
  </si>
  <si>
    <t>SF00146</t>
  </si>
  <si>
    <t>Mixé poulet petits légumes</t>
  </si>
  <si>
    <t>Mixé poulet petits légumes hyposodé</t>
  </si>
  <si>
    <t>Transimix</t>
  </si>
  <si>
    <t>SF00181</t>
  </si>
  <si>
    <t>Jus de rôti à froid</t>
  </si>
  <si>
    <t>SF00182</t>
  </si>
  <si>
    <t>Jus de veau à froid</t>
  </si>
  <si>
    <t>SF00183</t>
  </si>
  <si>
    <t>Sauce Tomate à froid</t>
  </si>
  <si>
    <t>SF00184</t>
  </si>
  <si>
    <t>Fond blond La Bovida</t>
  </si>
  <si>
    <t>SF00196</t>
  </si>
  <si>
    <t>ketchup sans allergènes</t>
  </si>
  <si>
    <t>SF00197</t>
  </si>
  <si>
    <t>Coulis de tomate Nectarys</t>
  </si>
  <si>
    <t>SF00240</t>
  </si>
  <si>
    <t>Pot au feu hyposodé Nectarys</t>
  </si>
  <si>
    <t>SF00241</t>
  </si>
  <si>
    <t>SF00244</t>
  </si>
  <si>
    <t>Sauce armoricaine hyposodée Nectarys</t>
  </si>
  <si>
    <t>SF00245</t>
  </si>
  <si>
    <t>Sauce armoricaine Nectarys</t>
  </si>
  <si>
    <t>SF00246</t>
  </si>
  <si>
    <t>Sauce curry Nectarys</t>
  </si>
  <si>
    <t>SF00247</t>
  </si>
  <si>
    <t>Sauce marchand de vin hyposodée Nectarys</t>
  </si>
  <si>
    <t>SF00248</t>
  </si>
  <si>
    <t>Sauce marchand de vin Nectarys</t>
  </si>
  <si>
    <t>SF00249</t>
  </si>
  <si>
    <t>Sauce poivre vert hyposodée Nectarys</t>
  </si>
  <si>
    <t>SF00261</t>
  </si>
  <si>
    <t>Base foisonnante neutre 180 g/l Delicens</t>
  </si>
  <si>
    <t>SF00262</t>
  </si>
  <si>
    <t>Crème grand-mère</t>
  </si>
  <si>
    <t>SF00263</t>
  </si>
  <si>
    <t>Crème anglaise à chaud</t>
  </si>
  <si>
    <t>SF00264</t>
  </si>
  <si>
    <t>Flan pâtissier delicens new essai</t>
  </si>
  <si>
    <t>SF00265</t>
  </si>
  <si>
    <t>Far breton</t>
  </si>
  <si>
    <t>SF00266</t>
  </si>
  <si>
    <t>Flan pâtissier 250 g/l</t>
  </si>
  <si>
    <t>Flan patissier extra</t>
  </si>
  <si>
    <t>SF00268</t>
  </si>
  <si>
    <t>Panna cotta</t>
  </si>
  <si>
    <t>SF00269</t>
  </si>
  <si>
    <t>Taboulé menthe Delicens</t>
  </si>
  <si>
    <t>SF00271</t>
  </si>
  <si>
    <t>Taboulé sans menthe</t>
  </si>
  <si>
    <t>SF00273</t>
  </si>
  <si>
    <t>Bouillon de boeuf Epicelia</t>
  </si>
  <si>
    <t>SF00275</t>
  </si>
  <si>
    <t>Fonds brun Epicelia</t>
  </si>
  <si>
    <t>SF00276</t>
  </si>
  <si>
    <t>Fumet de crustacés Epicelia</t>
  </si>
  <si>
    <t>SF00277</t>
  </si>
  <si>
    <t>Fumet de poisson Epicelia</t>
  </si>
  <si>
    <t>SF00278</t>
  </si>
  <si>
    <t>Jus de canard Epicelia</t>
  </si>
  <si>
    <t>SF00279</t>
  </si>
  <si>
    <t>Jus de veau Epicelia</t>
  </si>
  <si>
    <t>SF00297</t>
  </si>
  <si>
    <t>Fonds Blanc de volaille hyposodé Medimets</t>
  </si>
  <si>
    <t>SF00298</t>
  </si>
  <si>
    <t>Fonds Brun hyposodé Medimets</t>
  </si>
  <si>
    <t>SF00299</t>
  </si>
  <si>
    <t>Fumet de poisson hyposodé Medimets</t>
  </si>
  <si>
    <t>SF00300</t>
  </si>
  <si>
    <t>Jus veau hyposodé Medimets</t>
  </si>
  <si>
    <t>SF00301</t>
  </si>
  <si>
    <t>Sauce tomate hyposodé Medimets</t>
  </si>
  <si>
    <t>SF00304</t>
  </si>
  <si>
    <t>Sauce tomate cuisinée San Domenico</t>
  </si>
  <si>
    <t>SF00305</t>
  </si>
  <si>
    <t>Sauce tomate nature San Domenico</t>
  </si>
  <si>
    <t>SF00317</t>
  </si>
  <si>
    <t>Bouillon de boeuf Tradifonds</t>
  </si>
  <si>
    <t>SF00318</t>
  </si>
  <si>
    <t>Bouillon de volaille Tradifonds</t>
  </si>
  <si>
    <t>SF00319</t>
  </si>
  <si>
    <t>Fonds blanc de volaille Tradifonds</t>
  </si>
  <si>
    <t>SF00320</t>
  </si>
  <si>
    <t>Fonds brun clair Tradifonds</t>
  </si>
  <si>
    <t>SF00321</t>
  </si>
  <si>
    <t>Fonds brun Tradifonds</t>
  </si>
  <si>
    <t>SF00322</t>
  </si>
  <si>
    <t>Fonds de gibier Tradifonds</t>
  </si>
  <si>
    <t>SF00323</t>
  </si>
  <si>
    <t>Fonds de veau Tradifonds</t>
  </si>
  <si>
    <t>Fumet de crustacés Tradifonds</t>
  </si>
  <si>
    <t>SF00325</t>
  </si>
  <si>
    <t>Fumet de poisson Tradifonds</t>
  </si>
  <si>
    <t>SF00326</t>
  </si>
  <si>
    <t>Jus de moule marinière Tradifonds</t>
  </si>
  <si>
    <t>SF00327</t>
  </si>
  <si>
    <t>Jus de veau Tradifonds</t>
  </si>
  <si>
    <t>SF00328</t>
  </si>
  <si>
    <t>Pot-au-feu Tradifonds</t>
  </si>
  <si>
    <t>SF00335</t>
  </si>
  <si>
    <t>Sauce béarnaise Tradisauce</t>
  </si>
  <si>
    <t>SF00336</t>
  </si>
  <si>
    <t>Sauce diable Tradisauce</t>
  </si>
  <si>
    <t>SF00337</t>
  </si>
  <si>
    <t>Sauce girolle Tradisauce</t>
  </si>
  <si>
    <t>SF00338</t>
  </si>
  <si>
    <t>Sauce perigourdine Tradisauce</t>
  </si>
  <si>
    <t>SF00339</t>
  </si>
  <si>
    <t>Sauce poivre vert Tradisauce</t>
  </si>
  <si>
    <t>SF00340</t>
  </si>
  <si>
    <t>Sauce roquefort Tradisauce</t>
  </si>
  <si>
    <t>SF00507</t>
  </si>
  <si>
    <t>Amidon froment améliorant Crêperies</t>
  </si>
  <si>
    <t>SF00508</t>
  </si>
  <si>
    <t>CREPALIM 56L Crêperies</t>
  </si>
  <si>
    <t>SF00509</t>
  </si>
  <si>
    <t>DORURE LAC Crêperies</t>
  </si>
  <si>
    <t>SF00510</t>
  </si>
  <si>
    <t>LACTALASE Crêperies</t>
  </si>
  <si>
    <t>SF00511</t>
  </si>
  <si>
    <t>LACTAMEL A FROID Crêperies</t>
  </si>
  <si>
    <t>SF00512</t>
  </si>
  <si>
    <t>LEVA 60 Crêperies</t>
  </si>
  <si>
    <t>SF00513</t>
  </si>
  <si>
    <t>LEVA 60 N Crêperies</t>
  </si>
  <si>
    <t>SF00514</t>
  </si>
  <si>
    <t>LEVA 60 PM Crêperies</t>
  </si>
  <si>
    <t>SF00515</t>
  </si>
  <si>
    <t>MOLIJAUNE Crêperies</t>
  </si>
  <si>
    <t>SF00516</t>
  </si>
  <si>
    <t>PATI GLP 29M Crêperies</t>
  </si>
  <si>
    <t>SF00517</t>
  </si>
  <si>
    <t>PATI GLPN Crêperies</t>
  </si>
  <si>
    <t>Aromatique Couscous poulet</t>
  </si>
  <si>
    <t>Aromatique curry indien</t>
  </si>
  <si>
    <t>Aromatique grec gyros</t>
  </si>
  <si>
    <t>Aromatique paella</t>
  </si>
  <si>
    <t>SF00523</t>
  </si>
  <si>
    <t>Aromatique paella new formule</t>
  </si>
  <si>
    <t>Aromatique tex mex</t>
  </si>
  <si>
    <t>SF00525</t>
  </si>
  <si>
    <t>Aromatique andalouse</t>
  </si>
  <si>
    <t>Aromatique bouquet garni</t>
  </si>
  <si>
    <t>Aromatique cantonaise</t>
  </si>
  <si>
    <t>Aromatique colombo créole</t>
  </si>
  <si>
    <t>Jus marinière</t>
  </si>
  <si>
    <t>SF00552</t>
  </si>
  <si>
    <t>Sauce chili</t>
  </si>
  <si>
    <t>SF00553</t>
  </si>
  <si>
    <t>Sauce civet "Impact"</t>
  </si>
  <si>
    <t>SF00554</t>
  </si>
  <si>
    <t>Sauce crevette</t>
  </si>
  <si>
    <t>SF00555</t>
  </si>
  <si>
    <t>Sauce type ketchup</t>
  </si>
  <si>
    <t>SF00556</t>
  </si>
  <si>
    <t>Court-bouillon hyposodé Pate LANZA</t>
  </si>
  <si>
    <t>SF00557</t>
  </si>
  <si>
    <t>Court-bouillon Pate LANZA</t>
  </si>
  <si>
    <t>SF00631</t>
  </si>
  <si>
    <t>Eau gélifiée parfum thé-pêche avec édulcorants 25g/L (sans colorant azoïque)</t>
  </si>
  <si>
    <t>SF00632</t>
  </si>
  <si>
    <t>Eau gélifiée parfum cola avec édulcorants 25g/L (sans colorant azoïque) TOL</t>
  </si>
  <si>
    <t>Eau gélifiée parfum menthe avec édulcorants 25g/L (sans colorant azoïque) TOL</t>
  </si>
  <si>
    <t>Eau gélifiée parfum poire avec édulcorants 25g/L (sans colorant azoïque)</t>
  </si>
  <si>
    <t>SF00635</t>
  </si>
  <si>
    <t>Eau gélifiée parfum pamplemousse avec édulcorants 25g/L (sans colorant azoïque)</t>
  </si>
  <si>
    <t>SF00636</t>
  </si>
  <si>
    <t>Eau gélifiée parfum orange 100g/L (sans colorant azoïque)</t>
  </si>
  <si>
    <t>SF00637</t>
  </si>
  <si>
    <t>Eau gélifiée parfum grenadine 100g/L (sans colorant azoïque)</t>
  </si>
  <si>
    <t>SF00638</t>
  </si>
  <si>
    <t>Eau gélifiée parfum fruits rouges 100g/L (sans colorant azoïque)</t>
  </si>
  <si>
    <t>SF00639</t>
  </si>
  <si>
    <t>Eau gélifiée parfum ananas 100g/L (sans colorant azoïque)</t>
  </si>
  <si>
    <t>SF00640</t>
  </si>
  <si>
    <t>Eau gélifiée parfum abricot 100g/L (sans colorant azoïque)</t>
  </si>
  <si>
    <t>SF00641</t>
  </si>
  <si>
    <t>Eau gélifiée parfum orange avec édulc 25g/L (sans colorant azoïque) PURE SANTE</t>
  </si>
  <si>
    <t>SF00642</t>
  </si>
  <si>
    <t>Eau gélifiée parfum grenadine avec édulc 25g/L (sans colorant azoïque) PURE SANT</t>
  </si>
  <si>
    <t>SF00643</t>
  </si>
  <si>
    <t>Eau gélifiée parfum abricot 80g/L (sans colorant azoïque) PURE SANTE</t>
  </si>
  <si>
    <t>Eau gélifiée parfum grenadine 80g/L (sans colorant azoïque) PURE SANTE</t>
  </si>
  <si>
    <t>Eau gélifiée parfum orange 80g/L (sans colorant azoïque) PURE SANTE</t>
  </si>
  <si>
    <t>SF00646</t>
  </si>
  <si>
    <t>Eau gélifiée parfum pomme breaburn aspartame 60g/L</t>
  </si>
  <si>
    <t>SF00647</t>
  </si>
  <si>
    <t>Eau gélifiée parfum mangue aspartame 60g/L</t>
  </si>
  <si>
    <t>SF00648</t>
  </si>
  <si>
    <t>Eau gélifiée parfum pomme aspartame 60g/L</t>
  </si>
  <si>
    <t>SF00649</t>
  </si>
  <si>
    <t>Eau gélifiée parfum abricot aspartame 60g/L</t>
  </si>
  <si>
    <t>SF00650</t>
  </si>
  <si>
    <t>Eau gélifiée parfum citron aspartame 60g/L</t>
  </si>
  <si>
    <t>SF00651</t>
  </si>
  <si>
    <t>Eau gélifiée parfum fruits rouges aspartame 60g/L</t>
  </si>
  <si>
    <t>SF00652</t>
  </si>
  <si>
    <t>Eau gélifiée parfum grenadine aspartame 60g/L</t>
  </si>
  <si>
    <t>SF00654</t>
  </si>
  <si>
    <t>Eau gélifiée parfum orange aspartame 60g/L</t>
  </si>
  <si>
    <t>SF00655</t>
  </si>
  <si>
    <t>Eau gélifiée parfum fruits rouges 80g/L (sans colorant azoïque) PURE SANTE</t>
  </si>
  <si>
    <t>Eau gélifiée parfum ananas 80g/L (sans colorant azoïque) PURE SANTE</t>
  </si>
  <si>
    <t>SF00657</t>
  </si>
  <si>
    <t>Eau gélifiée parfum thé-pêche 80g/L (sans colorant azoïque) PURE SANTE</t>
  </si>
  <si>
    <t>SF00658</t>
  </si>
  <si>
    <t>Eau gélifiée parfum citron avec édulc 25g/L (sans colorant azoïque) PURE SANTE</t>
  </si>
  <si>
    <t>SF00659</t>
  </si>
  <si>
    <t>Eau gélifiée parfum fruits rouges avec édulc 25g/L (sans colorant azoïque)P.SANT</t>
  </si>
  <si>
    <t>SF00660</t>
  </si>
  <si>
    <t>Eau gélifiée parfum abricot avec édulc 25g/L (sans colorant azoïque) PURE SANTE</t>
  </si>
  <si>
    <t>SF00707</t>
  </si>
  <si>
    <t>Eau gélifiée parfum banane 80 g/L (sans colorant azoïque) PURE SANTE</t>
  </si>
  <si>
    <t>SF00708</t>
  </si>
  <si>
    <t>Eau gélifiée parfum citron 80 g/L (sans colorant azoïque) PURE SANTE</t>
  </si>
  <si>
    <t>Eau gélifiée parfum pomme 80 g/L</t>
  </si>
  <si>
    <t>SF00710</t>
  </si>
  <si>
    <t>Eau gélifiée parfum mangue 80 g/L</t>
  </si>
  <si>
    <t>Eau gélifiée parfum abricot 80 g/L</t>
  </si>
  <si>
    <t>Eau gélifiée parfum ananas 80 g/L</t>
  </si>
  <si>
    <t>Eau gélifiée parfum banane 80 g/L</t>
  </si>
  <si>
    <t>Eau gélifiée parfum café 80 g/L</t>
  </si>
  <si>
    <t>Eau gélifiée parfum citron 80 g/L (Tonus Line)</t>
  </si>
  <si>
    <t>Eau gélifiée parfum cola 80 g/L</t>
  </si>
  <si>
    <t>Eau gélifiée parfum fruits rouges 80 g/L</t>
  </si>
  <si>
    <t>Eau gélifiée parfum grenadine 80 g/L</t>
  </si>
  <si>
    <t>Eau gélifiée parfum menthe 80 g/L</t>
  </si>
  <si>
    <t>Eau gélifiée parfum orange 80 g/L</t>
  </si>
  <si>
    <t>Eau gélifiée parfum thé pêche 80 g/L</t>
  </si>
  <si>
    <t>Eau gélifiée parfum abricot édulcorée 25 g/L</t>
  </si>
  <si>
    <t>Eau gélifiée parfum citron édulcorée 25 g/L (Tonus Line)</t>
  </si>
  <si>
    <t>Eau gélifiée parfum Fruits rouges édulcorée 25 g/L</t>
  </si>
  <si>
    <t>Eau gélifiée parfum grenadine édulcorée 25 g/L</t>
  </si>
  <si>
    <t>Eau gélifiée parfum orange édulcorée 25 g/L</t>
  </si>
  <si>
    <t>Eau gélifiée parfum pomme édulcorée 25 g/L</t>
  </si>
  <si>
    <t>Eau gélifiée parfum mangue édulcorée 25 g/L</t>
  </si>
  <si>
    <t>SF00741</t>
  </si>
  <si>
    <t>Gel'froid parfum citron (développement ne pas utiliser)</t>
  </si>
  <si>
    <t>SF00742</t>
  </si>
  <si>
    <t>Gel'froid parfum abricot</t>
  </si>
  <si>
    <t>SF00743</t>
  </si>
  <si>
    <t>Gel'froid parfum ananas</t>
  </si>
  <si>
    <t>SF00744</t>
  </si>
  <si>
    <t>Gel'froid parfum citron</t>
  </si>
  <si>
    <t>SF00745</t>
  </si>
  <si>
    <t>Gel'froid parfum fruits rouges</t>
  </si>
  <si>
    <t>SF00746</t>
  </si>
  <si>
    <t>Gel'froid parfum grenadine</t>
  </si>
  <si>
    <t>SF00747</t>
  </si>
  <si>
    <t>Gel'froid parfum menthe</t>
  </si>
  <si>
    <t>SF00748</t>
  </si>
  <si>
    <t>Gel'froid parfum orange</t>
  </si>
  <si>
    <t>SF00749</t>
  </si>
  <si>
    <t>Bouillon boeuf hyposodé</t>
  </si>
  <si>
    <t>SF00750</t>
  </si>
  <si>
    <t>Bouillon de légumes hyposodé</t>
  </si>
  <si>
    <t>Bouillon de volaille hyposodé</t>
  </si>
  <si>
    <t>SF00752</t>
  </si>
  <si>
    <t>Court-bouillon hyposodé</t>
  </si>
  <si>
    <t>SF00753</t>
  </si>
  <si>
    <t>Pot au feu hyposodé</t>
  </si>
  <si>
    <t>SF00754</t>
  </si>
  <si>
    <t>Fonds blanc volaille hyposodé sans allergène à chaud/à froid</t>
  </si>
  <si>
    <t>SF00755</t>
  </si>
  <si>
    <t>Fonds brun clair hyposodé</t>
  </si>
  <si>
    <t>SF00756</t>
  </si>
  <si>
    <t>Fonds brun hyposodé sans allergène à froid</t>
  </si>
  <si>
    <t>SF00757</t>
  </si>
  <si>
    <t>Fonds de veau blanc hyposodé</t>
  </si>
  <si>
    <t>SF00758</t>
  </si>
  <si>
    <t>Fumet de crustacés hyposodé</t>
  </si>
  <si>
    <t>SF00759</t>
  </si>
  <si>
    <t>Fumet de poisson hyposodé</t>
  </si>
  <si>
    <t>SF00760</t>
  </si>
  <si>
    <t>Jus d agneau hyposodé sans allergène à chaud/à froid</t>
  </si>
  <si>
    <t>SF00761</t>
  </si>
  <si>
    <t>Jus de canard hyposodé sans allergène à chaud/à froid</t>
  </si>
  <si>
    <t>SF00762</t>
  </si>
  <si>
    <t>Jus de porc hyposodé sans allergène à chaud/à froid</t>
  </si>
  <si>
    <t>SF00763</t>
  </si>
  <si>
    <t>Jus de rôti hyposodé</t>
  </si>
  <si>
    <t>SF00764</t>
  </si>
  <si>
    <t>Jus de veau hyposodé</t>
  </si>
  <si>
    <t>SF00765</t>
  </si>
  <si>
    <t>Jus de volaille hyposodé sans allergène à chaud/à froid</t>
  </si>
  <si>
    <t>SF00766</t>
  </si>
  <si>
    <t>Fonds blanc de volaille hyposodé sans allergène</t>
  </si>
  <si>
    <t>SF00767</t>
  </si>
  <si>
    <t>Fonds brun lié hyposodé sans allergène</t>
  </si>
  <si>
    <t>SF00768</t>
  </si>
  <si>
    <t>Jus de rôti de boeuf hyposodé sans allergène</t>
  </si>
  <si>
    <t>SF00769</t>
  </si>
  <si>
    <t>Jus de veau lié hyposodé sans allergène à chaud/à froid</t>
  </si>
  <si>
    <t>SF00770</t>
  </si>
  <si>
    <t>Fumet du pêcheur hyposodé sans allergène sauf poisson</t>
  </si>
  <si>
    <t>SF00776</t>
  </si>
  <si>
    <t>Sauce 3 poivres hyposodée</t>
  </si>
  <si>
    <t>Sauce armoricaine hyposodée</t>
  </si>
  <si>
    <t>SF00778</t>
  </si>
  <si>
    <t>Sauce béarnaise hyposodée</t>
  </si>
  <si>
    <t>SF00779</t>
  </si>
  <si>
    <t>Sauce champignon hyposodée</t>
  </si>
  <si>
    <t>SF00780</t>
  </si>
  <si>
    <t>Sauce chasseur hypospdée</t>
  </si>
  <si>
    <t>SF00781</t>
  </si>
  <si>
    <t>Sauce forestière hyposodée</t>
  </si>
  <si>
    <t>SF00782</t>
  </si>
  <si>
    <t>Sauce hollandaise hyposodée</t>
  </si>
  <si>
    <t>SF00783</t>
  </si>
  <si>
    <t>Sauce marchand de vin hyposodée</t>
  </si>
  <si>
    <t>SF00784</t>
  </si>
  <si>
    <t>Sauce poivre vert hyposodée</t>
  </si>
  <si>
    <t>SF00785</t>
  </si>
  <si>
    <t>Sauce tomate hyposodée</t>
  </si>
  <si>
    <t>SF00786</t>
  </si>
  <si>
    <t>Sauce tomate provençale hyposodée</t>
  </si>
  <si>
    <t>SF00789</t>
  </si>
  <si>
    <t>Potage 8 legumes hyposodé</t>
  </si>
  <si>
    <t>SF00790</t>
  </si>
  <si>
    <t>Potage cresson hyposodé</t>
  </si>
  <si>
    <t>SF00791</t>
  </si>
  <si>
    <t>Potage poireau pomme de terre hyposodé</t>
  </si>
  <si>
    <t>SF00792</t>
  </si>
  <si>
    <t>Soupe champignon hyposodée</t>
  </si>
  <si>
    <t>SF00793</t>
  </si>
  <si>
    <t>Soupe oignon 4 epices hyposodée</t>
  </si>
  <si>
    <t>SF00794</t>
  </si>
  <si>
    <t>Potage poulet vermicelles hyposodée</t>
  </si>
  <si>
    <t>SF00795</t>
  </si>
  <si>
    <t>Soupe tomate vermicelles hyposodée</t>
  </si>
  <si>
    <t>SF00796</t>
  </si>
  <si>
    <t>Velouté asperge hyposodé</t>
  </si>
  <si>
    <t>SF00797</t>
  </si>
  <si>
    <t>Velouté champignon hyposodé 2 (non utilisé)</t>
  </si>
  <si>
    <t>SF00798</t>
  </si>
  <si>
    <t>Velouté champignon hyposodé</t>
  </si>
  <si>
    <t>SF00799</t>
  </si>
  <si>
    <t>Velouté crustacés hyposodé</t>
  </si>
  <si>
    <t>SF00800</t>
  </si>
  <si>
    <t>Velouté potiron hyposodé</t>
  </si>
  <si>
    <t>SF00801</t>
  </si>
  <si>
    <t>Velouté tomate hyposodé</t>
  </si>
  <si>
    <t>SF00803</t>
  </si>
  <si>
    <t>Assaisonnement ail persil</t>
  </si>
  <si>
    <t>SF00804</t>
  </si>
  <si>
    <t>Assaisonnement lard oignon</t>
  </si>
  <si>
    <t>SF00805</t>
  </si>
  <si>
    <t>Assaisonnement oignon fines herbes</t>
  </si>
  <si>
    <t>SF00806</t>
  </si>
  <si>
    <t>Cacao reconditionnement</t>
  </si>
  <si>
    <t>SF00807</t>
  </si>
  <si>
    <t>Cassonade reconditionnement</t>
  </si>
  <si>
    <t>SF00808</t>
  </si>
  <si>
    <t>Champignon lyo reconditionnement</t>
  </si>
  <si>
    <t>SF00834</t>
  </si>
  <si>
    <t>Gel' mix reconditionnement</t>
  </si>
  <si>
    <t>SF00837</t>
  </si>
  <si>
    <t>Pepites de chocolat reconditionnement</t>
  </si>
  <si>
    <t>SF00839</t>
  </si>
  <si>
    <t>Poudre de cacao reconditionnement</t>
  </si>
  <si>
    <t>SF00840</t>
  </si>
  <si>
    <t>Jaune d'oeuf reconditionnement</t>
  </si>
  <si>
    <t>Protilight reconditionnement</t>
  </si>
  <si>
    <t>SF00842</t>
  </si>
  <si>
    <t>Purée au lait reconditionnement</t>
  </si>
  <si>
    <t>Roux blanc reconditionnement</t>
  </si>
  <si>
    <t>SF00846</t>
  </si>
  <si>
    <t>Tomate poudre reconditionnement</t>
  </si>
  <si>
    <t>SF00847</t>
  </si>
  <si>
    <t>Vin blanc reconditionnement</t>
  </si>
  <si>
    <t>SF00848</t>
  </si>
  <si>
    <t>Vin rouge reconditionnement</t>
  </si>
  <si>
    <t>Bouillon de boeuf</t>
  </si>
  <si>
    <t>Bouillon de légumes</t>
  </si>
  <si>
    <t>Bouillon de volaille</t>
  </si>
  <si>
    <t>SF00858</t>
  </si>
  <si>
    <t>Court-bouillon bovida</t>
  </si>
  <si>
    <t>Court-bouillon</t>
  </si>
  <si>
    <t>SF00860</t>
  </si>
  <si>
    <t>Pot-au-feu</t>
  </si>
  <si>
    <t>Fonds blanc de volaille</t>
  </si>
  <si>
    <t>Fonds brun</t>
  </si>
  <si>
    <t>Fonds brun clair</t>
  </si>
  <si>
    <t>Fonds de veau blanc</t>
  </si>
  <si>
    <t>SF00884</t>
  </si>
  <si>
    <t>Fumet de crustacés</t>
  </si>
  <si>
    <t>Fumet de poisson (opaque)</t>
  </si>
  <si>
    <t>SF00886</t>
  </si>
  <si>
    <t>Fumet du pêcheur</t>
  </si>
  <si>
    <t>Jus d'agneau</t>
  </si>
  <si>
    <t>Jus de canard</t>
  </si>
  <si>
    <t>Jus de porc</t>
  </si>
  <si>
    <t>Jus de rôti de boeuf</t>
  </si>
  <si>
    <t>SF00891</t>
  </si>
  <si>
    <t>Jus de rôti de veau</t>
  </si>
  <si>
    <t>SF00893</t>
  </si>
  <si>
    <t>Jus de veau lié D</t>
  </si>
  <si>
    <t>Jus de volaille (rôtie)</t>
  </si>
  <si>
    <t>Gelée claire perlée</t>
  </si>
  <si>
    <t>SF00902</t>
  </si>
  <si>
    <t>Gelée dorée sans acide citrique</t>
  </si>
  <si>
    <t>Gelée dorée ambrée</t>
  </si>
  <si>
    <t>SF00906</t>
  </si>
  <si>
    <t>Duxelles de champignon</t>
  </si>
  <si>
    <t>SF00907</t>
  </si>
  <si>
    <t>Tombée d'oignons</t>
  </si>
  <si>
    <t>SF00910</t>
  </si>
  <si>
    <t>Pommes croquettes</t>
  </si>
  <si>
    <t>Pommes dauphines</t>
  </si>
  <si>
    <t>SF00933</t>
  </si>
  <si>
    <t>Sauce Béchamel à chaud</t>
  </si>
  <si>
    <t>SF00934</t>
  </si>
  <si>
    <t>Sauce Béchamel à froid</t>
  </si>
  <si>
    <t>Sauce Armoricaine</t>
  </si>
  <si>
    <t>Sauce aux morilles</t>
  </si>
  <si>
    <t>Sauce béarnaise</t>
  </si>
  <si>
    <t>Sauce Beurre blanc</t>
  </si>
  <si>
    <t>Sauce Bigarade</t>
  </si>
  <si>
    <t>Sauce Champignon</t>
  </si>
  <si>
    <t>Sauce Chasseur</t>
  </si>
  <si>
    <t>SF00942</t>
  </si>
  <si>
    <t>Sauce Civet</t>
  </si>
  <si>
    <t>Sauce curry</t>
  </si>
  <si>
    <t>Sauce diable</t>
  </si>
  <si>
    <t>Sauce forestière</t>
  </si>
  <si>
    <t>Sauce hollandaise</t>
  </si>
  <si>
    <t>SF00947</t>
  </si>
  <si>
    <t>Sauce Ketchup</t>
  </si>
  <si>
    <t>SF00948</t>
  </si>
  <si>
    <t>Sauce Madère</t>
  </si>
  <si>
    <t>Sauce Marchand de vin</t>
  </si>
  <si>
    <t>Sauce poivre vert</t>
  </si>
  <si>
    <t>SF00951</t>
  </si>
  <si>
    <t>Sauce Safran</t>
  </si>
  <si>
    <t>Sauce Tomate provençale</t>
  </si>
  <si>
    <t>SF00953</t>
  </si>
  <si>
    <t>Sauce Tomate</t>
  </si>
  <si>
    <t>SF00954</t>
  </si>
  <si>
    <t>Sauce Tomato grill</t>
  </si>
  <si>
    <t>Sauce Trois poivres</t>
  </si>
  <si>
    <t>SF00956</t>
  </si>
  <si>
    <t>Sauce Vin blanc</t>
  </si>
  <si>
    <t>SF00957</t>
  </si>
  <si>
    <t>Sauce vin rouge</t>
  </si>
  <si>
    <t>SF00959</t>
  </si>
  <si>
    <t>Taboulé Méditerranéen</t>
  </si>
  <si>
    <t>SF00960</t>
  </si>
  <si>
    <t>SF00961</t>
  </si>
  <si>
    <t>Sauce aux morilles "Pures Saveurs"</t>
  </si>
  <si>
    <t>Velouté de potiron HP HC</t>
  </si>
  <si>
    <t>Velouté de légumes variés HP HC</t>
  </si>
  <si>
    <t>Velouté de légumes du soleil HP HC</t>
  </si>
  <si>
    <t>Crème de champignon HP HC</t>
  </si>
  <si>
    <t>SF00986</t>
  </si>
  <si>
    <t>Potage 8 legumes</t>
  </si>
  <si>
    <t>SF00987</t>
  </si>
  <si>
    <t>Potage cresson</t>
  </si>
  <si>
    <t>SF00988</t>
  </si>
  <si>
    <t>Potage poireau pomme de terre</t>
  </si>
  <si>
    <t>SF00989</t>
  </si>
  <si>
    <t>Potage poulet vermicelles</t>
  </si>
  <si>
    <t>SF00990</t>
  </si>
  <si>
    <t>Soupe champignon</t>
  </si>
  <si>
    <t>SF00991</t>
  </si>
  <si>
    <t>Soupe oignon 4 epices</t>
  </si>
  <si>
    <t>SF00992</t>
  </si>
  <si>
    <t>Julienne de Vermicelles</t>
  </si>
  <si>
    <t>SF00993</t>
  </si>
  <si>
    <t>Velouté asperge</t>
  </si>
  <si>
    <t>SF00994</t>
  </si>
  <si>
    <t>Velouté champignon</t>
  </si>
  <si>
    <t>SF00995</t>
  </si>
  <si>
    <t>Velouté poireau pomme de terre</t>
  </si>
  <si>
    <t>SF00996</t>
  </si>
  <si>
    <t>Velouté potiron</t>
  </si>
  <si>
    <t>SF00997</t>
  </si>
  <si>
    <t>Velouté tomate</t>
  </si>
  <si>
    <t>SF01005</t>
  </si>
  <si>
    <t>Crème anglaise à froid</t>
  </si>
  <si>
    <t>Crème brûlée</t>
  </si>
  <si>
    <t>SF01007</t>
  </si>
  <si>
    <t>Crème brûlée Delicens</t>
  </si>
  <si>
    <t>SF01008</t>
  </si>
  <si>
    <t>Crème catalane</t>
  </si>
  <si>
    <t>SF01009</t>
  </si>
  <si>
    <t>Crème renversée aux oeufs</t>
  </si>
  <si>
    <t>SF01021</t>
  </si>
  <si>
    <t>Entremets parfum framboise à froid</t>
  </si>
  <si>
    <t>SF01022</t>
  </si>
  <si>
    <t>Entremets parfum pistache à froid</t>
  </si>
  <si>
    <t>SF01023</t>
  </si>
  <si>
    <t>Entremets parfum praliné à froid</t>
  </si>
  <si>
    <t>SF01024</t>
  </si>
  <si>
    <t>Entremets parfum vanille à froid</t>
  </si>
  <si>
    <t>SF01025</t>
  </si>
  <si>
    <t>Entremets parfum abricot à froid</t>
  </si>
  <si>
    <t>SF01026</t>
  </si>
  <si>
    <t>Entremets parfum café à froid</t>
  </si>
  <si>
    <t>SF01027</t>
  </si>
  <si>
    <t>Entremets parfum caramel à froid</t>
  </si>
  <si>
    <t>SF01028</t>
  </si>
  <si>
    <t>Entremets parfum chocolat à froid</t>
  </si>
  <si>
    <t>Entremets parfum citron à froid</t>
  </si>
  <si>
    <t>SF01045</t>
  </si>
  <si>
    <t>Entremets parfum caramel aux oeufs</t>
  </si>
  <si>
    <t>SF01046</t>
  </si>
  <si>
    <t>Entremets parfum chocolat aux oeufs</t>
  </si>
  <si>
    <t>SF01047</t>
  </si>
  <si>
    <t>Entremets parfum praliné aux oeufs</t>
  </si>
  <si>
    <t>SF01048</t>
  </si>
  <si>
    <t>Entremets parfum vanille aux oeufs</t>
  </si>
  <si>
    <t>SF01049</t>
  </si>
  <si>
    <t>Entremets parfum café aux oeufs</t>
  </si>
  <si>
    <t>Entremets parfum abricot (ALLERGENES)</t>
  </si>
  <si>
    <t>Entremets parfum café (ALLERGENES)</t>
  </si>
  <si>
    <t>Entremets parfum caramel (ALLERGENES)</t>
  </si>
  <si>
    <t>Entremets parfum chocolat (ALLERGENES)</t>
  </si>
  <si>
    <t>Entremets parfum citron (ALLERGENES)</t>
  </si>
  <si>
    <t>Entremets parfum framboise (ALLERGENES)</t>
  </si>
  <si>
    <t>SF01056</t>
  </si>
  <si>
    <t>Entremets parfum pistache (ALLERGENES)</t>
  </si>
  <si>
    <t>Entremets parfum praliné (ALLERGENES)</t>
  </si>
  <si>
    <t>SF01058</t>
  </si>
  <si>
    <t>Entremets parfum vanille (ALLERGENES)</t>
  </si>
  <si>
    <t>SF01059</t>
  </si>
  <si>
    <t>Entremets parfum fraise (ALLERGENES)</t>
  </si>
  <si>
    <t>SF01060</t>
  </si>
  <si>
    <t>Entremets parfum noix de coco (ALLERGENES)</t>
  </si>
  <si>
    <t>Entremets parfum banane (ALLERGENES)</t>
  </si>
  <si>
    <t>Entremets parfum mangue (ALLERGENES)</t>
  </si>
  <si>
    <t>Entremets parfum pomme verte (ALLERGENES)</t>
  </si>
  <si>
    <t>SF01064</t>
  </si>
  <si>
    <t>Entremets parfum orange (ALLERGENES)</t>
  </si>
  <si>
    <t>SF01069</t>
  </si>
  <si>
    <t>Flan patissier aux oeufs</t>
  </si>
  <si>
    <t>SF01071</t>
  </si>
  <si>
    <t>Gâteau de riz aux fruits</t>
  </si>
  <si>
    <t>SF01072</t>
  </si>
  <si>
    <t>Gâteau de riz</t>
  </si>
  <si>
    <t>Gâteau semoule raisin</t>
  </si>
  <si>
    <t>SF01076</t>
  </si>
  <si>
    <t>Pâte à clafoutis</t>
  </si>
  <si>
    <t>SF01077</t>
  </si>
  <si>
    <t>Pâte à crêpe</t>
  </si>
  <si>
    <t>SF01078</t>
  </si>
  <si>
    <t>Pudding aux fruits</t>
  </si>
  <si>
    <t>SF01079</t>
  </si>
  <si>
    <t>Sabayon</t>
  </si>
  <si>
    <t>Tiramisu</t>
  </si>
  <si>
    <t>SF01099</t>
  </si>
  <si>
    <t>Mousse parfum ananas</t>
  </si>
  <si>
    <t>Mousse parfum café (ALLERGENES)</t>
  </si>
  <si>
    <t>SF01101</t>
  </si>
  <si>
    <t>Mousse parfum café noisette (ALLERGENES)</t>
  </si>
  <si>
    <t>SF01102</t>
  </si>
  <si>
    <t>Mousse parfum cappuccino (ALLERGENES)</t>
  </si>
  <si>
    <t>SF01103</t>
  </si>
  <si>
    <t>Mousse parfum caramel (ALLERGENES)</t>
  </si>
  <si>
    <t>SF01104</t>
  </si>
  <si>
    <t>Mousse parfum chocolat blanc noix de coco (ALLERGENES)</t>
  </si>
  <si>
    <t>Mousse parfum chocolat intense (noire) (ALLERGENES)</t>
  </si>
  <si>
    <t>Mousse parfum chocolat (ALLERGENES)</t>
  </si>
  <si>
    <t>SF01107</t>
  </si>
  <si>
    <t>Mousse parfum chocolat blanc (ALLERGENES)</t>
  </si>
  <si>
    <t>Mousse parfum citron (ALLERGENES)</t>
  </si>
  <si>
    <t>SF01109</t>
  </si>
  <si>
    <t>Mousse parfum fraise (ALLERGENES)</t>
  </si>
  <si>
    <t>SF01110</t>
  </si>
  <si>
    <t>Mousse parfum menthe pépites (ALLERGENES)</t>
  </si>
  <si>
    <t>Mousse parfum noix de coco (ALLERGENES)</t>
  </si>
  <si>
    <t>SF01113</t>
  </si>
  <si>
    <t>Mousse parfum praliné noisette (ALLERGENES)</t>
  </si>
  <si>
    <t>SF01114</t>
  </si>
  <si>
    <t>Mousse parfum vanille (ALLERGENES)</t>
  </si>
  <si>
    <t>SF01115</t>
  </si>
  <si>
    <t>Pepites reconditionnement</t>
  </si>
  <si>
    <t>SF01116</t>
  </si>
  <si>
    <t>Entremets parfum abricot édulcoré à froid</t>
  </si>
  <si>
    <t>Gel' M reconditionnement</t>
  </si>
  <si>
    <t>Eau gélifiée parfum nature 80 g/L</t>
  </si>
  <si>
    <t>SF01119</t>
  </si>
  <si>
    <t>Cuisson Vapeur pour poisson saveur aneth-citron</t>
  </si>
  <si>
    <t>SF01120</t>
  </si>
  <si>
    <t>Morilles séchées reconditionnement</t>
  </si>
  <si>
    <t>SF01121</t>
  </si>
  <si>
    <t>Cuisson Vapeur glaçage nature</t>
  </si>
  <si>
    <t>Gel'Ami</t>
  </si>
  <si>
    <t>Calorinut reconditionnement</t>
  </si>
  <si>
    <t>SF01124</t>
  </si>
  <si>
    <t>Fonds brun lié sans glutamate éco</t>
  </si>
  <si>
    <t>SF01125</t>
  </si>
  <si>
    <t>Fonds blanc de volaille sans glutamate éco</t>
  </si>
  <si>
    <t>SF01126</t>
  </si>
  <si>
    <t>Fonds veau blanc sans glutamate éco</t>
  </si>
  <si>
    <t>SF01127</t>
  </si>
  <si>
    <t>Jus d'agneau sans glutamate éco</t>
  </si>
  <si>
    <t>SF01128</t>
  </si>
  <si>
    <t>Jus de porc sans glutamate éco</t>
  </si>
  <si>
    <t>SF01129</t>
  </si>
  <si>
    <t>Jus de volaille sans glutamate éco</t>
  </si>
  <si>
    <t>SF01130</t>
  </si>
  <si>
    <t>Velouté de crustacés</t>
  </si>
  <si>
    <t>SF01131</t>
  </si>
  <si>
    <t>Sauce marchand de vin sans glutamate éco</t>
  </si>
  <si>
    <t>SF01132</t>
  </si>
  <si>
    <t>Sauce baies roses</t>
  </si>
  <si>
    <t>SF01133</t>
  </si>
  <si>
    <t>Muffin nature sans saccharose</t>
  </si>
  <si>
    <t>SF01134</t>
  </si>
  <si>
    <t>Muffin cacao sans saccharose</t>
  </si>
  <si>
    <t>SF01135</t>
  </si>
  <si>
    <t>Moelleux cacao au fructose</t>
  </si>
  <si>
    <t>Gâteau de riz éco</t>
  </si>
  <si>
    <t>Gâteau de semoule éco</t>
  </si>
  <si>
    <t>SF01145</t>
  </si>
  <si>
    <t>Mousse parfum chocolat éco</t>
  </si>
  <si>
    <t>SF01146</t>
  </si>
  <si>
    <t>Protéine max soja reconditionnement</t>
  </si>
  <si>
    <t>Sucralose - Préparation édulcorante à base de sucralose</t>
  </si>
  <si>
    <t>SF01149</t>
  </si>
  <si>
    <t>Entremets au sucralose parfum fruits des bois 50g/L</t>
  </si>
  <si>
    <t>SF01150</t>
  </si>
  <si>
    <t>Entremets sucralose parfum vanille 50g/L</t>
  </si>
  <si>
    <t>SF01151</t>
  </si>
  <si>
    <t>Entremets sucralose parfum café 50g/L</t>
  </si>
  <si>
    <t>Entremets sucralose parfum chocolat 50g/L</t>
  </si>
  <si>
    <t>Mijotines jambon 2 purées</t>
  </si>
  <si>
    <t>Mijotines boeuf carottes</t>
  </si>
  <si>
    <t>Mijotines mouton au riz</t>
  </si>
  <si>
    <t>Mijotines mousseline poisson</t>
  </si>
  <si>
    <t>Mijotines porc pommes de terre</t>
  </si>
  <si>
    <t>Mijotines veau printanière</t>
  </si>
  <si>
    <t>Mijotines poulet petits légumes</t>
  </si>
  <si>
    <t>Entremets à froid parfum vanille avec édulcorants 40g/L</t>
  </si>
  <si>
    <t>SF01161</t>
  </si>
  <si>
    <t>Entremets à froid parfum café avec édulcorants 40g/L</t>
  </si>
  <si>
    <t>SF01162</t>
  </si>
  <si>
    <t>Entremets à froid parfum chocolat avec édulcorants  50g/L</t>
  </si>
  <si>
    <t>SF01163</t>
  </si>
  <si>
    <t>Entremets à froid parfum caramel avec édulcorants 40g/L</t>
  </si>
  <si>
    <t>Entremets rysbo parfum pistache</t>
  </si>
  <si>
    <t>Entremets rysbo parfum vanille</t>
  </si>
  <si>
    <t>SF01166</t>
  </si>
  <si>
    <t>Mousse parfum chocolat - FLUNCH</t>
  </si>
  <si>
    <t>SF01167</t>
  </si>
  <si>
    <t>Sauce Indienne</t>
  </si>
  <si>
    <t>SF01168</t>
  </si>
  <si>
    <t>Bouillon de légumes "Impact"</t>
  </si>
  <si>
    <t>SF01169</t>
  </si>
  <si>
    <t>Fonds brun 5%</t>
  </si>
  <si>
    <t>SF01170</t>
  </si>
  <si>
    <t>Mousse blanche décor</t>
  </si>
  <si>
    <t>SF01171</t>
  </si>
  <si>
    <t>Jus de canard type confit</t>
  </si>
  <si>
    <t>Nutridej' céréales saveur miel (ALLERGENES)</t>
  </si>
  <si>
    <t>Nutridej' céréales saveur biscuit (ALLERGENES)</t>
  </si>
  <si>
    <t>SF01174</t>
  </si>
  <si>
    <t>Mousse saveur speculoos</t>
  </si>
  <si>
    <t>SF01175</t>
  </si>
  <si>
    <t>Fonds brun lié  (Brake)</t>
  </si>
  <si>
    <t>SF01176</t>
  </si>
  <si>
    <t>Bouillon de boeuf (Brake)</t>
  </si>
  <si>
    <t>SF01177</t>
  </si>
  <si>
    <t>Fonds de veau (Brake)</t>
  </si>
  <si>
    <t>SF01178</t>
  </si>
  <si>
    <t>Bouillon de volaille (Brake)</t>
  </si>
  <si>
    <t>SF01179</t>
  </si>
  <si>
    <t>Fumet de crustacés  (Brake)</t>
  </si>
  <si>
    <t>SF01180</t>
  </si>
  <si>
    <t>Jus de veau lié  (Brake)</t>
  </si>
  <si>
    <t>SF01181</t>
  </si>
  <si>
    <t>Fonds de veau blanc (Brake)</t>
  </si>
  <si>
    <t>SF01182</t>
  </si>
  <si>
    <t>Fonds brun clair  (Brake)</t>
  </si>
  <si>
    <t>SF01183</t>
  </si>
  <si>
    <t>Fonds blanc de volaille  (Pures Saveurs)</t>
  </si>
  <si>
    <t>SF01184</t>
  </si>
  <si>
    <t>Fonds de veau blanc (Pures Saveurs)</t>
  </si>
  <si>
    <t>SF01185</t>
  </si>
  <si>
    <t>Fonds brun lié (Pures Saveurs)</t>
  </si>
  <si>
    <t>SF01186</t>
  </si>
  <si>
    <t>Fumet de homard (Pures Saveurs)</t>
  </si>
  <si>
    <t>Fumet de poisson (Pures Saveurs)</t>
  </si>
  <si>
    <t>SF01188</t>
  </si>
  <si>
    <t>Fumet de langoustine (Pures Saveurs)</t>
  </si>
  <si>
    <t>SF01189</t>
  </si>
  <si>
    <t>Jus d'agneau (Pures Saveurs)</t>
  </si>
  <si>
    <t>Jus de veau lié (Pures Saveurs)</t>
  </si>
  <si>
    <t>SF01191</t>
  </si>
  <si>
    <t>Jus de poulet (Pures Saveurs)</t>
  </si>
  <si>
    <t>SF01192</t>
  </si>
  <si>
    <t>Jus de canard (Pures Saveurs)</t>
  </si>
  <si>
    <t>Rudy'Gel parfum citron 100g/L</t>
  </si>
  <si>
    <t>Rudy'Gel parfum grenadine 100g/L</t>
  </si>
  <si>
    <t>Rudy'Gel parfum menthe 100g/L</t>
  </si>
  <si>
    <t>Rudy'Gel parfum orange 100g/L</t>
  </si>
  <si>
    <t>Rudy'Gel parfum pêche 100g/L</t>
  </si>
  <si>
    <t>SF01198</t>
  </si>
  <si>
    <t>Sauce Roquefort</t>
  </si>
  <si>
    <t>Couronnement pour légumes ail-persil</t>
  </si>
  <si>
    <t>Couronnement pour légumes oignon-fines herbes</t>
  </si>
  <si>
    <t>Couronnement pour légumes tomate-basilic</t>
  </si>
  <si>
    <t>Rudy'Gel parfum citron avec édulcorants 50g/L</t>
  </si>
  <si>
    <t>Rudy'Gel parfum grenadine avec édulcorants 50g/L</t>
  </si>
  <si>
    <t>Rudy'Gel parfum orange avec édulcorants 50g/L</t>
  </si>
  <si>
    <t>Rudy'Gel parfum pêche avec édulcorants 50g/L</t>
  </si>
  <si>
    <t>SF01206</t>
  </si>
  <si>
    <t>Coeur coulant au chocolat</t>
  </si>
  <si>
    <t>SF01207</t>
  </si>
  <si>
    <t>SF01208</t>
  </si>
  <si>
    <t>Mousse au café (Pures saveurs)</t>
  </si>
  <si>
    <t>SF01209</t>
  </si>
  <si>
    <t>Mousse au chocolat (Pures saveurs)</t>
  </si>
  <si>
    <t>SF01210</t>
  </si>
  <si>
    <t>Mousse au praliné noisettes (Pures saveurs)</t>
  </si>
  <si>
    <t>SF01211</t>
  </si>
  <si>
    <t>Petit pot de crème au café (Pures saveurs)</t>
  </si>
  <si>
    <t>SF01212</t>
  </si>
  <si>
    <t>Petit pot de crème au caramel (Pures saveurs)</t>
  </si>
  <si>
    <t>SF01213</t>
  </si>
  <si>
    <t>Petit pot de crème au chocolat (Pures saveurs)</t>
  </si>
  <si>
    <t>SF01214</t>
  </si>
  <si>
    <t>Petit pot de crème saveur citron (Pures saveurs)</t>
  </si>
  <si>
    <t>SF01215</t>
  </si>
  <si>
    <t>Petit pot de crème aux fruits des bois (Pures saveurs)</t>
  </si>
  <si>
    <t>SF01216</t>
  </si>
  <si>
    <t>Petit pot de crème saveur orange pain d'épices (Pures saveurs)</t>
  </si>
  <si>
    <t>SF01217</t>
  </si>
  <si>
    <t>Petit pot de crème saveur pistache (Pures saveurs)</t>
  </si>
  <si>
    <t>SF01218</t>
  </si>
  <si>
    <t>Petit pot de crème au praliné (Pures saveurs)</t>
  </si>
  <si>
    <t>SF01219</t>
  </si>
  <si>
    <t>Petit pot de crème à la vanille (Pures saveurs)</t>
  </si>
  <si>
    <t>Céréal'nut HP + sucrées saveur biscuit (ALLERGENES)</t>
  </si>
  <si>
    <t>Céréal'nut HP+ avec édulcorants saveur biscuit (ALLERGENES)</t>
  </si>
  <si>
    <t>Rudy'Gel parfum fruits rouges 100g/L</t>
  </si>
  <si>
    <t>Entremets parfum cerise (ALLERGENES)</t>
  </si>
  <si>
    <t>Nutridej' céréales saveur praliné (ALLERGENES)</t>
  </si>
  <si>
    <t>SF01225</t>
  </si>
  <si>
    <t>Nutridej' céréales saveur fruits des bois (ALLERGENES)</t>
  </si>
  <si>
    <t>SF01226</t>
  </si>
  <si>
    <t>Jus de veau lié (Nutrisens Restauration)</t>
  </si>
  <si>
    <t>SF01227</t>
  </si>
  <si>
    <t>Jus d'agneau (Nutrisens Restauration)</t>
  </si>
  <si>
    <t>Céréal'nut HP + sucrées saveur fruits des bois (ALLERGENES)</t>
  </si>
  <si>
    <t>Céréal'nut HP + sucrées saveur miel (ALLERGENES)</t>
  </si>
  <si>
    <t>Céréal'nut HP + sucrées saveur praliné (ALLERGENES)</t>
  </si>
  <si>
    <t>Crème HP saveur cacao (ALLERGENES)</t>
  </si>
  <si>
    <t>Crème HP saveur vanille (ALLERGENES)</t>
  </si>
  <si>
    <t>SF01233</t>
  </si>
  <si>
    <t>Potage volaille carotte pomme de terre KENEYA</t>
  </si>
  <si>
    <t>SF01234</t>
  </si>
  <si>
    <t>Potage légumes variés KENEYA</t>
  </si>
  <si>
    <t>SF01235</t>
  </si>
  <si>
    <t>Velouté légumes du soleil KENEYA</t>
  </si>
  <si>
    <t>SF01236</t>
  </si>
  <si>
    <t>Epaississant MZ</t>
  </si>
  <si>
    <t>Céréales instant saveur amande (ALLERGENES)</t>
  </si>
  <si>
    <t>Céréales instant saveur cacao (ALLERGENES)</t>
  </si>
  <si>
    <t>Céréales instant saveur miel (ALLERGENES)</t>
  </si>
  <si>
    <t>Céréales instant saveur fruits des bois (ALLERGENES)</t>
  </si>
  <si>
    <t>SF01241</t>
  </si>
  <si>
    <t>Velouté saveur poulet HP (ALLERGENES)</t>
  </si>
  <si>
    <t>Crème HP saveur café (ALLERGENES)</t>
  </si>
  <si>
    <t>Crème HP saveur fruits des bois (ALLERGENES)</t>
  </si>
  <si>
    <t>SF01244</t>
  </si>
  <si>
    <t>Boisson HP saveur cacao (ALLERGENES)</t>
  </si>
  <si>
    <t>SF01245</t>
  </si>
  <si>
    <t>Boisson HP saveur vanille (ALLERGENES)</t>
  </si>
  <si>
    <t>SF01246</t>
  </si>
  <si>
    <t>Boisson HP saveur café (ALLERGENES)</t>
  </si>
  <si>
    <t>SF01247</t>
  </si>
  <si>
    <t>Boisson HP saveur fruits des bois (ALLERGENES)</t>
  </si>
  <si>
    <t>SF01248</t>
  </si>
  <si>
    <t>EP6 Eco</t>
  </si>
  <si>
    <t>Gel mix + reconditionnement</t>
  </si>
  <si>
    <t>Rudy'Gel parfum ananas 100g/L</t>
  </si>
  <si>
    <t>Rudy'Gel parfum abricot 100g/L</t>
  </si>
  <si>
    <t>SF01252</t>
  </si>
  <si>
    <t>Fonds brun lié demi-glace (Brake)</t>
  </si>
  <si>
    <t>SF01253</t>
  </si>
  <si>
    <t>Velouté HP saveurs volaille et persil</t>
  </si>
  <si>
    <t>SF01254</t>
  </si>
  <si>
    <t>Velouté HP saveur morille</t>
  </si>
  <si>
    <t>SF01255</t>
  </si>
  <si>
    <t>Velouté HP saveurs thaï</t>
  </si>
  <si>
    <t>SF01256</t>
  </si>
  <si>
    <t>Velouté HP saveurs légumes et pointe de crème</t>
  </si>
  <si>
    <t>SF01257</t>
  </si>
  <si>
    <t>Velouté HP saveurs poireau et saumon fumé</t>
  </si>
  <si>
    <t>SF01258</t>
  </si>
  <si>
    <t>Velouté HP aux saveurs paysannes</t>
  </si>
  <si>
    <t>SF01259</t>
  </si>
  <si>
    <t>Velouté HP asperge</t>
  </si>
  <si>
    <t>Crème HP saveur caramel beurre salé (ALLERGENES)</t>
  </si>
  <si>
    <t>Crème HP saveur choco noisette (ALLERGENES)</t>
  </si>
  <si>
    <t>Taboulé</t>
  </si>
  <si>
    <t>Ruyd'Oeuf</t>
  </si>
  <si>
    <t>SF01264</t>
  </si>
  <si>
    <t>Aligot</t>
  </si>
  <si>
    <t>SF01265</t>
  </si>
  <si>
    <t>Roux brun reconditionnement</t>
  </si>
  <si>
    <t>Protéine max reconditionnement 1 kg</t>
  </si>
  <si>
    <t>SF01267</t>
  </si>
  <si>
    <t>Flan saveur caramel</t>
  </si>
  <si>
    <t>SF01268</t>
  </si>
  <si>
    <t>Fonds blanc de volaille (Brake)</t>
  </si>
  <si>
    <t>SF01269</t>
  </si>
  <si>
    <t>Fumet de poisson 40 g/L (Brake)</t>
  </si>
  <si>
    <t>SF01270</t>
  </si>
  <si>
    <t>Bouillon de légumes (Brake)</t>
  </si>
  <si>
    <t>Boisson cappuccino</t>
  </si>
  <si>
    <t>SF01272</t>
  </si>
  <si>
    <t>Boisson caramel</t>
  </si>
  <si>
    <t>Boisson cacao</t>
  </si>
  <si>
    <t>Beignets de pomme de terre</t>
  </si>
  <si>
    <t>SF01275</t>
  </si>
  <si>
    <t>Oignons rissolés</t>
  </si>
  <si>
    <t>Mousse ruyfruit avec édulcorants</t>
  </si>
  <si>
    <t>Mousse ruychoc avec édulcorants</t>
  </si>
  <si>
    <t>Mousse ruycafé avec édulcorants</t>
  </si>
  <si>
    <t>30/30</t>
  </si>
  <si>
    <t>SF01280</t>
  </si>
  <si>
    <t>Potage instant tomate</t>
  </si>
  <si>
    <t>Potage instant 9 légumes</t>
  </si>
  <si>
    <t>SF01282</t>
  </si>
  <si>
    <t>Potage instant poireau pomme de terre</t>
  </si>
  <si>
    <t>SF01283</t>
  </si>
  <si>
    <t>Potage instant poisson</t>
  </si>
  <si>
    <t>SF01284</t>
  </si>
  <si>
    <t>Poudre de lait 14% reconditionnement</t>
  </si>
  <si>
    <t>SF01285</t>
  </si>
  <si>
    <t>Gratin dauphinois</t>
  </si>
  <si>
    <t>SF01286</t>
  </si>
  <si>
    <t>Pré-mix purée grand-mère pauvre en sodium</t>
  </si>
  <si>
    <t>Purée grand-mère pauvre en sodium</t>
  </si>
  <si>
    <t>Purée grand-mère salée</t>
  </si>
  <si>
    <t>Potage instant crème de veau</t>
  </si>
  <si>
    <t>Hydrinstant Eau gélifiée parf abricot avec sucre et édulc (ECO)</t>
  </si>
  <si>
    <t>Hydrinstant Eau gélifiée parf ananas avec sucre et édulc (ECO)</t>
  </si>
  <si>
    <t>Hydrinstant Eau gélifiée parf citron avec sucre et édulc (ECO)</t>
  </si>
  <si>
    <t>Hydrinstant Eau gélifiée parf fruits rouges avec sucre et édulc (ECO)</t>
  </si>
  <si>
    <t>Hydrinstant Eau gélifiée parf grenadine avec sucre et édulc (ECO)</t>
  </si>
  <si>
    <t>Hydrinstant Eau gélifiée parf thé-pêche avec sucre et édulc (ECO)</t>
  </si>
  <si>
    <t>SF01297</t>
  </si>
  <si>
    <t>Hydrinstant Eau gélifiée parf menthe avec sucre et édulc (ECO)</t>
  </si>
  <si>
    <t>Hydrinstant Eau gélifiée parf orange avec sucre et édulc (ECO)</t>
  </si>
  <si>
    <t>Hydrinstant Eau gélifiée parf pomme avec sucre et édulc (ECO)</t>
  </si>
  <si>
    <t>SF01300</t>
  </si>
  <si>
    <t>Soupe au chou et aux légumes</t>
  </si>
  <si>
    <t>AC+ parf fruits rouges</t>
  </si>
  <si>
    <t>SF01302</t>
  </si>
  <si>
    <t>Céréalière bte 800g</t>
  </si>
  <si>
    <t>SF01303</t>
  </si>
  <si>
    <t>Boisson choco noisette</t>
  </si>
  <si>
    <t>Céréal'Dèj saveur vanille avec édulcorants</t>
  </si>
  <si>
    <t>SF01305</t>
  </si>
  <si>
    <t>Céréal'Dèj saveur miel avec édulcorants</t>
  </si>
  <si>
    <t>SF01306</t>
  </si>
  <si>
    <t>Céréal'Dèj saveur cacao avec édulcorants</t>
  </si>
  <si>
    <t>SF01307</t>
  </si>
  <si>
    <t>Déglaçage vin blanc échalote (Pures Saveurs)</t>
  </si>
  <si>
    <t>SF01308</t>
  </si>
  <si>
    <t>Sauce tomate provençale (Pures Saveurs)</t>
  </si>
  <si>
    <t>SF01309</t>
  </si>
  <si>
    <t>Court-bouillon (low cost)</t>
  </si>
  <si>
    <t>Bouillon de boeuf pauvre en sodium (low cost)</t>
  </si>
  <si>
    <t>Bouillon de boeuf (low cost)</t>
  </si>
  <si>
    <t>Bouillon de légumes (low cost)</t>
  </si>
  <si>
    <t>Bouillon de volaille (low cost)</t>
  </si>
  <si>
    <t>SF01314</t>
  </si>
  <si>
    <t>Fumet de crustacés pauvre en sodium (low cost)</t>
  </si>
  <si>
    <t>Fumet de poisson pauvre en sodium (low cost)</t>
  </si>
  <si>
    <t>Fumet de crustacés (low cost)</t>
  </si>
  <si>
    <t>Fumet de poisson (low cost)</t>
  </si>
  <si>
    <t>Fonds blanc de volaille pauvre en sodium (low cost)</t>
  </si>
  <si>
    <t>Fonds blanc de volaille (low cost)</t>
  </si>
  <si>
    <t>SF01320</t>
  </si>
  <si>
    <t>Fonds blanc de veau (low cost)</t>
  </si>
  <si>
    <t>Fonds blanc de veau pauvre en sodium (low cost)</t>
  </si>
  <si>
    <t>Fonds brun (low cost)</t>
  </si>
  <si>
    <t>Fonds brun pauvre en sodium (low cost)</t>
  </si>
  <si>
    <t>SF01324</t>
  </si>
  <si>
    <t>Jus d'agneau pauvre en sodium (low cost)</t>
  </si>
  <si>
    <t>Jus de poulet pauvre en sodium (low cost)</t>
  </si>
  <si>
    <t>Jus de rôti de boeuf pauvre en sodium (low cost)</t>
  </si>
  <si>
    <t>Jus de veau lié pauvre en sodium (low cost)</t>
  </si>
  <si>
    <t>SF01328</t>
  </si>
  <si>
    <t>Jus de canard pauvre en sodium (low cost)</t>
  </si>
  <si>
    <t>Jus de porc pauvre en sodium (low cost)</t>
  </si>
  <si>
    <t>SF01330</t>
  </si>
  <si>
    <t>Jus d'agneau (low cost)</t>
  </si>
  <si>
    <t>SF01331</t>
  </si>
  <si>
    <t>Jus de canard (low cost)</t>
  </si>
  <si>
    <t>Jus de porc (low cost)</t>
  </si>
  <si>
    <t>Jus de rôti de boeuf (low cost)</t>
  </si>
  <si>
    <t>Jus de veau lié (low cost)</t>
  </si>
  <si>
    <t>Jus de poulet (low cost)</t>
  </si>
  <si>
    <t>Sauce armoricaine (low cost)</t>
  </si>
  <si>
    <t>SF01337</t>
  </si>
  <si>
    <t>Sauce armoricaine pauvre en sodium (low cost)</t>
  </si>
  <si>
    <t>SF01338</t>
  </si>
  <si>
    <t>Sauce au fromage (low cost)</t>
  </si>
  <si>
    <t>Sauce béarnaise (low cost)</t>
  </si>
  <si>
    <t>Sauce béchamel pauvre en sodium (low cost)</t>
  </si>
  <si>
    <t>SF01341</t>
  </si>
  <si>
    <t>Sauce beurre blanc (low cost)</t>
  </si>
  <si>
    <t>SF01342</t>
  </si>
  <si>
    <t>Sauce bigarade (low cost)</t>
  </si>
  <si>
    <t>SF01343</t>
  </si>
  <si>
    <t>Sauce champignon (low cost)</t>
  </si>
  <si>
    <t>SF01344</t>
  </si>
  <si>
    <t>Sauce chasseur (low cost)</t>
  </si>
  <si>
    <t>SF01345</t>
  </si>
  <si>
    <t>Sauce civet (low cost)</t>
  </si>
  <si>
    <t>SF01346</t>
  </si>
  <si>
    <t>Sauce diable (low cost)</t>
  </si>
  <si>
    <t>SF01347</t>
  </si>
  <si>
    <t>Sauce forestière (low cost)</t>
  </si>
  <si>
    <t>SF01348</t>
  </si>
  <si>
    <t>Sauce hollandaise pauvre en sodium (low cost)</t>
  </si>
  <si>
    <t>SF01349</t>
  </si>
  <si>
    <t>Sauce hollandaise (low cost)</t>
  </si>
  <si>
    <t>SF01350</t>
  </si>
  <si>
    <t>Sauce tomate provençale (low cost)</t>
  </si>
  <si>
    <t>SF01351</t>
  </si>
  <si>
    <t>Sauce tomate provençale pauvre en sodium (low cost)</t>
  </si>
  <si>
    <t>SF01352</t>
  </si>
  <si>
    <t>Sauce trois poivres (low cost)</t>
  </si>
  <si>
    <t>SF01353</t>
  </si>
  <si>
    <t>Sauce vin blanc (low cost)</t>
  </si>
  <si>
    <t>Bouillon de volaille pauvre en sodium (low cost)</t>
  </si>
  <si>
    <t>SF01355</t>
  </si>
  <si>
    <t>Sauce marchand de vin (low cost)</t>
  </si>
  <si>
    <t>Purée du Chef pauvre en sodium</t>
  </si>
  <si>
    <t>AC+ parf mandarine givrée</t>
  </si>
  <si>
    <t>SF01358</t>
  </si>
  <si>
    <t>Compétition pro saveur chocolat</t>
  </si>
  <si>
    <t>Hydramax saveur citron menthe</t>
  </si>
  <si>
    <t>Prodextro neutre</t>
  </si>
  <si>
    <t>Prodextro saveur thé-pêche</t>
  </si>
  <si>
    <t>Carbomax saveur ananas-pêche</t>
  </si>
  <si>
    <t>Carbomax saveurs fruits rouges</t>
  </si>
  <si>
    <t>SF01364</t>
  </si>
  <si>
    <t>Protéine max reconditionnement 3 kg</t>
  </si>
  <si>
    <t>Booster VTT saveur orange-pêche</t>
  </si>
  <si>
    <t>Booster trail</t>
  </si>
  <si>
    <t>Booster running</t>
  </si>
  <si>
    <t>Speed recup saveur citron - citron vert</t>
  </si>
  <si>
    <t>Speed recup saveur cerise cassis</t>
  </si>
  <si>
    <t>Gâteau énergétique saveur chocolat noisette</t>
  </si>
  <si>
    <t>Gâteau énergétique fruits rouges</t>
  </si>
  <si>
    <t>SF01372</t>
  </si>
  <si>
    <t>Compétition pro saveur vanille</t>
  </si>
  <si>
    <t>SF01373</t>
  </si>
  <si>
    <t>Potage instant poulet curry</t>
  </si>
  <si>
    <t>SF01374</t>
  </si>
  <si>
    <t>Purée salée sans huile de palme</t>
  </si>
  <si>
    <t>SF01375</t>
  </si>
  <si>
    <t>Constimix Banane</t>
  </si>
  <si>
    <t>SF01376</t>
  </si>
  <si>
    <t>Bouillon de légumes "PERFORMANCE"</t>
  </si>
  <si>
    <t>SF01377</t>
  </si>
  <si>
    <t>SAUCE VIN BLANC "NUTRISENS PERFORMANCE"</t>
  </si>
  <si>
    <t>SF01378</t>
  </si>
  <si>
    <t>FONDS DE POISSON LIE "NUTRISENS PERFORMANCE"</t>
  </si>
  <si>
    <t>SAUCE BECHAMEL A FROID "NUTRISENS PERFORMANCE"</t>
  </si>
  <si>
    <t>SF01380</t>
  </si>
  <si>
    <t>Constimix carotte-coing</t>
  </si>
  <si>
    <t>GEL CLEAR</t>
  </si>
  <si>
    <t>SF01382</t>
  </si>
  <si>
    <t>ROUX BRUN B</t>
  </si>
  <si>
    <t>potage instant légumes pauvre en sodium 20g "NUTRISENS PERFORMANCE"</t>
  </si>
  <si>
    <t>potage instant poireaux-pommes de terre pauvre en sodium 20g "NUTRISENS PERFORM</t>
  </si>
  <si>
    <t>Fonds brun lié SANS GLUTAMATE (Brake)</t>
  </si>
  <si>
    <t>FUMET DE POISSON SANS GLUTAMATE"BRAKE"</t>
  </si>
  <si>
    <t>Fonds blanc de volaille SANS GLUTAMATE" BRAKE"</t>
  </si>
  <si>
    <t>Fonds de veau  SANS GLUTAMATE "BRAKE"</t>
  </si>
  <si>
    <t>Bouillon de boeuf  SANS GLUTAMATE "BRAKE"</t>
  </si>
  <si>
    <t>Fumet de crustacés  SANS GLUTAMATE " BRAKE"</t>
  </si>
  <si>
    <t>Velouté de légumes "NUTRISENS PERFORMANCE"</t>
  </si>
  <si>
    <t>Velouté poireaux /pomme de terre "NUTRISENS PERFORMANCE"</t>
  </si>
  <si>
    <t>SF01394</t>
  </si>
  <si>
    <t>Velouté de légumes pauvre en sodium "NUTRISENS PERFORMANCE"</t>
  </si>
  <si>
    <t>SF01395</t>
  </si>
  <si>
    <t>Sauce bigarade "NUTRISENS PERFORMANCE"</t>
  </si>
  <si>
    <t>SF01396</t>
  </si>
  <si>
    <t>Sauce chasseur"NUTRISENS PERFORMANCE"</t>
  </si>
  <si>
    <t>SF01397</t>
  </si>
  <si>
    <t>Sauce Chili "NUTRISENS PERFORMANCE"</t>
  </si>
  <si>
    <t>Entremets édulcoré à chaud  parfum citron 50g"NUTRISENS MEDICAL"</t>
  </si>
  <si>
    <t>Entremets édulcoré parfum praliné 50g "NUTRISENS MEDICALE"</t>
  </si>
  <si>
    <t>Entremets édulcoré parfum pistache 50g "NUTRISENS MEDICALE"</t>
  </si>
  <si>
    <t>Entremets édulcoré à froid parfum praliné 40g "NUTRISENS MEDICALE"</t>
  </si>
  <si>
    <t>Entremets édulcoré à froid parfum citron 40g "NUTRISENS MEDICALE"</t>
  </si>
  <si>
    <t>Entremets édulcoré à froid parfum café  40g  "NUTRISENS MEDICAL"</t>
  </si>
  <si>
    <t>Entremets à froid parfum pistache avec édulcorants 40g " NUTRISENS MEDICAL"</t>
  </si>
  <si>
    <t>Entremets à froid parfum vanille avec édulcorants 40g " NUTRISENS MEDICAL"</t>
  </si>
  <si>
    <t>Entremets à froid parfum caramel avec édulcorants 40g " NUTRISENS MEDICAL"</t>
  </si>
  <si>
    <t>Entremets édulcoré a chaud  parfum fruits des bois 50g "NUTRISENS MEDICAL"</t>
  </si>
  <si>
    <t>Entremets édulcoré a chaud  parfum vanille 50g "NUTRISENS MEDICAL"</t>
  </si>
  <si>
    <t>Entremets édulcoré a chaud  parfum café 50g "NUTRISENS MEDICAL"</t>
  </si>
  <si>
    <t>SF01414</t>
  </si>
  <si>
    <t>Gelée Claire "NUTRISENS PERFORMANCE"</t>
  </si>
  <si>
    <t>SF01415</t>
  </si>
  <si>
    <t>Sauce Chili " NUTRISENS PERFORMANCE"</t>
  </si>
  <si>
    <t>SF01416</t>
  </si>
  <si>
    <t>Sauce civet  " NUTRISENS PERFORMANCE"</t>
  </si>
  <si>
    <t>SF01417</t>
  </si>
  <si>
    <t>Sauce diable  " NUTRISENS PERFORMANCE"</t>
  </si>
  <si>
    <t>SF01418</t>
  </si>
  <si>
    <t>Sauce forestière  " NUTRISENS PERFORMANCE"</t>
  </si>
  <si>
    <t>SF01419</t>
  </si>
  <si>
    <t>Sauce Mornay  " NUTRISENS PERFORMANCE"</t>
  </si>
  <si>
    <t>SF01420</t>
  </si>
  <si>
    <t>Glacage ANETH citron " NUTRISENS PERFORMANCE"</t>
  </si>
  <si>
    <t>Potage instant poisson  " NUTRISENS PERFORMANCE"</t>
  </si>
  <si>
    <t>Potage instant tomate  " NUTRISENS PERFORMANCE"</t>
  </si>
  <si>
    <t>Potage instant champignons pauvre en sodium  " NUTRISENS PERFORMANCE"</t>
  </si>
  <si>
    <t>Potage instant cressons pauvre en sodium  " NUTRISENS PERFORMANCE"</t>
  </si>
  <si>
    <t>Potage instant tomate pauvre en sodium  " NUTRISENS PERFORMANCE"</t>
  </si>
  <si>
    <t>Velouté asperge " NUTRISENS PERFORMANCE"</t>
  </si>
  <si>
    <t>Velouté Tomates " NUTRISENS PERFORMANCE"</t>
  </si>
  <si>
    <t>SF01428</t>
  </si>
  <si>
    <t>Velouté poireaux pomme de terre pauvre en sodium " NUTRISENS PERFORMANCE"</t>
  </si>
  <si>
    <t>Fonds brun lié demi-glace sans glutamate "BRAKE"</t>
  </si>
  <si>
    <t>Jus de veau lié sans glutamate "BRAKE"</t>
  </si>
  <si>
    <t>Jus d'agneau sans glutamate "BRAKE"</t>
  </si>
  <si>
    <t>Bouillon de volaille sans glutamate "BRAKE"</t>
  </si>
  <si>
    <t>Potage instant creme de veau salé "PLAISIR ET TRADIION</t>
  </si>
  <si>
    <t>SAUCE TOMATE PROVENCALE PAUVRE EN SODIUM "NUTRISENS PERFORMANCE"</t>
  </si>
  <si>
    <t>First Drink Fruits Rouges (Boisson sport)</t>
  </si>
  <si>
    <t>Céréales instant parfum BISCUIT avec édulcorant</t>
  </si>
  <si>
    <t>Nutri'dej saveur vanille</t>
  </si>
  <si>
    <t>Panna cotta Chocolat Manger-mains</t>
  </si>
  <si>
    <t>Panna cotta saveur vanille Manger-mains</t>
  </si>
  <si>
    <t>Hydr'instant édulcorée parfum menthe</t>
  </si>
  <si>
    <t>Hydr'instant édulcorée parfum grenadine</t>
  </si>
  <si>
    <t>Hydr'instant édulcorée parfum fruits rouges</t>
  </si>
  <si>
    <t>Hydr'instant édulcorée parfum poire</t>
  </si>
  <si>
    <t>Hydr'instant édulcorée parfum citron</t>
  </si>
  <si>
    <t>Hydr'instant édulcorée parfum pomme</t>
  </si>
  <si>
    <t>Hydr'instant édulcorée parfum abricot</t>
  </si>
  <si>
    <t>Hydr'instant édulcorée parfum orange</t>
  </si>
  <si>
    <t>Boisson FDH saveur menthe</t>
  </si>
  <si>
    <t>Boisson FDH saveur salée : curry et poulet</t>
  </si>
  <si>
    <t>SF01450</t>
  </si>
  <si>
    <t>HYDRA CLEAR Edulcoré Orange V1</t>
  </si>
  <si>
    <t>SF01451</t>
  </si>
  <si>
    <t>HYDRA CLEAR EDS Orange V1</t>
  </si>
  <si>
    <t>SF01452</t>
  </si>
  <si>
    <t>HYDRA CLEAR EDULC Orange V2</t>
  </si>
  <si>
    <t>SF01453</t>
  </si>
  <si>
    <t>HYDRA CLEAR EDS Orange V2</t>
  </si>
  <si>
    <t>ESSAI BOUILLON DE VOL</t>
  </si>
  <si>
    <t>SFHYDRO000</t>
  </si>
  <si>
    <t>EG édulcorée abricot TEST ( 6.3165 kg pour 300 litres d'EG PAE)</t>
  </si>
  <si>
    <t>SFHYDRO001</t>
  </si>
  <si>
    <t>Mix EG PAE sucrée raisin</t>
  </si>
  <si>
    <t>SFHYDRO002</t>
  </si>
  <si>
    <t>Mix EG PAE sucrée thé-pêche</t>
  </si>
  <si>
    <t>SFHYDRO003</t>
  </si>
  <si>
    <t>Mix EG PAE édulcorée pomme tatin</t>
  </si>
  <si>
    <t>SFHYDRO004</t>
  </si>
  <si>
    <t>Mix EG PAE édulcorée fruits rouges</t>
  </si>
  <si>
    <t>SFHYDRO005</t>
  </si>
  <si>
    <t>Mix EG PAE édulcorée grenadine fraise</t>
  </si>
  <si>
    <t>SFHYDRO006</t>
  </si>
  <si>
    <t>Mix EG PAE sucrée abricot</t>
  </si>
  <si>
    <t>SFHYDRO007</t>
  </si>
  <si>
    <t>Mix EG PAE sucrée ananas</t>
  </si>
  <si>
    <t>SFHYDRO008</t>
  </si>
  <si>
    <t>Mix EG PAE sucrée citron</t>
  </si>
  <si>
    <t>SFHYDRO009</t>
  </si>
  <si>
    <t>Mix EG PAE sucrée fruits rouges</t>
  </si>
  <si>
    <t>SFHYDRO010</t>
  </si>
  <si>
    <t>Mix EG PAE sucrée grenadine fraise</t>
  </si>
  <si>
    <t>SFHYDRO011</t>
  </si>
  <si>
    <t>Mix EG PAE sucrée orange</t>
  </si>
  <si>
    <t>SFHYDRO012</t>
  </si>
  <si>
    <t>Mix EG PAE sucrée pomme</t>
  </si>
  <si>
    <t>SFHYDRO013</t>
  </si>
  <si>
    <t>Mix EG PAE sucrée pomme tatin</t>
  </si>
  <si>
    <t>SFHYDRO014</t>
  </si>
  <si>
    <t>Mix EG PAE sucrée raisin fibres</t>
  </si>
  <si>
    <t>SFHYDRO015</t>
  </si>
  <si>
    <t>Mix EG PAE sucrée pamplemousse</t>
  </si>
  <si>
    <t>SFHYDRO016</t>
  </si>
  <si>
    <t>Mix EG PAE sucrée cola</t>
  </si>
  <si>
    <t>SFHYDRO017</t>
  </si>
  <si>
    <t>Mix EG PAE édulcorée abricot</t>
  </si>
  <si>
    <t>SFHYDRO018</t>
  </si>
  <si>
    <t>Mix EG PAE édulcorée citron</t>
  </si>
  <si>
    <t>SFHYDRO019</t>
  </si>
  <si>
    <t>Mix EG PAE édulcorée pamplemousse</t>
  </si>
  <si>
    <t>SFHYDRO020</t>
  </si>
  <si>
    <t>Mix EG PAE édulcorée neutre</t>
  </si>
  <si>
    <t>SFHYDRO021</t>
  </si>
  <si>
    <t>Mix EG PAE édulcorée ananas</t>
  </si>
  <si>
    <t>SFHYDRO022</t>
  </si>
  <si>
    <t>Mix EG PAE édulcorée pomme</t>
  </si>
  <si>
    <t>SFHYDRO023</t>
  </si>
  <si>
    <t>Mix EG PAE édulcorée orange</t>
  </si>
  <si>
    <t>SFHYDRO024</t>
  </si>
  <si>
    <t>Mix EG PAE édulcorée thé-pêche</t>
  </si>
  <si>
    <t>SFHYDRO025</t>
  </si>
  <si>
    <t>Mix EG PAE enrichie citron</t>
  </si>
  <si>
    <t>SFHYDRO026</t>
  </si>
  <si>
    <t>Mix EG PAE édulcorée raisin</t>
  </si>
  <si>
    <t>SFHYDRO027</t>
  </si>
  <si>
    <t>Mix EG PAE édulcorée cola</t>
  </si>
  <si>
    <t>SFHYDRO028</t>
  </si>
  <si>
    <t>Mix EG PAE enrichie orange</t>
  </si>
  <si>
    <t>SFHYDRO029</t>
  </si>
  <si>
    <t>EG sucrée abricot GRADE 0  (10.1940 kg pour 300 litres d'EG PAE)indice 2</t>
  </si>
  <si>
    <t>SFHYDRO030</t>
  </si>
  <si>
    <t>EG sucrée abricot GRADE 1 (10.7133kg pour 300 litres d'EG PAE)indice 2</t>
  </si>
  <si>
    <t>SFHYDRO031</t>
  </si>
  <si>
    <t>EG sucrée abricot GRADE 2 (11,2434 kg pour 300 litres d'EG PAE)</t>
  </si>
  <si>
    <t>SFHYDRO032</t>
  </si>
  <si>
    <t>EG sucrée citron GRADE 0 (10.5738 kg pour 300 litres d'EG PAE)indice 2</t>
  </si>
  <si>
    <t>SFHYDRO033</t>
  </si>
  <si>
    <t>EG sucrée citron GRADE 1 (10.9638 kg pour 300 litres d'EG PAE)</t>
  </si>
  <si>
    <t>SFHYDRO034</t>
  </si>
  <si>
    <t>EG sucrée citron GRADE 2 (11,5233 kg pour300 litres d'EG PAE)</t>
  </si>
  <si>
    <t>SFHYDRO035</t>
  </si>
  <si>
    <t>EG sucrée ananas GRADE 0 (8.736 kg pour 300 litres d'EG PAE)indice 2</t>
  </si>
  <si>
    <t>SFHYDRO036</t>
  </si>
  <si>
    <t>EG sucrée ananas GRADE 1 (10.0764kg pour300 litres d'EG PAE)indice 2</t>
  </si>
  <si>
    <t>SFHYDRO037</t>
  </si>
  <si>
    <t>EG sucrée ananas GRADE 2 (11,0529 kg pour 300 litres d'EG PAE)</t>
  </si>
  <si>
    <t>SFHYDRO038</t>
  </si>
  <si>
    <t>EG édulcorée abricot GRADE 0 1,5705 kg pour 300litres d'EG PAE)indice 2</t>
  </si>
  <si>
    <t>SFHYDRO039</t>
  </si>
  <si>
    <t>EG édulcorée abricot GRADE 1 (2.1384kg pour 300 litres d'EG PAE)indice 2</t>
  </si>
  <si>
    <t>SFHYDRO040</t>
  </si>
  <si>
    <t>EG édulcorée abricot GRADE 2 (2.415 kg pour 300 litres d'EG PAE)</t>
  </si>
  <si>
    <t>SFHYDRO041</t>
  </si>
  <si>
    <t>EG édulcorée orange GRADE 0 (1.545 kg pour 300 litres d'EG PAE)indice 2</t>
  </si>
  <si>
    <t>SFHYDRO042</t>
  </si>
  <si>
    <t>EG édulcorée orange GRADE 1 (2.1087 kg pour 300 litres d'EG PAE)indice 2</t>
  </si>
  <si>
    <t>SFHYDRO043</t>
  </si>
  <si>
    <t>EG édulcorée orange GRADE 2 (2.5662 kg pour 300 litres d'EG PAE)</t>
  </si>
  <si>
    <t>SFHYDRO044</t>
  </si>
  <si>
    <t>EG édulcorée fruits rouges GRADE 0 (1,6875  kg pour 300 litres d'EG PAE)indice</t>
  </si>
  <si>
    <t>SFHYDRO045</t>
  </si>
  <si>
    <t>EG édulcorée fruits rouges GRADE 1 (1.9983 kg pour 300 litres d'EG PAE)indice 2</t>
  </si>
  <si>
    <t>SFHYDRO046</t>
  </si>
  <si>
    <t>EG édulcorée fruits rouges GRADE 2 (2.736 kg pour 300 litres d'EG PAE)</t>
  </si>
  <si>
    <t>SFHYDRO047</t>
  </si>
  <si>
    <t>EG sucrée grenadine GRADE 0 (17,928  kg pour 300 litres d'EG PAE)indice 2</t>
  </si>
  <si>
    <t>SFHYDRO048</t>
  </si>
  <si>
    <t>EG édulcorée pomme GRADE 0 (1,5181   kg pour 300 litres d'EG PAE)indice  2</t>
  </si>
  <si>
    <t>SFHYDRO049</t>
  </si>
  <si>
    <t>EG édulcorée raisin GRADE 0 (1,8219  kg pour 300 litres d'EG PAE)indice 2</t>
  </si>
  <si>
    <t>SFHYDRO050</t>
  </si>
  <si>
    <t>EG édulcorée grenadine GRADE 0 (1,6155 kg pour 300 litres d'EG PAE)indice 2</t>
  </si>
  <si>
    <t>SFHYDRO051</t>
  </si>
  <si>
    <t>EG édulcorée citron GRADE 0 (1,5894  kg pour 300l d'EG PAE)indice 2</t>
  </si>
  <si>
    <t>SFHYDRO052</t>
  </si>
  <si>
    <t>EG édulcorée ananas GRADE 0 (1.44 kg pour 300 litres d'EG PAE)indice 2</t>
  </si>
  <si>
    <t>SFHYDRO053</t>
  </si>
  <si>
    <t>EG sucrée grenadine GRADE 1 (20.5434kg pour 300 litres d'EG PAE)indice 2</t>
  </si>
  <si>
    <t>SFHYDRO054</t>
  </si>
  <si>
    <t>EG édulcorée pomme GRADE 1 (2.112kg pour 300 litres d'EG PAE)indice 2</t>
  </si>
  <si>
    <t>SFHYDRO055</t>
  </si>
  <si>
    <t>EG édulcorée raisin GRADE 1 (2.1634 kg pour 300 litres d'EG PAE)indice 3</t>
  </si>
  <si>
    <t>SFHYDRO056</t>
  </si>
  <si>
    <t>EG édulcorée grenadine GRADE 1 (2.3551 kg pour 300 litres d'EG PAE)indice 2</t>
  </si>
  <si>
    <t>SFHYDRO057</t>
  </si>
  <si>
    <t>EG édulcorée citron GRADE 1 (2.3544kg pour 300 litres d'EG PAE)indice 2</t>
  </si>
  <si>
    <t>SFHYDRO058</t>
  </si>
  <si>
    <t>EG édulcorée ananas GRADE 1 (2.1117 kg pour 300 litres d'EG PAE)indice 2</t>
  </si>
  <si>
    <t>SFHYDRO059</t>
  </si>
  <si>
    <t>EG sucrée grenadine GRADE 2 (23.0565 kg pour 300 litres d'EG PAE)indice 2</t>
  </si>
  <si>
    <t>SFHYDRO060</t>
  </si>
  <si>
    <t>EG édulcorée pomme GRADE 2 (2.5134kg pour 300 litres d'EG PAE)indice 2</t>
  </si>
  <si>
    <t>SFHYDRO061</t>
  </si>
  <si>
    <t>EG édulcorée raisin GRADE 2 (2.4738 kg pour 300 litres d'EG PAE)indice 3</t>
  </si>
  <si>
    <t>SFHYDRO062</t>
  </si>
  <si>
    <t>EG édulcorée grenadine GRADE 2 (2.7225 kg pour 300 litres d'EG PAE)indice 2</t>
  </si>
  <si>
    <t>SFHYDRO063</t>
  </si>
  <si>
    <t>EG édulcorée citron GRADE 2 (2,6685 kg pour 300 litres d'EG PAE)indice 2</t>
  </si>
  <si>
    <t>SFHYDRO064</t>
  </si>
  <si>
    <t>EG édulcorée ananas GRADE 2 (2.5455 kg pour 300 litres d'EG PAE)indice 2</t>
  </si>
  <si>
    <t>SFHYDRO065</t>
  </si>
  <si>
    <t>EG sucrée ananas GRADE 3 (11.9304 kg pour 300 litresd'EG PAE)</t>
  </si>
  <si>
    <t>SFHYDRO066</t>
  </si>
  <si>
    <t>EG sucrée raisin GRADE 3 (21.1047 kg pour 300 litres d'EG PAE)</t>
  </si>
  <si>
    <t>SFHYDRO067</t>
  </si>
  <si>
    <t>EG édulcorée raisin GRADE 3 (3.2928 kg pour 300 litres d'EG PAE)</t>
  </si>
  <si>
    <t>SFHYDRO068</t>
  </si>
  <si>
    <t>EG édulcorée grenadine GRADE 3 (3,5415 kg pour 300 litres d'EG PAE)</t>
  </si>
  <si>
    <t>SFHYDRO069</t>
  </si>
  <si>
    <t>EG sucrée abricot GRADE 3 (12.0387 kg pour300 litres d'EG PAE)</t>
  </si>
  <si>
    <t>SFHYDRO070</t>
  </si>
  <si>
    <t>EG sucrée orange GRADE 3 (16.4601 kg pour 300 litres d'EG PAE)</t>
  </si>
  <si>
    <t>SFHYDRO071</t>
  </si>
  <si>
    <t>EG sucrée fruits rouges GRADE 3 (23,9767 kg pour 300 litres d'EG PAE)</t>
  </si>
  <si>
    <t>SFHYDRO072</t>
  </si>
  <si>
    <t>EG sucrée pomme GRADE 3 (12.1587 kg pour 300 litres d'EG PAE)</t>
  </si>
  <si>
    <t>SFHYDRO073</t>
  </si>
  <si>
    <t>EG sucrée grenadine GRADE 3 (24.0507 kg pour 300 litres d'EG PAE)</t>
  </si>
  <si>
    <t>SFHYDRO074</t>
  </si>
  <si>
    <t>EG sucrée citron GRADE 3 (12.2775 kg pour 300 litres d'EG PAE)</t>
  </si>
  <si>
    <t>SFHYDRO075</t>
  </si>
  <si>
    <t>EG édulcorée abricot GRADE 3 ( 3.2925 kg pour 300 litres d'EG PAE)</t>
  </si>
  <si>
    <t>SFHYDRO076</t>
  </si>
  <si>
    <t>EG édulcorée orange GRADE 3 (3.3909 kg pour 300 litres d'EG PAE)</t>
  </si>
  <si>
    <t>SFHYDRO077</t>
  </si>
  <si>
    <t>EG édulcorée fruits rouges GRADE 3 (3,6135 kg pour 300 litres d'EG PAE)</t>
  </si>
  <si>
    <t>SFHYDRO078</t>
  </si>
  <si>
    <t>XMP842</t>
  </si>
  <si>
    <t>SFHYDRO079</t>
  </si>
  <si>
    <t>EG édulcorée citron GRADE 3 (3.4875 kg pour 300 litres d'EG PAE)</t>
  </si>
  <si>
    <t>SFHYDRO080</t>
  </si>
  <si>
    <t>EG édulcorée ananas GRADE 3 (3.3645 kg pour 300 litres d'EG PAE)</t>
  </si>
  <si>
    <t>STATUS</t>
  </si>
  <si>
    <t>PIECENO</t>
  </si>
  <si>
    <t>ENREGNO</t>
  </si>
  <si>
    <t>BLNO</t>
  </si>
  <si>
    <t>DATEDEBUTREVISEE</t>
  </si>
  <si>
    <t>DATEFINREVISEE</t>
  </si>
  <si>
    <t>QTE_OF_ENTETE</t>
  </si>
  <si>
    <t>QTECDE</t>
  </si>
  <si>
    <t>QTEBL</t>
  </si>
  <si>
    <t>TOL972IT</t>
  </si>
  <si>
    <t>PREMIX00004</t>
  </si>
  <si>
    <t>PREMIX00005</t>
  </si>
  <si>
    <t>TOL1066</t>
  </si>
  <si>
    <t>PF00215</t>
  </si>
  <si>
    <t>IMP027</t>
  </si>
  <si>
    <t>ESSAI PUREE SALE 0%</t>
  </si>
  <si>
    <t>EDS12B</t>
  </si>
  <si>
    <t>ED08</t>
  </si>
  <si>
    <t>BIOPF001</t>
  </si>
  <si>
    <t>ED06</t>
  </si>
  <si>
    <t>FORMULE</t>
  </si>
  <si>
    <t>POIDS NET</t>
  </si>
  <si>
    <t>LIGNE</t>
  </si>
  <si>
    <t>ANNEE</t>
  </si>
  <si>
    <t>MOIS</t>
  </si>
  <si>
    <t>SEMAINE</t>
  </si>
  <si>
    <t>LOT</t>
  </si>
  <si>
    <t>POIDS CONDITIONNÉ</t>
  </si>
  <si>
    <t>POIDS MÉLANGE</t>
  </si>
  <si>
    <t>POIDS PESÉE</t>
  </si>
  <si>
    <t>CODEOPERATION</t>
  </si>
  <si>
    <t>DATEBL</t>
  </si>
  <si>
    <t>SERIELOT</t>
  </si>
  <si>
    <t>DATEPEREMPTION</t>
  </si>
  <si>
    <t>QTE_VENTILATION</t>
  </si>
  <si>
    <t>JF</t>
  </si>
  <si>
    <t>B362M04-3</t>
  </si>
  <si>
    <t>A003M01</t>
  </si>
  <si>
    <t>A003M07</t>
  </si>
  <si>
    <t>A003M03</t>
  </si>
  <si>
    <t>A003M04</t>
  </si>
  <si>
    <t>A003M08-1</t>
  </si>
  <si>
    <t>A003M08</t>
  </si>
  <si>
    <t>A003M10-1</t>
  </si>
  <si>
    <t>A003M10</t>
  </si>
  <si>
    <t>A004M07</t>
  </si>
  <si>
    <t>A004M01</t>
  </si>
  <si>
    <t>A004M02-2</t>
  </si>
  <si>
    <t>A004M02</t>
  </si>
  <si>
    <t>A004M03</t>
  </si>
  <si>
    <t>A004M04</t>
  </si>
  <si>
    <t>A003M02</t>
  </si>
  <si>
    <t>A005M03</t>
  </si>
  <si>
    <t>A008M06-6</t>
  </si>
  <si>
    <t>A008M06</t>
  </si>
  <si>
    <t>A005M01</t>
  </si>
  <si>
    <t>A009M01</t>
  </si>
  <si>
    <t>A005M08-6</t>
  </si>
  <si>
    <t>A008M03</t>
  </si>
  <si>
    <t>A004M06</t>
  </si>
  <si>
    <t>A004M05</t>
  </si>
  <si>
    <t>A004M08</t>
  </si>
  <si>
    <t>B362M01-1</t>
  </si>
  <si>
    <t>A003M06</t>
  </si>
  <si>
    <t>A008M01</t>
  </si>
  <si>
    <t>A005M06</t>
  </si>
  <si>
    <t>A011M13</t>
  </si>
  <si>
    <t>A003R01-1</t>
  </si>
  <si>
    <t>B355M10-2</t>
  </si>
  <si>
    <t>B362M06-3</t>
  </si>
  <si>
    <t>B362M07-3</t>
  </si>
  <si>
    <t>B355M06-2</t>
  </si>
  <si>
    <t>B355M04-2</t>
  </si>
  <si>
    <t>B355M02-1</t>
  </si>
  <si>
    <t>B355M01-1</t>
  </si>
  <si>
    <t>A003R02-1</t>
  </si>
  <si>
    <t>B355M08-2</t>
  </si>
  <si>
    <t>B355M03-1</t>
  </si>
  <si>
    <t>A003M01-3</t>
  </si>
  <si>
    <t>A003M07-3</t>
  </si>
  <si>
    <t>B355M09-2</t>
  </si>
  <si>
    <t>A003M05</t>
  </si>
  <si>
    <t>B362M02-1</t>
  </si>
  <si>
    <t>A003M09</t>
  </si>
  <si>
    <t>A003M11</t>
  </si>
  <si>
    <t>B362M05-1</t>
  </si>
  <si>
    <t>A003M02-2</t>
  </si>
  <si>
    <t>A003M04-1</t>
  </si>
  <si>
    <t>A003M05-1</t>
  </si>
  <si>
    <t>B362MR04-1</t>
  </si>
  <si>
    <t>A003M03-2</t>
  </si>
  <si>
    <t>A003M09-1</t>
  </si>
  <si>
    <t>AS01PU01-7</t>
  </si>
  <si>
    <t>A012M06-1</t>
  </si>
  <si>
    <t>A012M06</t>
  </si>
  <si>
    <t>A015M03</t>
  </si>
  <si>
    <t>A015M01</t>
  </si>
  <si>
    <t>A015M02</t>
  </si>
  <si>
    <t>A012M03</t>
  </si>
  <si>
    <t>A012M04</t>
  </si>
  <si>
    <t>A012M05</t>
  </si>
  <si>
    <t>A015M06-1</t>
  </si>
  <si>
    <t>A015M06</t>
  </si>
  <si>
    <t>A016M03</t>
  </si>
  <si>
    <t>A015M08-2</t>
  </si>
  <si>
    <t>A015M08</t>
  </si>
  <si>
    <t>A015M05</t>
  </si>
  <si>
    <t>A022M07-1</t>
  </si>
  <si>
    <t>A022M07</t>
  </si>
  <si>
    <t>A015M04</t>
  </si>
  <si>
    <t>A017M02</t>
  </si>
  <si>
    <t>A017M05</t>
  </si>
  <si>
    <t>A016M05</t>
  </si>
  <si>
    <t>A005R01-1</t>
  </si>
  <si>
    <t>A003M06-2</t>
  </si>
  <si>
    <t>A005M09</t>
  </si>
  <si>
    <t>A015PX02</t>
  </si>
  <si>
    <t>A017M03</t>
  </si>
  <si>
    <t>A016M04</t>
  </si>
  <si>
    <t>B362M03-2</t>
  </si>
  <si>
    <t>B356M03-2</t>
  </si>
  <si>
    <t>AS01PU02-7</t>
  </si>
  <si>
    <t>A004M07-1</t>
  </si>
  <si>
    <t>A003M11-1</t>
  </si>
  <si>
    <t>A012M07</t>
  </si>
  <si>
    <t>A008R02-5</t>
  </si>
  <si>
    <t>B362MR01-2</t>
  </si>
  <si>
    <t>A008R01-6</t>
  </si>
  <si>
    <t>A008R04-5</t>
  </si>
  <si>
    <t>A005M08</t>
  </si>
  <si>
    <t>A008M02</t>
  </si>
  <si>
    <t>A005M05</t>
  </si>
  <si>
    <t>A008R03-2</t>
  </si>
  <si>
    <t>B355M07-8</t>
  </si>
  <si>
    <t>A005M04</t>
  </si>
  <si>
    <t>A008M01-3</t>
  </si>
  <si>
    <t>A005M02</t>
  </si>
  <si>
    <t>A008M02-3</t>
  </si>
  <si>
    <t>A005M07</t>
  </si>
  <si>
    <t>A005M01-6</t>
  </si>
  <si>
    <t>B355M11-2</t>
  </si>
  <si>
    <t>A005M04-1</t>
  </si>
  <si>
    <t>A008M07</t>
  </si>
  <si>
    <t>A008M04</t>
  </si>
  <si>
    <t>A008M05</t>
  </si>
  <si>
    <t>B355M12-2</t>
  </si>
  <si>
    <t>A005M02-1</t>
  </si>
  <si>
    <t>A005M06-1</t>
  </si>
  <si>
    <t>A016M02</t>
  </si>
  <si>
    <t>A016M01</t>
  </si>
  <si>
    <t>A008M04-1</t>
  </si>
  <si>
    <t>B356M02-2</t>
  </si>
  <si>
    <t>A004M05-2</t>
  </si>
  <si>
    <t>A008M05-1</t>
  </si>
  <si>
    <t>A009M03</t>
  </si>
  <si>
    <t>A009M04</t>
  </si>
  <si>
    <t>A009R01-1</t>
  </si>
  <si>
    <t>A005M09-6</t>
  </si>
  <si>
    <t>A009M02</t>
  </si>
  <si>
    <t>A004M06-2</t>
  </si>
  <si>
    <t>A005M05-6</t>
  </si>
  <si>
    <t>A005M07-1</t>
  </si>
  <si>
    <t>A005M03-6</t>
  </si>
  <si>
    <t>B356M01-2</t>
  </si>
  <si>
    <t>A010R01-5</t>
  </si>
  <si>
    <t>A011M07</t>
  </si>
  <si>
    <t>A011M08</t>
  </si>
  <si>
    <t>A011M05</t>
  </si>
  <si>
    <t>A011M09</t>
  </si>
  <si>
    <t>A011M04</t>
  </si>
  <si>
    <t>A011M10</t>
  </si>
  <si>
    <t>A011M03</t>
  </si>
  <si>
    <t>A011M11</t>
  </si>
  <si>
    <t>A011M12</t>
  </si>
  <si>
    <t>A011M02</t>
  </si>
  <si>
    <t>B352MR03-2</t>
  </si>
  <si>
    <t>A008M07-6</t>
  </si>
  <si>
    <t>A008M03-6</t>
  </si>
  <si>
    <t>A004M08-2</t>
  </si>
  <si>
    <t>A009M03-1</t>
  </si>
  <si>
    <t>A017M04</t>
  </si>
  <si>
    <t>A010M01</t>
  </si>
  <si>
    <t>A022M01-1</t>
  </si>
  <si>
    <t>A022M01</t>
  </si>
  <si>
    <t>A022M05-1</t>
  </si>
  <si>
    <t>A022M05</t>
  </si>
  <si>
    <t>A019M02</t>
  </si>
  <si>
    <t>A019M03</t>
  </si>
  <si>
    <t>A019M04</t>
  </si>
  <si>
    <t>A018M11</t>
  </si>
  <si>
    <t>A019M01</t>
  </si>
  <si>
    <t>A019M05</t>
  </si>
  <si>
    <t>A022M09</t>
  </si>
  <si>
    <t>A022M08-1</t>
  </si>
  <si>
    <t>A022M08</t>
  </si>
  <si>
    <t>A023M02</t>
  </si>
  <si>
    <t>A024M01</t>
  </si>
  <si>
    <t>A023M04</t>
  </si>
  <si>
    <t>A024M02</t>
  </si>
  <si>
    <t>A023M07</t>
  </si>
  <si>
    <t>A010R02-5</t>
  </si>
  <si>
    <t>A004M01-2</t>
  </si>
  <si>
    <t>A009M01-6</t>
  </si>
  <si>
    <t/>
  </si>
  <si>
    <t>A004M03-2</t>
  </si>
  <si>
    <t>A009M02-6</t>
  </si>
  <si>
    <t>A009M04-6</t>
  </si>
  <si>
    <t>A004M04-2</t>
  </si>
  <si>
    <t>A010M01-6</t>
  </si>
  <si>
    <t>A011R01-6</t>
  </si>
  <si>
    <t>AS02PU02-7</t>
  </si>
  <si>
    <t>A011M06</t>
  </si>
  <si>
    <t>A011M01</t>
  </si>
  <si>
    <t>A011M01-2</t>
  </si>
  <si>
    <t>A011M02-2</t>
  </si>
  <si>
    <t>A011M05-1</t>
  </si>
  <si>
    <t>A012M08</t>
  </si>
  <si>
    <t>A012M01</t>
  </si>
  <si>
    <t>A012M02</t>
  </si>
  <si>
    <t>A015M07</t>
  </si>
  <si>
    <t>A018M12</t>
  </si>
  <si>
    <t>A012M02-3</t>
  </si>
  <si>
    <t>A015PX01</t>
  </si>
  <si>
    <t>A031M03</t>
  </si>
  <si>
    <t>A011M13-1</t>
  </si>
  <si>
    <t>A012M07-8</t>
  </si>
  <si>
    <t>A012M03-3</t>
  </si>
  <si>
    <t>A030M03</t>
  </si>
  <si>
    <t>A012M01-1</t>
  </si>
  <si>
    <t>A012M04-3</t>
  </si>
  <si>
    <t>A012M08-8</t>
  </si>
  <si>
    <t>AS03PU02-7</t>
  </si>
  <si>
    <t>A029M04</t>
  </si>
  <si>
    <t>A029M01</t>
  </si>
  <si>
    <t>B327M05-2</t>
  </si>
  <si>
    <t>A011M04-1</t>
  </si>
  <si>
    <t>A011M03-1</t>
  </si>
  <si>
    <t>A012M05-3</t>
  </si>
  <si>
    <t>A016R01-1</t>
  </si>
  <si>
    <t>A017R02-1</t>
  </si>
  <si>
    <t>B341M01-2</t>
  </si>
  <si>
    <t>AS03PU06-7</t>
  </si>
  <si>
    <t>A015M07-3</t>
  </si>
  <si>
    <t>A011M10-1</t>
  </si>
  <si>
    <t>A011M09-1</t>
  </si>
  <si>
    <t>A030M01</t>
  </si>
  <si>
    <t>A029M08</t>
  </si>
  <si>
    <t>A016M04-6</t>
  </si>
  <si>
    <t>A015M01-2</t>
  </si>
  <si>
    <t>A015M02-2</t>
  </si>
  <si>
    <t>A017R01-1</t>
  </si>
  <si>
    <t>AS03PU05-7</t>
  </si>
  <si>
    <t>A018M06</t>
  </si>
  <si>
    <t>A018M05</t>
  </si>
  <si>
    <t>A018M07</t>
  </si>
  <si>
    <t>A018M08</t>
  </si>
  <si>
    <t>A018M04</t>
  </si>
  <si>
    <t>A018M09</t>
  </si>
  <si>
    <t>A018M03</t>
  </si>
  <si>
    <t>A016M06</t>
  </si>
  <si>
    <t>A017M01</t>
  </si>
  <si>
    <t>A015M05-2</t>
  </si>
  <si>
    <t>A016M05-6</t>
  </si>
  <si>
    <t>A017R03-1</t>
  </si>
  <si>
    <t>AS03PU01-7</t>
  </si>
  <si>
    <t>A017M06</t>
  </si>
  <si>
    <t>A017M06-6</t>
  </si>
  <si>
    <t>A015M03-1</t>
  </si>
  <si>
    <t>A016M06-6</t>
  </si>
  <si>
    <t>A016M03-1</t>
  </si>
  <si>
    <t>A029M06</t>
  </si>
  <si>
    <t>A026M08</t>
  </si>
  <si>
    <t>A030M09</t>
  </si>
  <si>
    <t>A031M01</t>
  </si>
  <si>
    <t>A015M04-1</t>
  </si>
  <si>
    <t>A017M01-2</t>
  </si>
  <si>
    <t>A016M01-1</t>
  </si>
  <si>
    <t>A017M02-2</t>
  </si>
  <si>
    <t>A017M05-3</t>
  </si>
  <si>
    <t>A017M03-1</t>
  </si>
  <si>
    <t>A016M02-1</t>
  </si>
  <si>
    <t>A017M04-1</t>
  </si>
  <si>
    <t>A030M04</t>
  </si>
  <si>
    <t>A025M08</t>
  </si>
  <si>
    <t>A025M09</t>
  </si>
  <si>
    <t>A025M10</t>
  </si>
  <si>
    <t>A026M01</t>
  </si>
  <si>
    <t>A025M03</t>
  </si>
  <si>
    <t>A025M05</t>
  </si>
  <si>
    <t>A025M06</t>
  </si>
  <si>
    <t>A025M07</t>
  </si>
  <si>
    <t>A025M02</t>
  </si>
  <si>
    <t>A026M02</t>
  </si>
  <si>
    <t>A026M04</t>
  </si>
  <si>
    <t>A029M05</t>
  </si>
  <si>
    <t>A022R01-1</t>
  </si>
  <si>
    <t>A022R02-1</t>
  </si>
  <si>
    <t>A018M01</t>
  </si>
  <si>
    <t>A018M02</t>
  </si>
  <si>
    <t>A018M02-2</t>
  </si>
  <si>
    <t>A018M10</t>
  </si>
  <si>
    <t>A029M02</t>
  </si>
  <si>
    <t>A018M07-1</t>
  </si>
  <si>
    <t>A011M12-2</t>
  </si>
  <si>
    <t>A011M11-2</t>
  </si>
  <si>
    <t>A018M01-2</t>
  </si>
  <si>
    <t>A018M04-1</t>
  </si>
  <si>
    <t>A018M05-1</t>
  </si>
  <si>
    <t>A018M03-2</t>
  </si>
  <si>
    <t>A022M03</t>
  </si>
  <si>
    <t>A022M04</t>
  </si>
  <si>
    <t>A018M06-1</t>
  </si>
  <si>
    <t>A022M02</t>
  </si>
  <si>
    <t>AS04PU01-7</t>
  </si>
  <si>
    <t>A018M12-8</t>
  </si>
  <si>
    <t>A019M05-2</t>
  </si>
  <si>
    <t>A022M06</t>
  </si>
  <si>
    <t>A019M02-1</t>
  </si>
  <si>
    <t>A019M03-3</t>
  </si>
  <si>
    <t>A023M03</t>
  </si>
  <si>
    <t>A022M03-1</t>
  </si>
  <si>
    <t>A029M03</t>
  </si>
  <si>
    <t>A022M04-1</t>
  </si>
  <si>
    <t>A026M05</t>
  </si>
  <si>
    <t>A018M11-8</t>
  </si>
  <si>
    <t>A019M04-3</t>
  </si>
  <si>
    <t>A022M06-1</t>
  </si>
  <si>
    <t>AS04PU04-7</t>
  </si>
  <si>
    <t>A023M01</t>
  </si>
  <si>
    <t>A023M02-2</t>
  </si>
  <si>
    <t>A022M09-1</t>
  </si>
  <si>
    <t>A023M06</t>
  </si>
  <si>
    <t>A023M01-1</t>
  </si>
  <si>
    <t>A023M05</t>
  </si>
  <si>
    <t>A023M06-1</t>
  </si>
  <si>
    <t>A023M03-2</t>
  </si>
  <si>
    <t>A019M01-8</t>
  </si>
  <si>
    <t>A003MR10-2</t>
  </si>
  <si>
    <t>A023M07-1</t>
  </si>
  <si>
    <t>A031M02</t>
  </si>
  <si>
    <t>A031MR02</t>
  </si>
  <si>
    <t>A036M07</t>
  </si>
  <si>
    <t>A011M06-1</t>
  </si>
  <si>
    <t>A038M02</t>
  </si>
  <si>
    <t>A038M01</t>
  </si>
  <si>
    <t>A024M01-2</t>
  </si>
  <si>
    <t>A023M05-1</t>
  </si>
  <si>
    <t>A023M04-3</t>
  </si>
  <si>
    <t>A037M02</t>
  </si>
  <si>
    <t>A037M07</t>
  </si>
  <si>
    <t>A046M03-1</t>
  </si>
  <si>
    <t>A046M03</t>
  </si>
  <si>
    <t>A046M04-1</t>
  </si>
  <si>
    <t>A046M04</t>
  </si>
  <si>
    <t>A045M04</t>
  </si>
  <si>
    <t>A025R01-1</t>
  </si>
  <si>
    <t>A018M10-8</t>
  </si>
  <si>
    <t>A025R02-1</t>
  </si>
  <si>
    <t>A025R03-1</t>
  </si>
  <si>
    <t>A025R04-1</t>
  </si>
  <si>
    <t>A036M05-1</t>
  </si>
  <si>
    <t>A036M05</t>
  </si>
  <si>
    <t>A036M06</t>
  </si>
  <si>
    <t>A036M03</t>
  </si>
  <si>
    <t>A022M02-8</t>
  </si>
  <si>
    <t>A024M02-3</t>
  </si>
  <si>
    <t>A033M08</t>
  </si>
  <si>
    <t>A040M08</t>
  </si>
  <si>
    <t>AS04PU02-7</t>
  </si>
  <si>
    <t>A032M12</t>
  </si>
  <si>
    <t>A032M13</t>
  </si>
  <si>
    <t>A032M11</t>
  </si>
  <si>
    <t>A033M05</t>
  </si>
  <si>
    <t>A032M07</t>
  </si>
  <si>
    <t>A032M08</t>
  </si>
  <si>
    <t>A032MR08</t>
  </si>
  <si>
    <t>A026PX01</t>
  </si>
  <si>
    <t>A032M10</t>
  </si>
  <si>
    <t>A033M01</t>
  </si>
  <si>
    <t>A025M01</t>
  </si>
  <si>
    <t>A037M06-5</t>
  </si>
  <si>
    <t>A037M06</t>
  </si>
  <si>
    <t>A037M05-5</t>
  </si>
  <si>
    <t>A037M05</t>
  </si>
  <si>
    <t>A037MR05</t>
  </si>
  <si>
    <t>A029R06-3</t>
  </si>
  <si>
    <t>A025M04</t>
  </si>
  <si>
    <t>A025M07-2</t>
  </si>
  <si>
    <t>A032M03</t>
  </si>
  <si>
    <t>A032M04</t>
  </si>
  <si>
    <t>A032M02</t>
  </si>
  <si>
    <t>A032M06</t>
  </si>
  <si>
    <t>A026M03</t>
  </si>
  <si>
    <t>A026M06</t>
  </si>
  <si>
    <t>A029R04-1</t>
  </si>
  <si>
    <t>A029R01-2</t>
  </si>
  <si>
    <t>A029R05-1</t>
  </si>
  <si>
    <t>A025M11</t>
  </si>
  <si>
    <t>A029R02-2</t>
  </si>
  <si>
    <t>A025M01-1</t>
  </si>
  <si>
    <t>A025M09-1</t>
  </si>
  <si>
    <t>A026M01-1</t>
  </si>
  <si>
    <t>A029R03-2</t>
  </si>
  <si>
    <t>A026M02-1</t>
  </si>
  <si>
    <t>A018M08-2</t>
  </si>
  <si>
    <t>A025M10-1</t>
  </si>
  <si>
    <t>AS05PU02-7</t>
  </si>
  <si>
    <t>AS05PU06-7</t>
  </si>
  <si>
    <t>A018M09-2</t>
  </si>
  <si>
    <t>A025M11-1</t>
  </si>
  <si>
    <t>A026M06-3</t>
  </si>
  <si>
    <t>A030M06</t>
  </si>
  <si>
    <t>A029M07</t>
  </si>
  <si>
    <t>A025M03-2</t>
  </si>
  <si>
    <t>A026M08-1</t>
  </si>
  <si>
    <t>A025M02-2</t>
  </si>
  <si>
    <t>A026M04-1</t>
  </si>
  <si>
    <t>A029M06-1</t>
  </si>
  <si>
    <t>A025M04-2</t>
  </si>
  <si>
    <t>A029M03-1</t>
  </si>
  <si>
    <t>A025M05-2</t>
  </si>
  <si>
    <t>A030M02</t>
  </si>
  <si>
    <t>A031R01-1</t>
  </si>
  <si>
    <t>AS05PU01-7</t>
  </si>
  <si>
    <t>A030M05</t>
  </si>
  <si>
    <t>AS05PU05-7</t>
  </si>
  <si>
    <t>A031R03-6</t>
  </si>
  <si>
    <t>A039M08-1</t>
  </si>
  <si>
    <t>A039M08</t>
  </si>
  <si>
    <t>A039M11</t>
  </si>
  <si>
    <t>A039M06</t>
  </si>
  <si>
    <t>A050M10</t>
  </si>
  <si>
    <t>A040M02</t>
  </si>
  <si>
    <t>A040M04</t>
  </si>
  <si>
    <t>A043M02</t>
  </si>
  <si>
    <t>A044M01</t>
  </si>
  <si>
    <t>A043M04</t>
  </si>
  <si>
    <t>A044M05</t>
  </si>
  <si>
    <t>A045M01</t>
  </si>
  <si>
    <t>A045M02</t>
  </si>
  <si>
    <t>A045M03-1</t>
  </si>
  <si>
    <t>A045M03</t>
  </si>
  <si>
    <t>A059M01</t>
  </si>
  <si>
    <t>A045M08</t>
  </si>
  <si>
    <t>A045M09</t>
  </si>
  <si>
    <t>A029M08-3</t>
  </si>
  <si>
    <t>A025M06-2</t>
  </si>
  <si>
    <t>A029M04-1</t>
  </si>
  <si>
    <t>A029M02-1</t>
  </si>
  <si>
    <t>A029M07-1</t>
  </si>
  <si>
    <t>A030M07</t>
  </si>
  <si>
    <t>A030M08</t>
  </si>
  <si>
    <t>A031M02-5</t>
  </si>
  <si>
    <t>A031M04</t>
  </si>
  <si>
    <t>A030M06-1</t>
  </si>
  <si>
    <t>A030M04-1</t>
  </si>
  <si>
    <t>A026M05-2</t>
  </si>
  <si>
    <t>A030M03-1</t>
  </si>
  <si>
    <t>A030M01-3</t>
  </si>
  <si>
    <t>A030M02-1</t>
  </si>
  <si>
    <t>A031R02-6</t>
  </si>
  <si>
    <t>A025M08-2</t>
  </si>
  <si>
    <t>A031M04-1</t>
  </si>
  <si>
    <t>A029M01-2</t>
  </si>
  <si>
    <t>A031M03-1</t>
  </si>
  <si>
    <t>A030M05-1</t>
  </si>
  <si>
    <t>A043M09-2</t>
  </si>
  <si>
    <t>A043M09</t>
  </si>
  <si>
    <t>A040M03</t>
  </si>
  <si>
    <t>A039M12</t>
  </si>
  <si>
    <t>A043M06</t>
  </si>
  <si>
    <t>A032M09</t>
  </si>
  <si>
    <t>A030M08-3</t>
  </si>
  <si>
    <t>A029M05-2</t>
  </si>
  <si>
    <t>A032R01-1</t>
  </si>
  <si>
    <t>A032R02-1</t>
  </si>
  <si>
    <t>A030M09-6</t>
  </si>
  <si>
    <t>A030M07-2</t>
  </si>
  <si>
    <t>A032R03-1</t>
  </si>
  <si>
    <t>A032M01</t>
  </si>
  <si>
    <t>A032M01-2</t>
  </si>
  <si>
    <t>A031M01-6</t>
  </si>
  <si>
    <t>A032R04-1</t>
  </si>
  <si>
    <t>A026M03-3</t>
  </si>
  <si>
    <t>A038M03</t>
  </si>
  <si>
    <t>A032M04-1</t>
  </si>
  <si>
    <t>A032M06-1</t>
  </si>
  <si>
    <t>A032M14</t>
  </si>
  <si>
    <t>A036R02-1</t>
  </si>
  <si>
    <t>A032M05</t>
  </si>
  <si>
    <t>A032M09-3</t>
  </si>
  <si>
    <t>A032M02-2</t>
  </si>
  <si>
    <t>A032M03-1</t>
  </si>
  <si>
    <t>A032M14-3</t>
  </si>
  <si>
    <t>A036R01-1</t>
  </si>
  <si>
    <t>A033M03</t>
  </si>
  <si>
    <t>A033M04</t>
  </si>
  <si>
    <t>A032M12-2</t>
  </si>
  <si>
    <t>A032M13-2</t>
  </si>
  <si>
    <t>AS06PU05-7</t>
  </si>
  <si>
    <t>A032M07-1</t>
  </si>
  <si>
    <t>A033M03-1</t>
  </si>
  <si>
    <t>A033M02</t>
  </si>
  <si>
    <t>A036M02</t>
  </si>
  <si>
    <t>A036M02-3</t>
  </si>
  <si>
    <t>A032M08-2</t>
  </si>
  <si>
    <t>A033M04-1</t>
  </si>
  <si>
    <t>A036PX01</t>
  </si>
  <si>
    <t>A033M07</t>
  </si>
  <si>
    <t>A033M06</t>
  </si>
  <si>
    <t>A036M01</t>
  </si>
  <si>
    <t>A036M04</t>
  </si>
  <si>
    <t>A039M07-1</t>
  </si>
  <si>
    <t>A039M07</t>
  </si>
  <si>
    <t>A040M07-1</t>
  </si>
  <si>
    <t>A040M07</t>
  </si>
  <si>
    <t>A036M07-3</t>
  </si>
  <si>
    <t>A033M05-1</t>
  </si>
  <si>
    <t>A033M02-8</t>
  </si>
  <si>
    <t>A032M10-2</t>
  </si>
  <si>
    <t>A038R01-5</t>
  </si>
  <si>
    <t>A052M02</t>
  </si>
  <si>
    <t>A039R02-5</t>
  </si>
  <si>
    <t>A088M07</t>
  </si>
  <si>
    <t>A088M06</t>
  </si>
  <si>
    <t>A039M05</t>
  </si>
  <si>
    <t>A039M04</t>
  </si>
  <si>
    <t>A039M03</t>
  </si>
  <si>
    <t>AS06PU01-7</t>
  </si>
  <si>
    <t>AS06PU02-7</t>
  </si>
  <si>
    <t>A037M04</t>
  </si>
  <si>
    <t>A050M03</t>
  </si>
  <si>
    <t>A047M05</t>
  </si>
  <si>
    <t>A047M03</t>
  </si>
  <si>
    <t>A047M04</t>
  </si>
  <si>
    <t>A050M07-1</t>
  </si>
  <si>
    <t>A050M05</t>
  </si>
  <si>
    <t>A047M06</t>
  </si>
  <si>
    <t>A037M01</t>
  </si>
  <si>
    <t>A037M03</t>
  </si>
  <si>
    <t>A050M13</t>
  </si>
  <si>
    <t>A051M01-1</t>
  </si>
  <si>
    <t>A051M01</t>
  </si>
  <si>
    <t>A051MR01</t>
  </si>
  <si>
    <t>A051M05</t>
  </si>
  <si>
    <t>A051MR05</t>
  </si>
  <si>
    <t>A033M01-2</t>
  </si>
  <si>
    <t>A033M06-1</t>
  </si>
  <si>
    <t>A032M05-1</t>
  </si>
  <si>
    <t>A052M03</t>
  </si>
  <si>
    <t>A052M06</t>
  </si>
  <si>
    <t>A050M12</t>
  </si>
  <si>
    <t>A052M04</t>
  </si>
  <si>
    <t>A050M06-2</t>
  </si>
  <si>
    <t>A050M06</t>
  </si>
  <si>
    <t>A050MR06</t>
  </si>
  <si>
    <t>A033M07-1</t>
  </si>
  <si>
    <t>A033M08-1</t>
  </si>
  <si>
    <t>A032M11-2</t>
  </si>
  <si>
    <t>A032MR08-2</t>
  </si>
  <si>
    <t>A037MR05-5</t>
  </si>
  <si>
    <t>A031MR02-3</t>
  </si>
  <si>
    <t>A036M04-1</t>
  </si>
  <si>
    <t>A036M03-2</t>
  </si>
  <si>
    <t>A038M04</t>
  </si>
  <si>
    <t>A039R01-5</t>
  </si>
  <si>
    <t>A039R03-5</t>
  </si>
  <si>
    <t>A039M09</t>
  </si>
  <si>
    <t>A037M02-1</t>
  </si>
  <si>
    <t>A037M01-1</t>
  </si>
  <si>
    <t>A037M07-1</t>
  </si>
  <si>
    <t>A039M10</t>
  </si>
  <si>
    <t>A036M01-2</t>
  </si>
  <si>
    <t>A038M03-1</t>
  </si>
  <si>
    <t>A036M06-2</t>
  </si>
  <si>
    <t>A038M04-1</t>
  </si>
  <si>
    <t>A039M01</t>
  </si>
  <si>
    <t>A039M02</t>
  </si>
  <si>
    <t>A039M03-2</t>
  </si>
  <si>
    <t>A037M03-2</t>
  </si>
  <si>
    <t>A043R02-1</t>
  </si>
  <si>
    <t>A040M01</t>
  </si>
  <si>
    <t>A040M06</t>
  </si>
  <si>
    <t>A040M05</t>
  </si>
  <si>
    <t>A040M01-3</t>
  </si>
  <si>
    <t>A039M01-2</t>
  </si>
  <si>
    <t>A039M02-2</t>
  </si>
  <si>
    <t>A039M04-1</t>
  </si>
  <si>
    <t>A039M05-1</t>
  </si>
  <si>
    <t>A043M03</t>
  </si>
  <si>
    <t>A043M05</t>
  </si>
  <si>
    <t>A043R01-1</t>
  </si>
  <si>
    <t>A043M01</t>
  </si>
  <si>
    <t>A043M03-3</t>
  </si>
  <si>
    <t>A043M04-3</t>
  </si>
  <si>
    <t>A039M06-1</t>
  </si>
  <si>
    <t>A039M12-2</t>
  </si>
  <si>
    <t>A040M03-2</t>
  </si>
  <si>
    <t>A039M10-1</t>
  </si>
  <si>
    <t>A043M05-3</t>
  </si>
  <si>
    <t>A039M09-1</t>
  </si>
  <si>
    <t>A044M02</t>
  </si>
  <si>
    <t>A043M06-3</t>
  </si>
  <si>
    <t>A040M04-1</t>
  </si>
  <si>
    <t>A040M02-1</t>
  </si>
  <si>
    <t>A039M11-1</t>
  </si>
  <si>
    <t>A040M06-2</t>
  </si>
  <si>
    <t>A061PX02</t>
  </si>
  <si>
    <t>A044M04</t>
  </si>
  <si>
    <t>A044M03</t>
  </si>
  <si>
    <t>A043M08</t>
  </si>
  <si>
    <t>A043M07</t>
  </si>
  <si>
    <t>A040M05-1</t>
  </si>
  <si>
    <t>A044M04-6</t>
  </si>
  <si>
    <t>A044M06</t>
  </si>
  <si>
    <t>A043M01-1</t>
  </si>
  <si>
    <t>A040M08-2</t>
  </si>
  <si>
    <t>A044M03-6</t>
  </si>
  <si>
    <t>A053M07</t>
  </si>
  <si>
    <t>A053M15</t>
  </si>
  <si>
    <t>A053M05</t>
  </si>
  <si>
    <t>A053M10</t>
  </si>
  <si>
    <t>A053M12-3</t>
  </si>
  <si>
    <t>A054M03</t>
  </si>
  <si>
    <t>A054M04</t>
  </si>
  <si>
    <t>A053M14</t>
  </si>
  <si>
    <t>A057M04-2</t>
  </si>
  <si>
    <t>A057M05</t>
  </si>
  <si>
    <t>A057M07</t>
  </si>
  <si>
    <t>A057M08</t>
  </si>
  <si>
    <t>A057M09</t>
  </si>
  <si>
    <t>A057M10</t>
  </si>
  <si>
    <t>A058M02</t>
  </si>
  <si>
    <t>A058M04</t>
  </si>
  <si>
    <t>A059M03</t>
  </si>
  <si>
    <t>A043M07-1</t>
  </si>
  <si>
    <t>A043M02-1</t>
  </si>
  <si>
    <t>A044M07</t>
  </si>
  <si>
    <t>A044M02-2</t>
  </si>
  <si>
    <t>A044M06-3</t>
  </si>
  <si>
    <t>A044M01-2</t>
  </si>
  <si>
    <t>A045M07</t>
  </si>
  <si>
    <t>AS07PU04-7</t>
  </si>
  <si>
    <t>A043M08-1</t>
  </si>
  <si>
    <t>A045M02-1</t>
  </si>
  <si>
    <t>A044M07-1</t>
  </si>
  <si>
    <t>A046M02</t>
  </si>
  <si>
    <t>A045M05</t>
  </si>
  <si>
    <t>A045M06</t>
  </si>
  <si>
    <t>A045M07-1</t>
  </si>
  <si>
    <t>A045M01-1</t>
  </si>
  <si>
    <t>A045M09-3</t>
  </si>
  <si>
    <t>A038M02-3</t>
  </si>
  <si>
    <t>A045M06-1</t>
  </si>
  <si>
    <t>A045M05-1</t>
  </si>
  <si>
    <t>A046M01</t>
  </si>
  <si>
    <t>A045M04-1</t>
  </si>
  <si>
    <t>A046R01-1</t>
  </si>
  <si>
    <t>A044M05-2</t>
  </si>
  <si>
    <t>A045M08-6</t>
  </si>
  <si>
    <t>A050M09</t>
  </si>
  <si>
    <t>A050MR09</t>
  </si>
  <si>
    <t>A046M01-6</t>
  </si>
  <si>
    <t>A047M01</t>
  </si>
  <si>
    <t>A047M01-2</t>
  </si>
  <si>
    <t>A047M02</t>
  </si>
  <si>
    <t>A047M02-2</t>
  </si>
  <si>
    <t>A050R02-1</t>
  </si>
  <si>
    <t>A050R03-1</t>
  </si>
  <si>
    <t>A047M07</t>
  </si>
  <si>
    <t>A047M08</t>
  </si>
  <si>
    <t>A050R01-1</t>
  </si>
  <si>
    <t>A047M04-2</t>
  </si>
  <si>
    <t>A050M01</t>
  </si>
  <si>
    <t>A050M02</t>
  </si>
  <si>
    <t>A050M02-1</t>
  </si>
  <si>
    <t>A050M04</t>
  </si>
  <si>
    <t>AS08PU06-7</t>
  </si>
  <si>
    <t>A047M05-2</t>
  </si>
  <si>
    <t>A047M07-1</t>
  </si>
  <si>
    <t>A046M02-3</t>
  </si>
  <si>
    <t>A053M13</t>
  </si>
  <si>
    <t>A050M07</t>
  </si>
  <si>
    <t>A050MR07</t>
  </si>
  <si>
    <t>A054M01</t>
  </si>
  <si>
    <t>A057M01-1</t>
  </si>
  <si>
    <t>A057M01</t>
  </si>
  <si>
    <t>A059M02</t>
  </si>
  <si>
    <t>A051PX01</t>
  </si>
  <si>
    <t>AS08PU02-7</t>
  </si>
  <si>
    <t>A050M08</t>
  </si>
  <si>
    <t>A047M03-2</t>
  </si>
  <si>
    <t>A050MR09-8</t>
  </si>
  <si>
    <t>A050M11</t>
  </si>
  <si>
    <t>A050M01-1</t>
  </si>
  <si>
    <t>A051M07</t>
  </si>
  <si>
    <t>A051M06-2</t>
  </si>
  <si>
    <t>A047M06-2</t>
  </si>
  <si>
    <t>A037M04-3</t>
  </si>
  <si>
    <t>A031MRR02-3</t>
  </si>
  <si>
    <t>A050M03-1</t>
  </si>
  <si>
    <t>AS08PU01-7</t>
  </si>
  <si>
    <t>A038M01-3</t>
  </si>
  <si>
    <t>A050M10-1</t>
  </si>
  <si>
    <t>A050M05-1</t>
  </si>
  <si>
    <t>A050M08-2</t>
  </si>
  <si>
    <t>A051M02</t>
  </si>
  <si>
    <t>A051MR02</t>
  </si>
  <si>
    <t>A050M09-1</t>
  </si>
  <si>
    <t>A051M03</t>
  </si>
  <si>
    <t>A051M08</t>
  </si>
  <si>
    <t>A051M04</t>
  </si>
  <si>
    <t>A051M06</t>
  </si>
  <si>
    <t>A050M11-1</t>
  </si>
  <si>
    <t>A051M04-3</t>
  </si>
  <si>
    <t>A047M08-8</t>
  </si>
  <si>
    <t>A051M02-1</t>
  </si>
  <si>
    <t>A051M09</t>
  </si>
  <si>
    <t>A052M01</t>
  </si>
  <si>
    <t>A052M05</t>
  </si>
  <si>
    <t>A050M13-2</t>
  </si>
  <si>
    <t>A051MR01-3</t>
  </si>
  <si>
    <t>A050M12-1</t>
  </si>
  <si>
    <t>A060M06</t>
  </si>
  <si>
    <t>A060M08</t>
  </si>
  <si>
    <t>A060M09</t>
  </si>
  <si>
    <t>A061M01</t>
  </si>
  <si>
    <t>A060M07</t>
  </si>
  <si>
    <t>A060M10</t>
  </si>
  <si>
    <t>A061M02</t>
  </si>
  <si>
    <t>A051M03-1</t>
  </si>
  <si>
    <t>A064M03</t>
  </si>
  <si>
    <t>A064M05</t>
  </si>
  <si>
    <t>A064M06</t>
  </si>
  <si>
    <t>A065M01</t>
  </si>
  <si>
    <t>A064M08</t>
  </si>
  <si>
    <t>A065M02</t>
  </si>
  <si>
    <t>A066M02</t>
  </si>
  <si>
    <t>A065M03</t>
  </si>
  <si>
    <t>A065M05</t>
  </si>
  <si>
    <t>A065M04</t>
  </si>
  <si>
    <t>A065M07</t>
  </si>
  <si>
    <t>A065M08</t>
  </si>
  <si>
    <t>A066M03</t>
  </si>
  <si>
    <t>A061M04-1</t>
  </si>
  <si>
    <t>A061M04</t>
  </si>
  <si>
    <t>A061M03-1</t>
  </si>
  <si>
    <t>A050M04-8</t>
  </si>
  <si>
    <t>A051MR02-3</t>
  </si>
  <si>
    <t>A029MR03-2</t>
  </si>
  <si>
    <t>A051MR05-2</t>
  </si>
  <si>
    <t>A052M01-1</t>
  </si>
  <si>
    <t>A051M07-2</t>
  </si>
  <si>
    <t>A051M08-1</t>
  </si>
  <si>
    <t>A051M05-1</t>
  </si>
  <si>
    <t>A053M11-1</t>
  </si>
  <si>
    <t>A053M11</t>
  </si>
  <si>
    <t>A053R03-5</t>
  </si>
  <si>
    <t>A052M02-1</t>
  </si>
  <si>
    <t>A052M03-1</t>
  </si>
  <si>
    <t>A052M05-1</t>
  </si>
  <si>
    <t>A052M06-1</t>
  </si>
  <si>
    <t>A052M04-3</t>
  </si>
  <si>
    <t>A053M01</t>
  </si>
  <si>
    <t>A053M01-2</t>
  </si>
  <si>
    <t>A053M02</t>
  </si>
  <si>
    <t>A053M03</t>
  </si>
  <si>
    <t>A053M04</t>
  </si>
  <si>
    <t>A053M04-2</t>
  </si>
  <si>
    <t>A053M06</t>
  </si>
  <si>
    <t>A053R01-1</t>
  </si>
  <si>
    <t>A050MR07-8</t>
  </si>
  <si>
    <t>A053R02-1</t>
  </si>
  <si>
    <t>AS08PU04-7</t>
  </si>
  <si>
    <t>A051M09-2</t>
  </si>
  <si>
    <t>A058R02-1</t>
  </si>
  <si>
    <t>A057R03-1</t>
  </si>
  <si>
    <t>A057R04-1</t>
  </si>
  <si>
    <t>A053M12</t>
  </si>
  <si>
    <t>A053M08</t>
  </si>
  <si>
    <t>A053M09</t>
  </si>
  <si>
    <t>A057M03</t>
  </si>
  <si>
    <t>A057M06</t>
  </si>
  <si>
    <t>A057M02</t>
  </si>
  <si>
    <t>A053MR13-3</t>
  </si>
  <si>
    <t>A054M05</t>
  </si>
  <si>
    <t>A057R01-2</t>
  </si>
  <si>
    <t>A054M02</t>
  </si>
  <si>
    <t>A057M04</t>
  </si>
  <si>
    <t>A053M02-2</t>
  </si>
  <si>
    <t>A053M05-1</t>
  </si>
  <si>
    <t>A053M10-3</t>
  </si>
  <si>
    <t>A053M03-2</t>
  </si>
  <si>
    <t>A053M13-1</t>
  </si>
  <si>
    <t>A053M07-2</t>
  </si>
  <si>
    <t>A053M06-2</t>
  </si>
  <si>
    <t>A053M08-3</t>
  </si>
  <si>
    <t>A058M01</t>
  </si>
  <si>
    <t>A057M11</t>
  </si>
  <si>
    <t>A066M01</t>
  </si>
  <si>
    <t>A053M09-3</t>
  </si>
  <si>
    <t>A054M01-1</t>
  </si>
  <si>
    <t>A064M07</t>
  </si>
  <si>
    <t>A053M15-1</t>
  </si>
  <si>
    <t>B341MR06-2</t>
  </si>
  <si>
    <t>A054M03-1</t>
  </si>
  <si>
    <t>A058R01-3</t>
  </si>
  <si>
    <t>A058M03</t>
  </si>
  <si>
    <t>A061PX01</t>
  </si>
  <si>
    <t>A064M04</t>
  </si>
  <si>
    <t>A064MR04</t>
  </si>
  <si>
    <t>A057M07-1</t>
  </si>
  <si>
    <t>A072M05-1</t>
  </si>
  <si>
    <t>A072M05</t>
  </si>
  <si>
    <t>A058M03-3</t>
  </si>
  <si>
    <t>A057M08-2</t>
  </si>
  <si>
    <t>A058M05</t>
  </si>
  <si>
    <t>A050MR06-3</t>
  </si>
  <si>
    <t>A057M09-1</t>
  </si>
  <si>
    <t>A057M05-2</t>
  </si>
  <si>
    <t>A054M05-1</t>
  </si>
  <si>
    <t>A073M02</t>
  </si>
  <si>
    <t>A072MR01-5</t>
  </si>
  <si>
    <t>A072MR01</t>
  </si>
  <si>
    <t>A072M01</t>
  </si>
  <si>
    <t>A072M06</t>
  </si>
  <si>
    <t>A071M04-1</t>
  </si>
  <si>
    <t>A071M04</t>
  </si>
  <si>
    <t>A071M10</t>
  </si>
  <si>
    <t>A071M06</t>
  </si>
  <si>
    <t>A054M04-1</t>
  </si>
  <si>
    <t>A057M02-1</t>
  </si>
  <si>
    <t>A059M01-3</t>
  </si>
  <si>
    <t>A057M03-1</t>
  </si>
  <si>
    <t>A053M14-3</t>
  </si>
  <si>
    <t>A057M11-1</t>
  </si>
  <si>
    <t>A057M06-1</t>
  </si>
  <si>
    <t>A068M02-1</t>
  </si>
  <si>
    <t>A068M02</t>
  </si>
  <si>
    <t>A068M03-1</t>
  </si>
  <si>
    <t>A068M03</t>
  </si>
  <si>
    <t>A071M05-1</t>
  </si>
  <si>
    <t>A071M05</t>
  </si>
  <si>
    <t>A071M07-1</t>
  </si>
  <si>
    <t>A071M07</t>
  </si>
  <si>
    <t>A068M01</t>
  </si>
  <si>
    <t>A058M01-1</t>
  </si>
  <si>
    <t>A058M02-1</t>
  </si>
  <si>
    <t>A058M04-6</t>
  </si>
  <si>
    <t>A059M02-1</t>
  </si>
  <si>
    <t>A071M08</t>
  </si>
  <si>
    <t>A067M13</t>
  </si>
  <si>
    <t>A057M10-2</t>
  </si>
  <si>
    <t>A072M03-6</t>
  </si>
  <si>
    <t>A072M03</t>
  </si>
  <si>
    <t>A067M14-1</t>
  </si>
  <si>
    <t>A067M14</t>
  </si>
  <si>
    <t>A067MR14</t>
  </si>
  <si>
    <t>A064R01-1</t>
  </si>
  <si>
    <t>A064R02-1</t>
  </si>
  <si>
    <t>A060M01</t>
  </si>
  <si>
    <t>A060M02</t>
  </si>
  <si>
    <t>A058M05-6</t>
  </si>
  <si>
    <t>A060M03</t>
  </si>
  <si>
    <t>A054M02-8</t>
  </si>
  <si>
    <t>A060M04</t>
  </si>
  <si>
    <t>A060M05</t>
  </si>
  <si>
    <t>AS09PU04-7</t>
  </si>
  <si>
    <t>A059M03-6</t>
  </si>
  <si>
    <t>ESSAI</t>
  </si>
  <si>
    <t>A061M05</t>
  </si>
  <si>
    <t>A060M10-3</t>
  </si>
  <si>
    <t>A061M03</t>
  </si>
  <si>
    <t>A064M01</t>
  </si>
  <si>
    <t>A061M02-3</t>
  </si>
  <si>
    <t>A054MR02-8</t>
  </si>
  <si>
    <t>A060M01-1</t>
  </si>
  <si>
    <t>A060M09-1</t>
  </si>
  <si>
    <t>AS10PU02-7</t>
  </si>
  <si>
    <t>A061M05-3</t>
  </si>
  <si>
    <t>A060M08-1</t>
  </si>
  <si>
    <t>A064M02</t>
  </si>
  <si>
    <t>A061M01-1</t>
  </si>
  <si>
    <t>A064M08-6</t>
  </si>
  <si>
    <t>A060M02-2</t>
  </si>
  <si>
    <t>A050MRR07-8</t>
  </si>
  <si>
    <t>A060M03-2</t>
  </si>
  <si>
    <t>A064M07-1</t>
  </si>
  <si>
    <t>A060M04-2</t>
  </si>
  <si>
    <t>A064M01-1</t>
  </si>
  <si>
    <t>A065M01-6</t>
  </si>
  <si>
    <t>AS10PU01-7</t>
  </si>
  <si>
    <t>A060M05-2</t>
  </si>
  <si>
    <t>A060M06-2</t>
  </si>
  <si>
    <t>A065M02-6</t>
  </si>
  <si>
    <t>A065M06</t>
  </si>
  <si>
    <t>A065M06-6</t>
  </si>
  <si>
    <t>A064M05-2</t>
  </si>
  <si>
    <t>A064M02-1</t>
  </si>
  <si>
    <t>A066M01-6</t>
  </si>
  <si>
    <t>A065M05-1</t>
  </si>
  <si>
    <t>A064M03-1</t>
  </si>
  <si>
    <t>A064MR04-2</t>
  </si>
  <si>
    <t>A066M03-6</t>
  </si>
  <si>
    <t>A065M03-1</t>
  </si>
  <si>
    <t>A067R01-1</t>
  </si>
  <si>
    <t>A067R03-6</t>
  </si>
  <si>
    <t>A066M04</t>
  </si>
  <si>
    <t>A045MR01-1</t>
  </si>
  <si>
    <t>A065M07-1</t>
  </si>
  <si>
    <t>A068M05</t>
  </si>
  <si>
    <t>A068M04</t>
  </si>
  <si>
    <t>A064M03-2</t>
  </si>
  <si>
    <t>A065M08-1</t>
  </si>
  <si>
    <t>A067R06-1</t>
  </si>
  <si>
    <t>A066M02-3</t>
  </si>
  <si>
    <t>A066M04-1</t>
  </si>
  <si>
    <t>A067R04-1</t>
  </si>
  <si>
    <t>A067M06</t>
  </si>
  <si>
    <t>A067M05</t>
  </si>
  <si>
    <t>A067M04</t>
  </si>
  <si>
    <t>A067M03</t>
  </si>
  <si>
    <t>A067M02</t>
  </si>
  <si>
    <t>A067M01</t>
  </si>
  <si>
    <t>A067M07</t>
  </si>
  <si>
    <t>A075MR03</t>
  </si>
  <si>
    <t>A075M03</t>
  </si>
  <si>
    <t>A067R02-6</t>
  </si>
  <si>
    <t>A074M02</t>
  </si>
  <si>
    <t>A074M07</t>
  </si>
  <si>
    <t>A074M05-3</t>
  </si>
  <si>
    <t>A074M05</t>
  </si>
  <si>
    <t>A074M06</t>
  </si>
  <si>
    <t>A075M05</t>
  </si>
  <si>
    <t>A074M03</t>
  </si>
  <si>
    <t>A074M04</t>
  </si>
  <si>
    <t>A075M04</t>
  </si>
  <si>
    <t>A078M02-1</t>
  </si>
  <si>
    <t>A078M02</t>
  </si>
  <si>
    <t>A078M03</t>
  </si>
  <si>
    <t>A078M04</t>
  </si>
  <si>
    <t>A065M04-2</t>
  </si>
  <si>
    <t>A067R05-1</t>
  </si>
  <si>
    <t>A078M06-1</t>
  </si>
  <si>
    <t>A078M06</t>
  </si>
  <si>
    <t>A078M08</t>
  </si>
  <si>
    <t>A079M02</t>
  </si>
  <si>
    <t>A079M03</t>
  </si>
  <si>
    <t>A071M01-1</t>
  </si>
  <si>
    <t>A071M01</t>
  </si>
  <si>
    <t>A079M01</t>
  </si>
  <si>
    <t>A067M08</t>
  </si>
  <si>
    <t>A067M09</t>
  </si>
  <si>
    <t>A067M10</t>
  </si>
  <si>
    <t>A067M12</t>
  </si>
  <si>
    <t>A067M11</t>
  </si>
  <si>
    <t>A057MR10-2</t>
  </si>
  <si>
    <t>A078M09</t>
  </si>
  <si>
    <t>A078M07</t>
  </si>
  <si>
    <t>A067M01-2</t>
  </si>
  <si>
    <t>A067M04-2</t>
  </si>
  <si>
    <t>A067M05-2</t>
  </si>
  <si>
    <t>A067M07-2</t>
  </si>
  <si>
    <t>A067M15</t>
  </si>
  <si>
    <t>A087M04</t>
  </si>
  <si>
    <t>A071M09</t>
  </si>
  <si>
    <t>A071R01-1</t>
  </si>
  <si>
    <t>A067M10-1</t>
  </si>
  <si>
    <t>A068M01-3</t>
  </si>
  <si>
    <t>A067M02-2</t>
  </si>
  <si>
    <t>A067M11-1</t>
  </si>
  <si>
    <t>A071M02</t>
  </si>
  <si>
    <t>A015-ESSAI</t>
  </si>
  <si>
    <t>A067M12-1</t>
  </si>
  <si>
    <t>A067M03-2</t>
  </si>
  <si>
    <t>A071M02-3</t>
  </si>
  <si>
    <t>A071M03</t>
  </si>
  <si>
    <t>A067M13-1</t>
  </si>
  <si>
    <t>A072R01-5</t>
  </si>
  <si>
    <t>A067M06-2</t>
  </si>
  <si>
    <t>A071M06-3</t>
  </si>
  <si>
    <t>A067M15-1</t>
  </si>
  <si>
    <t>A067M09-2</t>
  </si>
  <si>
    <t>A067M08-2</t>
  </si>
  <si>
    <t>A072M02</t>
  </si>
  <si>
    <t>A072M04</t>
  </si>
  <si>
    <t>A060M07-2</t>
  </si>
  <si>
    <t>A071M10-3</t>
  </si>
  <si>
    <t>A071M09-2</t>
  </si>
  <si>
    <t>A071M03-1</t>
  </si>
  <si>
    <t>A064M06-2</t>
  </si>
  <si>
    <t>A073M01</t>
  </si>
  <si>
    <t>A064M04-1</t>
  </si>
  <si>
    <t>A073M04</t>
  </si>
  <si>
    <t>A073M01-6</t>
  </si>
  <si>
    <t>A072M02-1</t>
  </si>
  <si>
    <t>A073M03</t>
  </si>
  <si>
    <t>AS11PU02-7</t>
  </si>
  <si>
    <t>A087M03</t>
  </si>
  <si>
    <t>A087M05</t>
  </si>
  <si>
    <t>A086M02</t>
  </si>
  <si>
    <t>A086M07</t>
  </si>
  <si>
    <t>A087M01</t>
  </si>
  <si>
    <t>AS11PU05-7</t>
  </si>
  <si>
    <t>A085M03</t>
  </si>
  <si>
    <t>A085M05-1</t>
  </si>
  <si>
    <t>A085M06-1</t>
  </si>
  <si>
    <t>A085M06</t>
  </si>
  <si>
    <t>A085M08-1</t>
  </si>
  <si>
    <t>A085M08</t>
  </si>
  <si>
    <t>A085M09</t>
  </si>
  <si>
    <t>A085M04</t>
  </si>
  <si>
    <t>A082M04</t>
  </si>
  <si>
    <t>A082M05</t>
  </si>
  <si>
    <t>A082M06</t>
  </si>
  <si>
    <t>A085M01</t>
  </si>
  <si>
    <t>A082M01</t>
  </si>
  <si>
    <t>A081M08</t>
  </si>
  <si>
    <t>A081M06</t>
  </si>
  <si>
    <t>A081M07</t>
  </si>
  <si>
    <t>A081M05</t>
  </si>
  <si>
    <t>A081M10</t>
  </si>
  <si>
    <t>A081M04</t>
  </si>
  <si>
    <t>A081M03</t>
  </si>
  <si>
    <t>A081M12</t>
  </si>
  <si>
    <t>A081M13</t>
  </si>
  <si>
    <t>A073M03-1</t>
  </si>
  <si>
    <t>A072M01-1</t>
  </si>
  <si>
    <t>A071M08-2</t>
  </si>
  <si>
    <t>A073M04-1</t>
  </si>
  <si>
    <t>A073M02-1</t>
  </si>
  <si>
    <t>AS11PU01-7</t>
  </si>
  <si>
    <t>A072M06-3</t>
  </si>
  <si>
    <t>AS11PU04-7</t>
  </si>
  <si>
    <t>A074M01</t>
  </si>
  <si>
    <t>A078R02-1</t>
  </si>
  <si>
    <t>A074M08</t>
  </si>
  <si>
    <t>A078M01</t>
  </si>
  <si>
    <t>A074M06-2</t>
  </si>
  <si>
    <t>A074M07-3</t>
  </si>
  <si>
    <t>A075M01</t>
  </si>
  <si>
    <t>A078M05</t>
  </si>
  <si>
    <t>A078R01-1</t>
  </si>
  <si>
    <t>A074M02-1</t>
  </si>
  <si>
    <t>A078M10</t>
  </si>
  <si>
    <t>A074M08-8</t>
  </si>
  <si>
    <t>A074M04-1</t>
  </si>
  <si>
    <t>A074M03-1</t>
  </si>
  <si>
    <t>A079M05</t>
  </si>
  <si>
    <t>A080M02</t>
  </si>
  <si>
    <t>A075M04-1</t>
  </si>
  <si>
    <t>A078M07-3</t>
  </si>
  <si>
    <t>A078M09-3</t>
  </si>
  <si>
    <t>A078M01-1</t>
  </si>
  <si>
    <t>A079M04</t>
  </si>
  <si>
    <t>A078M03-1</t>
  </si>
  <si>
    <t>A086M01</t>
  </si>
  <si>
    <t>A085M02</t>
  </si>
  <si>
    <t>A075M02-1</t>
  </si>
  <si>
    <t>A075M01-8</t>
  </si>
  <si>
    <t>A078M04-1</t>
  </si>
  <si>
    <t>A079R01-3</t>
  </si>
  <si>
    <t>A081M11</t>
  </si>
  <si>
    <t>A080M01</t>
  </si>
  <si>
    <t>A075M03-1</t>
  </si>
  <si>
    <t>A079M05-6</t>
  </si>
  <si>
    <t>A079M02-1</t>
  </si>
  <si>
    <t>A080M02-6</t>
  </si>
  <si>
    <t>A078M05-1</t>
  </si>
  <si>
    <t>A088M05</t>
  </si>
  <si>
    <t>A089M01-1</t>
  </si>
  <si>
    <t>A089M01</t>
  </si>
  <si>
    <t>A089M02</t>
  </si>
  <si>
    <t>A089M03</t>
  </si>
  <si>
    <t>A089M05</t>
  </si>
  <si>
    <t>A089M07-1</t>
  </si>
  <si>
    <t>A089M07</t>
  </si>
  <si>
    <t>A089M06-1</t>
  </si>
  <si>
    <t>A089M06</t>
  </si>
  <si>
    <t>A089M08</t>
  </si>
  <si>
    <t>A089M04</t>
  </si>
  <si>
    <t>A093M01</t>
  </si>
  <si>
    <t>A093M03</t>
  </si>
  <si>
    <t>A080R02-6</t>
  </si>
  <si>
    <t>A080M03</t>
  </si>
  <si>
    <t>A075MR02-8</t>
  </si>
  <si>
    <t>A093M06</t>
  </si>
  <si>
    <t>A093M05</t>
  </si>
  <si>
    <t>A093M07</t>
  </si>
  <si>
    <t>A093M02</t>
  </si>
  <si>
    <t>A094M02</t>
  </si>
  <si>
    <t>A094M01</t>
  </si>
  <si>
    <t>A088M04</t>
  </si>
  <si>
    <t>A080R01-6</t>
  </si>
  <si>
    <t>A075M05-2</t>
  </si>
  <si>
    <t>A088M01</t>
  </si>
  <si>
    <t>A078M10-1</t>
  </si>
  <si>
    <t>A078M08-1</t>
  </si>
  <si>
    <t>A079M01-1</t>
  </si>
  <si>
    <t>A075MR03-8</t>
  </si>
  <si>
    <t>A079M03-2</t>
  </si>
  <si>
    <t>A080M01-1</t>
  </si>
  <si>
    <t>A079M04-2</t>
  </si>
  <si>
    <t>A080M03-61</t>
  </si>
  <si>
    <t>A081M01</t>
  </si>
  <si>
    <t>A081M01-2</t>
  </si>
  <si>
    <t>A074M01-2</t>
  </si>
  <si>
    <t>A081M02</t>
  </si>
  <si>
    <t>A081M02-2</t>
  </si>
  <si>
    <t>A081M03-2</t>
  </si>
  <si>
    <t>A081R01-1</t>
  </si>
  <si>
    <t>A081M09</t>
  </si>
  <si>
    <t>A081M10-1</t>
  </si>
  <si>
    <t>A081M12-1</t>
  </si>
  <si>
    <t>A088M02</t>
  </si>
  <si>
    <t>A085M07</t>
  </si>
  <si>
    <t>A085R01-3</t>
  </si>
  <si>
    <t>A094M05-1</t>
  </si>
  <si>
    <t>A094M05</t>
  </si>
  <si>
    <t>A082M02</t>
  </si>
  <si>
    <t>A082M03</t>
  </si>
  <si>
    <t>A085R02-1</t>
  </si>
  <si>
    <t>A081M08-1</t>
  </si>
  <si>
    <t>A086R01-1</t>
  </si>
  <si>
    <t>A081M09-1</t>
  </si>
  <si>
    <t>A081M04-2</t>
  </si>
  <si>
    <t>A081M05-2</t>
  </si>
  <si>
    <t>A082M01-3</t>
  </si>
  <si>
    <t>A085M05</t>
  </si>
  <si>
    <t>A081M06-2</t>
  </si>
  <si>
    <t>A082M02-1</t>
  </si>
  <si>
    <t>A081M07-2</t>
  </si>
  <si>
    <t>A085M02-3</t>
  </si>
  <si>
    <t>A082M04-2</t>
  </si>
  <si>
    <t>A085M04-3</t>
  </si>
  <si>
    <t>AS13PU04-7</t>
  </si>
  <si>
    <t>A086M03</t>
  </si>
  <si>
    <t>A086M04</t>
  </si>
  <si>
    <t>A086M05</t>
  </si>
  <si>
    <t>AS13PU06-7</t>
  </si>
  <si>
    <t>A086M06</t>
  </si>
  <si>
    <t>A086M08</t>
  </si>
  <si>
    <t>A082M03-2</t>
  </si>
  <si>
    <t>A086M01-3</t>
  </si>
  <si>
    <t>A087M02</t>
  </si>
  <si>
    <t>A099M07</t>
  </si>
  <si>
    <t>A101M05-6</t>
  </si>
  <si>
    <t>A101M05</t>
  </si>
  <si>
    <t>A100M04</t>
  </si>
  <si>
    <t>A101M06</t>
  </si>
  <si>
    <t>A101M02-5</t>
  </si>
  <si>
    <t>A101M02</t>
  </si>
  <si>
    <t>A101M07</t>
  </si>
  <si>
    <t>A101M04</t>
  </si>
  <si>
    <t>A082M05-2</t>
  </si>
  <si>
    <t>A085M09-1</t>
  </si>
  <si>
    <t>A086M03-1</t>
  </si>
  <si>
    <t>A086M08-3</t>
  </si>
  <si>
    <t>A086M04-1</t>
  </si>
  <si>
    <t>A082M06-2</t>
  </si>
  <si>
    <t>AS13PU02-7</t>
  </si>
  <si>
    <t>A085M01-2</t>
  </si>
  <si>
    <t>A086M06-1</t>
  </si>
  <si>
    <t>A072M04-1</t>
  </si>
  <si>
    <t>A086M02-2</t>
  </si>
  <si>
    <t>A087M01-1</t>
  </si>
  <si>
    <t>AES10PU02-7</t>
  </si>
  <si>
    <t>A087M02-1</t>
  </si>
  <si>
    <t>A087M05-1</t>
  </si>
  <si>
    <t>A086M05-6</t>
  </si>
  <si>
    <t>A088R01-1</t>
  </si>
  <si>
    <t>A087M03-1</t>
  </si>
  <si>
    <t>A088R02-1</t>
  </si>
  <si>
    <t>A086M07-2</t>
  </si>
  <si>
    <t>A087M04-6</t>
  </si>
  <si>
    <t>AS13PU01-7</t>
  </si>
  <si>
    <t>A095M06</t>
  </si>
  <si>
    <t>A095M09</t>
  </si>
  <si>
    <t>A096M02</t>
  </si>
  <si>
    <t>A095M08</t>
  </si>
  <si>
    <t>A095M10-1</t>
  </si>
  <si>
    <t>A096M01-1</t>
  </si>
  <si>
    <t>A096M01</t>
  </si>
  <si>
    <t>A093M04</t>
  </si>
  <si>
    <t>A099M02-1</t>
  </si>
  <si>
    <t>A099M02</t>
  </si>
  <si>
    <t>A099M04</t>
  </si>
  <si>
    <t>A101M03-1</t>
  </si>
  <si>
    <t>A101M03</t>
  </si>
  <si>
    <t>A101M01</t>
  </si>
  <si>
    <t>A099M05</t>
  </si>
  <si>
    <t>A099M06</t>
  </si>
  <si>
    <t>A100M01</t>
  </si>
  <si>
    <t>A100M02</t>
  </si>
  <si>
    <t>A095M01</t>
  </si>
  <si>
    <t>A095MRR01</t>
  </si>
  <si>
    <t>A095MR01</t>
  </si>
  <si>
    <t>A095M04</t>
  </si>
  <si>
    <t>A095M05</t>
  </si>
  <si>
    <t>A095M03</t>
  </si>
  <si>
    <t>A099PX01</t>
  </si>
  <si>
    <t>A100M05</t>
  </si>
  <si>
    <t>A093R02-1</t>
  </si>
  <si>
    <t>A088M03</t>
  </si>
  <si>
    <t>A100M03</t>
  </si>
  <si>
    <t>A093R01-1</t>
  </si>
  <si>
    <t>A094M03</t>
  </si>
  <si>
    <t>A108M02-1</t>
  </si>
  <si>
    <t>A108M02</t>
  </si>
  <si>
    <t>A109M06</t>
  </si>
  <si>
    <t>A102M04</t>
  </si>
  <si>
    <t>A102M03</t>
  </si>
  <si>
    <t>A103M02-1</t>
  </si>
  <si>
    <t>A103M02</t>
  </si>
  <si>
    <t>A103M04</t>
  </si>
  <si>
    <t>A102M05</t>
  </si>
  <si>
    <t>A103M01</t>
  </si>
  <si>
    <t>A099M03</t>
  </si>
  <si>
    <t>A103M05-1</t>
  </si>
  <si>
    <t>A103M05</t>
  </si>
  <si>
    <t>A106M01</t>
  </si>
  <si>
    <t>A103M06</t>
  </si>
  <si>
    <t>A106M03</t>
  </si>
  <si>
    <t>A106M06</t>
  </si>
  <si>
    <t>A106M07</t>
  </si>
  <si>
    <t>A106M02</t>
  </si>
  <si>
    <t>A107M02</t>
  </si>
  <si>
    <t>A106M04</t>
  </si>
  <si>
    <t>A089M04-2</t>
  </si>
  <si>
    <t>A089M02-1</t>
  </si>
  <si>
    <t>A089M08-2</t>
  </si>
  <si>
    <t>A089M03-1</t>
  </si>
  <si>
    <t>A085M03-1</t>
  </si>
  <si>
    <t>A089M05-1</t>
  </si>
  <si>
    <t>A094M04</t>
  </si>
  <si>
    <t>A093M01-2</t>
  </si>
  <si>
    <t>AS14PU01-7</t>
  </si>
  <si>
    <t>A107M04</t>
  </si>
  <si>
    <t>A093M04-1</t>
  </si>
  <si>
    <t>A093M03-3</t>
  </si>
  <si>
    <t>A093M02-1</t>
  </si>
  <si>
    <t>A093M06-3</t>
  </si>
  <si>
    <t>A088M01-1</t>
  </si>
  <si>
    <t>A094M03-1</t>
  </si>
  <si>
    <t>A094M04-1</t>
  </si>
  <si>
    <t>A094M01-1</t>
  </si>
  <si>
    <t>A093M07-3</t>
  </si>
  <si>
    <t>AS14PU02-7</t>
  </si>
  <si>
    <t>A088M03-1</t>
  </si>
  <si>
    <t>A095M10</t>
  </si>
  <si>
    <t>A095M07</t>
  </si>
  <si>
    <t>A103M03-1</t>
  </si>
  <si>
    <t>A095M02</t>
  </si>
  <si>
    <t>A088M04-2</t>
  </si>
  <si>
    <t>A096PX01</t>
  </si>
  <si>
    <t>A081M13-1</t>
  </si>
  <si>
    <t>A095M06-8</t>
  </si>
  <si>
    <t>A099R01-1</t>
  </si>
  <si>
    <t>A095M08-1</t>
  </si>
  <si>
    <t>A095M07-8</t>
  </si>
  <si>
    <t>A095M10-2</t>
  </si>
  <si>
    <t>A099R02-1</t>
  </si>
  <si>
    <t>A099R03-6</t>
  </si>
  <si>
    <t>A099M03-1</t>
  </si>
  <si>
    <t>A099M05-2</t>
  </si>
  <si>
    <t>A108M01</t>
  </si>
  <si>
    <t>A099M04-1</t>
  </si>
  <si>
    <t>A093M05-3</t>
  </si>
  <si>
    <t>A099M06-2</t>
  </si>
  <si>
    <t>A095M09-8</t>
  </si>
  <si>
    <t>A099MR04-1</t>
  </si>
  <si>
    <t>A100M01-2</t>
  </si>
  <si>
    <t>A100M02-1</t>
  </si>
  <si>
    <t>A099M07-1</t>
  </si>
  <si>
    <t>A100M06</t>
  </si>
  <si>
    <t>A100M03-1</t>
  </si>
  <si>
    <t>A100M06-1</t>
  </si>
  <si>
    <t>A094M02-1</t>
  </si>
  <si>
    <t>A101M01-2</t>
  </si>
  <si>
    <t>A101M04-1</t>
  </si>
  <si>
    <t>A100M04-6</t>
  </si>
  <si>
    <t>A095M03-1</t>
  </si>
  <si>
    <t>A095M05-1</t>
  </si>
  <si>
    <t>A095M01-8</t>
  </si>
  <si>
    <t>AS15PU01-7</t>
  </si>
  <si>
    <t>A109M07</t>
  </si>
  <si>
    <t>A109M08</t>
  </si>
  <si>
    <t>A110M03</t>
  </si>
  <si>
    <t>A110M04-1</t>
  </si>
  <si>
    <t>A110M04</t>
  </si>
  <si>
    <t>A110M02</t>
  </si>
  <si>
    <t>A113M06</t>
  </si>
  <si>
    <t>A113M05</t>
  </si>
  <si>
    <t>A113M07</t>
  </si>
  <si>
    <t>A113M08</t>
  </si>
  <si>
    <t>A113M03</t>
  </si>
  <si>
    <t>A114M03</t>
  </si>
  <si>
    <t>A114M01-5</t>
  </si>
  <si>
    <t>A101M06-6</t>
  </si>
  <si>
    <t>A102R01-1</t>
  </si>
  <si>
    <t>A102R02-1</t>
  </si>
  <si>
    <t>A101M07-6</t>
  </si>
  <si>
    <t>A102R03-1</t>
  </si>
  <si>
    <t>A102M01</t>
  </si>
  <si>
    <t>A102M02</t>
  </si>
  <si>
    <t>A106R01-1</t>
  </si>
  <si>
    <t>A102R04-1</t>
  </si>
  <si>
    <t>A106R02-1</t>
  </si>
  <si>
    <t>A102M07</t>
  </si>
  <si>
    <t>A102M08</t>
  </si>
  <si>
    <t>A103M03</t>
  </si>
  <si>
    <t>A122M04</t>
  </si>
  <si>
    <t>A114M02</t>
  </si>
  <si>
    <t>A115M03</t>
  </si>
  <si>
    <t>A088M06-2</t>
  </si>
  <si>
    <t>A088M05-2</t>
  </si>
  <si>
    <t>A107M03</t>
  </si>
  <si>
    <t>A107MR03</t>
  </si>
  <si>
    <t>A108M03</t>
  </si>
  <si>
    <t>A088M07-2</t>
  </si>
  <si>
    <t>A095M04-1</t>
  </si>
  <si>
    <t>A095M02-2</t>
  </si>
  <si>
    <t>A106M05</t>
  </si>
  <si>
    <t>A107M01</t>
  </si>
  <si>
    <t>A102M05-2</t>
  </si>
  <si>
    <t>A106M04-3</t>
  </si>
  <si>
    <t>A102M07-2</t>
  </si>
  <si>
    <t>A103M04-1</t>
  </si>
  <si>
    <t>A102M08-2</t>
  </si>
  <si>
    <t>A107M03-1</t>
  </si>
  <si>
    <t>A106M02-2</t>
  </si>
  <si>
    <t>A106M01-1</t>
  </si>
  <si>
    <t>A106M05-3</t>
  </si>
  <si>
    <t>A107M07</t>
  </si>
  <si>
    <t>A107M05</t>
  </si>
  <si>
    <t>A107M06</t>
  </si>
  <si>
    <t>A107MR03-5</t>
  </si>
  <si>
    <t>A113M01</t>
  </si>
  <si>
    <t>A108M04</t>
  </si>
  <si>
    <t>A106M03-2</t>
  </si>
  <si>
    <t>A107M04-6</t>
  </si>
  <si>
    <t>A107M05-6</t>
  </si>
  <si>
    <t>AS16PU02-7</t>
  </si>
  <si>
    <t>A106M06-2</t>
  </si>
  <si>
    <t>A108M05</t>
  </si>
  <si>
    <t>A103M06-1</t>
  </si>
  <si>
    <t>A108M03-6</t>
  </si>
  <si>
    <t>A107M06-1</t>
  </si>
  <si>
    <t>A106M07-2</t>
  </si>
  <si>
    <t>A109M01</t>
  </si>
  <si>
    <t>A109M02</t>
  </si>
  <si>
    <t>A109M03</t>
  </si>
  <si>
    <t>A109MR03</t>
  </si>
  <si>
    <t>A109M04</t>
  </si>
  <si>
    <t>A109M05</t>
  </si>
  <si>
    <t>A102M01-2</t>
  </si>
  <si>
    <t>A107M01-1</t>
  </si>
  <si>
    <t>A107M07-1</t>
  </si>
  <si>
    <t>A108M04-6</t>
  </si>
  <si>
    <t>A108M01-1</t>
  </si>
  <si>
    <t>A107M02-2</t>
  </si>
  <si>
    <t>A109M01-2</t>
  </si>
  <si>
    <t>A109M02-2</t>
  </si>
  <si>
    <t>A116M02</t>
  </si>
  <si>
    <t>A116MR06</t>
  </si>
  <si>
    <t>A116M06</t>
  </si>
  <si>
    <t>A116M08-1</t>
  </si>
  <si>
    <t>A116M03</t>
  </si>
  <si>
    <t>A116M04</t>
  </si>
  <si>
    <t>A110M05-1</t>
  </si>
  <si>
    <t>A110M05</t>
  </si>
  <si>
    <t>A117M06</t>
  </si>
  <si>
    <t>A122M02-1</t>
  </si>
  <si>
    <t>A113R01-1</t>
  </si>
  <si>
    <t>A113R02-1</t>
  </si>
  <si>
    <t>A113R03-1</t>
  </si>
  <si>
    <t>A110M01</t>
  </si>
  <si>
    <t>A095MR01-8</t>
  </si>
  <si>
    <t>A109M03-1</t>
  </si>
  <si>
    <t>A113R04-2</t>
  </si>
  <si>
    <t>A113M02</t>
  </si>
  <si>
    <t>A102M02-2</t>
  </si>
  <si>
    <t>A113M04</t>
  </si>
  <si>
    <t>A102M03-2</t>
  </si>
  <si>
    <t>A109M07-1</t>
  </si>
  <si>
    <t>A102M04-2</t>
  </si>
  <si>
    <t>A109M08-1</t>
  </si>
  <si>
    <t>A110M01-1</t>
  </si>
  <si>
    <t>A114M01</t>
  </si>
  <si>
    <t>A110M03-1</t>
  </si>
  <si>
    <t>A113M03-1</t>
  </si>
  <si>
    <t>A113M04-1</t>
  </si>
  <si>
    <t>A113M05-1</t>
  </si>
  <si>
    <t>A114M05</t>
  </si>
  <si>
    <t>A114M04</t>
  </si>
  <si>
    <t>AS17PU01-7</t>
  </si>
  <si>
    <t>A114BIO07-7</t>
  </si>
  <si>
    <t>A074MR03-8</t>
  </si>
  <si>
    <t>A114M06</t>
  </si>
  <si>
    <t>A114M04-1</t>
  </si>
  <si>
    <t>A110M02-2</t>
  </si>
  <si>
    <t>A114M06-1</t>
  </si>
  <si>
    <t>A115R01-5</t>
  </si>
  <si>
    <t>A082MR02-2</t>
  </si>
  <si>
    <t>A115M01</t>
  </si>
  <si>
    <t>A115M02</t>
  </si>
  <si>
    <t>A114M02-6</t>
  </si>
  <si>
    <t>A113M07-2</t>
  </si>
  <si>
    <t>A120M08</t>
  </si>
  <si>
    <t>A123M02</t>
  </si>
  <si>
    <t>A123MR02</t>
  </si>
  <si>
    <t>A123MRR02</t>
  </si>
  <si>
    <t>A123M01</t>
  </si>
  <si>
    <t>A113M01-8</t>
  </si>
  <si>
    <t>A113M08-2</t>
  </si>
  <si>
    <t>A115M01-6</t>
  </si>
  <si>
    <t>A114M05-2</t>
  </si>
  <si>
    <t>A116R01-6</t>
  </si>
  <si>
    <t>A116R02-6</t>
  </si>
  <si>
    <t>A115M03-6</t>
  </si>
  <si>
    <t>A109M04-1</t>
  </si>
  <si>
    <t>A109M06-1</t>
  </si>
  <si>
    <t>A113M02-8</t>
  </si>
  <si>
    <t>A115M02-6</t>
  </si>
  <si>
    <t>AS17PU04-7</t>
  </si>
  <si>
    <t>A116M01</t>
  </si>
  <si>
    <t>A116M05</t>
  </si>
  <si>
    <t>A116M07</t>
  </si>
  <si>
    <t>A116M08</t>
  </si>
  <si>
    <t>A117M03</t>
  </si>
  <si>
    <t>A120R01-1</t>
  </si>
  <si>
    <t>A117M02</t>
  </si>
  <si>
    <t>A117MR02</t>
  </si>
  <si>
    <t>A117M02-3</t>
  </si>
  <si>
    <t>A117M01</t>
  </si>
  <si>
    <t>A117MR02-3</t>
  </si>
  <si>
    <t>A109M05-1</t>
  </si>
  <si>
    <t>A116M07-1</t>
  </si>
  <si>
    <t>A117M06-3</t>
  </si>
  <si>
    <t>A120M01</t>
  </si>
  <si>
    <t>A120M02</t>
  </si>
  <si>
    <t>A120M03</t>
  </si>
  <si>
    <t>A120M07</t>
  </si>
  <si>
    <t>A120M04</t>
  </si>
  <si>
    <t>A120M05</t>
  </si>
  <si>
    <t>A120M06</t>
  </si>
  <si>
    <t>A120M09</t>
  </si>
  <si>
    <t>A117M01-1</t>
  </si>
  <si>
    <t>A120M04-3</t>
  </si>
  <si>
    <t>A120M05-3</t>
  </si>
  <si>
    <t>A113M06-1</t>
  </si>
  <si>
    <t>A120M06-3</t>
  </si>
  <si>
    <t>A122M03</t>
  </si>
  <si>
    <t>A120M02-1</t>
  </si>
  <si>
    <t>A120M01-1</t>
  </si>
  <si>
    <t>A122M03-6</t>
  </si>
  <si>
    <t>AS18PU04-7</t>
  </si>
  <si>
    <t>AS18PU02-7</t>
  </si>
  <si>
    <t>A122M01</t>
  </si>
  <si>
    <t>A122M02</t>
  </si>
  <si>
    <t>A122M05</t>
  </si>
  <si>
    <t>A120M03-1</t>
  </si>
  <si>
    <t>A122M04-6</t>
  </si>
  <si>
    <t>A120M07-1</t>
  </si>
  <si>
    <t>A122M05-6</t>
  </si>
  <si>
    <t>A114M03-1</t>
  </si>
  <si>
    <t>A120M09-1</t>
  </si>
  <si>
    <t>A122M01-1</t>
  </si>
  <si>
    <t>A120M08-1</t>
  </si>
  <si>
    <t>A103M01-3</t>
  </si>
  <si>
    <t>A123R01-1</t>
  </si>
  <si>
    <t>A123M03</t>
  </si>
  <si>
    <t>A123M04</t>
  </si>
  <si>
    <t>A117M04</t>
  </si>
  <si>
    <t>EDS13</t>
  </si>
  <si>
    <t>A117M05</t>
  </si>
  <si>
    <t>LOT A PRENDRE EN COMPTE</t>
  </si>
  <si>
    <t>OFNO</t>
  </si>
  <si>
    <t>QTEBLSIGN</t>
  </si>
  <si>
    <t>IF</t>
  </si>
  <si>
    <t>XMP741</t>
  </si>
  <si>
    <t>Xanthan Satiaxane CX911 (Europe)</t>
  </si>
  <si>
    <t>XMP110</t>
  </si>
  <si>
    <t>Gum de tara</t>
  </si>
  <si>
    <t>XMP206</t>
  </si>
  <si>
    <t>Coldswell 3589 A</t>
  </si>
  <si>
    <t>XMP158</t>
  </si>
  <si>
    <t>Aspartame poudre E 951</t>
  </si>
  <si>
    <t>XMP135</t>
  </si>
  <si>
    <t>Acésulfame K</t>
  </si>
  <si>
    <t>XMP517</t>
  </si>
  <si>
    <t>Riboflavine</t>
  </si>
  <si>
    <t>XMP525</t>
  </si>
  <si>
    <t>Chlorophylline cuivrique poudre Bicolor Green C4 NB5404</t>
  </si>
  <si>
    <t>XMP185</t>
  </si>
  <si>
    <t>Arôme menthe 1219706327</t>
  </si>
  <si>
    <t>XMP169</t>
  </si>
  <si>
    <t>Maldex G181</t>
  </si>
  <si>
    <t>XMP139</t>
  </si>
  <si>
    <t>Sucre cristal</t>
  </si>
  <si>
    <t>XMP215</t>
  </si>
  <si>
    <t>Arôme grenade 1219605375</t>
  </si>
  <si>
    <t>XMP743</t>
  </si>
  <si>
    <t>Carmin 52%-CC5000 WSP</t>
  </si>
  <si>
    <t>XMP656</t>
  </si>
  <si>
    <t>Farine de blé prégel</t>
  </si>
  <si>
    <t>XMP499</t>
  </si>
  <si>
    <t>Farine de riz Binder Rice</t>
  </si>
  <si>
    <t>XMP657</t>
  </si>
  <si>
    <t>Farigel OAT</t>
  </si>
  <si>
    <t>XMP659</t>
  </si>
  <si>
    <t>Farigel Maize H1</t>
  </si>
  <si>
    <t>XMP658</t>
  </si>
  <si>
    <t>Farigel Barley</t>
  </si>
  <si>
    <t>XMP468</t>
  </si>
  <si>
    <t>Arôme pâtisserie 1200309104</t>
  </si>
  <si>
    <t>XMP045</t>
  </si>
  <si>
    <t>Huile végétale Trisun/Amcasun</t>
  </si>
  <si>
    <t>XMP414</t>
  </si>
  <si>
    <t>Arôme cacao 87 0412</t>
  </si>
  <si>
    <t>XMP674</t>
  </si>
  <si>
    <t>Promilk 852B</t>
  </si>
  <si>
    <t>XMP412</t>
  </si>
  <si>
    <t>Mix vitamines 800086D</t>
  </si>
  <si>
    <t>XMP060</t>
  </si>
  <si>
    <t>Arôme framboise 1209503311</t>
  </si>
  <si>
    <t>XMP452</t>
  </si>
  <si>
    <t>Arôme fruits des bois 87B061</t>
  </si>
  <si>
    <t>XMP502</t>
  </si>
  <si>
    <t>Mix minéraux</t>
  </si>
  <si>
    <t>XMP044</t>
  </si>
  <si>
    <t>Farine type 65</t>
  </si>
  <si>
    <t>XMP052</t>
  </si>
  <si>
    <t>Vana crema 35 H</t>
  </si>
  <si>
    <t>XMP096</t>
  </si>
  <si>
    <t>Acide citrique anhydre granulé fin 51 N DSM</t>
  </si>
  <si>
    <t>XMP099</t>
  </si>
  <si>
    <t>Poudre de lait 0% spray</t>
  </si>
  <si>
    <t>XMP101</t>
  </si>
  <si>
    <t>Poudre de beurre 75% aidée BBA</t>
  </si>
  <si>
    <t>XMP466</t>
  </si>
  <si>
    <t>Amidon de maïs natif</t>
  </si>
  <si>
    <t>XMP145</t>
  </si>
  <si>
    <t>Jaune d'oeuf sec pasteurisé</t>
  </si>
  <si>
    <t>XMP214</t>
  </si>
  <si>
    <t>arôme boeuf rôti 87B369</t>
  </si>
  <si>
    <t>XMP524</t>
  </si>
  <si>
    <t>Extrait de carmin Bicolor Red NB4066</t>
  </si>
  <si>
    <t>XMP089</t>
  </si>
  <si>
    <t>Poivre blanc poudre TT</t>
  </si>
  <si>
    <t>XMP061</t>
  </si>
  <si>
    <t>Arôme citron naturel 1218806243</t>
  </si>
  <si>
    <t>XMP106</t>
  </si>
  <si>
    <t>Sel fin alimentaire</t>
  </si>
  <si>
    <t>XMP182</t>
  </si>
  <si>
    <t>Farine de riz</t>
  </si>
  <si>
    <t>XMP341</t>
  </si>
  <si>
    <t>sucralose</t>
  </si>
  <si>
    <t>XMP660</t>
  </si>
  <si>
    <t>Arôme Miel 1200205152</t>
  </si>
  <si>
    <t>XMP451</t>
  </si>
  <si>
    <t>Carraghénane CSM2 Genuvisco</t>
  </si>
  <si>
    <t>XMP262</t>
  </si>
  <si>
    <t>Guar gum 3500 - 4000 cps 200 mesh</t>
  </si>
  <si>
    <t>XMP418</t>
  </si>
  <si>
    <t>Cacao poudre 10/12</t>
  </si>
  <si>
    <t>XMP129</t>
  </si>
  <si>
    <t>Monoglutamate sodium MSG40 80 Mesh</t>
  </si>
  <si>
    <t>XMP031</t>
  </si>
  <si>
    <t>Graisse de poule CF 03</t>
  </si>
  <si>
    <t>XMP120</t>
  </si>
  <si>
    <t>Fécule de pomme de terre sac de 25kg-1000kg/palette</t>
  </si>
  <si>
    <t>XMP733</t>
  </si>
  <si>
    <t>Arôme chicken Broth XP130228A</t>
  </si>
  <si>
    <t>XMP073</t>
  </si>
  <si>
    <t>Curcuma poudre 3% TT</t>
  </si>
  <si>
    <t>XMP038</t>
  </si>
  <si>
    <t>Viande de poule désh.CK 4845</t>
  </si>
  <si>
    <t>XMP469</t>
  </si>
  <si>
    <t>Arôme Naturel Poulet 1400804235</t>
  </si>
  <si>
    <t>XMP119</t>
  </si>
  <si>
    <t>Caramel poudre P100</t>
  </si>
  <si>
    <t>XMP085</t>
  </si>
  <si>
    <t>Oignon poudre C</t>
  </si>
  <si>
    <t>XMP166</t>
  </si>
  <si>
    <t>Carotte poudre su</t>
  </si>
  <si>
    <t>XMP168</t>
  </si>
  <si>
    <t>Poireau vert poudre</t>
  </si>
  <si>
    <t>XMP024</t>
  </si>
  <si>
    <t>Epinard poudre type 1</t>
  </si>
  <si>
    <t>XMP102</t>
  </si>
  <si>
    <t>Celeri graine poudre TTH</t>
  </si>
  <si>
    <t>XMP057</t>
  </si>
  <si>
    <t>Tomate poudre SD CB</t>
  </si>
  <si>
    <t>XMP080</t>
  </si>
  <si>
    <t>Laurier poudre TT Type A</t>
  </si>
  <si>
    <t>XMP381</t>
  </si>
  <si>
    <t>Extrait de levure YEPOC-017030</t>
  </si>
  <si>
    <t>XMP068</t>
  </si>
  <si>
    <t>Ail poudre ST</t>
  </si>
  <si>
    <t>XMP854</t>
  </si>
  <si>
    <t>Arôme Boeuf, Cuit 1401402   166</t>
  </si>
  <si>
    <t>XMP040</t>
  </si>
  <si>
    <t>extrait de Vin blanc déshydraté</t>
  </si>
  <si>
    <t>XMP856</t>
  </si>
  <si>
    <t>Arôme Boeuf, Cuit 1401402  165</t>
  </si>
  <si>
    <t>XMP380</t>
  </si>
  <si>
    <t>Meat flavouring nat</t>
  </si>
  <si>
    <t>XMP862</t>
  </si>
  <si>
    <t>Chicorée liquide</t>
  </si>
  <si>
    <t>XMP035</t>
  </si>
  <si>
    <t>Viande de boeuf poudre 4015</t>
  </si>
  <si>
    <t>XMP723</t>
  </si>
  <si>
    <t>Arôme poisson blanc 87B486</t>
  </si>
  <si>
    <t>XMP376</t>
  </si>
  <si>
    <t>Arôme jus de moule 87B934</t>
  </si>
  <si>
    <t>XMP423</t>
  </si>
  <si>
    <t>Arôme poisson 87B740</t>
  </si>
  <si>
    <t>XMP094</t>
  </si>
  <si>
    <t>Thym poudre TT type A</t>
  </si>
  <si>
    <t>XMP722</t>
  </si>
  <si>
    <t>Vana crema 65 D</t>
  </si>
  <si>
    <t>XMP076</t>
  </si>
  <si>
    <t>Echalote poudre</t>
  </si>
  <si>
    <t>XMP029</t>
  </si>
  <si>
    <t>Poudre de poissons arctiques FG (code 6007)</t>
  </si>
  <si>
    <t>XMP379</t>
  </si>
  <si>
    <t>Arôme volaille rôtie 87B931 LX245</t>
  </si>
  <si>
    <t>XMP473</t>
  </si>
  <si>
    <t>Adamyl 2050</t>
  </si>
  <si>
    <t>XMP368</t>
  </si>
  <si>
    <t>arôme viande blanche 87B365</t>
  </si>
  <si>
    <t>XMP863</t>
  </si>
  <si>
    <t>Oignon grillé</t>
  </si>
  <si>
    <t>XMP858</t>
  </si>
  <si>
    <t>Arôme veau 4EVE-02RO-01</t>
  </si>
  <si>
    <t>XMP039</t>
  </si>
  <si>
    <t>Viande de veau poudre VE 5060</t>
  </si>
  <si>
    <t>XMP857</t>
  </si>
  <si>
    <t>Arôme naturel goût veau rissolé</t>
  </si>
  <si>
    <t>XMP860</t>
  </si>
  <si>
    <t>Graisse de boeuf poudre BF02</t>
  </si>
  <si>
    <t>XMP217</t>
  </si>
  <si>
    <t>arôme boeuf rôti 87B458</t>
  </si>
  <si>
    <t>XMP855</t>
  </si>
  <si>
    <t>Silarom Boeuf</t>
  </si>
  <si>
    <t>XMP180</t>
  </si>
  <si>
    <t>Huile de colza raffinée</t>
  </si>
  <si>
    <t>XMP789</t>
  </si>
  <si>
    <t>Flocons de pomme de terre sac 20 kg</t>
  </si>
  <si>
    <t>XMP698</t>
  </si>
  <si>
    <t>Arôme poireau 87C445</t>
  </si>
  <si>
    <t>XMP533</t>
  </si>
  <si>
    <t>Arôme Tomate 87B721</t>
  </si>
  <si>
    <t>XMP244</t>
  </si>
  <si>
    <t>Poudre de carapaces de crevettes (code 6009)</t>
  </si>
  <si>
    <t>XMP859</t>
  </si>
  <si>
    <t>Arôme crevette/langoustine</t>
  </si>
  <si>
    <t>XMP563</t>
  </si>
  <si>
    <t>Poudre de langoustine 7315</t>
  </si>
  <si>
    <t>XMP374</t>
  </si>
  <si>
    <t>arôme crabe 87B427</t>
  </si>
  <si>
    <t>XMP435</t>
  </si>
  <si>
    <t>Arôme boeuf 87B321</t>
  </si>
  <si>
    <t>XMP861</t>
  </si>
  <si>
    <t>Graisse d'agneau LF-01</t>
  </si>
  <si>
    <t>XMP434</t>
  </si>
  <si>
    <t>Arôme agneau 87B536</t>
  </si>
  <si>
    <t>XMP036</t>
  </si>
  <si>
    <t>Viande agneau poudre LA 4748</t>
  </si>
  <si>
    <t>XMP063</t>
  </si>
  <si>
    <t>Arôme pistache 1219412318</t>
  </si>
  <si>
    <t>XMP422</t>
  </si>
  <si>
    <t>Matgel FLA R1</t>
  </si>
  <si>
    <t>XMP653</t>
  </si>
  <si>
    <t>Perméat de lactoserum en poudre "haute fluidite"</t>
  </si>
  <si>
    <t>XMP218</t>
  </si>
  <si>
    <t>Extrait de café Arabica Robusta</t>
  </si>
  <si>
    <t>XMP373</t>
  </si>
  <si>
    <t>Liebex PF RB M</t>
  </si>
  <si>
    <t>XMP239</t>
  </si>
  <si>
    <t>Arôme fraise 1218008008</t>
  </si>
  <si>
    <t>XMP122</t>
  </si>
  <si>
    <t>Lactose alimentaire</t>
  </si>
  <si>
    <t>XMP734</t>
  </si>
  <si>
    <t>Arôme pomme de terre 87C936</t>
  </si>
  <si>
    <t>XMP167</t>
  </si>
  <si>
    <t>Courgette en poudre</t>
  </si>
  <si>
    <t>XMP290</t>
  </si>
  <si>
    <t>Poivron rouge poudre</t>
  </si>
  <si>
    <t>XMP697</t>
  </si>
  <si>
    <t>Arôme naturel carotte 87B344</t>
  </si>
  <si>
    <t>XMP086</t>
  </si>
  <si>
    <t>Persil DC flocon 40</t>
  </si>
  <si>
    <t>XMP104</t>
  </si>
  <si>
    <t>Epices Flavorex FL767B</t>
  </si>
  <si>
    <t>XMP149</t>
  </si>
  <si>
    <t>Fructose poudre fin (cristal)</t>
  </si>
  <si>
    <t>XMP098</t>
  </si>
  <si>
    <t>Dextrose monohydraté</t>
  </si>
  <si>
    <t>XMP792</t>
  </si>
  <si>
    <t>CURCUMIN E100 4 % POUDRE</t>
  </si>
  <si>
    <t>XMP576</t>
  </si>
  <si>
    <t>arôme pêche 870524</t>
  </si>
  <si>
    <t>XMP799</t>
  </si>
  <si>
    <t>Extrait de graines de guarana 10% caféine</t>
  </si>
  <si>
    <t>XMP801</t>
  </si>
  <si>
    <t>Citrate tricalcique</t>
  </si>
  <si>
    <t>XMP805</t>
  </si>
  <si>
    <t>arôme ananas 877968</t>
  </si>
  <si>
    <t>XMP775</t>
  </si>
  <si>
    <t>Citrate tripotassique</t>
  </si>
  <si>
    <t>XMP797</t>
  </si>
  <si>
    <t>Mix GO2 n°1-VMM 4-10/14 ou 44_1202</t>
  </si>
  <si>
    <t>XMP433</t>
  </si>
  <si>
    <t>Acide citrique monohydraté granulé fin</t>
  </si>
  <si>
    <t>XMP867</t>
  </si>
  <si>
    <t>Vitamine B1</t>
  </si>
  <si>
    <t>XMP578</t>
  </si>
  <si>
    <t>arôme fruits rouges 87B728</t>
  </si>
  <si>
    <t>XMP682</t>
  </si>
  <si>
    <t>Diet Care Ezydrink-BIGBAG 360KG</t>
  </si>
  <si>
    <t>XMP738</t>
  </si>
  <si>
    <t>Flocons de pomme de terre</t>
  </si>
  <si>
    <t>XMP735</t>
  </si>
  <si>
    <t>Poudre de lait 14% sans lécithine</t>
  </si>
  <si>
    <t>XMP850</t>
  </si>
  <si>
    <t>Chlorure de potassium (KCl)</t>
  </si>
  <si>
    <t>XMP869</t>
  </si>
  <si>
    <t>Xanthan Clear Supra</t>
  </si>
  <si>
    <t>XMP105</t>
  </si>
  <si>
    <t>Arôme thé glacé pêche 1219410334</t>
  </si>
  <si>
    <t>XMP190</t>
  </si>
  <si>
    <t>Arôme ananas 1219507204</t>
  </si>
  <si>
    <t>XMP475</t>
  </si>
  <si>
    <t>Arôme pomme, type braeburn</t>
  </si>
  <si>
    <t>XMP175</t>
  </si>
  <si>
    <t>Arôme naturel orange 1209503312</t>
  </si>
  <si>
    <t>XMP692</t>
  </si>
  <si>
    <t>Arôme naturel de poire 1210503155</t>
  </si>
  <si>
    <t>XMP156</t>
  </si>
  <si>
    <t>Arôme abricot 1209503309</t>
  </si>
  <si>
    <t>XMP067</t>
  </si>
  <si>
    <t>Vanilline 100 % 1429612173</t>
  </si>
  <si>
    <t>XMP782</t>
  </si>
  <si>
    <t>Arôme naturel vanille 87B739</t>
  </si>
  <si>
    <t>XMP065</t>
  </si>
  <si>
    <t>Arôme vanille 1209806297</t>
  </si>
  <si>
    <t>XMP877</t>
  </si>
  <si>
    <t>Poudre de miel Lustrel</t>
  </si>
  <si>
    <t>XMP681</t>
  </si>
  <si>
    <t>Arôme amande 1219812243</t>
  </si>
  <si>
    <t>XMP564</t>
  </si>
  <si>
    <t>arôme vanille 870456</t>
  </si>
  <si>
    <t>XMP241</t>
  </si>
  <si>
    <t>Protilight</t>
  </si>
  <si>
    <t>XMP072</t>
  </si>
  <si>
    <t>Champignon mélange 2-4</t>
  </si>
  <si>
    <t>XMP132</t>
  </si>
  <si>
    <t>Extrait naturel soluble de champignon</t>
  </si>
  <si>
    <t>XMP438</t>
  </si>
  <si>
    <t>Arôme chanterelle 1409002167</t>
  </si>
  <si>
    <t>XMP661</t>
  </si>
  <si>
    <t>Arôme champignon Morille 87C193</t>
  </si>
  <si>
    <t>XMP092</t>
  </si>
  <si>
    <t>Granules de pomme de terre</t>
  </si>
  <si>
    <t>XMP176</t>
  </si>
  <si>
    <t>Poivron vert poudre</t>
  </si>
  <si>
    <t>XMP739</t>
  </si>
  <si>
    <t>Arôme beurre 87B072</t>
  </si>
  <si>
    <t>XMP736</t>
  </si>
  <si>
    <t>Vana crema 78D (Veekreme S78)</t>
  </si>
  <si>
    <t>XMP350</t>
  </si>
  <si>
    <t>Pyrophosphate acide de soude Puron 40</t>
  </si>
  <si>
    <t>XMP740</t>
  </si>
  <si>
    <t>Arôme crème 87B923</t>
  </si>
  <si>
    <t>XMP043</t>
  </si>
  <si>
    <t>Vinaigre d'alcool SVE 01 extrait naturel</t>
  </si>
  <si>
    <t>XMP075</t>
  </si>
  <si>
    <t>Echalote cossette 2-6 I</t>
  </si>
  <si>
    <t>XMP207</t>
  </si>
  <si>
    <t>Roux blanc</t>
  </si>
  <si>
    <t>XMP192</t>
  </si>
  <si>
    <t>IDA 30 CELLULOSE</t>
  </si>
  <si>
    <t>XMP195</t>
  </si>
  <si>
    <t>Beneo Orafti GR</t>
  </si>
  <si>
    <t>XMP866</t>
  </si>
  <si>
    <t>Isolac Instant</t>
  </si>
  <si>
    <t>XMP358</t>
  </si>
  <si>
    <t>Coldswell 5771A-BIGBAG 360kg</t>
  </si>
  <si>
    <t>XMP041</t>
  </si>
  <si>
    <t>Vin de madère déshydraté</t>
  </si>
  <si>
    <t>XMP213</t>
  </si>
  <si>
    <t>Gélatine acide 260  bloom 30 mesh</t>
  </si>
  <si>
    <t>XMP746</t>
  </si>
  <si>
    <t>Guar gum 6000 cps</t>
  </si>
  <si>
    <t>XMP419</t>
  </si>
  <si>
    <t>Gélatine alimentaire cryogel 200/3 S4812</t>
  </si>
  <si>
    <t>XMP695</t>
  </si>
  <si>
    <t>Extrait d'anthocyane Bicolor Red A2 NB2195</t>
  </si>
  <si>
    <t>XMP720</t>
  </si>
  <si>
    <t>Vana monte DP51</t>
  </si>
  <si>
    <t>XMP537</t>
  </si>
  <si>
    <t>Arôme chocolat noir 87A325</t>
  </si>
  <si>
    <t>XMP302</t>
  </si>
  <si>
    <t>Arôme café 87B478</t>
  </si>
  <si>
    <t>XMP426</t>
  </si>
  <si>
    <t>Matalgin FF</t>
  </si>
  <si>
    <t>XMP486</t>
  </si>
  <si>
    <t>Fibre de blé</t>
  </si>
  <si>
    <t>XMP871</t>
  </si>
  <si>
    <t>Coldswell 5771A sac 10 kg</t>
  </si>
  <si>
    <t>XMP303</t>
  </si>
  <si>
    <t>Arôme caramel 1400002172</t>
  </si>
  <si>
    <t>XMP220</t>
  </si>
  <si>
    <t>Basilic flocon TT</t>
  </si>
  <si>
    <t>XMP430</t>
  </si>
  <si>
    <t>Arôme bœuf cuisiné 432671</t>
  </si>
  <si>
    <t>XMP074</t>
  </si>
  <si>
    <t>Curry poudre madras TT</t>
  </si>
  <si>
    <t>XMP147</t>
  </si>
  <si>
    <t>Paprika poudre 75/80 TT</t>
  </si>
  <si>
    <t>XMP084</t>
  </si>
  <si>
    <t>Muscade poudre</t>
  </si>
  <si>
    <t>XMP211</t>
  </si>
  <si>
    <t>ELIANE VC 240 AGGLO</t>
  </si>
  <si>
    <t>XMP876</t>
  </si>
  <si>
    <t>Cacao poudre 22/24</t>
  </si>
  <si>
    <t>XMP694</t>
  </si>
  <si>
    <t>Lamequick CE 6630</t>
  </si>
  <si>
    <t>XMP144</t>
  </si>
  <si>
    <t>Blanc d'oeuf poudre foisonnant</t>
  </si>
  <si>
    <t>XMP569</t>
  </si>
  <si>
    <t>Arôme veau 87B500</t>
  </si>
  <si>
    <t>XMP555</t>
  </si>
  <si>
    <t>Satialgine BDG 75</t>
  </si>
  <si>
    <t>XMP577</t>
  </si>
  <si>
    <t>arôme citron 877960</t>
  </si>
  <si>
    <t>XMP134</t>
  </si>
  <si>
    <t>Arôme banane 1209508142</t>
  </si>
  <si>
    <t>XMP707</t>
  </si>
  <si>
    <t>Arôme beurre 1200310128</t>
  </si>
  <si>
    <t>XMP706</t>
  </si>
  <si>
    <t>Arôme caramel 87C380</t>
  </si>
  <si>
    <t>XMP064</t>
  </si>
  <si>
    <t>Arôme praliné 1200103105</t>
  </si>
  <si>
    <t>XMP788</t>
  </si>
  <si>
    <t>Flocons de pomme de terre FP-DNCP1</t>
  </si>
  <si>
    <t>XMP069</t>
  </si>
  <si>
    <t>Carotte 10 x 10 x 2</t>
  </si>
  <si>
    <t>XMP087</t>
  </si>
  <si>
    <t>Piment cayenne rouge fort poudre TT</t>
  </si>
  <si>
    <t>XMP153</t>
  </si>
  <si>
    <t>COGNAC liquide 0.75 LITRE</t>
  </si>
  <si>
    <t>XMP375</t>
  </si>
  <si>
    <t>arôme coquille St Jacques 87B465</t>
  </si>
  <si>
    <t>XMP231</t>
  </si>
  <si>
    <t>Arôme naturel laurier 1409002132</t>
  </si>
  <si>
    <t>XMP282</t>
  </si>
  <si>
    <t>Arôme naturel thym 1409202361</t>
  </si>
  <si>
    <t>XMP062</t>
  </si>
  <si>
    <t>Arôme noix de coco 1409502300</t>
  </si>
  <si>
    <t>XMP136</t>
  </si>
  <si>
    <t>Noix de coco rapée</t>
  </si>
  <si>
    <t>XMP281</t>
  </si>
  <si>
    <t>Cumin poudre TT</t>
  </si>
  <si>
    <t>XMP291</t>
  </si>
  <si>
    <t>Citron poudre atomisée</t>
  </si>
  <si>
    <t>XMP294</t>
  </si>
  <si>
    <t>Moutarde poudre</t>
  </si>
  <si>
    <t>XMP226</t>
  </si>
  <si>
    <t>Coriandre gr. poudre TT</t>
  </si>
  <si>
    <t>XMP157</t>
  </si>
  <si>
    <t>Cannelle</t>
  </si>
  <si>
    <t>XMP289</t>
  </si>
  <si>
    <t>Poivron rouge 2-4</t>
  </si>
  <si>
    <t>XMP296</t>
  </si>
  <si>
    <t>Petits pois lyophilisés</t>
  </si>
  <si>
    <t>XMP297</t>
  </si>
  <si>
    <t>Courgette 15 x 15 x 4</t>
  </si>
  <si>
    <t>XMP001</t>
  </si>
  <si>
    <t>Safran poudre</t>
  </si>
  <si>
    <t>XMP048</t>
  </si>
  <si>
    <t>Arôme safran 1400601218</t>
  </si>
  <si>
    <t>XMP197</t>
  </si>
  <si>
    <t>Fenouil poudre Tamisé</t>
  </si>
  <si>
    <t>XMP021</t>
  </si>
  <si>
    <t>Huile d'olive vierge extra</t>
  </si>
  <si>
    <t>XMP794</t>
  </si>
  <si>
    <t>Prodiet 80S</t>
  </si>
  <si>
    <t>XMP796</t>
  </si>
  <si>
    <t>Phosphate tricalcique</t>
  </si>
  <si>
    <t>XMP826</t>
  </si>
  <si>
    <t>Arôme naturel de citron-citron vert 87B876</t>
  </si>
  <si>
    <t>XMP798</t>
  </si>
  <si>
    <t>Mix GO2 n°2-VMM 5-10/14 ou 44-1203</t>
  </si>
  <si>
    <t>XMP814</t>
  </si>
  <si>
    <t>Glucidex IT38</t>
  </si>
  <si>
    <t>XMP503</t>
  </si>
  <si>
    <t>Arôme cerise 878172</t>
  </si>
  <si>
    <t>XMP755</t>
  </si>
  <si>
    <t>Poudre de jus de betterave rouge</t>
  </si>
  <si>
    <t>XMP258</t>
  </si>
  <si>
    <t>Arôme atomisé cassis 87.8146</t>
  </si>
  <si>
    <t>XMP336</t>
  </si>
  <si>
    <t>Bicarbonate de sodium</t>
  </si>
  <si>
    <t>XMP816</t>
  </si>
  <si>
    <t>Pépites de chocolat</t>
  </si>
  <si>
    <t>XMP810</t>
  </si>
  <si>
    <t>Keltrol AP</t>
  </si>
  <si>
    <t>XMP827</t>
  </si>
  <si>
    <t>Arôme noisette 878114</t>
  </si>
  <si>
    <t>XMP831</t>
  </si>
  <si>
    <t>arôme fruits des bois 875804</t>
  </si>
  <si>
    <t>XMP812</t>
  </si>
  <si>
    <t>Cassis lyophilisé</t>
  </si>
  <si>
    <t>XMP811</t>
  </si>
  <si>
    <t>Fraise lyophilisée</t>
  </si>
  <si>
    <t>XMP821</t>
  </si>
  <si>
    <t>Protéine de pois NUTRALYS XF</t>
  </si>
  <si>
    <t>XMP710</t>
  </si>
  <si>
    <t>Oeuf entier</t>
  </si>
  <si>
    <t>XMP460</t>
  </si>
  <si>
    <t>MPC 85 - MG4886</t>
  </si>
  <si>
    <t>XMP556</t>
  </si>
  <si>
    <t>arôme jus d'orange 878002</t>
  </si>
  <si>
    <t>XMP431</t>
  </si>
  <si>
    <t>Arôme porc rôti 87B903</t>
  </si>
  <si>
    <t>XMP037</t>
  </si>
  <si>
    <t>Porc poudre PO4050</t>
  </si>
  <si>
    <t>XMP708</t>
  </si>
  <si>
    <t>Arôme chocolat ref E4293W</t>
  </si>
  <si>
    <t>XMP759</t>
  </si>
  <si>
    <t>Yerba mate PE 15% ws</t>
  </si>
  <si>
    <t>XMP807</t>
  </si>
  <si>
    <t>Arôme pêche 87B703 pour Prodextro N Sport</t>
  </si>
  <si>
    <t>XMP795</t>
  </si>
  <si>
    <t>Erylite Stevia 200</t>
  </si>
  <si>
    <t>XMP806</t>
  </si>
  <si>
    <t>Extrait de thé sur support 879030</t>
  </si>
  <si>
    <t>XMP440</t>
  </si>
  <si>
    <t>Protéine de soja</t>
  </si>
  <si>
    <t>XMP091</t>
  </si>
  <si>
    <t>Poivre vert déshydraté entier</t>
  </si>
  <si>
    <t>XMP728</t>
  </si>
  <si>
    <t>farine SBR d’orge malté</t>
  </si>
  <si>
    <t>XMP719</t>
  </si>
  <si>
    <t>Arôme naturel lait 1200901235</t>
  </si>
  <si>
    <t>XMP448</t>
  </si>
  <si>
    <t>Myrtille lyophylisée 702225</t>
  </si>
  <si>
    <t>XMP879</t>
  </si>
  <si>
    <t>Poudre de lait 0% FIT</t>
  </si>
  <si>
    <t>XMP140</t>
  </si>
  <si>
    <t>Sucre glace amylacée</t>
  </si>
  <si>
    <t>Poudre de lait 0% INSTANT</t>
  </si>
  <si>
    <t>Diet Care Ezydrink-BIGBAG 350KG</t>
  </si>
  <si>
    <t>XMP868</t>
  </si>
  <si>
    <t>Fortigel B</t>
  </si>
  <si>
    <t>XMP870</t>
  </si>
  <si>
    <t>Vitamine C</t>
  </si>
  <si>
    <t>Poudre de lait 0%</t>
  </si>
  <si>
    <t>XMP702</t>
  </si>
  <si>
    <t>Arôme velouté d'asperge 87C846</t>
  </si>
  <si>
    <t>XMP271</t>
  </si>
  <si>
    <t>Asperge blanche poudre</t>
  </si>
  <si>
    <t>XMP056</t>
  </si>
  <si>
    <t>Brésilienne praliné</t>
  </si>
  <si>
    <t>XMP276</t>
  </si>
  <si>
    <t>Oignon lanière grillée</t>
  </si>
  <si>
    <t>XMP283</t>
  </si>
  <si>
    <t>Arôme type chinois 1200210175</t>
  </si>
  <si>
    <t>XMP293</t>
  </si>
  <si>
    <t>Maïs doux grain lyophilisé</t>
  </si>
  <si>
    <t>XMP184</t>
  </si>
  <si>
    <t>Jambon gout fumé poudre HA 4040</t>
  </si>
  <si>
    <t>QTE PESEE</t>
  </si>
  <si>
    <t>Total général</t>
  </si>
  <si>
    <t>HYDRA CLEAR ED Orange V4</t>
  </si>
  <si>
    <t>KG</t>
  </si>
  <si>
    <t>HYDRA CLEAR ED Orange V3</t>
  </si>
  <si>
    <t>HYDRA CLEAR EDS Orange V3</t>
  </si>
  <si>
    <t>HYDRA CLEAR EDS Orange</t>
  </si>
  <si>
    <t>ESSAI PUREE SALEE 0%</t>
  </si>
  <si>
    <t>Tomate poudre atomisée - boite 1 kg - "Impact"</t>
  </si>
  <si>
    <t>Pro Renfort 3 kg</t>
  </si>
  <si>
    <t>PF00216</t>
  </si>
  <si>
    <t>Purée J+ pauvre en sodium</t>
  </si>
  <si>
    <t>PF00233</t>
  </si>
  <si>
    <t>Protipulse 12g stickeuse/ETUI</t>
  </si>
  <si>
    <t>PF00239</t>
  </si>
  <si>
    <t>Flocons de PDT sac 5 kg</t>
  </si>
  <si>
    <t>PF00240</t>
  </si>
  <si>
    <t>Flocons de PDT sac 10 kg</t>
  </si>
  <si>
    <t>PREMIX00003</t>
  </si>
  <si>
    <t>XMP846</t>
  </si>
  <si>
    <t>Pré-mix purée J+10 pauvre en sodium</t>
  </si>
  <si>
    <t>Pré-mix purée grand-mère salée "nouvelle recette"</t>
  </si>
  <si>
    <t>Pré-mix purée grand-mère pauvre en sodium "nouvelle recette"</t>
  </si>
  <si>
    <t>Protipulse 550 g</t>
  </si>
  <si>
    <t>Calorinut boîte 600g ITALIE</t>
  </si>
  <si>
    <t>TYPE</t>
  </si>
  <si>
    <t>Purée de pomme de terre BIO</t>
  </si>
  <si>
    <t>2PNF</t>
  </si>
  <si>
    <t>ECH_ED06_38G</t>
  </si>
  <si>
    <t>Echantillon hydraclear edulcorée 38g (rovema)</t>
  </si>
  <si>
    <t>PACPHB096</t>
  </si>
  <si>
    <t>Hyperdrink HP/HC sl caramel pk 6x200mL</t>
  </si>
  <si>
    <t>Reconditionnement</t>
  </si>
  <si>
    <t>Produit pesé</t>
  </si>
  <si>
    <t>Pesée</t>
  </si>
  <si>
    <t>Mélange</t>
  </si>
  <si>
    <t>Conditionnement</t>
  </si>
  <si>
    <t>Mise à jour</t>
  </si>
  <si>
    <t>avr</t>
  </si>
  <si>
    <t>%
pesée
Vs
mélange</t>
  </si>
  <si>
    <t>Pesée
Vs
Mélange
(en kg)</t>
  </si>
  <si>
    <t>Mélange
Vs
Conditionnement
(en kg)</t>
  </si>
  <si>
    <t>%
mélange
Vs
conditionnement</t>
  </si>
  <si>
    <t>%
pesée
Vs
conditionnement</t>
  </si>
  <si>
    <t>Pesée
Vs
Conditionnement
(en kg)</t>
  </si>
  <si>
    <t>P</t>
  </si>
  <si>
    <t>E</t>
  </si>
  <si>
    <t>R</t>
  </si>
  <si>
    <t>T</t>
  </si>
  <si>
    <t>M</t>
  </si>
  <si>
    <t>A</t>
  </si>
  <si>
    <t>I</t>
  </si>
  <si>
    <t>S</t>
  </si>
  <si>
    <t>Date
de
fabrication</t>
  </si>
  <si>
    <t>Nombre
de
fabrications</t>
  </si>
  <si>
    <t>Perte moyenne par fabrication
(Pesée Vs Conditionnement / nombre de fabrications)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</si>
</sst>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#,##0.000"/>
  </numFmts>
  <fonts count="14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mbria"/>
      <family val="2"/>
    </font>
    <font>
      <u/>
      <sz val="11"/>
      <color theme="10"/>
      <name val="Calibri"/>
      <family val="2"/>
      <scheme val="minor"/>
    </font>
    <font>
      <sz val="11"/>
      <color theme="1" tint="0.24994659260841701"/>
      <name val="Cambria"/>
      <family val="2"/>
      <scheme val="maj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10"/>
      <color rgb="FF3F3F3F"/>
      <name val="Cambria"/>
      <family val="2"/>
    </font>
    <font>
      <b/>
      <u/>
      <sz val="16"/>
      <color theme="1"/>
      <name val="Cambria"/>
      <family val="1"/>
    </font>
    <font>
      <b/>
      <sz val="10"/>
      <name val="Calibri"/>
      <family val="2"/>
    </font>
    <font>
      <b/>
      <sz val="28"/>
      <color theme="0"/>
      <name val="Calibri"/>
      <family val="2"/>
    </font>
    <font>
      <b/>
      <sz val="10"/>
      <color theme="0"/>
      <name val="Calibri"/>
      <family val="2"/>
    </font>
    <font>
      <b/>
      <i/>
      <sz val="10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8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8" tint="0.79998168889431442"/>
      </left>
      <right style="medium">
        <color theme="8" tint="0.79998168889431442"/>
      </right>
      <top/>
      <bottom/>
      <diagonal/>
    </border>
  </borders>
  <cellStyleXfs count="112">
    <xf numFmtId="0" fontId="0" fillId="0" borderId="0"/>
    <xf numFmtId="0" fontId="2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0" fontId="5" fillId="0" borderId="0" applyNumberFormat="0" applyFill="0" applyBorder="0" applyProtection="0">
      <alignment vertical="center"/>
    </xf>
    <xf numFmtId="0" fontId="6" fillId="0" borderId="0" applyFill="0" applyBorder="0" applyProtection="0">
      <alignment horizontal="left"/>
    </xf>
    <xf numFmtId="9" fontId="7" fillId="0" borderId="0" applyFill="0" applyBorder="0" applyProtection="0">
      <alignment horizontal="center" vertical="center"/>
    </xf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5" fillId="0" borderId="0" applyNumberFormat="0" applyFill="0" applyBorder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0" fontId="3" fillId="0" borderId="0"/>
    <xf numFmtId="0" fontId="8" fillId="2" borderId="1" applyNumberFormat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9" fillId="3" borderId="2" applyFont="0" applyAlignment="0">
      <alignment horizontal="center" vertical="center" wrapText="1"/>
    </xf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/>
    <xf numFmtId="0" fontId="1" fillId="0" borderId="0" xfId="2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0" fillId="0" borderId="0" xfId="0" applyFont="1" applyBorder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center" vertical="center" wrapText="1"/>
    </xf>
    <xf numFmtId="10" fontId="0" fillId="0" borderId="0" xfId="0" applyNumberFormat="1"/>
    <xf numFmtId="0" fontId="11" fillId="4" borderId="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3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0" fontId="12" fillId="4" borderId="4" xfId="0" applyFont="1" applyFill="1" applyBorder="1" applyAlignment="1">
      <alignment horizontal="center" vertical="center" wrapText="1"/>
    </xf>
    <xf numFmtId="164" fontId="13" fillId="4" borderId="4" xfId="0" applyNumberFormat="1" applyFont="1" applyFill="1" applyBorder="1"/>
  </cellXfs>
  <cellStyles count="112">
    <cellStyle name="Activity" xfId="6" xr:uid="{00000000-0005-0000-0000-000000000000}"/>
    <cellStyle name="Lien hypertexte 2" xfId="26" xr:uid="{00000000-0005-0000-0000-000001000000}"/>
    <cellStyle name="Lien hypertexte 3" xfId="46" xr:uid="{00000000-0005-0000-0000-000002000000}"/>
    <cellStyle name="Milliers 2" xfId="72" xr:uid="{00000000-0005-0000-0000-000003000000}"/>
    <cellStyle name="Milliers 2 10" xfId="85" xr:uid="{00000000-0005-0000-0000-000004000000}"/>
    <cellStyle name="Milliers 2 11" xfId="86" xr:uid="{00000000-0005-0000-0000-000005000000}"/>
    <cellStyle name="Milliers 2 12" xfId="87" xr:uid="{00000000-0005-0000-0000-000006000000}"/>
    <cellStyle name="Milliers 2 13" xfId="88" xr:uid="{00000000-0005-0000-0000-000007000000}"/>
    <cellStyle name="Milliers 2 14" xfId="89" xr:uid="{00000000-0005-0000-0000-000008000000}"/>
    <cellStyle name="Milliers 2 15" xfId="90" xr:uid="{00000000-0005-0000-0000-000009000000}"/>
    <cellStyle name="Milliers 2 16" xfId="91" xr:uid="{00000000-0005-0000-0000-00000A000000}"/>
    <cellStyle name="Milliers 2 17" xfId="92" xr:uid="{00000000-0005-0000-0000-00000B000000}"/>
    <cellStyle name="Milliers 2 18" xfId="93" xr:uid="{00000000-0005-0000-0000-00000C000000}"/>
    <cellStyle name="Milliers 2 19" xfId="94" xr:uid="{00000000-0005-0000-0000-00000D000000}"/>
    <cellStyle name="Milliers 2 2" xfId="73" xr:uid="{00000000-0005-0000-0000-00000E000000}"/>
    <cellStyle name="Milliers 2 20" xfId="95" xr:uid="{00000000-0005-0000-0000-00000F000000}"/>
    <cellStyle name="Milliers 2 21" xfId="96" xr:uid="{00000000-0005-0000-0000-000010000000}"/>
    <cellStyle name="Milliers 2 22" xfId="97" xr:uid="{00000000-0005-0000-0000-000011000000}"/>
    <cellStyle name="Milliers 2 23" xfId="98" xr:uid="{00000000-0005-0000-0000-000012000000}"/>
    <cellStyle name="Milliers 2 24" xfId="99" xr:uid="{00000000-0005-0000-0000-000013000000}"/>
    <cellStyle name="Milliers 2 25" xfId="100" xr:uid="{00000000-0005-0000-0000-000014000000}"/>
    <cellStyle name="Milliers 2 26" xfId="101" xr:uid="{00000000-0005-0000-0000-000015000000}"/>
    <cellStyle name="Milliers 2 27" xfId="102" xr:uid="{00000000-0005-0000-0000-000016000000}"/>
    <cellStyle name="Milliers 2 28" xfId="103" xr:uid="{00000000-0005-0000-0000-000017000000}"/>
    <cellStyle name="Milliers 2 29" xfId="104" xr:uid="{00000000-0005-0000-0000-000018000000}"/>
    <cellStyle name="Milliers 2 3" xfId="78" xr:uid="{00000000-0005-0000-0000-000019000000}"/>
    <cellStyle name="Milliers 2 30" xfId="105" xr:uid="{00000000-0005-0000-0000-00001A000000}"/>
    <cellStyle name="Milliers 2 31" xfId="106" xr:uid="{00000000-0005-0000-0000-00001B000000}"/>
    <cellStyle name="Milliers 2 32" xfId="107" xr:uid="{00000000-0005-0000-0000-00001C000000}"/>
    <cellStyle name="Milliers 2 33" xfId="108" xr:uid="{00000000-0005-0000-0000-00001D000000}"/>
    <cellStyle name="Milliers 2 34" xfId="109" xr:uid="{00000000-0005-0000-0000-00001E000000}"/>
    <cellStyle name="Milliers 2 35" xfId="110" xr:uid="{00000000-0005-0000-0000-00001F000000}"/>
    <cellStyle name="Milliers 2 4" xfId="79" xr:uid="{00000000-0005-0000-0000-000020000000}"/>
    <cellStyle name="Milliers 2 5" xfId="80" xr:uid="{00000000-0005-0000-0000-000021000000}"/>
    <cellStyle name="Milliers 2 6" xfId="81" xr:uid="{00000000-0005-0000-0000-000022000000}"/>
    <cellStyle name="Milliers 2 7" xfId="82" xr:uid="{00000000-0005-0000-0000-000023000000}"/>
    <cellStyle name="Milliers 2 8" xfId="83" xr:uid="{00000000-0005-0000-0000-000024000000}"/>
    <cellStyle name="Milliers 2 9" xfId="84" xr:uid="{00000000-0005-0000-0000-000025000000}"/>
    <cellStyle name="Milliers 3" xfId="74" xr:uid="{00000000-0005-0000-0000-000026000000}"/>
    <cellStyle name="Monétaire 2" xfId="75" xr:uid="{00000000-0005-0000-0000-000027000000}"/>
    <cellStyle name="Normal" xfId="0" builtinId="0"/>
    <cellStyle name="Normal 10" xfId="27" xr:uid="{00000000-0005-0000-0000-000029000000}"/>
    <cellStyle name="Normal 10 2" xfId="71" xr:uid="{00000000-0005-0000-0000-00002A000000}"/>
    <cellStyle name="Normal 10 3" xfId="67" xr:uid="{00000000-0005-0000-0000-00002B000000}"/>
    <cellStyle name="Normal 11" xfId="45" xr:uid="{00000000-0005-0000-0000-00002C000000}"/>
    <cellStyle name="Normal 12" xfId="66" xr:uid="{00000000-0005-0000-0000-00002D000000}"/>
    <cellStyle name="Normal 13" xfId="1" xr:uid="{00000000-0005-0000-0000-00002E000000}"/>
    <cellStyle name="Normal 2" xfId="2" xr:uid="{00000000-0005-0000-0000-00002F000000}"/>
    <cellStyle name="Normal 2 2" xfId="10" xr:uid="{00000000-0005-0000-0000-000030000000}"/>
    <cellStyle name="Normal 2 2 2" xfId="28" xr:uid="{00000000-0005-0000-0000-000031000000}"/>
    <cellStyle name="Normal 2 2 2 2" xfId="29" xr:uid="{00000000-0005-0000-0000-000032000000}"/>
    <cellStyle name="Normal 2 2 3" xfId="30" xr:uid="{00000000-0005-0000-0000-000033000000}"/>
    <cellStyle name="Normal 2 2 4" xfId="48" xr:uid="{00000000-0005-0000-0000-000034000000}"/>
    <cellStyle name="Normal 2 3" xfId="11" xr:uid="{00000000-0005-0000-0000-000035000000}"/>
    <cellStyle name="Normal 2 3 2" xfId="31" xr:uid="{00000000-0005-0000-0000-000036000000}"/>
    <cellStyle name="Normal 2 4" xfId="32" xr:uid="{00000000-0005-0000-0000-000037000000}"/>
    <cellStyle name="Normal 2 4 2" xfId="33" xr:uid="{00000000-0005-0000-0000-000038000000}"/>
    <cellStyle name="Normal 2 5" xfId="3" xr:uid="{00000000-0005-0000-0000-000039000000}"/>
    <cellStyle name="Normal 3" xfId="5" xr:uid="{00000000-0005-0000-0000-00003A000000}"/>
    <cellStyle name="Normal 3 2" xfId="12" xr:uid="{00000000-0005-0000-0000-00003B000000}"/>
    <cellStyle name="Normal 3 2 2" xfId="34" xr:uid="{00000000-0005-0000-0000-00003C000000}"/>
    <cellStyle name="Normal 3 2 2 2" xfId="35" xr:uid="{00000000-0005-0000-0000-00003D000000}"/>
    <cellStyle name="Normal 3 2 3" xfId="36" xr:uid="{00000000-0005-0000-0000-00003E000000}"/>
    <cellStyle name="Normal 3 2 4" xfId="49" xr:uid="{00000000-0005-0000-0000-00003F000000}"/>
    <cellStyle name="Normal 3 3" xfId="15" xr:uid="{00000000-0005-0000-0000-000040000000}"/>
    <cellStyle name="Normal 3 4" xfId="77" xr:uid="{00000000-0005-0000-0000-000041000000}"/>
    <cellStyle name="Normal 4" xfId="8" xr:uid="{00000000-0005-0000-0000-000042000000}"/>
    <cellStyle name="Normal 4 2" xfId="13" xr:uid="{00000000-0005-0000-0000-000043000000}"/>
    <cellStyle name="Normal 4 2 2" xfId="37" xr:uid="{00000000-0005-0000-0000-000044000000}"/>
    <cellStyle name="Normal 4 3" xfId="16" xr:uid="{00000000-0005-0000-0000-000045000000}"/>
    <cellStyle name="Normal 4 3 2" xfId="60" xr:uid="{00000000-0005-0000-0000-000046000000}"/>
    <cellStyle name="Normal 4 3 3" xfId="50" xr:uid="{00000000-0005-0000-0000-000047000000}"/>
    <cellStyle name="Normal 5" xfId="9" xr:uid="{00000000-0005-0000-0000-000048000000}"/>
    <cellStyle name="Normal 5 2" xfId="17" xr:uid="{00000000-0005-0000-0000-000049000000}"/>
    <cellStyle name="Normal 5 2 2" xfId="61" xr:uid="{00000000-0005-0000-0000-00004A000000}"/>
    <cellStyle name="Normal 5 2 3" xfId="51" xr:uid="{00000000-0005-0000-0000-00004B000000}"/>
    <cellStyle name="Normal 5 3" xfId="38" xr:uid="{00000000-0005-0000-0000-00004C000000}"/>
    <cellStyle name="Normal 6" xfId="18" xr:uid="{00000000-0005-0000-0000-00004D000000}"/>
    <cellStyle name="Normal 6 2" xfId="19" xr:uid="{00000000-0005-0000-0000-00004E000000}"/>
    <cellStyle name="Normal 6 2 2" xfId="62" xr:uid="{00000000-0005-0000-0000-00004F000000}"/>
    <cellStyle name="Normal 6 2 3" xfId="52" xr:uid="{00000000-0005-0000-0000-000050000000}"/>
    <cellStyle name="Normal 6 3" xfId="56" xr:uid="{00000000-0005-0000-0000-000051000000}"/>
    <cellStyle name="Normal 6 4" xfId="41" xr:uid="{00000000-0005-0000-0000-000052000000}"/>
    <cellStyle name="Normal 7" xfId="20" xr:uid="{00000000-0005-0000-0000-000053000000}"/>
    <cellStyle name="Normal 7 2" xfId="21" xr:uid="{00000000-0005-0000-0000-000054000000}"/>
    <cellStyle name="Normal 7 2 2" xfId="63" xr:uid="{00000000-0005-0000-0000-000055000000}"/>
    <cellStyle name="Normal 7 2 3" xfId="53" xr:uid="{00000000-0005-0000-0000-000056000000}"/>
    <cellStyle name="Normal 7 3" xfId="57" xr:uid="{00000000-0005-0000-0000-000057000000}"/>
    <cellStyle name="Normal 7 4" xfId="42" xr:uid="{00000000-0005-0000-0000-000058000000}"/>
    <cellStyle name="Normal 8" xfId="22" xr:uid="{00000000-0005-0000-0000-000059000000}"/>
    <cellStyle name="Normal 8 2" xfId="23" xr:uid="{00000000-0005-0000-0000-00005A000000}"/>
    <cellStyle name="Normal 8 2 2" xfId="64" xr:uid="{00000000-0005-0000-0000-00005B000000}"/>
    <cellStyle name="Normal 8 2 3" xfId="54" xr:uid="{00000000-0005-0000-0000-00005C000000}"/>
    <cellStyle name="Normal 8 3" xfId="58" xr:uid="{00000000-0005-0000-0000-00005D000000}"/>
    <cellStyle name="Normal 8 4" xfId="43" xr:uid="{00000000-0005-0000-0000-00005E000000}"/>
    <cellStyle name="Normal 9" xfId="24" xr:uid="{00000000-0005-0000-0000-00005F000000}"/>
    <cellStyle name="Normal 9 2" xfId="59" xr:uid="{00000000-0005-0000-0000-000060000000}"/>
    <cellStyle name="Normal 9 3" xfId="44" xr:uid="{00000000-0005-0000-0000-000061000000}"/>
    <cellStyle name="Percent Complete" xfId="7" xr:uid="{00000000-0005-0000-0000-000062000000}"/>
    <cellStyle name="Pourcentage 2" xfId="4" xr:uid="{00000000-0005-0000-0000-000063000000}"/>
    <cellStyle name="Pourcentage 2 2" xfId="14" xr:uid="{00000000-0005-0000-0000-000064000000}"/>
    <cellStyle name="Pourcentage 2 2 2" xfId="39" xr:uid="{00000000-0005-0000-0000-000065000000}"/>
    <cellStyle name="Pourcentage 2 3" xfId="25" xr:uid="{00000000-0005-0000-0000-000066000000}"/>
    <cellStyle name="Pourcentage 2 3 2" xfId="65" xr:uid="{00000000-0005-0000-0000-000067000000}"/>
    <cellStyle name="Pourcentage 2 3 3" xfId="55" xr:uid="{00000000-0005-0000-0000-000068000000}"/>
    <cellStyle name="Pourcentage 3" xfId="40" xr:uid="{00000000-0005-0000-0000-000069000000}"/>
    <cellStyle name="Pourcentage 4" xfId="47" xr:uid="{00000000-0005-0000-0000-00006A000000}"/>
    <cellStyle name="Pourcentage 5" xfId="70" xr:uid="{00000000-0005-0000-0000-00006B000000}"/>
    <cellStyle name="Pourcentage 6" xfId="69" xr:uid="{00000000-0005-0000-0000-00006C000000}"/>
    <cellStyle name="Pourcentage 7" xfId="111" xr:uid="{00000000-0005-0000-0000-00006D000000}"/>
    <cellStyle name="Sortie 2" xfId="68" xr:uid="{00000000-0005-0000-0000-00006E000000}"/>
    <cellStyle name="Style 1" xfId="76" xr:uid="{00000000-0005-0000-0000-00006F000000}"/>
  </cellStyles>
  <dxfs count="68"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64" formatCode="0.000"/>
    </dxf>
    <dxf>
      <numFmt numFmtId="164" formatCode="0.000"/>
    </dxf>
    <dxf>
      <numFmt numFmtId="164" formatCode="0.000"/>
    </dxf>
    <dxf>
      <numFmt numFmtId="3" formatCode="#,##0"/>
    </dxf>
    <dxf>
      <alignment wrapText="1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right"/>
    </dxf>
    <dxf>
      <numFmt numFmtId="19" formatCode="dd/mm/yyyy"/>
    </dxf>
    <dxf>
      <numFmt numFmtId="164" formatCode="0.000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0.000"/>
    </dxf>
    <dxf>
      <numFmt numFmtId="164" formatCode="0.000"/>
    </dxf>
    <dxf>
      <numFmt numFmtId="19" formatCode="dd/mm/yyyy"/>
    </dxf>
    <dxf>
      <numFmt numFmtId="19" formatCode="dd/mm/yyyy"/>
    </dxf>
    <dxf>
      <numFmt numFmtId="164" formatCode="0.000"/>
    </dxf>
    <dxf>
      <numFmt numFmtId="19" formatCode="dd/mm/yyyy"/>
    </dxf>
    <dxf>
      <numFmt numFmtId="164" formatCode="0.000"/>
    </dxf>
    <dxf>
      <numFmt numFmtId="164" formatCode="0.000"/>
    </dxf>
    <dxf>
      <numFmt numFmtId="164" formatCode="0.000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64" formatCode="0.000"/>
    </dxf>
    <dxf>
      <alignment horizontal="right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wrapText="1"/>
    </dxf>
    <dxf>
      <numFmt numFmtId="3" formatCode="#,##0"/>
    </dxf>
    <dxf>
      <numFmt numFmtId="164" formatCode="0.000"/>
    </dxf>
    <dxf>
      <numFmt numFmtId="164" formatCode="0.000"/>
    </dxf>
    <dxf>
      <numFmt numFmtId="164" formatCode="0.000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fill>
        <patternFill>
          <bgColor theme="8" tint="-0.499984740745262"/>
        </patternFill>
      </fill>
    </dxf>
    <dxf>
      <fill>
        <patternFill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top/>
      </border>
    </dxf>
    <dxf>
      <fill>
        <patternFill patternType="solid">
          <fgColor theme="4" tint="0.79995117038483843"/>
          <bgColor theme="4" tint="0.79995117038483843"/>
        </patternFill>
      </fill>
      <border>
        <bottom/>
      </border>
    </dxf>
    <dxf>
      <font>
        <b/>
        <i/>
        <sz val="12"/>
        <color theme="0"/>
      </font>
    </dxf>
    <dxf>
      <fill>
        <patternFill>
          <bgColor theme="8" tint="-0.499984740745262"/>
        </patternFill>
      </fill>
    </dxf>
    <dxf>
      <font>
        <b/>
        <i/>
        <sz val="14"/>
        <color theme="0"/>
        <name val="Calibri"/>
        <family val="2"/>
        <scheme val="minor"/>
      </font>
    </dxf>
    <dxf>
      <fill>
        <patternFill patternType="solid">
          <fgColor theme="0"/>
          <bgColor theme="8" tint="-0.499984740745262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5"/>
      </font>
      <fill>
        <patternFill>
          <bgColor theme="8" tint="0.39994506668294322"/>
        </patternFill>
      </fill>
    </dxf>
    <dxf>
      <font>
        <b/>
        <i/>
        <color theme="0"/>
      </font>
      <fill>
        <patternFill>
          <bgColor theme="8" tint="-0.499984740745262"/>
        </patternFill>
      </fill>
    </dxf>
    <dxf>
      <font>
        <b/>
        <i val="0"/>
        <color theme="0"/>
      </font>
      <fill>
        <patternFill>
          <bgColor theme="8" tint="-0.499984740745262"/>
        </patternFill>
      </fill>
    </dxf>
    <dxf>
      <border>
        <left style="medium">
          <color theme="8" tint="0.79998168889431442"/>
        </left>
        <right style="medium">
          <color theme="8" tint="0.79998168889431442"/>
        </right>
        <vertical style="medium">
          <color theme="8" tint="0.79998168889431442"/>
        </vertical>
      </border>
    </dxf>
  </dxfs>
  <tableStyles count="6" defaultTableStyle="TableStyleMedium2" defaultPivotStyle="PivotStyleLight16">
    <tableStyle name="Mon style" table="0" count="4" xr9:uid="{23871994-D448-4D6A-851E-E2647DE830E7}">
      <tableStyleElement type="wholeTable" dxfId="67"/>
      <tableStyleElement type="headerRow" dxfId="66"/>
      <tableStyleElement type="totalRow" dxfId="65"/>
      <tableStyleElement type="secondRowSubheading" dxfId="64"/>
    </tableStyle>
    <tableStyle name="Style de chronologie 1" pivot="0" table="0" count="9" xr9:uid="{04FF608D-DB86-4AFE-B60A-BCC350D96468}">
      <tableStyleElement type="wholeTable" dxfId="63"/>
      <tableStyleElement type="headerRow" dxfId="62"/>
    </tableStyle>
    <tableStyle name="Style de segment 2" pivot="0" table="0" count="10" xr9:uid="{1076E79D-576F-4BF5-98D4-0B0500CF5090}">
      <tableStyleElement type="wholeTable" dxfId="61"/>
      <tableStyleElement type="headerRow" dxfId="60"/>
    </tableStyle>
    <tableStyle name="Style de tableau croisé dynamique aplati" table="0" count="3" xr9:uid="{00000000-0011-0000-FFFF-FFFF00000000}">
      <tableStyleElement type="headerRow" dxfId="59"/>
      <tableStyleElement type="totalRow" dxfId="58"/>
      <tableStyleElement type="secondRowStripe" dxfId="57"/>
    </tableStyle>
    <tableStyle name="Style de segment 1" pivot="0" table="0" count="0" xr9:uid="{00000000-0011-0000-FFFF-FFFF01000000}"/>
    <tableStyle name="Style de tableau croisé dynamique 1" table="0" count="1" xr9:uid="{5B32067D-13DF-4536-9525-179681D3BBCC}">
      <tableStyleElement type="pageFieldLabels" dxfId="56"/>
    </tableStyle>
  </tableStyles>
  <extLst>
    <ext xmlns:x14="http://schemas.microsoft.com/office/spreadsheetml/2009/9/main" uri="{46F421CA-312F-682f-3DD2-61675219B42D}">
      <x14:dxfs count="8"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  <fill>
            <patternFill>
              <bgColor rgb="FF0070C0"/>
            </patternFill>
          </fill>
        </dxf>
        <dxf>
          <font>
            <color theme="0"/>
          </font>
        </dxf>
        <dxf>
          <font>
            <color theme="0"/>
          </font>
          <fill>
            <patternFill>
              <bgColor theme="5"/>
            </patternFill>
          </fill>
        </dxf>
        <dxf>
          <font>
            <color theme="0"/>
          </font>
          <fill>
            <patternFill>
              <bgColor rgb="FF0070C0"/>
            </patternFill>
          </fill>
        </dxf>
        <dxf>
          <font>
            <color theme="0"/>
          </font>
        </dxf>
        <dxf>
          <font>
            <color theme="0"/>
          </font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>
              <bgColor theme="5" tint="0.59996337778862885"/>
            </patternFill>
          </fill>
        </dxf>
        <dxf>
          <fill>
            <patternFill patternType="solid">
              <fgColor theme="0" tint="-0.14996795556505021"/>
              <bgColor theme="5"/>
            </patternFill>
          </fill>
        </dxf>
        <dxf>
          <fill>
            <patternFill patternType="solid">
              <fgColor theme="0"/>
              <bgColor rgb="FF0070C0"/>
            </patternFill>
          </fill>
        </dxf>
        <dxf>
          <font>
            <sz val="9"/>
            <color theme="0"/>
            <name val="Calibri"/>
            <family val="2"/>
            <scheme val="minor"/>
          </font>
        </dxf>
        <dxf>
          <font>
            <sz val="9"/>
            <color theme="0"/>
            <name val="Calibri"/>
            <family val="2"/>
            <scheme val="minor"/>
          </font>
        </dxf>
        <dxf>
          <font>
            <sz val="9"/>
            <color rgb="FFFFFF00"/>
            <name val="Calibri"/>
            <family val="2"/>
            <scheme val="minor"/>
          </font>
        </dxf>
        <dxf>
          <font>
            <b/>
            <i val="0"/>
            <sz val="14"/>
            <color theme="5" tint="0.39994506668294322"/>
            <name val="Calibri"/>
            <family val="2"/>
            <scheme val="minor"/>
          </font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Style de chronologie 1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1/relationships/timelineCache" Target="timelineCaches/timelineCach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10584</xdr:colOff>
      <xdr:row>3</xdr:row>
      <xdr:rowOff>0</xdr:rowOff>
    </xdr:from>
    <xdr:to>
      <xdr:col>6</xdr:col>
      <xdr:colOff>1229784</xdr:colOff>
      <xdr:row>12</xdr:row>
      <xdr:rowOff>1058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5" name="DATEFINREVISEE">
              <a:extLst>
                <a:ext uri="{FF2B5EF4-FFF2-40B4-BE49-F238E27FC236}">
                  <a16:creationId xmlns:a16="http://schemas.microsoft.com/office/drawing/2014/main" id="{EA03E8C6-F2C7-4E5C-8E0C-5D7CD71FFC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FINREVIS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72684" y="1133475"/>
              <a:ext cx="6743700" cy="145838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1282700</xdr:colOff>
      <xdr:row>3</xdr:row>
      <xdr:rowOff>0</xdr:rowOff>
    </xdr:from>
    <xdr:to>
      <xdr:col>8</xdr:col>
      <xdr:colOff>343959</xdr:colOff>
      <xdr:row>12</xdr:row>
      <xdr:rowOff>1058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YPE 2">
              <a:extLst>
                <a:ext uri="{FF2B5EF4-FFF2-40B4-BE49-F238E27FC236}">
                  <a16:creationId xmlns:a16="http://schemas.microsoft.com/office/drawing/2014/main" id="{5FF39B8A-658A-4AD8-B4B7-B9B3A6F5DC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69300" y="1133475"/>
              <a:ext cx="1823509" cy="145838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renzo D-FEM Di Rokko" refreshedDate="43242.435217245373" createdVersion="6" refreshedVersion="6" minRefreshableVersion="3" recordCount="837" xr:uid="{3F2848AF-8786-4ECF-A109-50AB5EBF4B03}">
  <cacheSource type="worksheet">
    <worksheetSource name="Tab_SuiviOF"/>
  </cacheSource>
  <cacheFields count="31">
    <cacheField name="DOSSIER" numFmtId="0">
      <sharedItems containsSemiMixedTypes="0" containsString="0" containsNumber="1" containsInteger="1" minValue="102" maxValue="102"/>
    </cacheField>
    <cacheField name="STATUS" numFmtId="0">
      <sharedItems containsSemiMixedTypes="0" containsString="0" containsNumber="1" containsInteger="1" minValue="5" maxValue="5"/>
    </cacheField>
    <cacheField name="PIECENO" numFmtId="0">
      <sharedItems containsSemiMixedTypes="0" containsString="0" containsNumber="1" containsInteger="1" minValue="35485" maxValue="42614"/>
    </cacheField>
    <cacheField name="ENREGNO" numFmtId="0">
      <sharedItems containsSemiMixedTypes="0" containsString="0" containsNumber="1" containsInteger="1" minValue="618946" maxValue="701841"/>
    </cacheField>
    <cacheField name="BLNO" numFmtId="0">
      <sharedItems containsSemiMixedTypes="0" containsString="0" containsNumber="1" containsInteger="1" minValue="40031" maxValue="47250"/>
    </cacheField>
    <cacheField name="LOT" numFmtId="0">
      <sharedItems/>
    </cacheField>
    <cacheField name="LOT A PRENDRE EN COMPTE" numFmtId="0">
      <sharedItems/>
    </cacheField>
    <cacheField name="REFERENCE" numFmtId="0">
      <sharedItems/>
    </cacheField>
    <cacheField name="DESIGNATION" numFmtId="0">
      <sharedItems/>
    </cacheField>
    <cacheField name="FORMULE" numFmtId="0">
      <sharedItems/>
    </cacheField>
    <cacheField name="POIDS NET" numFmtId="164">
      <sharedItems containsMixedTypes="1" containsNumber="1" minValue="0" maxValue="15"/>
    </cacheField>
    <cacheField name="LIGNE" numFmtId="0">
      <sharedItems count="9">
        <s v="Rovema"/>
        <s v="OTS"/>
        <s v="Tecse"/>
        <s v="Purée"/>
        <s v="Stick"/>
        <s v="Boite plastique"/>
        <s v="Seau"/>
        <s v="Pesée/mélange"/>
        <e v="#N/A"/>
      </sharedItems>
    </cacheField>
    <cacheField name="TYPE" numFmtId="0">
      <sharedItems count="4">
        <s v="Produit pesé"/>
        <s v="Reconditionnement"/>
        <s v="Purée"/>
        <e v="#N/A"/>
      </sharedItems>
    </cacheField>
    <cacheField name="DATEDEBUTREVISEE" numFmtId="14">
      <sharedItems containsSemiMixedTypes="0" containsNonDate="0" containsDate="1" containsString="0" minDate="2018-01-03T00:00:00" maxDate="2018-05-04T00:00:00"/>
    </cacheField>
    <cacheField name="DATEFINREVISEE" numFmtId="14">
      <sharedItems containsSemiMixedTypes="0" containsNonDate="0" containsDate="1" containsString="0" minDate="2018-01-03T00:00:00" maxDate="2018-05-04T00:00:00" count="76">
        <d v="2018-01-03T00:00:00"/>
        <d v="2018-01-04T00:00:00"/>
        <d v="2018-01-05T00:00:00"/>
        <d v="2018-01-08T00:00:00"/>
        <d v="2018-01-09T00:00:00"/>
        <d v="2018-01-10T00:00:00"/>
        <d v="2018-01-11T00:00:00"/>
        <d v="2018-01-15T00:00:00"/>
        <d v="2018-01-16T00:00:00"/>
        <d v="2018-01-17T00:00:00"/>
        <d v="2018-01-18T00:00:00"/>
        <d v="2018-01-22T00:00:00"/>
        <d v="2018-01-23T00:00:00"/>
        <d v="2018-01-24T00:00:00"/>
        <d v="2018-01-25T00:00:00"/>
        <d v="2018-01-26T00:00:00"/>
        <d v="2018-01-29T00:00:00"/>
        <d v="2018-01-30T00:00:00"/>
        <d v="2018-01-31T00:00:00"/>
        <d v="2018-02-01T00:00:00"/>
        <d v="2018-02-05T00:00:00"/>
        <d v="2018-02-06T00:00:00"/>
        <d v="2018-02-07T00:00:00"/>
        <d v="2018-02-08T00:00:00"/>
        <d v="2018-02-09T00:00:00"/>
        <d v="2018-02-12T00:00:00"/>
        <d v="2018-02-13T00:00:00"/>
        <d v="2018-02-14T00:00:00"/>
        <d v="2018-02-15T00:00:00"/>
        <d v="2018-02-19T00:00:00"/>
        <d v="2018-02-20T00:00:00"/>
        <d v="2018-02-21T00:00:00"/>
        <d v="2018-02-22T00:00:00"/>
        <d v="2018-02-23T00:00:00"/>
        <d v="2018-02-26T00:00:00"/>
        <d v="2018-02-27T00:00:00"/>
        <d v="2018-02-28T00:00:00"/>
        <d v="2018-03-01T00:00:00"/>
        <d v="2018-03-02T00:00:00"/>
        <d v="2018-03-05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9T00:00:00"/>
        <d v="2018-03-20T00:00:00"/>
        <d v="2018-03-21T00:00:00"/>
        <d v="2018-03-22T00:00:00"/>
        <d v="2018-03-26T00:00:00"/>
        <d v="2018-03-27T00:00:00"/>
        <d v="2018-03-28T00:00:00"/>
        <d v="2018-03-29T00:00:00"/>
        <d v="2018-04-03T00:00:00"/>
        <d v="2018-04-04T00:00:00"/>
        <d v="2018-04-05T00:00:00"/>
        <d v="2018-04-06T00:00:00"/>
        <d v="2018-04-09T00:00:00"/>
        <d v="2018-04-10T00:00:00"/>
        <d v="2018-04-11T00:00:00"/>
        <d v="2018-04-12T00:00:00"/>
        <d v="2018-04-16T00:00:00"/>
        <d v="2018-04-17T00:00:00"/>
        <d v="2018-04-18T00:00:00"/>
        <d v="2018-04-19T00:00:00"/>
        <d v="2018-04-23T00:00:00"/>
        <d v="2018-04-24T00:00:00"/>
        <d v="2018-04-25T00:00:00"/>
        <d v="2018-04-26T00:00:00"/>
        <d v="2018-04-27T00:00:00"/>
        <d v="2018-04-30T00:00:00"/>
        <d v="2018-05-02T00:00:00"/>
        <d v="2018-05-03T00:00:00"/>
      </sharedItems>
      <fieldGroup par="24" base="14">
        <rangePr groupBy="days" startDate="2018-01-03T00:00:00" endDate="2018-05-04T00:00:00"/>
        <groupItems count="368">
          <s v="&lt;03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5/2018"/>
        </groupItems>
      </fieldGroup>
    </cacheField>
    <cacheField name="ANNEE" numFmtId="0">
      <sharedItems containsSemiMixedTypes="0" containsString="0" containsNumber="1" containsInteger="1" minValue="2018" maxValue="2018"/>
    </cacheField>
    <cacheField name="MOIS" numFmtId="0">
      <sharedItems containsSemiMixedTypes="0" containsString="0" containsNumber="1" containsInteger="1" minValue="1" maxValue="5"/>
    </cacheField>
    <cacheField name="SEMAINE" numFmtId="0">
      <sharedItems containsSemiMixedTypes="0" containsString="0" containsNumber="1" containsInteger="1" minValue="1" maxValue="18"/>
    </cacheField>
    <cacheField name="QTE_OF_ENTETE" numFmtId="0">
      <sharedItems containsSemiMixedTypes="0" containsString="0" containsNumber="1" containsInteger="1" minValue="5" maxValue="30000"/>
    </cacheField>
    <cacheField name="QTECDE" numFmtId="0">
      <sharedItems containsSemiMixedTypes="0" containsString="0" containsNumber="1" containsInteger="1" minValue="5" maxValue="30000"/>
    </cacheField>
    <cacheField name="QTEBL" numFmtId="0">
      <sharedItems containsSemiMixedTypes="0" containsString="0" containsNumber="1" minValue="0" maxValue="29000"/>
    </cacheField>
    <cacheField name="POIDS CONDITIONNÉ" numFmtId="164">
      <sharedItems containsMixedTypes="1" containsNumber="1" minValue="0" maxValue="5325"/>
    </cacheField>
    <cacheField name="POIDS MÉLANGE" numFmtId="164">
      <sharedItems containsSemiMixedTypes="0" containsString="0" containsNumber="1" minValue="0" maxValue="725.9"/>
    </cacheField>
    <cacheField name="POIDS PESÉE" numFmtId="164">
      <sharedItems containsSemiMixedTypes="0" containsString="0" containsNumber="1" minValue="0" maxValue="720"/>
    </cacheField>
    <cacheField name="Mois2" numFmtId="0" databaseField="0">
      <fieldGroup base="14">
        <rangePr groupBy="months" startDate="2018-01-03T00:00:00" endDate="2018-05-04T00:00:00"/>
        <groupItems count="14">
          <s v="&lt;03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5/2018"/>
        </groupItems>
      </fieldGroup>
    </cacheField>
    <cacheField name="Pesée Vs Mélange" numFmtId="0" formula="'POIDS MÉLANGE'-'POIDS PESÉE'" databaseField="0"/>
    <cacheField name="% pesée Vs mélange" numFmtId="0" formula="'Pesée Vs Mélange'/'POIDS PESÉE'" databaseField="0"/>
    <cacheField name="Mélange Vs Conditionnement" numFmtId="0" formula="'POIDS CONDITIONNÉ'-'POIDS MÉLANGE'" databaseField="0"/>
    <cacheField name="% mélange Vs conditionnement" numFmtId="0" formula="'Mélange Vs Conditionnement'/'POIDS MÉLANGE'" databaseField="0"/>
    <cacheField name="Pesée Vs Conditionnement" numFmtId="0" formula="'POIDS CONDITIONNÉ'-'POIDS PESÉE'" databaseField="0"/>
    <cacheField name="% pesée Vs conditionnement" numFmtId="0" formula="'Pesée Vs Conditionnement'/'POIDS PESÉE'" databaseField="0"/>
  </cacheFields>
  <extLst>
    <ext xmlns:x14="http://schemas.microsoft.com/office/spreadsheetml/2009/9/main" uri="{725AE2AE-9491-48be-B2B4-4EB974FC3084}">
      <x14:pivotCacheDefinition pivotCacheId="5960694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37">
  <r>
    <n v="102"/>
    <n v="5"/>
    <n v="40370"/>
    <n v="674670"/>
    <n v="45425"/>
    <s v="B362M06-3"/>
    <s v="B362M06"/>
    <s v="TOL006"/>
    <s v="Eau gélifiée parfum poire édulcoré sachet 25 g &quot;Tonus Line&quot;"/>
    <s v="SF00634"/>
    <n v="2.5000000000000001E-2"/>
    <x v="0"/>
    <x v="0"/>
    <d v="2018-01-03T00:00:00"/>
    <x v="0"/>
    <n v="2018"/>
    <n v="1"/>
    <n v="1"/>
    <n v="2592"/>
    <n v="2592"/>
    <n v="2412"/>
    <n v="60.300000000000004"/>
    <n v="0"/>
    <n v="0"/>
  </r>
  <r>
    <n v="102"/>
    <n v="5"/>
    <n v="40380"/>
    <n v="674755"/>
    <n v="45428"/>
    <s v="B362M07-3"/>
    <s v="B362M07"/>
    <s v="TOL964"/>
    <s v="Eau gélifiée parfum orange édulcoré sachet 25 g &quot;Tonus Line&quot;"/>
    <s v="SF00726"/>
    <n v="2.5000000000000001E-2"/>
    <x v="0"/>
    <x v="0"/>
    <d v="2018-01-03T00:00:00"/>
    <x v="0"/>
    <n v="2018"/>
    <n v="1"/>
    <n v="1"/>
    <n v="2592"/>
    <n v="2592"/>
    <n v="2397"/>
    <n v="59.925000000000004"/>
    <n v="0"/>
    <n v="0"/>
  </r>
  <r>
    <n v="102"/>
    <n v="5"/>
    <n v="40382"/>
    <n v="674771"/>
    <n v="45438"/>
    <s v="B362M04-3"/>
    <s v="B362M04"/>
    <s v="TOL963"/>
    <s v="Eau gélifiée parfum fruits rouges édulcoré sachet 25 g &quot;Tonus Line&quot;"/>
    <s v="SF00724"/>
    <n v="2.5000000000000001E-2"/>
    <x v="0"/>
    <x v="0"/>
    <d v="2018-01-03T00:00:00"/>
    <x v="0"/>
    <n v="2018"/>
    <n v="1"/>
    <n v="1"/>
    <n v="5184"/>
    <n v="5184"/>
    <n v="5184"/>
    <n v="129.6"/>
    <n v="0"/>
    <n v="0"/>
  </r>
  <r>
    <n v="102"/>
    <n v="5"/>
    <n v="40384"/>
    <n v="674788"/>
    <n v="45443"/>
    <s v="A003M01-3"/>
    <s v="A003M01"/>
    <s v="TOL965"/>
    <s v="Eau gélifiée parfum grenadine édulcoré sachet 25 g &quot;Tonus Line&quot;"/>
    <s v="SF00725"/>
    <n v="2.5000000000000001E-2"/>
    <x v="0"/>
    <x v="0"/>
    <d v="2018-01-03T00:00:00"/>
    <x v="0"/>
    <n v="2018"/>
    <n v="1"/>
    <n v="1"/>
    <n v="5184"/>
    <n v="5184"/>
    <n v="4812"/>
    <n v="120.30000000000001"/>
    <n v="0"/>
    <n v="0"/>
  </r>
  <r>
    <n v="102"/>
    <n v="5"/>
    <n v="40386"/>
    <n v="674803"/>
    <n v="45446"/>
    <s v="A003M07-3"/>
    <s v="A003M07"/>
    <s v="TOL082"/>
    <s v="Eau gélifiée parfum menthe édulcoré sachet 25 g &quot;Tonus Line&quot;"/>
    <s v="SF00633"/>
    <n v="2.5000000000000001E-2"/>
    <x v="0"/>
    <x v="0"/>
    <d v="2018-01-03T00:00:00"/>
    <x v="0"/>
    <n v="2018"/>
    <n v="1"/>
    <n v="1"/>
    <n v="2592"/>
    <n v="2592"/>
    <n v="2400"/>
    <n v="60"/>
    <n v="65.2"/>
    <n v="65.009999999999991"/>
  </r>
  <r>
    <n v="102"/>
    <n v="5"/>
    <n v="40484"/>
    <n v="675752"/>
    <n v="45445"/>
    <s v="B362M01-1"/>
    <s v="B362M01"/>
    <s v="TOL358"/>
    <s v="Eau gélifiée parfum nature sucré boite 800 g &quot;Tonus Line&quot;"/>
    <s v="SF01118"/>
    <n v="0.8"/>
    <x v="1"/>
    <x v="0"/>
    <d v="2018-01-03T00:00:00"/>
    <x v="0"/>
    <n v="2018"/>
    <n v="1"/>
    <n v="1"/>
    <n v="324"/>
    <n v="324"/>
    <n v="324"/>
    <n v="259.2"/>
    <n v="0"/>
    <n v="0"/>
  </r>
  <r>
    <n v="102"/>
    <n v="5"/>
    <n v="40538"/>
    <n v="676933"/>
    <n v="45429"/>
    <s v="A003R01-1"/>
    <s v="A003R01"/>
    <s v="TOL058"/>
    <s v="Gel'mix+ bte 500g &quot;TOL&quot;"/>
    <s v="SF01249"/>
    <n v="0.5"/>
    <x v="1"/>
    <x v="1"/>
    <d v="2018-01-03T00:00:00"/>
    <x v="0"/>
    <n v="2018"/>
    <n v="1"/>
    <n v="1"/>
    <n v="720"/>
    <n v="720"/>
    <n v="726"/>
    <n v="363"/>
    <n v="0"/>
    <n v="0"/>
  </r>
  <r>
    <n v="102"/>
    <n v="5"/>
    <n v="40539"/>
    <n v="676940"/>
    <n v="45439"/>
    <s v="A003R02-1"/>
    <s v="A003R02"/>
    <s v="TOL058"/>
    <s v="Gel'mix+ bte 500g &quot;TOL&quot;"/>
    <s v="SF01249"/>
    <n v="0.5"/>
    <x v="1"/>
    <x v="1"/>
    <d v="2018-01-03T00:00:00"/>
    <x v="0"/>
    <n v="2018"/>
    <n v="1"/>
    <n v="1"/>
    <n v="720"/>
    <n v="720"/>
    <n v="677"/>
    <n v="338.5"/>
    <n v="0"/>
    <n v="0"/>
  </r>
  <r>
    <n v="102"/>
    <n v="5"/>
    <n v="40540"/>
    <n v="676947"/>
    <n v="45437"/>
    <s v="B355M01-1"/>
    <s v="B355M01"/>
    <s v="TOL191"/>
    <s v="Gel Ami bte 0.800 kg &quot;TOL&quot;"/>
    <s v="SF01122"/>
    <n v="0.8"/>
    <x v="1"/>
    <x v="0"/>
    <d v="2018-01-03T00:00:00"/>
    <x v="0"/>
    <n v="2018"/>
    <n v="1"/>
    <n v="1"/>
    <n v="529"/>
    <n v="529"/>
    <n v="515"/>
    <n v="412"/>
    <n v="0"/>
    <n v="0"/>
  </r>
  <r>
    <n v="102"/>
    <n v="5"/>
    <n v="40541"/>
    <n v="676954"/>
    <n v="45436"/>
    <s v="B355M02-1"/>
    <s v="B355M02"/>
    <s v="TOL191"/>
    <s v="Gel Ami bte 0.800 kg &quot;TOL&quot;"/>
    <s v="SF01122"/>
    <n v="0.8"/>
    <x v="1"/>
    <x v="0"/>
    <d v="2018-01-03T00:00:00"/>
    <x v="0"/>
    <n v="2018"/>
    <n v="1"/>
    <n v="1"/>
    <n v="529"/>
    <n v="529"/>
    <n v="526"/>
    <n v="420.8"/>
    <n v="0"/>
    <n v="0"/>
  </r>
  <r>
    <n v="102"/>
    <n v="5"/>
    <n v="40542"/>
    <n v="676961"/>
    <n v="45442"/>
    <s v="B355M03-1"/>
    <s v="B355M03"/>
    <s v="TOL191"/>
    <s v="Gel Ami bte 0.800 kg &quot;TOL&quot;"/>
    <s v="SF01122"/>
    <n v="0.8"/>
    <x v="1"/>
    <x v="0"/>
    <d v="2018-01-03T00:00:00"/>
    <x v="0"/>
    <n v="2018"/>
    <n v="1"/>
    <n v="1"/>
    <n v="529"/>
    <n v="529"/>
    <n v="524"/>
    <n v="419.20000000000005"/>
    <n v="0"/>
    <n v="0"/>
  </r>
  <r>
    <n v="102"/>
    <n v="5"/>
    <n v="40543"/>
    <n v="677593"/>
    <n v="45435"/>
    <s v="B355M04-2"/>
    <s v="B355M04"/>
    <s v="TOL983"/>
    <s v="Gel' Ami - sac 1 kg - &quot;Tonus Line&quot;"/>
    <s v="SF01122"/>
    <n v="1"/>
    <x v="2"/>
    <x v="0"/>
    <d v="2018-01-03T00:00:00"/>
    <x v="0"/>
    <n v="2018"/>
    <n v="1"/>
    <n v="1"/>
    <n v="427"/>
    <n v="427"/>
    <n v="420"/>
    <n v="420"/>
    <n v="0"/>
    <n v="0"/>
  </r>
  <r>
    <n v="102"/>
    <n v="5"/>
    <n v="40544"/>
    <n v="677598"/>
    <n v="45434"/>
    <s v="B355M06-2"/>
    <s v="B355M06"/>
    <s v="TOL983"/>
    <s v="Gel' Ami - sac 1 kg - &quot;Tonus Line&quot;"/>
    <s v="SF01122"/>
    <n v="1"/>
    <x v="2"/>
    <x v="0"/>
    <d v="2018-01-03T00:00:00"/>
    <x v="0"/>
    <n v="2018"/>
    <n v="1"/>
    <n v="1"/>
    <n v="426"/>
    <n v="426"/>
    <n v="420"/>
    <n v="420"/>
    <n v="0"/>
    <n v="0"/>
  </r>
  <r>
    <n v="102"/>
    <n v="5"/>
    <n v="40545"/>
    <n v="677603"/>
    <n v="45441"/>
    <s v="B355M08-2"/>
    <s v="B355M08"/>
    <s v="TOL983"/>
    <s v="Gel' Ami - sac 1 kg - &quot;Tonus Line&quot;"/>
    <s v="SF01122"/>
    <n v="1"/>
    <x v="2"/>
    <x v="0"/>
    <d v="2018-01-03T00:00:00"/>
    <x v="0"/>
    <n v="2018"/>
    <n v="1"/>
    <n v="1"/>
    <n v="426"/>
    <n v="426"/>
    <n v="420"/>
    <n v="420"/>
    <n v="0"/>
    <n v="0"/>
  </r>
  <r>
    <n v="102"/>
    <n v="5"/>
    <n v="40546"/>
    <n v="677608"/>
    <n v="45447"/>
    <s v="B355M09-2"/>
    <s v="B355M09"/>
    <s v="TOL983"/>
    <s v="Gel' Ami - sac 1 kg - &quot;Tonus Line&quot;"/>
    <s v="SF01122"/>
    <n v="1"/>
    <x v="2"/>
    <x v="0"/>
    <d v="2018-01-03T00:00:00"/>
    <x v="0"/>
    <n v="2018"/>
    <n v="1"/>
    <n v="1"/>
    <n v="426"/>
    <n v="426"/>
    <n v="420"/>
    <n v="420"/>
    <n v="0"/>
    <n v="0"/>
  </r>
  <r>
    <n v="102"/>
    <n v="5"/>
    <n v="40374"/>
    <n v="674700"/>
    <n v="45454"/>
    <s v="B362M05-1"/>
    <s v="B362M05"/>
    <s v="TOL354"/>
    <s v="Eau gélifiée parfum citron sucré boite 800 g &quot;Tonus Line&quot;"/>
    <s v="SF00715"/>
    <n v="0.8"/>
    <x v="1"/>
    <x v="0"/>
    <d v="2018-01-04T00:00:00"/>
    <x v="1"/>
    <n v="2018"/>
    <n v="1"/>
    <n v="1"/>
    <n v="324"/>
    <n v="324"/>
    <n v="323"/>
    <n v="258.40000000000003"/>
    <n v="0"/>
    <n v="0"/>
  </r>
  <r>
    <n v="102"/>
    <n v="5"/>
    <n v="40392"/>
    <n v="674846"/>
    <n v="45467"/>
    <s v="A003M03-2"/>
    <s v="A003M03"/>
    <s v="TOL803"/>
    <s v="Eau gélifiée parfum grenadine sucré sachet 80g  &quot;Tonus Line&quot;"/>
    <s v="SF00718"/>
    <n v="0.08"/>
    <x v="2"/>
    <x v="0"/>
    <d v="2018-01-04T00:00:00"/>
    <x v="1"/>
    <n v="2018"/>
    <n v="1"/>
    <n v="1"/>
    <n v="5184"/>
    <n v="5184"/>
    <n v="5127"/>
    <n v="410.16"/>
    <n v="417.6"/>
    <n v="415.01000000000005"/>
  </r>
  <r>
    <n v="102"/>
    <n v="5"/>
    <n v="40394"/>
    <n v="674859"/>
    <n v="45457"/>
    <s v="A003M04-1"/>
    <s v="A003M04"/>
    <s v="TOL356"/>
    <s v="Eau gélifiée parfum grenadine sucré boite 800 g &quot;Tonus Line&quot;"/>
    <s v="SF00718"/>
    <n v="0.8"/>
    <x v="1"/>
    <x v="0"/>
    <d v="2018-01-04T00:00:00"/>
    <x v="1"/>
    <n v="2018"/>
    <n v="1"/>
    <n v="1"/>
    <n v="324"/>
    <n v="324"/>
    <n v="323"/>
    <n v="258.40000000000003"/>
    <n v="261.2"/>
    <n v="260"/>
  </r>
  <r>
    <n v="102"/>
    <n v="5"/>
    <n v="40398"/>
    <n v="674894"/>
    <n v="45464"/>
    <s v="A003M08-1"/>
    <s v="A003M08"/>
    <s v="TOL985"/>
    <s v="Nutridej' céréales saveur biscuit 900 g (ALLERGENES)"/>
    <s v="SF01173"/>
    <n v="0.9"/>
    <x v="1"/>
    <x v="0"/>
    <d v="2018-01-04T00:00:00"/>
    <x v="1"/>
    <n v="2018"/>
    <n v="1"/>
    <n v="1"/>
    <n v="648"/>
    <n v="648"/>
    <n v="650"/>
    <n v="585"/>
    <n v="588.20000000000005"/>
    <n v="584"/>
  </r>
  <r>
    <n v="102"/>
    <n v="5"/>
    <n v="40406"/>
    <n v="674974"/>
    <n v="45468"/>
    <s v="A003M09-1"/>
    <s v="A003M09"/>
    <s v="TOL992"/>
    <s v="Céréal'nut HP+ saveur biscuit bte 900 g (ALLERGENES)"/>
    <s v="SF01220"/>
    <n v="0.9"/>
    <x v="1"/>
    <x v="0"/>
    <d v="2018-01-04T00:00:00"/>
    <x v="1"/>
    <n v="2018"/>
    <n v="1"/>
    <n v="1"/>
    <n v="756"/>
    <n v="756"/>
    <n v="750"/>
    <n v="675"/>
    <n v="680.8"/>
    <n v="681.01"/>
  </r>
  <r>
    <n v="102"/>
    <n v="5"/>
    <n v="40433"/>
    <n v="675218"/>
    <n v="45456"/>
    <s v="A003M02-2"/>
    <s v="A003M02"/>
    <s v="EDE041"/>
    <s v="Rudy'Gel parfum pêche sachet 100g  &quot;Edé Ruy&quot;"/>
    <s v="SF01197"/>
    <n v="0.1"/>
    <x v="2"/>
    <x v="0"/>
    <d v="2018-01-04T00:00:00"/>
    <x v="1"/>
    <n v="2018"/>
    <n v="1"/>
    <n v="1"/>
    <n v="1344"/>
    <n v="1344"/>
    <n v="1300"/>
    <n v="130"/>
    <n v="135.6"/>
    <n v="0"/>
  </r>
  <r>
    <n v="102"/>
    <n v="5"/>
    <n v="40487"/>
    <n v="675888"/>
    <n v="45452"/>
    <s v="B362M02-1"/>
    <s v="B362M02"/>
    <s v="TOL351"/>
    <s v="Eau gélifiée parfum abricot sucré boite 800 g &quot;Tonus Line&quot;"/>
    <s v="SF00711"/>
    <n v="0.8"/>
    <x v="1"/>
    <x v="0"/>
    <d v="2018-01-03T00:00:00"/>
    <x v="1"/>
    <n v="2018"/>
    <n v="1"/>
    <n v="1"/>
    <n v="648"/>
    <n v="648"/>
    <n v="644"/>
    <n v="515.20000000000005"/>
    <n v="0"/>
    <n v="0"/>
  </r>
  <r>
    <n v="102"/>
    <n v="5"/>
    <n v="40489"/>
    <n v="675903"/>
    <n v="45460"/>
    <s v="A003M05-1"/>
    <s v="A003M05"/>
    <s v="TOL355"/>
    <s v="Eau gélifiée parfum fruits rouges sucré boite 800 g &quot;Tonus Line&quot;"/>
    <s v="SF00717"/>
    <n v="0.8"/>
    <x v="1"/>
    <x v="0"/>
    <d v="2018-01-04T00:00:00"/>
    <x v="1"/>
    <n v="2018"/>
    <n v="1"/>
    <n v="1"/>
    <n v="648"/>
    <n v="648"/>
    <n v="640"/>
    <n v="512"/>
    <n v="517"/>
    <n v="519"/>
  </r>
  <r>
    <n v="102"/>
    <n v="5"/>
    <n v="40547"/>
    <n v="677613"/>
    <n v="45450"/>
    <s v="B355M10-2"/>
    <s v="B355M10"/>
    <s v="TOL983"/>
    <s v="Gel' Ami - sac 1 kg - &quot;Tonus Line&quot;"/>
    <s v="SF01122"/>
    <n v="1"/>
    <x v="2"/>
    <x v="0"/>
    <d v="2018-01-03T00:00:00"/>
    <x v="1"/>
    <n v="2018"/>
    <n v="1"/>
    <n v="1"/>
    <n v="427"/>
    <n v="427"/>
    <n v="433"/>
    <n v="433"/>
    <n v="0"/>
    <n v="0"/>
  </r>
  <r>
    <n v="102"/>
    <n v="5"/>
    <n v="40548"/>
    <n v="677618"/>
    <n v="45461"/>
    <s v="B362MR04-1"/>
    <s v="B362MR04"/>
    <s v="TOL812"/>
    <s v="Eau gélifiée parfum fruits rouges édulcorée boite 625g &quot;Tonus line&quot;"/>
    <s v="SF00724"/>
    <n v="0.625"/>
    <x v="1"/>
    <x v="0"/>
    <d v="2018-01-04T00:00:00"/>
    <x v="1"/>
    <n v="2018"/>
    <n v="1"/>
    <n v="1"/>
    <n v="324"/>
    <n v="324"/>
    <n v="307"/>
    <n v="191.875"/>
    <n v="0"/>
    <n v="0"/>
  </r>
  <r>
    <n v="102"/>
    <n v="5"/>
    <n v="40562"/>
    <n v="678009"/>
    <n v="45469"/>
    <s v="AS01PU01-7"/>
    <s v="AS01PU01"/>
    <s v="EDE104"/>
    <s v="Purée grand-mère salée sac 15 kg"/>
    <s v="SF01288"/>
    <n v="15"/>
    <x v="3"/>
    <x v="2"/>
    <d v="2018-01-04T00:00:00"/>
    <x v="1"/>
    <n v="2018"/>
    <n v="1"/>
    <n v="1"/>
    <n v="299"/>
    <n v="299"/>
    <n v="296"/>
    <n v="4440"/>
    <n v="0"/>
    <n v="0"/>
  </r>
  <r>
    <n v="102"/>
    <n v="5"/>
    <n v="40390"/>
    <n v="674833"/>
    <n v="45483"/>
    <s v="B362M03-2"/>
    <s v="B362M03"/>
    <s v="TOL805"/>
    <s v="Eau gélifiée parfum ananas sucré sachet 80g  &quot;Tonus Line&quot;"/>
    <s v="SF00712"/>
    <n v="0.08"/>
    <x v="2"/>
    <x v="0"/>
    <d v="2018-01-05T00:00:00"/>
    <x v="2"/>
    <n v="2018"/>
    <n v="1"/>
    <n v="1"/>
    <n v="5184"/>
    <n v="5184"/>
    <n v="5095"/>
    <n v="407.6"/>
    <n v="0"/>
    <n v="0"/>
  </r>
  <r>
    <n v="102"/>
    <n v="5"/>
    <n v="40404"/>
    <n v="674953"/>
    <n v="45474"/>
    <s v="A003M10-1"/>
    <s v="A003M10"/>
    <s v="TOL992"/>
    <s v="Céréal'nut HP+ saveur biscuit bte 900 g (ALLERGENES)"/>
    <s v="SF01220"/>
    <n v="0.9"/>
    <x v="1"/>
    <x v="0"/>
    <d v="2018-01-04T00:00:00"/>
    <x v="2"/>
    <n v="2018"/>
    <n v="1"/>
    <n v="1"/>
    <n v="756"/>
    <n v="756"/>
    <n v="758"/>
    <n v="682.2"/>
    <n v="689.8"/>
    <n v="681.0200000000001"/>
  </r>
  <r>
    <n v="102"/>
    <n v="5"/>
    <n v="40408"/>
    <n v="674995"/>
    <n v="45486"/>
    <s v="A004M07-1"/>
    <s v="A004M07"/>
    <s v="PF00181"/>
    <s v="Sauce hollandaise - boite 1 kg 000 - &quot;Cookalim&quot;"/>
    <s v="SF00946"/>
    <n v="1"/>
    <x v="1"/>
    <x v="0"/>
    <d v="2018-01-05T00:00:00"/>
    <x v="2"/>
    <n v="2018"/>
    <n v="1"/>
    <n v="1"/>
    <n v="324"/>
    <n v="324"/>
    <n v="321"/>
    <n v="321"/>
    <n v="324"/>
    <n v="324"/>
  </r>
  <r>
    <n v="102"/>
    <n v="5"/>
    <n v="40491"/>
    <n v="675919"/>
    <n v="45477"/>
    <s v="A003M06-2"/>
    <s v="A003M06"/>
    <s v="TOL802"/>
    <s v="Eau gélifiée parfum fruits rouges sucré sachet 80g  &quot;Tonus Line&quot;"/>
    <s v="SF00717"/>
    <n v="0.08"/>
    <x v="2"/>
    <x v="0"/>
    <d v="2018-01-04T00:00:00"/>
    <x v="2"/>
    <n v="2018"/>
    <n v="1"/>
    <n v="1"/>
    <n v="5184"/>
    <n v="5184"/>
    <n v="5157"/>
    <n v="412.56"/>
    <n v="421.2"/>
    <n v="415"/>
  </r>
  <r>
    <n v="102"/>
    <n v="5"/>
    <n v="40617"/>
    <n v="678528"/>
    <n v="45485"/>
    <s v="A005R01-1"/>
    <s v="A005R01"/>
    <s v="TOL972IT"/>
    <s v="Calorinut boîte 600g ITALIE"/>
    <s v="XMP169"/>
    <n v="0.6"/>
    <x v="1"/>
    <x v="1"/>
    <d v="2018-01-05T00:00:00"/>
    <x v="2"/>
    <n v="2018"/>
    <n v="1"/>
    <n v="1"/>
    <n v="15"/>
    <n v="15"/>
    <n v="15"/>
    <n v="9"/>
    <n v="0"/>
    <n v="0"/>
  </r>
  <r>
    <n v="102"/>
    <n v="5"/>
    <n v="40618"/>
    <n v="678545"/>
    <n v="45479"/>
    <s v="AS01PU01-7"/>
    <s v="AS01PU01"/>
    <s v="EDE104"/>
    <s v="Purée grand-mère salée sac 15 kg"/>
    <s v="SF01288"/>
    <n v="15"/>
    <x v="3"/>
    <x v="2"/>
    <d v="2018-01-05T00:00:00"/>
    <x v="2"/>
    <n v="2018"/>
    <n v="1"/>
    <n v="1"/>
    <n v="128"/>
    <n v="128"/>
    <n v="126"/>
    <n v="1890"/>
    <n v="0"/>
    <n v="0"/>
  </r>
  <r>
    <n v="102"/>
    <n v="5"/>
    <n v="40640"/>
    <n v="678783"/>
    <n v="45484"/>
    <s v="AS01PU02-7"/>
    <s v="AS01PU02"/>
    <s v="EDE106"/>
    <s v="Purée grand-mère pauvre en sodium sac 5 kg"/>
    <s v="SF01287"/>
    <n v="5"/>
    <x v="3"/>
    <x v="2"/>
    <d v="2018-01-05T00:00:00"/>
    <x v="2"/>
    <n v="2018"/>
    <n v="1"/>
    <n v="1"/>
    <n v="315"/>
    <n v="315"/>
    <n v="309"/>
    <n v="1545"/>
    <n v="0"/>
    <n v="0"/>
  </r>
  <r>
    <n v="102"/>
    <n v="5"/>
    <n v="40378"/>
    <n v="674735"/>
    <n v="45501"/>
    <s v="B355M07-8"/>
    <s v="B355M07"/>
    <s v="TOL1012"/>
    <s v="Hydrinstant parf. citron avec sucre et édulc stick 30g Tonus line"/>
    <s v="SF01293"/>
    <n v="0.03"/>
    <x v="4"/>
    <x v="0"/>
    <d v="2018-01-08T00:00:00"/>
    <x v="3"/>
    <n v="2018"/>
    <n v="1"/>
    <n v="2"/>
    <n v="2340"/>
    <n v="2340"/>
    <n v="2190"/>
    <n v="65.7"/>
    <n v="0"/>
    <n v="0"/>
  </r>
  <r>
    <n v="102"/>
    <n v="5"/>
    <n v="40400"/>
    <n v="674911"/>
    <n v="45487"/>
    <s v="A003M11-1"/>
    <s v="A003M11"/>
    <s v="TOL996"/>
    <s v="Céréal'nut HP+ saveur fruits des bois bte 900 g (ALLERGENES)"/>
    <s v="SF01228"/>
    <n v="0.9"/>
    <x v="1"/>
    <x v="0"/>
    <d v="2018-01-08T00:00:00"/>
    <x v="3"/>
    <n v="2018"/>
    <n v="1"/>
    <n v="2"/>
    <n v="648"/>
    <n v="648"/>
    <n v="641"/>
    <n v="576.9"/>
    <n v="583.79999999999995"/>
    <n v="584"/>
  </r>
  <r>
    <n v="102"/>
    <n v="5"/>
    <n v="40418"/>
    <n v="675068"/>
    <n v="45506"/>
    <s v="A005M04-1"/>
    <s v="A005M04"/>
    <s v="PERF019"/>
    <s v="Jus de poulet bte 1kg &quot;NUTRISENS PERFORMANCE&quot;"/>
    <s v="SF01335"/>
    <n v="1"/>
    <x v="1"/>
    <x v="0"/>
    <d v="2018-01-08T00:00:00"/>
    <x v="3"/>
    <n v="2018"/>
    <n v="1"/>
    <n v="2"/>
    <n v="108"/>
    <n v="108"/>
    <n v="106"/>
    <n v="106"/>
    <n v="107.4"/>
    <n v="107.99999999999999"/>
  </r>
  <r>
    <n v="102"/>
    <n v="5"/>
    <n v="40445"/>
    <n v="675356"/>
    <n v="45504"/>
    <s v="A005M01-6"/>
    <s v="A005M01"/>
    <s v="BRAKE033"/>
    <s v="Bouillon de boeuf SANS GLUTAMATE 1.5KG &quot;BRAKE&quot;"/>
    <s v="SF01389"/>
    <n v="1.5"/>
    <x v="5"/>
    <x v="0"/>
    <d v="2018-01-08T00:00:00"/>
    <x v="3"/>
    <n v="2018"/>
    <n v="1"/>
    <n v="2"/>
    <n v="108"/>
    <n v="108"/>
    <n v="106"/>
    <n v="159"/>
    <n v="162"/>
    <n v="162.01"/>
  </r>
  <r>
    <n v="102"/>
    <n v="5"/>
    <n v="40494"/>
    <n v="675995"/>
    <n v="45502"/>
    <s v="A008M01-3"/>
    <s v="A008M01"/>
    <s v="PERF049"/>
    <s v="Potage instant légumes 20g &quot;NUTRISENS PERFORMANCE&quot;"/>
    <s v="SF01281"/>
    <n v="0.02"/>
    <x v="0"/>
    <x v="0"/>
    <d v="2018-01-08T00:00:00"/>
    <x v="3"/>
    <n v="2018"/>
    <n v="1"/>
    <n v="2"/>
    <n v="18000"/>
    <n v="18000"/>
    <n v="16550"/>
    <n v="331"/>
    <n v="359.2"/>
    <n v="356.99999999999994"/>
  </r>
  <r>
    <n v="102"/>
    <n v="5"/>
    <n v="40563"/>
    <n v="678015"/>
    <n v="45503"/>
    <s v="A008M02-3"/>
    <s v="A008M02"/>
    <s v="PERF068"/>
    <s v="Potage instant cresson pauvre en sodium 20g &quot;NUTRISENS PERFORMANCE&quot;"/>
    <s v="SF01424"/>
    <n v="0.02"/>
    <x v="0"/>
    <x v="0"/>
    <d v="2018-01-08T00:00:00"/>
    <x v="3"/>
    <n v="2018"/>
    <n v="1"/>
    <n v="2"/>
    <n v="3500"/>
    <n v="3500"/>
    <n v="3000"/>
    <n v="60"/>
    <n v="69.2"/>
    <n v="59.16"/>
  </r>
  <r>
    <n v="102"/>
    <n v="5"/>
    <n v="40633"/>
    <n v="678714"/>
    <n v="45495"/>
    <s v="B362MR01-2"/>
    <s v="B362MR01"/>
    <s v="TOL798"/>
    <s v="Eau gélifiée parfum nature sachet 80g  &quot;Tonus Line&quot;"/>
    <s v="SF01118"/>
    <n v="0.08"/>
    <x v="2"/>
    <x v="0"/>
    <d v="2018-01-08T00:00:00"/>
    <x v="3"/>
    <n v="2018"/>
    <n v="1"/>
    <n v="2"/>
    <n v="2592"/>
    <n v="2592"/>
    <n v="2533"/>
    <n v="202.64000000000001"/>
    <n v="0"/>
    <n v="0"/>
  </r>
  <r>
    <n v="102"/>
    <n v="5"/>
    <n v="40642"/>
    <n v="678799"/>
    <n v="45505"/>
    <s v="B355M11-2"/>
    <s v="B355M11"/>
    <s v="TOL983"/>
    <s v="Gel' Ami - sac 1 kg - &quot;Tonus Line&quot;"/>
    <s v="SF01122"/>
    <n v="1"/>
    <x v="2"/>
    <x v="0"/>
    <d v="2018-01-08T00:00:00"/>
    <x v="3"/>
    <n v="2018"/>
    <n v="1"/>
    <n v="2"/>
    <n v="423"/>
    <n v="423"/>
    <n v="420"/>
    <n v="420"/>
    <n v="0"/>
    <n v="0"/>
  </r>
  <r>
    <n v="102"/>
    <n v="5"/>
    <n v="40643"/>
    <n v="678804"/>
    <n v="45496"/>
    <s v="A008R01-6"/>
    <s v="A008R01"/>
    <s v="BRAKE008"/>
    <s v="Roux blanc - boite 1,5 kg"/>
    <s v="SF00843"/>
    <n v="1.5"/>
    <x v="5"/>
    <x v="1"/>
    <d v="2018-01-08T00:00:00"/>
    <x v="3"/>
    <n v="2018"/>
    <n v="1"/>
    <n v="2"/>
    <n v="130"/>
    <n v="130"/>
    <n v="126"/>
    <n v="189"/>
    <n v="0"/>
    <n v="0"/>
  </r>
  <r>
    <n v="102"/>
    <n v="5"/>
    <n v="40652"/>
    <n v="678859"/>
    <n v="45500"/>
    <s v="A008R03-2"/>
    <s v="A008R03"/>
    <s v="TOL196"/>
    <s v="Gel'mix+ sac 1 kg &quot;TOL&quot;"/>
    <s v="SF01249"/>
    <n v="1"/>
    <x v="2"/>
    <x v="1"/>
    <d v="2018-01-08T00:00:00"/>
    <x v="3"/>
    <n v="2018"/>
    <n v="1"/>
    <n v="2"/>
    <n v="360"/>
    <n v="360"/>
    <n v="341"/>
    <n v="341"/>
    <n v="0"/>
    <n v="0"/>
  </r>
  <r>
    <n v="102"/>
    <n v="5"/>
    <n v="40653"/>
    <n v="678864"/>
    <n v="45499"/>
    <s v="A008R02-5"/>
    <s v="A008R02"/>
    <s v="BRAKE008"/>
    <s v="Roux blanc - boite 1,5 kg"/>
    <s v="SF00843"/>
    <n v="1.5"/>
    <x v="5"/>
    <x v="1"/>
    <d v="2018-01-08T00:00:00"/>
    <x v="3"/>
    <n v="2018"/>
    <n v="1"/>
    <n v="2"/>
    <n v="306"/>
    <n v="306"/>
    <n v="306"/>
    <n v="459"/>
    <n v="0"/>
    <n v="0"/>
  </r>
  <r>
    <n v="102"/>
    <n v="5"/>
    <n v="40426"/>
    <n v="675148"/>
    <n v="45520"/>
    <s v="A008M05-1"/>
    <s v="A008M05"/>
    <s v="PERF015"/>
    <s v="Bouillon de légumes - boite 1 kg &quot;NUTRISENS PERFORMANCE&quot;"/>
    <s v="SF01312"/>
    <n v="1"/>
    <x v="1"/>
    <x v="0"/>
    <d v="2018-01-09T00:00:00"/>
    <x v="4"/>
    <n v="2018"/>
    <n v="1"/>
    <n v="2"/>
    <n v="324"/>
    <n v="324"/>
    <n v="315"/>
    <n v="315"/>
    <n v="323.60000000000002"/>
    <n v="324.00000000000006"/>
  </r>
  <r>
    <n v="102"/>
    <n v="5"/>
    <n v="40437"/>
    <n v="675250"/>
    <n v="45527"/>
    <s v="A005M03-6"/>
    <s v="A005M03"/>
    <s v="BRAKE029"/>
    <s v="Fonds brun lié SANS GLUTAMATE 600G &quot;BRAKE&quot;"/>
    <s v="SF01385"/>
    <n v="0.6"/>
    <x v="5"/>
    <x v="0"/>
    <d v="2018-01-09T00:00:00"/>
    <x v="4"/>
    <n v="2018"/>
    <n v="1"/>
    <n v="2"/>
    <n v="1152"/>
    <n v="1152"/>
    <n v="1145"/>
    <n v="687"/>
    <n v="696.6"/>
    <n v="679.56000000000017"/>
  </r>
  <r>
    <n v="102"/>
    <n v="5"/>
    <n v="40453"/>
    <n v="675453"/>
    <n v="45523"/>
    <s v="A005M08-6"/>
    <s v="A005M08"/>
    <s v="BRAKE037"/>
    <s v="Jus de veau lié  SANS GLUTAMATE 600G &quot;BRAKE&quot;"/>
    <s v="SF01430"/>
    <n v="0.6"/>
    <x v="5"/>
    <x v="0"/>
    <d v="2018-01-09T00:00:00"/>
    <x v="4"/>
    <n v="2018"/>
    <n v="1"/>
    <n v="2"/>
    <n v="384"/>
    <n v="384"/>
    <n v="384"/>
    <n v="230.39999999999998"/>
    <n v="227.8"/>
    <n v="228.58"/>
  </r>
  <r>
    <n v="102"/>
    <n v="5"/>
    <n v="40455"/>
    <n v="675481"/>
    <n v="45525"/>
    <s v="A005M05-6"/>
    <s v="A005M05"/>
    <s v="BRAKE038"/>
    <s v="Jus d'agneau  SANS GLUTAMATE 600G &quot;BRAKE&quot;"/>
    <s v="SF01431"/>
    <n v="0.6"/>
    <x v="5"/>
    <x v="0"/>
    <d v="2018-01-09T00:00:00"/>
    <x v="4"/>
    <n v="2018"/>
    <n v="1"/>
    <n v="2"/>
    <n v="144"/>
    <n v="144"/>
    <n v="142"/>
    <n v="85.2"/>
    <n v="86.2"/>
    <n v="85.090000000000018"/>
  </r>
  <r>
    <n v="102"/>
    <n v="5"/>
    <n v="40461"/>
    <n v="675540"/>
    <n v="45524"/>
    <s v="A004M06-2"/>
    <s v="A004M06"/>
    <s v="PF00219"/>
    <s v="Entremets parfum pistache - sac 1 kg - &quot;Cookalim&quot;"/>
    <s v="SF01164"/>
    <n v="1"/>
    <x v="2"/>
    <x v="0"/>
    <d v="2018-01-09T00:00:00"/>
    <x v="4"/>
    <n v="2018"/>
    <n v="1"/>
    <n v="2"/>
    <n v="300"/>
    <n v="300"/>
    <n v="290"/>
    <n v="290"/>
    <n v="300.39999999999998"/>
    <n v="299.99999999999994"/>
  </r>
  <r>
    <n v="102"/>
    <n v="5"/>
    <n v="40463"/>
    <n v="675557"/>
    <n v="45519"/>
    <s v="A004M05-2"/>
    <s v="A004M05"/>
    <s v="PF00218"/>
    <s v="Entremets parfum citron - sac 1 kg - &quot;Cookalim&quot;"/>
    <s v="SF01054"/>
    <n v="1"/>
    <x v="2"/>
    <x v="0"/>
    <d v="2018-01-09T00:00:00"/>
    <x v="4"/>
    <n v="2018"/>
    <n v="1"/>
    <n v="2"/>
    <n v="300"/>
    <n v="300"/>
    <n v="288"/>
    <n v="288"/>
    <n v="301.8"/>
    <n v="300.01"/>
  </r>
  <r>
    <n v="102"/>
    <n v="5"/>
    <n v="40467"/>
    <n v="675590"/>
    <n v="45516"/>
    <s v="A008M04-1"/>
    <s v="A008M04"/>
    <s v="PF00013"/>
    <s v="Bouillon de boeuf boite 1 kg Cookalim"/>
    <s v="SF00855"/>
    <n v="1"/>
    <x v="1"/>
    <x v="0"/>
    <d v="2018-01-09T00:00:00"/>
    <x v="4"/>
    <n v="2018"/>
    <n v="1"/>
    <n v="2"/>
    <n v="150"/>
    <n v="150"/>
    <n v="144"/>
    <n v="144"/>
    <n v="149.4"/>
    <n v="150.01000000000002"/>
  </r>
  <r>
    <n v="102"/>
    <n v="5"/>
    <n v="40469"/>
    <n v="675609"/>
    <n v="45526"/>
    <s v="A005M07-1"/>
    <s v="A005M07"/>
    <s v="PF00014"/>
    <s v="Bouillon de volaille boite 1 kg Cookalim"/>
    <s v="SF00857"/>
    <n v="1"/>
    <x v="1"/>
    <x v="0"/>
    <d v="2018-01-09T00:00:00"/>
    <x v="4"/>
    <n v="2018"/>
    <n v="1"/>
    <n v="2"/>
    <n v="216"/>
    <n v="216"/>
    <n v="211"/>
    <n v="211"/>
    <n v="215.8"/>
    <n v="215.99"/>
  </r>
  <r>
    <n v="102"/>
    <n v="5"/>
    <n v="40502"/>
    <n v="676216"/>
    <n v="45514"/>
    <s v="A005M06-1"/>
    <s v="A005M06"/>
    <s v="PERF009"/>
    <s v="Fonds blanc de volaille pauvre en sodium 1 kg  &quot;Nutrisens Performance&quot;"/>
    <s v="SF01318"/>
    <n v="1"/>
    <x v="1"/>
    <x v="0"/>
    <d v="2018-01-09T00:00:00"/>
    <x v="4"/>
    <n v="2018"/>
    <n v="1"/>
    <n v="2"/>
    <n v="324"/>
    <n v="324"/>
    <n v="318"/>
    <n v="318"/>
    <n v="324.60000000000002"/>
    <n v="324"/>
  </r>
  <r>
    <n v="102"/>
    <n v="5"/>
    <n v="40504"/>
    <n v="676239"/>
    <n v="45512"/>
    <s v="A005M02-1"/>
    <s v="A005M02"/>
    <s v="PERF036"/>
    <s v="Bouillon de volaille pauvre en sodium&quot;NUTRISENS PERFORMANCE&quot;"/>
    <s v="SF01354"/>
    <n v="1"/>
    <x v="1"/>
    <x v="0"/>
    <d v="2018-01-08T00:00:00"/>
    <x v="4"/>
    <n v="2018"/>
    <n v="1"/>
    <n v="2"/>
    <n v="270"/>
    <n v="270"/>
    <n v="262"/>
    <n v="262"/>
    <n v="267.39999999999998"/>
    <n v="267.83000000000004"/>
  </r>
  <r>
    <n v="102"/>
    <n v="5"/>
    <n v="40506"/>
    <n v="676257"/>
    <n v="45538"/>
    <s v="A009M03-1"/>
    <s v="A009M03"/>
    <s v="PERF004"/>
    <s v="Fumet de poisson 1 kg  &quot;Nutrisens Performance&quot;"/>
    <s v="SF01317"/>
    <n v="1"/>
    <x v="1"/>
    <x v="0"/>
    <d v="2018-01-09T00:00:00"/>
    <x v="4"/>
    <n v="2018"/>
    <n v="1"/>
    <n v="2"/>
    <n v="324"/>
    <n v="324"/>
    <n v="319"/>
    <n v="319"/>
    <n v="323.8"/>
    <n v="323.98999999999995"/>
  </r>
  <r>
    <n v="102"/>
    <n v="5"/>
    <n v="40619"/>
    <n v="678551"/>
    <n v="45522"/>
    <s v="A005M09-6"/>
    <s v="A005M09"/>
    <s v="BRAKE037"/>
    <s v="Jus de veau lié  SANS GLUTAMATE 600G &quot;BRAKE&quot;"/>
    <s v="SF01430"/>
    <n v="0.6"/>
    <x v="5"/>
    <x v="0"/>
    <d v="2018-01-09T00:00:00"/>
    <x v="4"/>
    <n v="2018"/>
    <n v="1"/>
    <n v="2"/>
    <n v="233"/>
    <n v="233"/>
    <n v="220"/>
    <n v="132"/>
    <n v="140"/>
    <n v="139.80999999999997"/>
  </r>
  <r>
    <n v="102"/>
    <n v="5"/>
    <n v="40636"/>
    <n v="678746"/>
    <n v="45528"/>
    <s v="B356M01-2"/>
    <s v="B356M01"/>
    <s v="TOL983"/>
    <s v="Gel' Ami - sac 1 kg - &quot;Tonus Line&quot;"/>
    <s v="SF01122"/>
    <n v="1"/>
    <x v="2"/>
    <x v="0"/>
    <d v="2018-01-09T00:00:00"/>
    <x v="4"/>
    <n v="2018"/>
    <n v="1"/>
    <n v="2"/>
    <n v="423"/>
    <n v="423"/>
    <n v="420"/>
    <n v="420"/>
    <n v="0"/>
    <n v="0"/>
  </r>
  <r>
    <n v="102"/>
    <n v="5"/>
    <n v="40641"/>
    <n v="678792"/>
    <n v="45521"/>
    <s v="B356M03-2"/>
    <s v="B356M03"/>
    <s v="TOL983"/>
    <s v="Gel' Ami - sac 1 kg - &quot;Tonus Line&quot;"/>
    <s v="SF01122"/>
    <n v="1"/>
    <x v="2"/>
    <x v="0"/>
    <d v="2018-01-09T00:00:00"/>
    <x v="4"/>
    <n v="2018"/>
    <n v="1"/>
    <n v="2"/>
    <n v="423"/>
    <n v="423"/>
    <n v="437"/>
    <n v="437"/>
    <n v="0"/>
    <n v="0"/>
  </r>
  <r>
    <n v="102"/>
    <n v="5"/>
    <n v="40644"/>
    <n v="678812"/>
    <n v="45510"/>
    <s v="B355M12-2"/>
    <s v="B355M12"/>
    <s v="TOL983"/>
    <s v="Gel' Ami - sac 1 kg - &quot;Tonus Line&quot;"/>
    <s v="SF01122"/>
    <n v="1"/>
    <x v="2"/>
    <x v="0"/>
    <d v="2018-01-08T00:00:00"/>
    <x v="4"/>
    <n v="2018"/>
    <n v="1"/>
    <n v="2"/>
    <n v="423"/>
    <n v="423"/>
    <n v="420"/>
    <n v="420"/>
    <n v="0"/>
    <n v="0"/>
  </r>
  <r>
    <n v="102"/>
    <n v="5"/>
    <n v="40645"/>
    <n v="678817"/>
    <n v="45517"/>
    <s v="B356M02-2"/>
    <s v="B356M02"/>
    <s v="TOL983"/>
    <s v="Gel' Ami - sac 1 kg - &quot;Tonus Line&quot;"/>
    <s v="SF01122"/>
    <n v="1"/>
    <x v="2"/>
    <x v="0"/>
    <d v="2018-01-09T00:00:00"/>
    <x v="4"/>
    <n v="2018"/>
    <n v="1"/>
    <n v="2"/>
    <n v="423"/>
    <n v="423"/>
    <n v="420"/>
    <n v="420"/>
    <n v="0"/>
    <n v="0"/>
  </r>
  <r>
    <n v="102"/>
    <n v="5"/>
    <n v="40410"/>
    <n v="675015"/>
    <n v="45548"/>
    <s v="A004M01-2"/>
    <s v="A004M01"/>
    <s v="TOL1068"/>
    <s v="Céréales instant parfum BISCUIT avec édulcorant 650 g"/>
    <s v="SF01436"/>
    <n v="0.65"/>
    <x v="2"/>
    <x v="0"/>
    <d v="2018-01-10T00:00:00"/>
    <x v="5"/>
    <n v="2018"/>
    <n v="1"/>
    <n v="2"/>
    <n v="972"/>
    <n v="972"/>
    <n v="959"/>
    <n v="623.35"/>
    <n v="632.79999999999995"/>
    <n v="625.79999999999995"/>
  </r>
  <r>
    <n v="102"/>
    <n v="5"/>
    <n v="40412"/>
    <n v="679656"/>
    <n v="45545"/>
    <s v="A004M02-2"/>
    <s v="A004M02"/>
    <s v="TOL080"/>
    <s v="Céréales instant saveur miel Tonus Line 650 g"/>
    <s v="SF01239"/>
    <n v="0.65"/>
    <x v="2"/>
    <x v="0"/>
    <d v="2018-01-10T00:00:00"/>
    <x v="5"/>
    <n v="2018"/>
    <n v="1"/>
    <n v="2"/>
    <n v="648"/>
    <n v="648"/>
    <n v="620"/>
    <n v="403"/>
    <n v="411.6"/>
    <n v="407"/>
  </r>
  <r>
    <n v="102"/>
    <n v="5"/>
    <n v="40441"/>
    <n v="679657"/>
    <n v="45546"/>
    <s v="A008M06-6"/>
    <s v="A008M06"/>
    <s v="BRAKE031"/>
    <s v="Fonds blanc de volaille SANS GLUTAMATE 600G &quot;BRAKE&quot;"/>
    <s v="SF01387"/>
    <n v="0.6"/>
    <x v="5"/>
    <x v="0"/>
    <d v="2018-01-10T00:00:00"/>
    <x v="5"/>
    <n v="2018"/>
    <n v="1"/>
    <n v="2"/>
    <n v="768"/>
    <n v="768"/>
    <n v="760"/>
    <n v="456"/>
    <n v="461.2"/>
    <n v="460.80999999999995"/>
  </r>
  <r>
    <n v="102"/>
    <n v="5"/>
    <n v="40447"/>
    <n v="675376"/>
    <n v="45533"/>
    <s v="A008M07-6"/>
    <s v="A008M07"/>
    <s v="BRAKE034"/>
    <s v="Bouillon de légumes SANS GLUTAMATE  &quot;BRAKE&quot;"/>
    <s v="SF01390"/>
    <n v="1.5"/>
    <x v="5"/>
    <x v="0"/>
    <d v="2018-01-10T00:00:00"/>
    <x v="5"/>
    <n v="2018"/>
    <n v="1"/>
    <n v="2"/>
    <n v="108"/>
    <n v="78"/>
    <n v="76"/>
    <n v="114"/>
    <n v="116.2"/>
    <n v="116.91999999999999"/>
  </r>
  <r>
    <n v="102"/>
    <n v="5"/>
    <n v="40451"/>
    <n v="675423"/>
    <n v="45549"/>
    <s v="A009M01-6"/>
    <s v="A009M01"/>
    <s v="BRAKE036"/>
    <s v="Fonds brun lié demi-glace SANS GLUTAMATE 600G &quot;BRAKE&quot;"/>
    <s v="SF01429"/>
    <n v="0.6"/>
    <x v="5"/>
    <x v="0"/>
    <d v="2018-01-10T00:00:00"/>
    <x v="5"/>
    <n v="2018"/>
    <n v="1"/>
    <n v="2"/>
    <n v="384"/>
    <n v="384"/>
    <n v="377"/>
    <n v="226.2"/>
    <n v="230.8"/>
    <n v="230.40999999999997"/>
  </r>
  <r>
    <n v="102"/>
    <n v="5"/>
    <n v="40457"/>
    <n v="675502"/>
    <n v="45536"/>
    <s v="A008M03-6"/>
    <s v="A008M03"/>
    <s v="BRAKE039"/>
    <s v="Bouillon de volaille SANS GLUTAMATE 1.5KG &quot;BRAKE&quot;"/>
    <s v="SF01432"/>
    <n v="1.5"/>
    <x v="5"/>
    <x v="0"/>
    <d v="2018-01-09T00:00:00"/>
    <x v="5"/>
    <n v="2018"/>
    <n v="1"/>
    <n v="2"/>
    <n v="432"/>
    <n v="432"/>
    <n v="427"/>
    <n v="640.5"/>
    <n v="646.6"/>
    <n v="645.97"/>
  </r>
  <r>
    <n v="102"/>
    <n v="5"/>
    <n v="40465"/>
    <n v="675574"/>
    <n v="45537"/>
    <s v="A004M08-2"/>
    <s v="A004M08"/>
    <s v="PF00217"/>
    <s v="Entremets parfum café - sac 1 kg - &quot;Cookalim&quot;"/>
    <s v="SF01051"/>
    <n v="1"/>
    <x v="2"/>
    <x v="0"/>
    <d v="2018-01-10T00:00:00"/>
    <x v="5"/>
    <n v="2018"/>
    <n v="1"/>
    <n v="2"/>
    <n v="300"/>
    <n v="300"/>
    <n v="296"/>
    <n v="296"/>
    <n v="300.60000000000002"/>
    <n v="300"/>
  </r>
  <r>
    <n v="102"/>
    <n v="5"/>
    <n v="40654"/>
    <n v="678900"/>
    <n v="45543"/>
    <s v="A008R04-5"/>
    <s v="A008R04"/>
    <s v="EDE007"/>
    <s v="Protéine max - seau 1 kg"/>
    <s v="SF01266"/>
    <n v="1"/>
    <x v="6"/>
    <x v="1"/>
    <d v="2018-01-10T00:00:00"/>
    <x v="5"/>
    <n v="2018"/>
    <n v="1"/>
    <n v="2"/>
    <n v="110"/>
    <n v="110"/>
    <n v="110"/>
    <n v="110"/>
    <n v="0"/>
    <n v="0"/>
  </r>
  <r>
    <n v="102"/>
    <n v="5"/>
    <n v="40662"/>
    <n v="679106"/>
    <n v="45534"/>
    <s v="A009R01-1"/>
    <s v="A009R01"/>
    <s v="TOL1066"/>
    <s v="Protipulse 550 g"/>
    <s v="XMP866"/>
    <n v="0.55000000000000004"/>
    <x v="1"/>
    <x v="1"/>
    <d v="2018-01-09T00:00:00"/>
    <x v="5"/>
    <n v="2018"/>
    <n v="1"/>
    <n v="2"/>
    <n v="900"/>
    <n v="900"/>
    <n v="904"/>
    <n v="497.20000000000005"/>
    <n v="0"/>
    <n v="0"/>
  </r>
  <r>
    <n v="102"/>
    <n v="5"/>
    <n v="40663"/>
    <n v="679130"/>
    <n v="45544"/>
    <s v="A010R01-5"/>
    <s v="A010R01"/>
    <s v="PF00215"/>
    <s v="Pro Renfort 3 kg"/>
    <s v="XMP674"/>
    <n v="3"/>
    <x v="6"/>
    <x v="1"/>
    <d v="2018-01-10T00:00:00"/>
    <x v="5"/>
    <n v="2018"/>
    <n v="1"/>
    <n v="2"/>
    <n v="88"/>
    <n v="88"/>
    <n v="88"/>
    <n v="264"/>
    <n v="0"/>
    <n v="0"/>
  </r>
  <r>
    <n v="102"/>
    <n v="5"/>
    <n v="40675"/>
    <n v="679187"/>
    <n v="45539"/>
    <s v="B352MR03-2"/>
    <s v="B352MR03"/>
    <s v="TOL995"/>
    <s v="Céréal'nut HP+ avec édulcorants saveur biscuit sachet 50 g (ALLERGENES)"/>
    <s v="SF01221"/>
    <n v="0.05"/>
    <x v="2"/>
    <x v="0"/>
    <d v="2018-01-10T00:00:00"/>
    <x v="5"/>
    <n v="2018"/>
    <n v="1"/>
    <n v="2"/>
    <n v="270"/>
    <n v="270"/>
    <n v="276"/>
    <n v="13.8"/>
    <n v="0"/>
    <n v="0"/>
  </r>
  <r>
    <n v="102"/>
    <n v="5"/>
    <n v="40725"/>
    <n v="679648"/>
    <n v="45547"/>
    <s v="A010R02-5"/>
    <s v="A010R02"/>
    <s v="EDE007"/>
    <s v="Protéine max - seau 1 kg"/>
    <s v="SF01266"/>
    <n v="1"/>
    <x v="6"/>
    <x v="1"/>
    <d v="2018-01-10T00:00:00"/>
    <x v="5"/>
    <n v="2018"/>
    <n v="1"/>
    <n v="2"/>
    <n v="110"/>
    <n v="110"/>
    <n v="110"/>
    <n v="110"/>
    <n v="0"/>
    <n v="0"/>
  </r>
  <r>
    <n v="102"/>
    <n v="5"/>
    <n v="40414"/>
    <n v="675042"/>
    <n v="45560"/>
    <s v="A004M03-2"/>
    <s v="A004M03"/>
    <s v="TOL232"/>
    <s v="Crème HP saveur fruits des bois sachet 200g &quot;TOL&quot;"/>
    <s v="SF01243"/>
    <n v="0.2"/>
    <x v="2"/>
    <x v="0"/>
    <d v="2018-01-10T00:00:00"/>
    <x v="6"/>
    <n v="2018"/>
    <n v="1"/>
    <n v="2"/>
    <n v="1620"/>
    <n v="1620"/>
    <n v="1564"/>
    <n v="312.8"/>
    <n v="324.8"/>
    <n v="324"/>
  </r>
  <r>
    <n v="102"/>
    <n v="5"/>
    <n v="40416"/>
    <n v="675056"/>
    <n v="45566"/>
    <s v="A004M04-2"/>
    <s v="A004M04"/>
    <s v="TOL097"/>
    <s v="Crème HP saveur cacao  sachet 200g &quot;TOL&quot;"/>
    <s v="SF01231"/>
    <n v="0.2"/>
    <x v="2"/>
    <x v="0"/>
    <d v="2018-01-11T00:00:00"/>
    <x v="6"/>
    <n v="2018"/>
    <n v="1"/>
    <n v="2"/>
    <n v="1620"/>
    <n v="1620"/>
    <n v="1565"/>
    <n v="313"/>
    <n v="324.60000000000002"/>
    <n v="324"/>
  </r>
  <r>
    <n v="102"/>
    <n v="5"/>
    <n v="40439"/>
    <n v="675280"/>
    <n v="45564"/>
    <s v="A009M04-6"/>
    <s v="A009M04"/>
    <s v="BRAKE030"/>
    <s v="Fumet de poisson SANS GLUTAMATE 600G &quot;BRAKE&quot;"/>
    <s v="SF01386"/>
    <n v="0.6"/>
    <x v="5"/>
    <x v="0"/>
    <d v="2018-01-11T00:00:00"/>
    <x v="6"/>
    <n v="2018"/>
    <n v="1"/>
    <n v="2"/>
    <n v="384"/>
    <n v="384"/>
    <n v="377"/>
    <n v="226.2"/>
    <n v="230"/>
    <n v="230.39000000000001"/>
  </r>
  <r>
    <n v="102"/>
    <n v="5"/>
    <n v="40443"/>
    <n v="675330"/>
    <n v="45561"/>
    <s v="A009M02-6"/>
    <s v="A009M02"/>
    <s v="BRAKE032"/>
    <s v="Fonds de veau SANS GLUTAMATE 600G &quot;BRAKE&quot;"/>
    <s v="SF01388"/>
    <n v="0.6"/>
    <x v="5"/>
    <x v="0"/>
    <d v="2018-01-10T00:00:00"/>
    <x v="6"/>
    <n v="2018"/>
    <n v="1"/>
    <n v="2"/>
    <n v="1152"/>
    <n v="1152"/>
    <n v="1123"/>
    <n v="673.8"/>
    <n v="691.1"/>
    <n v="691.19"/>
  </r>
  <r>
    <n v="102"/>
    <n v="5"/>
    <n v="40449"/>
    <n v="675399"/>
    <n v="45568"/>
    <s v="A010M01-6"/>
    <s v="A010M01"/>
    <s v="BRAKE035"/>
    <s v="Fumet de crustacés SANS GLUTAMATE 600G &quot;BRAKE&quot;"/>
    <s v="SF01391"/>
    <n v="0.6"/>
    <x v="5"/>
    <x v="0"/>
    <d v="2018-01-11T00:00:00"/>
    <x v="6"/>
    <n v="2018"/>
    <n v="1"/>
    <n v="2"/>
    <n v="384"/>
    <n v="384"/>
    <n v="375"/>
    <n v="225"/>
    <n v="230.2"/>
    <n v="230.37"/>
  </r>
  <r>
    <n v="102"/>
    <n v="5"/>
    <n v="40732"/>
    <n v="679737"/>
    <n v="45573"/>
    <s v="AS02PU02-7"/>
    <s v="AS02PU02"/>
    <s v="EDE106"/>
    <s v="Purée grand-mère pauvre en sodium sac 5 kg"/>
    <s v="SF01287"/>
    <n v="5"/>
    <x v="3"/>
    <x v="2"/>
    <d v="2018-01-11T00:00:00"/>
    <x v="6"/>
    <n v="2018"/>
    <n v="1"/>
    <n v="2"/>
    <n v="780"/>
    <n v="780"/>
    <n v="774"/>
    <n v="3870"/>
    <n v="0"/>
    <n v="0"/>
  </r>
  <r>
    <n v="102"/>
    <n v="5"/>
    <n v="40734"/>
    <n v="679752"/>
    <n v="45572"/>
    <s v="A011R01-6"/>
    <s v="A011R01"/>
    <s v="BRAKE008"/>
    <s v="Roux blanc - boite 1,5 kg"/>
    <s v="SF00843"/>
    <n v="1.5"/>
    <x v="5"/>
    <x v="1"/>
    <d v="2018-01-11T00:00:00"/>
    <x v="6"/>
    <n v="2018"/>
    <n v="1"/>
    <n v="2"/>
    <n v="432"/>
    <n v="432"/>
    <n v="432"/>
    <n v="648"/>
    <n v="0"/>
    <n v="0"/>
  </r>
  <r>
    <n v="102"/>
    <n v="5"/>
    <n v="40519"/>
    <n v="676472"/>
    <n v="45603"/>
    <s v="A011M13-1"/>
    <s v="A011M13"/>
    <s v="GO2007"/>
    <s v="Carbomax saveur ananas pêche bte 750g"/>
    <s v="SF01362"/>
    <n v="0.75"/>
    <x v="1"/>
    <x v="0"/>
    <d v="2018-01-15T00:00:00"/>
    <x v="7"/>
    <n v="2018"/>
    <n v="1"/>
    <n v="3"/>
    <n v="324"/>
    <n v="324"/>
    <n v="313"/>
    <n v="234.75"/>
    <n v="243.2"/>
    <n v="243.01000000000005"/>
  </r>
  <r>
    <n v="102"/>
    <n v="5"/>
    <n v="40525"/>
    <n v="676533"/>
    <n v="45614"/>
    <s v="A012M01-1"/>
    <s v="A012M01"/>
    <s v="TOL1067"/>
    <s v="First Drink Fruits Rouges 500 g"/>
    <s v="SF01435"/>
    <n v="0.5"/>
    <x v="1"/>
    <x v="0"/>
    <d v="2018-01-15T00:00:00"/>
    <x v="7"/>
    <n v="2018"/>
    <n v="1"/>
    <n v="3"/>
    <n v="324"/>
    <n v="324"/>
    <n v="312"/>
    <n v="156"/>
    <n v="161.80000000000001"/>
    <n v="162.00000000000003"/>
  </r>
  <r>
    <n v="102"/>
    <n v="5"/>
    <n v="40565"/>
    <n v="678048"/>
    <n v="45772"/>
    <s v="A011M06-1"/>
    <s v="A011M06"/>
    <s v="TOL1051"/>
    <s v="GEL CLEAR &quot;NUTRISENS MEDICAL&quot;0.125G"/>
    <s v="SF01381"/>
    <n v="0.125"/>
    <x v="1"/>
    <x v="0"/>
    <d v="2018-01-15T00:00:00"/>
    <x v="7"/>
    <n v="2018"/>
    <n v="1"/>
    <n v="3"/>
    <n v="2400"/>
    <n v="2400"/>
    <n v="2359"/>
    <n v="294.875"/>
    <n v="299.8"/>
    <n v="300"/>
  </r>
  <r>
    <n v="102"/>
    <n v="5"/>
    <n v="40577"/>
    <n v="678130"/>
    <n v="45593"/>
    <s v="A012M02-3"/>
    <s v="A012M02"/>
    <s v="TOL006"/>
    <s v="Eau gélifiée parfum poire édulcoré sachet 25 g &quot;Tonus Line&quot;"/>
    <s v="SF00634"/>
    <n v="2.5000000000000001E-2"/>
    <x v="0"/>
    <x v="0"/>
    <d v="2018-01-15T00:00:00"/>
    <x v="7"/>
    <n v="2018"/>
    <n v="1"/>
    <n v="3"/>
    <n v="5184"/>
    <n v="5184"/>
    <n v="5036"/>
    <n v="125.9"/>
    <n v="129.6"/>
    <n v="130"/>
  </r>
  <r>
    <n v="102"/>
    <n v="5"/>
    <n v="40579"/>
    <n v="678145"/>
    <n v="45605"/>
    <s v="A012M03-3"/>
    <s v="A012M03"/>
    <s v="TOL959"/>
    <s v="Eau gélifiée parfum pomme édulcoré sachet 25 g &quot;Tonus Line&quot;"/>
    <s v="SF00727"/>
    <n v="2.5000000000000001E-2"/>
    <x v="0"/>
    <x v="0"/>
    <d v="2018-01-15T00:00:00"/>
    <x v="7"/>
    <n v="2018"/>
    <n v="1"/>
    <n v="3"/>
    <n v="5184"/>
    <n v="5184"/>
    <n v="4944"/>
    <n v="123.60000000000001"/>
    <n v="130"/>
    <n v="130"/>
  </r>
  <r>
    <n v="102"/>
    <n v="5"/>
    <n v="40581"/>
    <n v="678160"/>
    <n v="45615"/>
    <s v="A012M04-3"/>
    <s v="A012M04"/>
    <s v="TOL961"/>
    <s v="Eau gélifiée parfum abricot édulcoré sachet 25 g &quot;Tonus Line&quot;"/>
    <s v="SF00722"/>
    <n v="2.5000000000000001E-2"/>
    <x v="0"/>
    <x v="0"/>
    <d v="2018-01-15T00:00:00"/>
    <x v="7"/>
    <n v="2018"/>
    <n v="1"/>
    <n v="3"/>
    <n v="5184"/>
    <n v="5184"/>
    <n v="4926"/>
    <n v="123.15"/>
    <n v="130.4"/>
    <n v="130"/>
  </r>
  <r>
    <n v="102"/>
    <n v="5"/>
    <n v="40621"/>
    <n v="678590"/>
    <n v="45594"/>
    <s v="A015PX02"/>
    <s v="A015PX02"/>
    <s v="PREMIX00004"/>
    <s v="Pré-mix purée grand-mère salée &quot;nouvelle recette&quot;"/>
    <s v="XMP736"/>
    <n v="0"/>
    <x v="7"/>
    <x v="2"/>
    <d v="2018-01-15T00:00:00"/>
    <x v="7"/>
    <n v="2018"/>
    <n v="1"/>
    <n v="3"/>
    <n v="500"/>
    <n v="500"/>
    <n v="501.2"/>
    <n v="0"/>
    <n v="0"/>
    <n v="0"/>
  </r>
  <r>
    <n v="102"/>
    <n v="5"/>
    <n v="40622"/>
    <n v="678598"/>
    <n v="45592"/>
    <s v="A015PX01"/>
    <s v="A015PX01"/>
    <s v="PREMIX00005"/>
    <s v="Pré-mix purée grand-mère pauvre en sodium &quot;nouvelle recette&quot;"/>
    <s v="XMP736"/>
    <n v="0"/>
    <x v="7"/>
    <x v="2"/>
    <d v="2018-01-15T00:00:00"/>
    <x v="7"/>
    <n v="2018"/>
    <n v="1"/>
    <n v="3"/>
    <n v="500"/>
    <n v="500"/>
    <n v="499.4"/>
    <n v="0"/>
    <n v="0"/>
    <n v="0"/>
  </r>
  <r>
    <n v="102"/>
    <n v="5"/>
    <n v="40646"/>
    <n v="678825"/>
    <n v="45616"/>
    <s v="A012M08-8"/>
    <s v="A012M08"/>
    <s v="TOL1026"/>
    <s v="Transimix stick 6.5g Tonus line"/>
    <s v="SF00148"/>
    <n v="6.0000000000000001E-3"/>
    <x v="4"/>
    <x v="0"/>
    <d v="2018-01-15T00:00:00"/>
    <x v="7"/>
    <n v="2018"/>
    <n v="1"/>
    <n v="3"/>
    <n v="3000"/>
    <n v="3000"/>
    <n v="2687"/>
    <n v="16.122"/>
    <n v="19.32"/>
    <n v="19.510000000000002"/>
  </r>
  <r>
    <n v="102"/>
    <n v="5"/>
    <n v="40650"/>
    <n v="678841"/>
    <n v="45604"/>
    <s v="A012M07-8"/>
    <s v="A012M07"/>
    <s v="TOL1026"/>
    <s v="Transimix stick 6.5g Tonus line"/>
    <s v="SF00148"/>
    <n v="6.0000000000000001E-3"/>
    <x v="4"/>
    <x v="0"/>
    <d v="2018-01-15T00:00:00"/>
    <x v="7"/>
    <n v="2018"/>
    <n v="1"/>
    <n v="3"/>
    <n v="3000"/>
    <n v="3000"/>
    <n v="2640"/>
    <n v="15.84"/>
    <n v="19.5"/>
    <n v="19.510000000000002"/>
  </r>
  <r>
    <n v="102"/>
    <n v="5"/>
    <n v="40783"/>
    <n v="680333"/>
    <n v="45618"/>
    <s v="AS03PU02-7"/>
    <s v="AS03PU02"/>
    <s v="EDE106"/>
    <s v="Purée grand-mère pauvre en sodium sac 5 kg"/>
    <s v="SF01287"/>
    <n v="5"/>
    <x v="3"/>
    <x v="2"/>
    <d v="2018-01-15T00:00:00"/>
    <x v="7"/>
    <n v="2018"/>
    <n v="1"/>
    <n v="3"/>
    <n v="640"/>
    <n v="480"/>
    <n v="475"/>
    <n v="2375"/>
    <n v="0"/>
    <n v="0"/>
  </r>
  <r>
    <n v="102"/>
    <n v="5"/>
    <n v="41913"/>
    <n v="693332"/>
    <n v="46553"/>
    <s v="A015-ESSAI"/>
    <s v="A015"/>
    <s v="BIOPF001"/>
    <e v="#N/A"/>
    <e v="#N/A"/>
    <e v="#N/A"/>
    <x v="8"/>
    <x v="3"/>
    <d v="2018-01-15T00:00:00"/>
    <x v="7"/>
    <n v="2018"/>
    <n v="1"/>
    <n v="3"/>
    <n v="60"/>
    <n v="60"/>
    <n v="51"/>
    <e v="#N/A"/>
    <n v="0"/>
    <n v="0"/>
  </r>
  <r>
    <n v="102"/>
    <n v="5"/>
    <n v="40583"/>
    <n v="678176"/>
    <n v="45626"/>
    <s v="A012M05-3"/>
    <s v="A012M05"/>
    <s v="TOL964"/>
    <s v="Eau gélifiée parfum orange édulcoré sachet 25 g &quot;Tonus Line&quot;"/>
    <s v="SF00726"/>
    <n v="2.5000000000000001E-2"/>
    <x v="0"/>
    <x v="0"/>
    <d v="2018-01-16T00:00:00"/>
    <x v="8"/>
    <n v="2018"/>
    <n v="1"/>
    <n v="3"/>
    <n v="5184"/>
    <n v="5184"/>
    <n v="4829"/>
    <n v="120.72500000000001"/>
    <n v="130.4"/>
    <n v="130"/>
  </r>
  <r>
    <n v="102"/>
    <n v="5"/>
    <n v="40739"/>
    <n v="679825"/>
    <n v="45632"/>
    <s v="A011M01-2"/>
    <s v="A011M01"/>
    <s v="TOL983"/>
    <s v="Gel' Ami - sac 1 kg - &quot;Tonus Line&quot;"/>
    <s v="SF01122"/>
    <n v="1"/>
    <x v="2"/>
    <x v="0"/>
    <d v="2018-01-16T00:00:00"/>
    <x v="8"/>
    <n v="2018"/>
    <n v="1"/>
    <n v="3"/>
    <n v="415"/>
    <n v="415"/>
    <n v="420"/>
    <n v="420"/>
    <n v="414.9"/>
    <n v="423"/>
  </r>
  <r>
    <n v="102"/>
    <n v="5"/>
    <n v="40740"/>
    <n v="679831"/>
    <n v="45633"/>
    <s v="A011M02-2"/>
    <s v="A011M02"/>
    <s v="TOL983"/>
    <s v="Gel' Ami - sac 1 kg - &quot;Tonus Line&quot;"/>
    <s v="SF01122"/>
    <n v="1"/>
    <x v="2"/>
    <x v="0"/>
    <d v="2018-01-16T00:00:00"/>
    <x v="8"/>
    <n v="2018"/>
    <n v="1"/>
    <n v="3"/>
    <n v="425"/>
    <n v="425"/>
    <n v="425"/>
    <n v="425"/>
    <n v="424.5"/>
    <n v="423"/>
  </r>
  <r>
    <n v="102"/>
    <n v="5"/>
    <n v="40741"/>
    <n v="679839"/>
    <n v="45623"/>
    <s v="B327M05-2"/>
    <s v="B327M05"/>
    <s v="TOL983"/>
    <s v="Gel' Ami - sac 1 kg - &quot;Tonus Line&quot;"/>
    <s v="SF01122"/>
    <n v="1"/>
    <x v="2"/>
    <x v="0"/>
    <d v="2018-01-16T00:00:00"/>
    <x v="8"/>
    <n v="2018"/>
    <n v="1"/>
    <n v="3"/>
    <n v="423"/>
    <n v="423"/>
    <n v="420"/>
    <n v="420"/>
    <n v="0"/>
    <n v="0"/>
  </r>
  <r>
    <n v="102"/>
    <n v="5"/>
    <n v="40742"/>
    <n v="679844"/>
    <n v="45631"/>
    <s v="B341M01-2"/>
    <s v="B341M01"/>
    <s v="TOL983"/>
    <s v="Gel' Ami - sac 1 kg - &quot;Tonus Line&quot;"/>
    <s v="SF01122"/>
    <n v="1"/>
    <x v="2"/>
    <x v="0"/>
    <d v="2018-01-16T00:00:00"/>
    <x v="8"/>
    <n v="2018"/>
    <n v="1"/>
    <n v="3"/>
    <n v="439"/>
    <n v="439"/>
    <n v="430"/>
    <n v="430"/>
    <n v="0"/>
    <n v="0"/>
  </r>
  <r>
    <n v="102"/>
    <n v="5"/>
    <n v="40746"/>
    <n v="679866"/>
    <n v="45625"/>
    <s v="A011M03-1"/>
    <s v="A011M03"/>
    <s v="TOL191"/>
    <s v="Gel Ami bte 0.800 kg &quot;TOL&quot;"/>
    <s v="SF01122"/>
    <n v="0.8"/>
    <x v="1"/>
    <x v="0"/>
    <d v="2018-01-15T00:00:00"/>
    <x v="8"/>
    <n v="2018"/>
    <n v="1"/>
    <n v="3"/>
    <n v="536"/>
    <n v="536"/>
    <n v="523"/>
    <n v="418.40000000000003"/>
    <n v="429.1"/>
    <n v="423"/>
  </r>
  <r>
    <n v="102"/>
    <n v="5"/>
    <n v="40747"/>
    <n v="679873"/>
    <n v="45624"/>
    <s v="A011M04-1"/>
    <s v="A011M04"/>
    <s v="TOL191"/>
    <s v="Gel Ami bte 0.800 kg &quot;TOL&quot;"/>
    <s v="SF01122"/>
    <n v="0.8"/>
    <x v="1"/>
    <x v="0"/>
    <d v="2018-01-16T00:00:00"/>
    <x v="8"/>
    <n v="2018"/>
    <n v="1"/>
    <n v="3"/>
    <n v="534"/>
    <n v="534"/>
    <n v="524"/>
    <n v="419.20000000000005"/>
    <n v="427.3"/>
    <n v="423"/>
  </r>
  <r>
    <n v="102"/>
    <n v="5"/>
    <n v="40748"/>
    <n v="679880"/>
    <n v="45630"/>
    <s v="A011M05-1"/>
    <s v="A011M05"/>
    <s v="TOL191"/>
    <s v="Gel Ami bte 0.800 kg &quot;TOL&quot;"/>
    <s v="SF01122"/>
    <n v="0.8"/>
    <x v="1"/>
    <x v="0"/>
    <d v="2018-01-16T00:00:00"/>
    <x v="8"/>
    <n v="2018"/>
    <n v="1"/>
    <n v="3"/>
    <n v="533"/>
    <n v="533"/>
    <n v="551"/>
    <n v="440.8"/>
    <n v="426.9"/>
    <n v="423"/>
  </r>
  <r>
    <n v="102"/>
    <n v="5"/>
    <n v="40750"/>
    <n v="679894"/>
    <n v="45642"/>
    <s v="A011M09-1"/>
    <s v="A011M09"/>
    <s v="TOL189"/>
    <s v="Gel Ami bte 0.300 kg &quot;TOL&quot;"/>
    <s v="SF01122"/>
    <n v="0.3"/>
    <x v="1"/>
    <x v="0"/>
    <d v="2018-01-16T00:00:00"/>
    <x v="8"/>
    <n v="2018"/>
    <n v="1"/>
    <n v="3"/>
    <n v="1435"/>
    <n v="1435"/>
    <n v="1403"/>
    <n v="420.9"/>
    <n v="430.7"/>
    <n v="423"/>
  </r>
  <r>
    <n v="102"/>
    <n v="5"/>
    <n v="40751"/>
    <n v="679901"/>
    <n v="45641"/>
    <s v="A011M10-1"/>
    <s v="A011M10"/>
    <s v="TOL189"/>
    <s v="Gel Ami bte 0.300 kg &quot;TOL&quot;"/>
    <s v="SF01122"/>
    <n v="0.3"/>
    <x v="1"/>
    <x v="0"/>
    <d v="2018-01-16T00:00:00"/>
    <x v="8"/>
    <n v="2018"/>
    <n v="1"/>
    <n v="3"/>
    <n v="1415"/>
    <n v="1415"/>
    <n v="1395"/>
    <n v="418.5"/>
    <n v="424.7"/>
    <n v="423"/>
  </r>
  <r>
    <n v="102"/>
    <n v="5"/>
    <n v="40752"/>
    <n v="679914"/>
    <n v="45640"/>
    <s v="A015M07-3"/>
    <s v="A015M07"/>
    <s v="PERF051"/>
    <s v="Potage instant poireaux-pommes de terre pauvre en sodium 20g &quot;NUTRISENS"/>
    <s v="SF01384"/>
    <n v="0.02"/>
    <x v="0"/>
    <x v="0"/>
    <d v="2018-01-16T00:00:00"/>
    <x v="8"/>
    <n v="2018"/>
    <n v="1"/>
    <n v="3"/>
    <n v="9000"/>
    <n v="9000"/>
    <n v="8600"/>
    <n v="172"/>
    <n v="180.3"/>
    <n v="179.99999999999997"/>
  </r>
  <r>
    <n v="102"/>
    <n v="5"/>
    <n v="40796"/>
    <n v="680536"/>
    <n v="45637"/>
    <s v="AS03PU06-7"/>
    <s v="AS03PU06"/>
    <s v="PF00206"/>
    <s v="Purée premium pauvre en sodium sac 5 kg"/>
    <s v="SF01287"/>
    <n v="5"/>
    <x v="3"/>
    <x v="2"/>
    <d v="2018-01-16T00:00:00"/>
    <x v="8"/>
    <n v="2018"/>
    <n v="1"/>
    <n v="3"/>
    <n v="80"/>
    <n v="80"/>
    <n v="80"/>
    <n v="400"/>
    <n v="0"/>
    <n v="0"/>
  </r>
  <r>
    <n v="102"/>
    <n v="5"/>
    <n v="40797"/>
    <n v="680549"/>
    <n v="45639"/>
    <s v="AS03PU02-7"/>
    <s v="AS03PU02"/>
    <s v="EDE106"/>
    <s v="Purée grand-mère pauvre en sodium sac 5 kg"/>
    <s v="SF01287"/>
    <n v="5"/>
    <x v="3"/>
    <x v="2"/>
    <d v="2018-01-16T00:00:00"/>
    <x v="8"/>
    <n v="2018"/>
    <n v="1"/>
    <n v="3"/>
    <n v="310"/>
    <n v="310"/>
    <n v="306"/>
    <n v="1530"/>
    <n v="0"/>
    <n v="0"/>
  </r>
  <r>
    <n v="102"/>
    <n v="5"/>
    <n v="40798"/>
    <n v="680557"/>
    <n v="45643"/>
    <s v="AS03PU02-7"/>
    <s v="AS03PU02"/>
    <s v="EDE106"/>
    <s v="Purée grand-mère pauvre en sodium sac 5 kg"/>
    <s v="SF01287"/>
    <n v="5"/>
    <x v="3"/>
    <x v="2"/>
    <d v="2018-01-16T00:00:00"/>
    <x v="8"/>
    <n v="2018"/>
    <n v="1"/>
    <n v="3"/>
    <n v="350"/>
    <n v="350"/>
    <n v="347"/>
    <n v="1735"/>
    <n v="0"/>
    <n v="0"/>
  </r>
  <r>
    <n v="102"/>
    <n v="5"/>
    <n v="40569"/>
    <n v="678075"/>
    <n v="45663"/>
    <s v="A012M06-1"/>
    <s v="A012M06"/>
    <s v="TOL359"/>
    <s v="Eau gélifiée parfum thé pêche sucré boite 800 g &quot;Tonus Line&quot;"/>
    <s v="SF00721"/>
    <n v="0.8"/>
    <x v="1"/>
    <x v="0"/>
    <d v="2018-01-17T00:00:00"/>
    <x v="9"/>
    <n v="2018"/>
    <n v="1"/>
    <n v="3"/>
    <n v="324"/>
    <n v="324"/>
    <n v="327"/>
    <n v="261.60000000000002"/>
    <n v="264"/>
    <n v="260"/>
  </r>
  <r>
    <n v="102"/>
    <n v="5"/>
    <n v="40571"/>
    <n v="678089"/>
    <n v="45668"/>
    <s v="A015M03-1"/>
    <s v="A015M03"/>
    <s v="TOL352"/>
    <s v="Eau gélifiée parfum ananas sucré boite 800 g &quot;Tonus Line&quot;"/>
    <s v="SF00712"/>
    <n v="0.8"/>
    <x v="1"/>
    <x v="0"/>
    <d v="2018-01-17T00:00:00"/>
    <x v="9"/>
    <n v="2018"/>
    <n v="1"/>
    <n v="3"/>
    <n v="648"/>
    <n v="648"/>
    <n v="642"/>
    <n v="513.6"/>
    <n v="518.6"/>
    <n v="517"/>
  </r>
  <r>
    <n v="102"/>
    <n v="5"/>
    <n v="40573"/>
    <n v="678103"/>
    <n v="45652"/>
    <s v="A015M01-2"/>
    <s v="A015M01"/>
    <s v="TOL796"/>
    <s v="Eau gélifiée parfum pomme sucré sachet 80g  &quot;Tonus Line&quot;"/>
    <s v="SF00709"/>
    <n v="0.08"/>
    <x v="2"/>
    <x v="0"/>
    <d v="2018-01-16T00:00:00"/>
    <x v="9"/>
    <n v="2018"/>
    <n v="1"/>
    <n v="3"/>
    <n v="2592"/>
    <n v="2592"/>
    <n v="2517"/>
    <n v="201.36"/>
    <n v="208.8"/>
    <n v="207.98999999999998"/>
  </r>
  <r>
    <n v="102"/>
    <n v="5"/>
    <n v="40585"/>
    <n v="678192"/>
    <n v="45665"/>
    <s v="A015M06-1"/>
    <s v="A015M06"/>
    <s v="EDE114"/>
    <s v="Céréal'Dèj saveur vanille édulc bte 750 g"/>
    <s v="SF01304"/>
    <n v="0.75"/>
    <x v="1"/>
    <x v="0"/>
    <d v="2018-01-17T00:00:00"/>
    <x v="9"/>
    <n v="2018"/>
    <n v="1"/>
    <n v="3"/>
    <n v="324"/>
    <n v="324"/>
    <n v="325"/>
    <n v="243.75"/>
    <n v="245.5"/>
    <n v="242.99"/>
  </r>
  <r>
    <n v="102"/>
    <n v="5"/>
    <n v="40589"/>
    <n v="678229"/>
    <n v="45667"/>
    <s v="A015M08-2"/>
    <s v="A015M08"/>
    <s v="TOL078"/>
    <s v="Céréales instant saveur amande Tonus Line 650 g"/>
    <s v="SF01237"/>
    <n v="0.65"/>
    <x v="2"/>
    <x v="0"/>
    <d v="2018-01-17T00:00:00"/>
    <x v="9"/>
    <n v="2018"/>
    <n v="1"/>
    <n v="3"/>
    <n v="972"/>
    <n v="972"/>
    <n v="976"/>
    <n v="634.4"/>
    <n v="640.79999999999995"/>
    <n v="631.99999999999989"/>
  </r>
  <r>
    <n v="102"/>
    <n v="5"/>
    <n v="40591"/>
    <n v="678242"/>
    <n v="45658"/>
    <s v="A015M05-2"/>
    <s v="A015M05"/>
    <s v="PF00182"/>
    <s v="Entremets parfum vanille - sac 1 kg - &quot;Cookalim&quot;"/>
    <s v="SF01165"/>
    <n v="1"/>
    <x v="2"/>
    <x v="0"/>
    <d v="2018-01-17T00:00:00"/>
    <x v="9"/>
    <n v="2018"/>
    <n v="1"/>
    <n v="3"/>
    <n v="324"/>
    <n v="324"/>
    <n v="320"/>
    <n v="320"/>
    <n v="324.89999999999998"/>
    <n v="324.01"/>
  </r>
  <r>
    <n v="102"/>
    <n v="5"/>
    <n v="40611"/>
    <n v="678428"/>
    <n v="45659"/>
    <s v="A016M05-6"/>
    <s v="A016M05"/>
    <s v="BRAKE029"/>
    <s v="Fonds brun lié SANS GLUTAMATE 600G &quot;BRAKE&quot;"/>
    <s v="SF01385"/>
    <n v="0.6"/>
    <x v="5"/>
    <x v="0"/>
    <d v="2018-01-17T00:00:00"/>
    <x v="9"/>
    <n v="2018"/>
    <n v="1"/>
    <n v="3"/>
    <n v="1152"/>
    <n v="1152"/>
    <n v="1145"/>
    <n v="687"/>
    <n v="693.4"/>
    <n v="691.19000000000017"/>
  </r>
  <r>
    <n v="102"/>
    <n v="5"/>
    <n v="40627"/>
    <n v="678643"/>
    <n v="45650"/>
    <s v="A016M04-6"/>
    <s v="A016M04"/>
    <s v="BRAKE033"/>
    <s v="Bouillon de boeuf SANS GLUTAMATE 1.5KG &quot;BRAKE&quot;"/>
    <s v="SF01389"/>
    <n v="1.5"/>
    <x v="5"/>
    <x v="0"/>
    <d v="2018-01-16T00:00:00"/>
    <x v="9"/>
    <n v="2018"/>
    <n v="1"/>
    <n v="3"/>
    <n v="216"/>
    <n v="216"/>
    <n v="215"/>
    <n v="322.5"/>
    <n v="324.7"/>
    <n v="324"/>
  </r>
  <r>
    <n v="102"/>
    <n v="5"/>
    <n v="40629"/>
    <n v="678667"/>
    <n v="45670"/>
    <s v="A016M06-6"/>
    <s v="A016M06"/>
    <s v="BRAKE038"/>
    <s v="Jus d'agneau  SANS GLUTAMATE 600G &quot;BRAKE&quot;"/>
    <s v="SF01431"/>
    <n v="0.6"/>
    <x v="5"/>
    <x v="0"/>
    <d v="2018-01-17T00:00:00"/>
    <x v="9"/>
    <n v="2018"/>
    <n v="1"/>
    <n v="3"/>
    <n v="320"/>
    <n v="320"/>
    <n v="312"/>
    <n v="187.2"/>
    <n v="189.9"/>
    <n v="192"/>
  </r>
  <r>
    <n v="102"/>
    <n v="5"/>
    <n v="40637"/>
    <n v="678751"/>
    <n v="45666"/>
    <s v="A017M06-6"/>
    <s v="A017M06"/>
    <s v="BRAKE032"/>
    <s v="Fonds de veau SANS GLUTAMATE 600G &quot;BRAKE&quot;"/>
    <s v="SF01388"/>
    <n v="0.6"/>
    <x v="5"/>
    <x v="0"/>
    <d v="2018-01-17T00:00:00"/>
    <x v="9"/>
    <n v="2018"/>
    <n v="1"/>
    <n v="3"/>
    <n v="1152"/>
    <n v="1152"/>
    <n v="1138"/>
    <n v="682.8"/>
    <n v="690.3"/>
    <n v="691.19"/>
  </r>
  <r>
    <n v="102"/>
    <n v="5"/>
    <n v="40764"/>
    <n v="680095"/>
    <n v="45653"/>
    <s v="A015M02-2"/>
    <s v="A015M02"/>
    <s v="TOL804"/>
    <s v="Eau gélifiée parfum orange sucré sachet 80g  &quot;Tonus Line&quot;"/>
    <s v="SF00720"/>
    <n v="0.08"/>
    <x v="2"/>
    <x v="0"/>
    <d v="2018-01-17T00:00:00"/>
    <x v="9"/>
    <n v="2018"/>
    <n v="1"/>
    <n v="3"/>
    <n v="2592"/>
    <n v="2592"/>
    <n v="2574"/>
    <n v="205.92000000000002"/>
    <n v="210.4"/>
    <n v="210.00000000000003"/>
  </r>
  <r>
    <n v="102"/>
    <n v="5"/>
    <n v="40790"/>
    <n v="680454"/>
    <n v="45651"/>
    <s v="A016R01-1"/>
    <s v="A016R01"/>
    <s v="TOL972"/>
    <s v="Calorinut boîte 600g"/>
    <s v="SF01123"/>
    <n v="0.6"/>
    <x v="1"/>
    <x v="1"/>
    <d v="2018-01-17T00:00:00"/>
    <x v="9"/>
    <n v="2018"/>
    <n v="1"/>
    <n v="3"/>
    <n v="324"/>
    <n v="324"/>
    <n v="330"/>
    <n v="198"/>
    <n v="0"/>
    <n v="0"/>
  </r>
  <r>
    <n v="102"/>
    <n v="5"/>
    <n v="40791"/>
    <n v="680461"/>
    <n v="45654"/>
    <s v="A017R01-1"/>
    <s v="A017R01"/>
    <s v="TOL220"/>
    <s v="Gel' M bte 300g"/>
    <s v="SF01117"/>
    <n v="0.3"/>
    <x v="1"/>
    <x v="1"/>
    <d v="2018-01-17T00:00:00"/>
    <x v="9"/>
    <n v="2018"/>
    <n v="1"/>
    <n v="3"/>
    <n v="1333"/>
    <n v="1333"/>
    <n v="1331"/>
    <n v="399.3"/>
    <n v="0"/>
    <n v="0"/>
  </r>
  <r>
    <n v="102"/>
    <n v="5"/>
    <n v="40792"/>
    <n v="680468"/>
    <n v="45661"/>
    <s v="A017R02-1"/>
    <s v="A017R02"/>
    <s v="TOL220"/>
    <s v="Gel' M bte 300g"/>
    <s v="SF01117"/>
    <n v="0.3"/>
    <x v="1"/>
    <x v="1"/>
    <d v="2018-01-17T00:00:00"/>
    <x v="9"/>
    <n v="2018"/>
    <n v="1"/>
    <n v="3"/>
    <n v="1333"/>
    <n v="1333"/>
    <n v="1346"/>
    <n v="403.8"/>
    <n v="0"/>
    <n v="0"/>
  </r>
  <r>
    <n v="102"/>
    <n v="5"/>
    <n v="40793"/>
    <n v="680475"/>
    <n v="45660"/>
    <s v="A017R03-1"/>
    <s v="A017R03"/>
    <s v="TOL220"/>
    <s v="Gel' M bte 300g"/>
    <s v="SF01117"/>
    <n v="0.3"/>
    <x v="1"/>
    <x v="1"/>
    <d v="2018-01-17T00:00:00"/>
    <x v="9"/>
    <n v="2018"/>
    <n v="1"/>
    <n v="3"/>
    <n v="1333"/>
    <n v="1333"/>
    <n v="1331"/>
    <n v="399.3"/>
    <n v="0"/>
    <n v="0"/>
  </r>
  <r>
    <n v="102"/>
    <n v="5"/>
    <n v="40805"/>
    <n v="680685"/>
    <n v="45656"/>
    <s v="AS03PU02-7"/>
    <s v="AS03PU02"/>
    <s v="EDE106"/>
    <s v="Purée grand-mère pauvre en sodium sac 5 kg"/>
    <s v="SF01287"/>
    <n v="5"/>
    <x v="3"/>
    <x v="2"/>
    <d v="2018-01-17T00:00:00"/>
    <x v="9"/>
    <n v="2018"/>
    <n v="1"/>
    <n v="3"/>
    <n v="170"/>
    <n v="170"/>
    <n v="169"/>
    <n v="845"/>
    <n v="0"/>
    <n v="0"/>
  </r>
  <r>
    <n v="102"/>
    <n v="5"/>
    <n v="40806"/>
    <n v="680691"/>
    <n v="45657"/>
    <s v="AS03PU05-7"/>
    <s v="AS03PU05"/>
    <s v="PF00203"/>
    <s v="Purée premium salée sac 5 kg"/>
    <s v="SF01288"/>
    <n v="5"/>
    <x v="3"/>
    <x v="2"/>
    <d v="2018-01-17T00:00:00"/>
    <x v="9"/>
    <n v="2018"/>
    <n v="1"/>
    <n v="3"/>
    <n v="80"/>
    <n v="80"/>
    <n v="80"/>
    <n v="400"/>
    <n v="0"/>
    <n v="0"/>
  </r>
  <r>
    <n v="102"/>
    <n v="5"/>
    <n v="40818"/>
    <n v="680757"/>
    <n v="45662"/>
    <s v="AS03PU01-7"/>
    <s v="AS03PU01"/>
    <s v="EDE103"/>
    <s v="Purée grand-mère salée sac 5 kg"/>
    <s v="SF01288"/>
    <n v="5"/>
    <x v="3"/>
    <x v="2"/>
    <d v="2018-01-17T00:00:00"/>
    <x v="9"/>
    <n v="2018"/>
    <n v="1"/>
    <n v="3"/>
    <n v="337"/>
    <n v="337"/>
    <n v="334"/>
    <n v="1670"/>
    <n v="0"/>
    <n v="0"/>
  </r>
  <r>
    <n v="102"/>
    <n v="5"/>
    <n v="40587"/>
    <n v="678212"/>
    <n v="45672"/>
    <s v="A016M03-1"/>
    <s v="A016M03"/>
    <s v="TOL984"/>
    <s v="Nutridej' céréales saveur miel 900 g (ALLERGENES)"/>
    <s v="SF01172"/>
    <n v="0.9"/>
    <x v="1"/>
    <x v="0"/>
    <d v="2018-01-18T00:00:00"/>
    <x v="10"/>
    <n v="2018"/>
    <n v="1"/>
    <n v="3"/>
    <n v="648"/>
    <n v="648"/>
    <n v="646"/>
    <n v="581.4"/>
    <n v="588.79999999999995"/>
    <n v="583.99"/>
  </r>
  <r>
    <n v="102"/>
    <n v="5"/>
    <n v="40595"/>
    <n v="678269"/>
    <n v="45684"/>
    <s v="A015M04-1"/>
    <s v="A015M04"/>
    <s v="TOL231"/>
    <s v="Protinut bte 0kg500 &quot;TOL&quot;"/>
    <s v="SF00841"/>
    <n v="0.5"/>
    <x v="1"/>
    <x v="0"/>
    <d v="2018-01-18T00:00:00"/>
    <x v="10"/>
    <n v="2018"/>
    <n v="1"/>
    <n v="3"/>
    <n v="810"/>
    <n v="810"/>
    <n v="800"/>
    <n v="400"/>
    <n v="407.8"/>
    <n v="405"/>
  </r>
  <r>
    <n v="102"/>
    <n v="5"/>
    <n v="40601"/>
    <n v="678313"/>
    <n v="45685"/>
    <s v="A017M01-2"/>
    <s v="A017M01"/>
    <s v="TOL001"/>
    <s v="Crème de champignon HP HC - sachet 70g - Tonus Line"/>
    <s v="SF00985"/>
    <n v="7.0000000000000007E-2"/>
    <x v="2"/>
    <x v="0"/>
    <d v="2018-01-18T00:00:00"/>
    <x v="10"/>
    <n v="2018"/>
    <n v="1"/>
    <n v="3"/>
    <n v="2592"/>
    <n v="2592"/>
    <n v="2474"/>
    <n v="173.18"/>
    <n v="180.9"/>
    <n v="181.98999999999998"/>
  </r>
  <r>
    <n v="102"/>
    <n v="5"/>
    <n v="40603"/>
    <n v="678333"/>
    <n v="45687"/>
    <s v="A017M02-2"/>
    <s v="A017M02"/>
    <s v="TOL003"/>
    <s v="Velouté de légumes variés HP HC - sachet 70g - Tonus Line"/>
    <s v="SF00983"/>
    <n v="7.0000000000000007E-2"/>
    <x v="2"/>
    <x v="0"/>
    <d v="2018-01-18T00:00:00"/>
    <x v="10"/>
    <n v="2018"/>
    <n v="1"/>
    <n v="3"/>
    <n v="2592"/>
    <n v="2592"/>
    <n v="2496"/>
    <n v="174.72000000000003"/>
    <n v="182.5"/>
    <n v="181.99000000000004"/>
  </r>
  <r>
    <n v="102"/>
    <n v="5"/>
    <n v="40605"/>
    <n v="678355"/>
    <n v="45690"/>
    <s v="A017M05-3"/>
    <s v="A017M05"/>
    <s v="PERF049"/>
    <s v="Potage instant légumes 20g &quot;NUTRISENS PERFORMANCE&quot;"/>
    <s v="SF01281"/>
    <n v="0.02"/>
    <x v="0"/>
    <x v="0"/>
    <d v="2018-01-18T00:00:00"/>
    <x v="10"/>
    <n v="2018"/>
    <n v="1"/>
    <n v="3"/>
    <n v="20000"/>
    <n v="20000"/>
    <n v="18560"/>
    <n v="371.2"/>
    <n v="402.5"/>
    <n v="399.99999999999994"/>
  </r>
  <r>
    <n v="102"/>
    <n v="5"/>
    <n v="40623"/>
    <n v="678608"/>
    <n v="45691"/>
    <s v="A017M03-1"/>
    <s v="A017M03"/>
    <s v="PF00040"/>
    <s v="Sauce beurre blanc boite 1kg 000 Cookalim"/>
    <s v="SF00938"/>
    <n v="1"/>
    <x v="1"/>
    <x v="0"/>
    <d v="2018-01-18T00:00:00"/>
    <x v="10"/>
    <n v="2018"/>
    <n v="1"/>
    <n v="3"/>
    <n v="124"/>
    <n v="124"/>
    <n v="123"/>
    <n v="123"/>
    <n v="124.1"/>
    <n v="124"/>
  </r>
  <r>
    <n v="102"/>
    <n v="5"/>
    <n v="40657"/>
    <n v="679036"/>
    <n v="45692"/>
    <s v="A016M02-1"/>
    <s v="A016M02"/>
    <s v="TOL997"/>
    <s v="Céréal'nut HP+ saveur miel bte 900 g (ALLERGENES)"/>
    <s v="SF01229"/>
    <n v="0.9"/>
    <x v="1"/>
    <x v="0"/>
    <d v="2018-01-18T00:00:00"/>
    <x v="10"/>
    <n v="2018"/>
    <n v="1"/>
    <n v="3"/>
    <n v="756"/>
    <n v="756"/>
    <n v="752"/>
    <n v="676.80000000000007"/>
    <n v="683.8"/>
    <n v="680.9799999999999"/>
  </r>
  <r>
    <n v="102"/>
    <n v="5"/>
    <n v="40659"/>
    <n v="679058"/>
    <n v="45686"/>
    <s v="A016M01-1"/>
    <s v="A016M01"/>
    <s v="TOL993"/>
    <s v="Céréal'nut HP+ avec édulcorants saveur biscuit bte 750 g (ALLERGENES)"/>
    <s v="SF01221"/>
    <n v="0.75"/>
    <x v="1"/>
    <x v="0"/>
    <d v="2018-01-18T00:00:00"/>
    <x v="10"/>
    <n v="2018"/>
    <n v="1"/>
    <n v="3"/>
    <n v="624"/>
    <n v="624"/>
    <n v="619"/>
    <n v="464.25"/>
    <n v="470.7"/>
    <n v="468"/>
  </r>
  <r>
    <n v="102"/>
    <n v="5"/>
    <n v="40677"/>
    <n v="679221"/>
    <n v="45695"/>
    <s v="A017M04-1"/>
    <s v="A017M04"/>
    <s v="PF00081"/>
    <s v="Gelée claire perlée boite 1 kg 250 Cookalim"/>
    <s v="SF00901"/>
    <n v="1.25"/>
    <x v="1"/>
    <x v="0"/>
    <d v="2018-01-18T00:00:00"/>
    <x v="10"/>
    <n v="2018"/>
    <n v="1"/>
    <n v="3"/>
    <n v="200"/>
    <n v="200"/>
    <n v="198"/>
    <n v="247.5"/>
    <n v="250.9"/>
    <n v="250"/>
  </r>
  <r>
    <n v="102"/>
    <n v="5"/>
    <n v="40819"/>
    <n v="680823"/>
    <n v="45693"/>
    <s v="AS03PU01-7"/>
    <s v="AS03PU01"/>
    <s v="EDE103"/>
    <s v="Purée grand-mère salée sac 5 kg"/>
    <s v="SF01288"/>
    <n v="5"/>
    <x v="3"/>
    <x v="2"/>
    <d v="2018-01-18T00:00:00"/>
    <x v="10"/>
    <n v="2018"/>
    <n v="1"/>
    <n v="3"/>
    <n v="490"/>
    <n v="490"/>
    <n v="484"/>
    <n v="2420"/>
    <n v="0"/>
    <n v="0"/>
  </r>
  <r>
    <n v="102"/>
    <n v="5"/>
    <n v="40850"/>
    <n v="681153"/>
    <n v="45697"/>
    <s v="AS03PU01-7"/>
    <s v="AS03PU01"/>
    <s v="EDE104"/>
    <s v="Purée grand-mère salée sac 15 kg"/>
    <s v="SF01288"/>
    <n v="15"/>
    <x v="3"/>
    <x v="2"/>
    <d v="2018-01-18T00:00:00"/>
    <x v="10"/>
    <n v="2018"/>
    <n v="1"/>
    <n v="3"/>
    <n v="102"/>
    <n v="102"/>
    <n v="101"/>
    <n v="1515"/>
    <n v="0"/>
    <n v="0"/>
  </r>
  <r>
    <n v="102"/>
    <n v="5"/>
    <n v="40756"/>
    <n v="679951"/>
    <n v="45730"/>
    <s v="A018M12-8"/>
    <s v="A018M12"/>
    <s v="TOL1010"/>
    <s v="Hydrinstant parf. abricot avec sucre et édulc stick 30g Tonus line"/>
    <s v="SF01291"/>
    <n v="0.03"/>
    <x v="4"/>
    <x v="0"/>
    <d v="2018-01-22T00:00:00"/>
    <x v="11"/>
    <n v="2018"/>
    <n v="1"/>
    <n v="4"/>
    <n v="7290"/>
    <n v="7290"/>
    <n v="7215"/>
    <n v="216.45"/>
    <n v="220.4"/>
    <n v="218.71000000000004"/>
  </r>
  <r>
    <n v="102"/>
    <n v="5"/>
    <n v="40878"/>
    <n v="681326"/>
    <n v="45714"/>
    <s v="A022R01-1"/>
    <s v="A022R01"/>
    <s v="TOL058"/>
    <s v="Gel'mix+ bte 500g &quot;TOL&quot;"/>
    <s v="SF01249"/>
    <n v="0.5"/>
    <x v="1"/>
    <x v="1"/>
    <d v="2018-01-22T00:00:00"/>
    <x v="11"/>
    <n v="2018"/>
    <n v="1"/>
    <n v="4"/>
    <n v="720"/>
    <n v="720"/>
    <n v="736"/>
    <n v="368"/>
    <n v="0"/>
    <n v="0"/>
  </r>
  <r>
    <n v="102"/>
    <n v="5"/>
    <n v="40879"/>
    <n v="681333"/>
    <n v="45715"/>
    <s v="A022R02-1"/>
    <s v="A022R02"/>
    <s v="TOL058"/>
    <s v="Gel'mix+ bte 500g &quot;TOL&quot;"/>
    <s v="SF01249"/>
    <n v="0.5"/>
    <x v="1"/>
    <x v="1"/>
    <d v="2018-01-22T00:00:00"/>
    <x v="11"/>
    <n v="2018"/>
    <n v="1"/>
    <n v="4"/>
    <n v="720"/>
    <n v="720"/>
    <n v="752"/>
    <n v="376"/>
    <n v="0"/>
    <n v="0"/>
  </r>
  <r>
    <n v="102"/>
    <n v="5"/>
    <n v="40880"/>
    <n v="681340"/>
    <n v="45717"/>
    <s v="A011M12-2"/>
    <s v="A011M12"/>
    <s v="TOL983"/>
    <s v="Gel' Ami - sac 1 kg - &quot;Tonus Line&quot;"/>
    <s v="SF01122"/>
    <n v="1"/>
    <x v="2"/>
    <x v="0"/>
    <d v="2018-01-22T00:00:00"/>
    <x v="11"/>
    <n v="2018"/>
    <n v="1"/>
    <n v="4"/>
    <n v="437"/>
    <n v="437"/>
    <n v="430"/>
    <n v="430"/>
    <n v="436.7"/>
    <n v="423"/>
  </r>
  <r>
    <n v="102"/>
    <n v="5"/>
    <n v="40881"/>
    <n v="681345"/>
    <n v="45718"/>
    <s v="A011M11-2"/>
    <s v="A011M11"/>
    <s v="TOL983"/>
    <s v="Gel' Ami - sac 1 kg - &quot;Tonus Line&quot;"/>
    <s v="SF01122"/>
    <n v="1"/>
    <x v="2"/>
    <x v="0"/>
    <d v="2018-01-22T00:00:00"/>
    <x v="11"/>
    <n v="2018"/>
    <n v="1"/>
    <n v="4"/>
    <n v="427"/>
    <n v="427"/>
    <n v="420"/>
    <n v="420"/>
    <n v="427.3"/>
    <n v="423"/>
  </r>
  <r>
    <n v="102"/>
    <n v="5"/>
    <n v="40882"/>
    <n v="681351"/>
    <n v="45719"/>
    <s v="A018M01-2"/>
    <s v="A018M01"/>
    <s v="TOL983"/>
    <s v="Gel' Ami - sac 1 kg - &quot;Tonus Line&quot;"/>
    <s v="SF01122"/>
    <n v="1"/>
    <x v="2"/>
    <x v="0"/>
    <d v="2018-01-22T00:00:00"/>
    <x v="11"/>
    <n v="2018"/>
    <n v="1"/>
    <n v="4"/>
    <n v="415"/>
    <n v="415"/>
    <n v="410"/>
    <n v="410"/>
    <n v="415.5"/>
    <n v="423"/>
  </r>
  <r>
    <n v="102"/>
    <n v="5"/>
    <n v="40883"/>
    <n v="681357"/>
    <n v="45722"/>
    <s v="A018M02-2"/>
    <s v="A018M02"/>
    <s v="TOL983"/>
    <s v="Gel' Ami - sac 1 kg - &quot;Tonus Line&quot;"/>
    <s v="SF01122"/>
    <n v="1"/>
    <x v="2"/>
    <x v="0"/>
    <d v="2018-01-22T00:00:00"/>
    <x v="11"/>
    <n v="2018"/>
    <n v="1"/>
    <n v="4"/>
    <n v="422"/>
    <n v="422"/>
    <n v="430"/>
    <n v="430"/>
    <n v="422.1"/>
    <n v="423"/>
  </r>
  <r>
    <n v="102"/>
    <n v="5"/>
    <n v="40884"/>
    <n v="681362"/>
    <n v="45725"/>
    <s v="A018M03-2"/>
    <s v="A018M03"/>
    <s v="TOL983"/>
    <s v="Gel' Ami - sac 1 kg - &quot;Tonus Line&quot;"/>
    <s v="SF01122"/>
    <n v="1"/>
    <x v="2"/>
    <x v="0"/>
    <d v="2018-01-22T00:00:00"/>
    <x v="11"/>
    <n v="2018"/>
    <n v="1"/>
    <n v="4"/>
    <n v="423"/>
    <n v="423"/>
    <n v="410"/>
    <n v="410"/>
    <n v="423.9"/>
    <n v="423"/>
  </r>
  <r>
    <n v="102"/>
    <n v="5"/>
    <n v="40885"/>
    <n v="681368"/>
    <n v="45720"/>
    <s v="A018M04-1"/>
    <s v="A018M04"/>
    <s v="TOL191"/>
    <s v="Gel Ami bte 0.800 kg &quot;TOL&quot;"/>
    <s v="SF01122"/>
    <n v="0.8"/>
    <x v="1"/>
    <x v="0"/>
    <d v="2018-01-22T00:00:00"/>
    <x v="11"/>
    <n v="2018"/>
    <n v="1"/>
    <n v="4"/>
    <n v="529"/>
    <n v="534"/>
    <n v="527"/>
    <n v="421.6"/>
    <n v="427.9"/>
    <n v="423"/>
  </r>
  <r>
    <n v="102"/>
    <n v="5"/>
    <n v="40890"/>
    <n v="681405"/>
    <n v="45723"/>
    <s v="A018M05-1"/>
    <s v="A018M05"/>
    <s v="TOL191"/>
    <s v="Gel Ami bte 0.800 kg &quot;TOL&quot;"/>
    <s v="SF01122"/>
    <n v="0.8"/>
    <x v="1"/>
    <x v="0"/>
    <d v="2018-01-22T00:00:00"/>
    <x v="11"/>
    <n v="2018"/>
    <n v="1"/>
    <n v="4"/>
    <n v="529"/>
    <n v="529"/>
    <n v="516"/>
    <n v="412.8"/>
    <n v="423.5"/>
    <n v="423"/>
  </r>
  <r>
    <n v="102"/>
    <n v="5"/>
    <n v="40901"/>
    <n v="681578"/>
    <n v="45729"/>
    <s v="AS04PU01-7"/>
    <s v="AS04PU01"/>
    <s v="EDE104"/>
    <s v="Purée grand-mère salée sac 15 kg"/>
    <s v="SF01288"/>
    <n v="15"/>
    <x v="3"/>
    <x v="2"/>
    <d v="2018-01-22T00:00:00"/>
    <x v="11"/>
    <n v="2018"/>
    <n v="1"/>
    <n v="4"/>
    <n v="240"/>
    <n v="240"/>
    <n v="237"/>
    <n v="3555"/>
    <n v="0"/>
    <n v="0"/>
  </r>
  <r>
    <n v="102"/>
    <n v="5"/>
    <n v="40903"/>
    <n v="681603"/>
    <n v="45731"/>
    <s v="AS04PU01-7"/>
    <s v="AS04PU01"/>
    <s v="EDE103"/>
    <s v="Purée grand-mère salée sac 5 kg"/>
    <s v="SF01288"/>
    <n v="5"/>
    <x v="3"/>
    <x v="2"/>
    <d v="2018-01-22T00:00:00"/>
    <x v="11"/>
    <n v="2018"/>
    <n v="1"/>
    <n v="4"/>
    <n v="240"/>
    <n v="240"/>
    <n v="238"/>
    <n v="1190"/>
    <n v="0"/>
    <n v="0"/>
  </r>
  <r>
    <n v="102"/>
    <n v="5"/>
    <n v="40593"/>
    <n v="678260"/>
    <n v="45757"/>
    <s v="A022M07-1"/>
    <s v="A022M07"/>
    <s v="TOL231"/>
    <s v="Protinut bte 0kg500 &quot;TOL&quot;"/>
    <s v="SF00841"/>
    <n v="0.5"/>
    <x v="1"/>
    <x v="0"/>
    <d v="2018-01-23T00:00:00"/>
    <x v="12"/>
    <n v="2018"/>
    <n v="1"/>
    <n v="4"/>
    <n v="810"/>
    <n v="810"/>
    <n v="811"/>
    <n v="405.5"/>
    <n v="408.8"/>
    <n v="405"/>
  </r>
  <r>
    <n v="102"/>
    <n v="5"/>
    <n v="40679"/>
    <n v="679238"/>
    <n v="45743"/>
    <s v="A022M01-1"/>
    <s v="A022M01"/>
    <s v="TOL355"/>
    <s v="Eau gélifiée parfum fruits rouges sucré boite 800 g &quot;Tonus Line&quot;"/>
    <s v="SF00717"/>
    <n v="0.8"/>
    <x v="1"/>
    <x v="0"/>
    <d v="2018-01-23T00:00:00"/>
    <x v="12"/>
    <n v="2018"/>
    <n v="1"/>
    <n v="4"/>
    <n v="324"/>
    <n v="324"/>
    <n v="331"/>
    <n v="264.8"/>
    <n v="265"/>
    <n v="260.01"/>
  </r>
  <r>
    <n v="102"/>
    <n v="5"/>
    <n v="40681"/>
    <n v="679254"/>
    <n v="45747"/>
    <s v="A022M03-1"/>
    <s v="A022M03"/>
    <s v="TOL356"/>
    <s v="Eau gélifiée parfum grenadine sucré boite 800 g &quot;Tonus Line&quot;"/>
    <s v="SF00718"/>
    <n v="0.8"/>
    <x v="1"/>
    <x v="0"/>
    <d v="2018-01-23T00:00:00"/>
    <x v="12"/>
    <n v="2018"/>
    <n v="1"/>
    <n v="4"/>
    <n v="324"/>
    <n v="324"/>
    <n v="323"/>
    <n v="258.40000000000003"/>
    <n v="259.60000000000002"/>
    <n v="260"/>
  </r>
  <r>
    <n v="102"/>
    <n v="5"/>
    <n v="40683"/>
    <n v="679268"/>
    <n v="45749"/>
    <s v="A022M05-1"/>
    <s v="A022M05"/>
    <s v="TOL357"/>
    <s v="Eau gélifiée parfum menthe sucré boite 800 g &quot;Tonus Line&quot;"/>
    <s v="SF00719"/>
    <n v="0.8"/>
    <x v="1"/>
    <x v="0"/>
    <d v="2018-01-23T00:00:00"/>
    <x v="12"/>
    <n v="2018"/>
    <n v="1"/>
    <n v="4"/>
    <n v="324"/>
    <n v="324"/>
    <n v="324"/>
    <n v="259.2"/>
    <n v="261"/>
    <n v="260"/>
  </r>
  <r>
    <n v="102"/>
    <n v="5"/>
    <n v="40685"/>
    <n v="679283"/>
    <n v="45741"/>
    <s v="A019M02-1"/>
    <s v="A019M02"/>
    <s v="TOL810"/>
    <s v="Eau gélifiée parfum abricot édulcorée boite 625g &quot;Tonus line&quot;"/>
    <s v="SF00722"/>
    <n v="0.625"/>
    <x v="1"/>
    <x v="0"/>
    <d v="2018-01-23T00:00:00"/>
    <x v="12"/>
    <n v="2018"/>
    <n v="1"/>
    <n v="4"/>
    <n v="648"/>
    <n v="648"/>
    <n v="645"/>
    <n v="403.125"/>
    <n v="405.4"/>
    <n v="405.02"/>
  </r>
  <r>
    <n v="102"/>
    <n v="5"/>
    <n v="40687"/>
    <n v="679300"/>
    <n v="45751"/>
    <s v="A022M04-1"/>
    <s v="A022M04"/>
    <s v="TOL1003"/>
    <s v="Hydr'instant saveur fruits rouges avec sucre et édulc 0.600 g"/>
    <s v="SF01294"/>
    <n v="0.6"/>
    <x v="1"/>
    <x v="0"/>
    <d v="2018-01-23T00:00:00"/>
    <x v="12"/>
    <n v="2018"/>
    <n v="1"/>
    <n v="4"/>
    <n v="216"/>
    <n v="216"/>
    <n v="214"/>
    <n v="128.4"/>
    <n v="129"/>
    <n v="129.59"/>
  </r>
  <r>
    <n v="102"/>
    <n v="5"/>
    <n v="40689"/>
    <n v="679321"/>
    <n v="45744"/>
    <s v="A019M03-3"/>
    <s v="A019M03"/>
    <s v="TOL963"/>
    <s v="Eau gélifiée parfum fruits rouges édulcoré sachet 25 g &quot;Tonus Line&quot;"/>
    <s v="SF00724"/>
    <n v="2.5000000000000001E-2"/>
    <x v="0"/>
    <x v="0"/>
    <d v="2018-01-23T00:00:00"/>
    <x v="12"/>
    <n v="2018"/>
    <n v="1"/>
    <n v="4"/>
    <n v="5184"/>
    <n v="5184"/>
    <n v="4829"/>
    <n v="120.72500000000001"/>
    <n v="130"/>
    <n v="129.99"/>
  </r>
  <r>
    <n v="102"/>
    <n v="5"/>
    <n v="40691"/>
    <n v="679338"/>
    <n v="45754"/>
    <s v="A019M04-3"/>
    <s v="A019M04"/>
    <s v="TOL965"/>
    <s v="Eau gélifiée parfum grenadine édulcoré sachet 25 g &quot;Tonus Line&quot;"/>
    <s v="SF00725"/>
    <n v="2.5000000000000001E-2"/>
    <x v="0"/>
    <x v="0"/>
    <d v="2018-01-23T00:00:00"/>
    <x v="12"/>
    <n v="2018"/>
    <n v="1"/>
    <n v="4"/>
    <n v="7776"/>
    <n v="7776"/>
    <n v="7552"/>
    <n v="188.8"/>
    <n v="195"/>
    <n v="195.01999999999998"/>
  </r>
  <r>
    <n v="102"/>
    <n v="5"/>
    <n v="40695"/>
    <n v="679373"/>
    <n v="45753"/>
    <s v="A018M11-8"/>
    <s v="A018M11"/>
    <s v="TOL1011"/>
    <s v="Hydrinstant parf. ananas avec sucre et édulc stick 30g Tonus line"/>
    <s v="SF01292"/>
    <n v="0.03"/>
    <x v="4"/>
    <x v="0"/>
    <d v="2018-01-23T00:00:00"/>
    <x v="12"/>
    <n v="2018"/>
    <n v="1"/>
    <n v="4"/>
    <n v="4860"/>
    <n v="4860"/>
    <n v="4710"/>
    <n v="141.29999999999998"/>
    <n v="146"/>
    <n v="145.81"/>
  </r>
  <r>
    <n v="102"/>
    <n v="5"/>
    <n v="40701"/>
    <n v="679431"/>
    <n v="45736"/>
    <s v="A019M05-2"/>
    <s v="A019M05"/>
    <s v="TOL800"/>
    <s v="Eau gélifiée parfum abricot sucré sachet 80g  &quot;Tonus Line&quot;"/>
    <s v="SF00711"/>
    <n v="0.08"/>
    <x v="2"/>
    <x v="0"/>
    <d v="2018-01-22T00:00:00"/>
    <x v="12"/>
    <n v="2018"/>
    <n v="1"/>
    <n v="4"/>
    <n v="2592"/>
    <n v="2592"/>
    <n v="2519"/>
    <n v="201.52"/>
    <n v="207.8"/>
    <n v="207"/>
  </r>
  <r>
    <n v="102"/>
    <n v="5"/>
    <n v="40703"/>
    <n v="679445"/>
    <n v="45755"/>
    <s v="A022M06-1"/>
    <s v="A022M06"/>
    <s v="TOL231"/>
    <s v="Protinut bte 0kg500 &quot;TOL&quot;"/>
    <s v="SF00841"/>
    <n v="0.5"/>
    <x v="1"/>
    <x v="0"/>
    <d v="2018-01-23T00:00:00"/>
    <x v="12"/>
    <n v="2018"/>
    <n v="1"/>
    <n v="4"/>
    <n v="810"/>
    <n v="810"/>
    <n v="798"/>
    <n v="399"/>
    <n v="403"/>
    <n v="405"/>
  </r>
  <r>
    <n v="102"/>
    <n v="5"/>
    <n v="40717"/>
    <n v="679560"/>
    <n v="45775"/>
    <s v="A023M04-3"/>
    <s v="A023M04"/>
    <s v="TOL1062"/>
    <s v="Entremets à froid parfum caramel avec édulcorants sachet 40g &quot;NUTRISENS MEDICAL&quot;"/>
    <s v="SF01410"/>
    <n v="0.04"/>
    <x v="0"/>
    <x v="0"/>
    <d v="2018-01-23T00:00:00"/>
    <x v="12"/>
    <n v="2018"/>
    <n v="1"/>
    <n v="4"/>
    <n v="2592"/>
    <n v="2592"/>
    <n v="2448"/>
    <n v="97.92"/>
    <n v="103.7"/>
    <n v="103.67999999999999"/>
  </r>
  <r>
    <n v="102"/>
    <n v="5"/>
    <n v="40892"/>
    <n v="681419"/>
    <n v="45740"/>
    <s v="A018M07-1"/>
    <s v="A018M07"/>
    <s v="TOL189"/>
    <s v="Gel Ami bte 0.300 kg &quot;TOL&quot;"/>
    <s v="SF01122"/>
    <n v="0.3"/>
    <x v="1"/>
    <x v="0"/>
    <d v="2018-01-22T00:00:00"/>
    <x v="12"/>
    <n v="2018"/>
    <n v="1"/>
    <n v="4"/>
    <n v="1414"/>
    <n v="1414"/>
    <n v="1414"/>
    <n v="424.2"/>
    <n v="424.3"/>
    <n v="423"/>
  </r>
  <r>
    <n v="102"/>
    <n v="5"/>
    <n v="41023"/>
    <n v="682709"/>
    <n v="45739"/>
    <s v="AS04PU01-7"/>
    <s v="AS04PU01"/>
    <s v="EDE103"/>
    <s v="Purée grand-mère salée sac 5 kg"/>
    <s v="SF01288"/>
    <n v="5"/>
    <x v="3"/>
    <x v="2"/>
    <d v="2018-01-23T00:00:00"/>
    <x v="12"/>
    <n v="2018"/>
    <n v="1"/>
    <n v="4"/>
    <n v="106"/>
    <n v="106"/>
    <n v="106"/>
    <n v="530"/>
    <n v="0"/>
    <n v="0"/>
  </r>
  <r>
    <n v="102"/>
    <n v="5"/>
    <n v="41031"/>
    <n v="682821"/>
    <n v="45758"/>
    <s v="AS04PU04-7"/>
    <s v="AS04PU04"/>
    <s v="EDE120"/>
    <s v="Purée du Chef pauvre en sodium sac 5 kg"/>
    <s v="SF01356"/>
    <n v="5"/>
    <x v="3"/>
    <x v="2"/>
    <d v="2018-01-23T00:00:00"/>
    <x v="12"/>
    <n v="2018"/>
    <n v="1"/>
    <n v="4"/>
    <n v="810"/>
    <n v="810"/>
    <n v="801"/>
    <n v="4005"/>
    <n v="0"/>
    <n v="0"/>
  </r>
  <r>
    <n v="102"/>
    <n v="5"/>
    <n v="40697"/>
    <n v="679392"/>
    <n v="45768"/>
    <s v="A019M01-8"/>
    <s v="A019M01"/>
    <s v="TOL1016"/>
    <s v="Hydrinstant parf.orange avec sucre et édulc stick 30g Tonus line"/>
    <s v="SF01298"/>
    <n v="0.03"/>
    <x v="4"/>
    <x v="0"/>
    <d v="2018-01-23T00:00:00"/>
    <x v="13"/>
    <n v="2018"/>
    <n v="1"/>
    <n v="4"/>
    <n v="5340"/>
    <n v="5340"/>
    <n v="5175"/>
    <n v="155.25"/>
    <n v="160.19999999999999"/>
    <n v="160.21"/>
  </r>
  <r>
    <n v="102"/>
    <n v="5"/>
    <n v="40705"/>
    <n v="679454"/>
    <n v="45761"/>
    <s v="A022M09-1"/>
    <s v="A022M09"/>
    <s v="TOL984"/>
    <s v="Nutridej' céréales saveur miel 900 g (ALLERGENES)"/>
    <s v="SF01172"/>
    <n v="0.9"/>
    <x v="1"/>
    <x v="0"/>
    <d v="2018-01-24T00:00:00"/>
    <x v="13"/>
    <n v="2018"/>
    <n v="1"/>
    <n v="4"/>
    <n v="648"/>
    <n v="648"/>
    <n v="646"/>
    <n v="581.4"/>
    <n v="586.4"/>
    <n v="583.99000000000012"/>
  </r>
  <r>
    <n v="102"/>
    <n v="5"/>
    <n v="40707"/>
    <n v="679471"/>
    <n v="45764"/>
    <s v="A022M08-1"/>
    <s v="A022M08"/>
    <s v="TOL985"/>
    <s v="Nutridej' céréales saveur biscuit 900 g (ALLERGENES)"/>
    <s v="SF01173"/>
    <n v="0.9"/>
    <x v="1"/>
    <x v="0"/>
    <d v="2018-01-24T00:00:00"/>
    <x v="13"/>
    <n v="2018"/>
    <n v="1"/>
    <n v="4"/>
    <n v="648"/>
    <n v="648"/>
    <n v="649"/>
    <n v="584.1"/>
    <n v="586.29999999999995"/>
    <n v="584"/>
  </r>
  <r>
    <n v="102"/>
    <n v="5"/>
    <n v="40709"/>
    <n v="679488"/>
    <n v="45765"/>
    <s v="A023M01-1"/>
    <s v="A023M01"/>
    <s v="EDE087"/>
    <s v="Mousse saveur fruits rouges avec édulcorants - Boite 0.335 kg"/>
    <s v="SF01276"/>
    <n v="0.33500000000000002"/>
    <x v="1"/>
    <x v="0"/>
    <d v="2018-01-24T00:00:00"/>
    <x v="13"/>
    <n v="2018"/>
    <n v="1"/>
    <n v="4"/>
    <n v="324"/>
    <n v="324"/>
    <n v="320"/>
    <n v="107.2"/>
    <n v="108.5"/>
    <n v="108.55"/>
  </r>
  <r>
    <n v="102"/>
    <n v="5"/>
    <n v="40711"/>
    <n v="679508"/>
    <n v="45760"/>
    <s v="A023M02-2"/>
    <s v="A023M02"/>
    <s v="TOL079"/>
    <s v="Céréales instant saveur cacao Tonus Line 650 g"/>
    <s v="SF01238"/>
    <n v="0.65"/>
    <x v="2"/>
    <x v="0"/>
    <d v="2018-01-23T00:00:00"/>
    <x v="13"/>
    <n v="2018"/>
    <n v="1"/>
    <n v="4"/>
    <n v="648"/>
    <n v="648"/>
    <n v="641"/>
    <n v="416.65000000000003"/>
    <n v="424.5"/>
    <n v="422"/>
  </r>
  <r>
    <n v="102"/>
    <n v="5"/>
    <n v="40713"/>
    <n v="679523"/>
    <n v="45767"/>
    <s v="A023M03-2"/>
    <s v="A023M03"/>
    <s v="TOL233"/>
    <s v="Crème HP saveur café sachet 200g &quot;TOL&quot;"/>
    <s v="SF01242"/>
    <n v="0.2"/>
    <x v="2"/>
    <x v="0"/>
    <d v="2018-01-24T00:00:00"/>
    <x v="13"/>
    <n v="2018"/>
    <n v="1"/>
    <n v="4"/>
    <n v="1620"/>
    <n v="1620"/>
    <n v="1573"/>
    <n v="314.60000000000002"/>
    <n v="323.3"/>
    <n v="324.00000000000006"/>
  </r>
  <r>
    <n v="102"/>
    <n v="5"/>
    <n v="40715"/>
    <n v="679537"/>
    <n v="45773"/>
    <s v="A024M01-2"/>
    <s v="A024M01"/>
    <s v="TOL002"/>
    <s v="Velouté de légumes du soleil HP HC - sachet 70g - Tonus Line"/>
    <s v="SF00984"/>
    <n v="7.0000000000000007E-2"/>
    <x v="2"/>
    <x v="0"/>
    <d v="2018-01-24T00:00:00"/>
    <x v="13"/>
    <n v="2018"/>
    <n v="1"/>
    <n v="4"/>
    <n v="2592"/>
    <n v="2592"/>
    <n v="2441"/>
    <n v="170.87"/>
    <n v="182.1"/>
    <n v="181.99999999999997"/>
  </r>
  <r>
    <n v="102"/>
    <n v="5"/>
    <n v="40721"/>
    <n v="679597"/>
    <n v="45770"/>
    <s v="A023M07-1"/>
    <s v="A023M07"/>
    <s v="PERF002"/>
    <s v="Fonds brun 1 kg  &quot;Nutrisens Performance&quot;"/>
    <s v="SF01322"/>
    <n v="1"/>
    <x v="1"/>
    <x v="0"/>
    <d v="2018-01-24T00:00:00"/>
    <x v="13"/>
    <n v="2018"/>
    <n v="1"/>
    <n v="4"/>
    <n v="324"/>
    <n v="324"/>
    <n v="322"/>
    <n v="322"/>
    <n v="327.3"/>
    <n v="323.97999999999996"/>
  </r>
  <r>
    <n v="102"/>
    <n v="5"/>
    <n v="40723"/>
    <n v="679621"/>
    <n v="45774"/>
    <s v="A023M05-1"/>
    <s v="A023M05"/>
    <s v="PERF035"/>
    <s v="Bouillon de boeuf 1 kg &quot;NUTRISENS PERFORMANCE&quot;"/>
    <s v="SF01311"/>
    <n v="1"/>
    <x v="1"/>
    <x v="0"/>
    <d v="2018-01-24T00:00:00"/>
    <x v="13"/>
    <n v="2018"/>
    <n v="1"/>
    <n v="4"/>
    <n v="270"/>
    <n v="270"/>
    <n v="265"/>
    <n v="265"/>
    <n v="269.7"/>
    <n v="269.99999999999994"/>
  </r>
  <r>
    <n v="102"/>
    <n v="5"/>
    <n v="40848"/>
    <n v="681130"/>
    <n v="45766"/>
    <s v="A023M06-1"/>
    <s v="A023M06"/>
    <s v="PF00021"/>
    <s v="Jus de veau boite 0kg900 Cookalim"/>
    <s v="SF00892"/>
    <n v="0.9"/>
    <x v="1"/>
    <x v="0"/>
    <d v="2018-01-24T00:00:00"/>
    <x v="13"/>
    <n v="2018"/>
    <n v="1"/>
    <n v="4"/>
    <n v="216"/>
    <n v="216"/>
    <n v="212"/>
    <n v="190.8"/>
    <n v="193.9"/>
    <n v="195.03000000000003"/>
  </r>
  <r>
    <n v="102"/>
    <n v="5"/>
    <n v="41024"/>
    <n v="682741"/>
    <n v="45769"/>
    <s v="A003MR10-2"/>
    <s v="A003MR10"/>
    <s v="TOL994"/>
    <s v="Céréal'nut HP+ saveur biscuit sachet 50 g (ALLERGENES)"/>
    <s v="SF01220"/>
    <n v="0.05"/>
    <x v="2"/>
    <x v="0"/>
    <d v="2018-01-24T00:00:00"/>
    <x v="13"/>
    <n v="2018"/>
    <n v="1"/>
    <n v="4"/>
    <n v="288"/>
    <n v="288"/>
    <n v="278"/>
    <n v="13.9"/>
    <n v="0"/>
    <n v="0"/>
  </r>
  <r>
    <n v="102"/>
    <n v="5"/>
    <n v="41034"/>
    <n v="683056"/>
    <n v="45771"/>
    <s v="AS04PU04-7"/>
    <s v="AS04PU04"/>
    <s v="EDE120"/>
    <s v="Purée du Chef pauvre en sodium sac 5 kg"/>
    <s v="SF01356"/>
    <n v="5"/>
    <x v="3"/>
    <x v="2"/>
    <d v="2018-01-24T00:00:00"/>
    <x v="13"/>
    <n v="2018"/>
    <n v="1"/>
    <n v="4"/>
    <n v="1065"/>
    <n v="1045"/>
    <n v="1041"/>
    <n v="5205"/>
    <n v="0"/>
    <n v="0"/>
  </r>
  <r>
    <n v="102"/>
    <n v="5"/>
    <n v="40719"/>
    <n v="679575"/>
    <n v="45802"/>
    <s v="A024M02-3"/>
    <s v="A024M02"/>
    <s v="PERF066"/>
    <s v="Potage instant tomate salé 20g &quot;NUTRISENS PERFORMANCE&quot;"/>
    <s v="SF01422"/>
    <n v="0.02"/>
    <x v="0"/>
    <x v="0"/>
    <d v="2018-01-25T00:00:00"/>
    <x v="14"/>
    <n v="2018"/>
    <n v="1"/>
    <n v="4"/>
    <n v="30000"/>
    <n v="30000"/>
    <n v="29000"/>
    <n v="580"/>
    <n v="600"/>
    <n v="600.00000000000023"/>
  </r>
  <r>
    <n v="102"/>
    <n v="5"/>
    <n v="40758"/>
    <n v="679971"/>
    <n v="45784"/>
    <s v="A018M10-8"/>
    <s v="A018M10"/>
    <s v="TOL1017"/>
    <s v="Hydrinstant parf.pomme avec sucre et édulc stick 30g Tonus line"/>
    <s v="SF01299"/>
    <n v="0.03"/>
    <x v="4"/>
    <x v="0"/>
    <d v="2018-01-24T00:00:00"/>
    <x v="14"/>
    <n v="2018"/>
    <n v="1"/>
    <n v="4"/>
    <n v="4860"/>
    <n v="4860"/>
    <n v="4710"/>
    <n v="141.29999999999998"/>
    <n v="145.69999999999999"/>
    <n v="145.78999999999996"/>
  </r>
  <r>
    <n v="102"/>
    <n v="5"/>
    <n v="40794"/>
    <n v="680482"/>
    <n v="45801"/>
    <s v="A022M02-8"/>
    <s v="A022M02"/>
    <s v="TOL1014"/>
    <s v="Hydrinstant parf.grenadine avec sucre et édulc stick 30g Tonus line"/>
    <s v="SF01295"/>
    <n v="0.03"/>
    <x v="4"/>
    <x v="0"/>
    <d v="2018-01-25T00:00:00"/>
    <x v="14"/>
    <n v="2018"/>
    <n v="1"/>
    <n v="4"/>
    <n v="4860"/>
    <n v="4860"/>
    <n v="4695"/>
    <n v="140.85"/>
    <n v="145.6"/>
    <n v="145.81"/>
  </r>
  <r>
    <n v="102"/>
    <n v="5"/>
    <n v="41072"/>
    <n v="683479"/>
    <n v="45783"/>
    <s v="A025R01-1"/>
    <s v="A025R01"/>
    <s v="TOL1066"/>
    <s v="Protipulse 550 g"/>
    <s v="XMP866"/>
    <n v="0.55000000000000004"/>
    <x v="1"/>
    <x v="1"/>
    <d v="2018-01-25T00:00:00"/>
    <x v="14"/>
    <n v="2018"/>
    <n v="1"/>
    <n v="4"/>
    <n v="909"/>
    <n v="909"/>
    <n v="846"/>
    <n v="465.3"/>
    <n v="0"/>
    <n v="0"/>
  </r>
  <r>
    <n v="102"/>
    <n v="5"/>
    <n v="41073"/>
    <n v="683487"/>
    <n v="45789"/>
    <s v="A025R02-1"/>
    <s v="A025R02"/>
    <s v="TOL1066"/>
    <s v="Protipulse 550 g"/>
    <s v="XMP866"/>
    <n v="0.55000000000000004"/>
    <x v="1"/>
    <x v="1"/>
    <d v="2018-01-25T00:00:00"/>
    <x v="14"/>
    <n v="2018"/>
    <n v="1"/>
    <n v="4"/>
    <n v="909"/>
    <n v="909"/>
    <n v="848"/>
    <n v="466.40000000000003"/>
    <n v="0"/>
    <n v="0"/>
  </r>
  <r>
    <n v="102"/>
    <n v="5"/>
    <n v="41074"/>
    <n v="683494"/>
    <n v="45794"/>
    <s v="A025R03-1"/>
    <s v="A025R03"/>
    <s v="TOL1066"/>
    <s v="Protipulse 550 g"/>
    <s v="XMP866"/>
    <n v="0.55000000000000004"/>
    <x v="1"/>
    <x v="1"/>
    <d v="2018-01-25T00:00:00"/>
    <x v="14"/>
    <n v="2018"/>
    <n v="1"/>
    <n v="4"/>
    <n v="909"/>
    <n v="909"/>
    <n v="849"/>
    <n v="466.95000000000005"/>
    <n v="0"/>
    <n v="0"/>
  </r>
  <r>
    <n v="102"/>
    <n v="5"/>
    <n v="41075"/>
    <n v="683501"/>
    <n v="45799"/>
    <s v="A025R04-1"/>
    <s v="A025R04"/>
    <s v="TOL1066"/>
    <s v="Protipulse 550 g"/>
    <s v="XMP866"/>
    <n v="0.55000000000000004"/>
    <x v="1"/>
    <x v="1"/>
    <d v="2018-01-25T00:00:00"/>
    <x v="14"/>
    <n v="2018"/>
    <n v="1"/>
    <n v="4"/>
    <n v="909"/>
    <n v="909"/>
    <n v="853"/>
    <n v="469.15000000000003"/>
    <n v="0"/>
    <n v="0"/>
  </r>
  <r>
    <n v="102"/>
    <n v="5"/>
    <n v="41076"/>
    <n v="683515"/>
    <n v="45788"/>
    <e v="#N/A"/>
    <e v="#N/A"/>
    <s v="TOLPH0994"/>
    <s v="Céréal'nut HP+ biscuit pk 6x50g"/>
    <s v="SF01220"/>
    <n v="0.3"/>
    <x v="0"/>
    <x v="0"/>
    <d v="2018-01-25T00:00:00"/>
    <x v="14"/>
    <n v="2018"/>
    <n v="1"/>
    <n v="4"/>
    <n v="46"/>
    <n v="46"/>
    <n v="0"/>
    <n v="0"/>
    <n v="0"/>
    <n v="0"/>
  </r>
  <r>
    <n v="102"/>
    <n v="5"/>
    <n v="41078"/>
    <n v="683535"/>
    <n v="45790"/>
    <s v="AS04PU04-7"/>
    <s v="AS04PU04"/>
    <s v="EDE120"/>
    <s v="Purée du Chef pauvre en sodium sac 5 kg"/>
    <s v="SF01356"/>
    <n v="5"/>
    <x v="3"/>
    <x v="2"/>
    <d v="2018-01-25T00:00:00"/>
    <x v="14"/>
    <n v="2018"/>
    <n v="1"/>
    <n v="4"/>
    <n v="440"/>
    <n v="440"/>
    <n v="439"/>
    <n v="2195"/>
    <n v="0"/>
    <n v="0"/>
  </r>
  <r>
    <n v="102"/>
    <n v="5"/>
    <n v="41079"/>
    <n v="683576"/>
    <n v="45804"/>
    <s v="AS04PU02-7"/>
    <s v="AS04PU02"/>
    <s v="EDE106"/>
    <s v="Purée grand-mère pauvre en sodium sac 5 kg"/>
    <s v="SF01287"/>
    <n v="5"/>
    <x v="3"/>
    <x v="2"/>
    <d v="2018-01-25T00:00:00"/>
    <x v="14"/>
    <n v="2018"/>
    <n v="1"/>
    <n v="4"/>
    <n v="420"/>
    <n v="420"/>
    <n v="413"/>
    <n v="2065"/>
    <n v="0"/>
    <n v="0"/>
  </r>
  <r>
    <n v="102"/>
    <n v="5"/>
    <n v="41114"/>
    <n v="683876"/>
    <n v="45806"/>
    <s v="A026PX01"/>
    <s v="A026PX01"/>
    <s v="PREMIX00004"/>
    <s v="Pré-mix purée grand-mère salée &quot;nouvelle recette&quot;"/>
    <s v="XMP736"/>
    <n v="0"/>
    <x v="7"/>
    <x v="2"/>
    <d v="2018-01-26T00:00:00"/>
    <x v="15"/>
    <n v="2018"/>
    <n v="1"/>
    <n v="4"/>
    <n v="500"/>
    <n v="500"/>
    <n v="500.2"/>
    <n v="0"/>
    <n v="0"/>
    <n v="0"/>
  </r>
  <r>
    <n v="102"/>
    <n v="5"/>
    <n v="41140"/>
    <n v="684060"/>
    <n v="45814"/>
    <s v="AS04PU02-7"/>
    <s v="AS04PU02"/>
    <s v="EDE106"/>
    <s v="Purée grand-mère pauvre en sodium sac 5 kg"/>
    <s v="SF01287"/>
    <n v="5"/>
    <x v="3"/>
    <x v="2"/>
    <d v="2018-01-26T00:00:00"/>
    <x v="15"/>
    <n v="2018"/>
    <n v="1"/>
    <n v="4"/>
    <n v="420"/>
    <n v="420"/>
    <n v="416"/>
    <n v="2080"/>
    <n v="0"/>
    <n v="0"/>
  </r>
  <r>
    <n v="102"/>
    <n v="5"/>
    <n v="42116"/>
    <n v="695650"/>
    <n v="46745"/>
    <s v="A085R01-3"/>
    <s v="A085R01"/>
    <s v="TOL219"/>
    <s v="Gel 'M sachet 10 g / 150"/>
    <s v="SF01117"/>
    <n v="0.01"/>
    <x v="0"/>
    <x v="1"/>
    <d v="2018-01-26T00:00:00"/>
    <x v="15"/>
    <n v="2018"/>
    <n v="1"/>
    <n v="4"/>
    <n v="8100"/>
    <n v="8100"/>
    <n v="8100"/>
    <n v="81"/>
    <n v="0"/>
    <n v="0"/>
  </r>
  <r>
    <n v="102"/>
    <n v="5"/>
    <n v="40853"/>
    <n v="681176"/>
    <n v="45831"/>
    <s v="A025M09-1"/>
    <s v="A025M09"/>
    <s v="TOL1002"/>
    <s v="Hydr'instant saveur citron avec sucre et édulc 0.600 g"/>
    <s v="SF01293"/>
    <n v="0.6"/>
    <x v="1"/>
    <x v="0"/>
    <d v="2018-01-29T00:00:00"/>
    <x v="16"/>
    <n v="2018"/>
    <n v="1"/>
    <n v="5"/>
    <n v="324"/>
    <n v="324"/>
    <n v="318"/>
    <n v="190.79999999999998"/>
    <n v="194.5"/>
    <n v="194.41"/>
  </r>
  <r>
    <n v="102"/>
    <n v="5"/>
    <n v="40855"/>
    <n v="681196"/>
    <n v="45837"/>
    <s v="A025M10-1"/>
    <s v="A025M10"/>
    <s v="TOL359"/>
    <s v="Eau gélifiée parfum thé pêche sucré boite 800 g &quot;Tonus Line&quot;"/>
    <s v="SF00721"/>
    <n v="0.8"/>
    <x v="1"/>
    <x v="0"/>
    <d v="2018-01-29T00:00:00"/>
    <x v="16"/>
    <n v="2018"/>
    <n v="1"/>
    <n v="5"/>
    <n v="324"/>
    <n v="324"/>
    <n v="322"/>
    <n v="257.60000000000002"/>
    <n v="260.89999999999998"/>
    <n v="260"/>
  </r>
  <r>
    <n v="102"/>
    <n v="5"/>
    <n v="40859"/>
    <n v="681226"/>
    <n v="45832"/>
    <s v="A026M01-1"/>
    <s v="A026M01"/>
    <s v="TOL363"/>
    <s v="Eau gélifiée parfum pomme sucré boite 800 g &quot;Tonus Line&quot;"/>
    <s v="SF00709"/>
    <n v="0.8"/>
    <x v="1"/>
    <x v="0"/>
    <d v="2018-01-29T00:00:00"/>
    <x v="16"/>
    <n v="2018"/>
    <n v="1"/>
    <n v="5"/>
    <n v="324"/>
    <n v="324"/>
    <n v="322"/>
    <n v="257.60000000000002"/>
    <n v="260.3"/>
    <n v="259.99999999999994"/>
  </r>
  <r>
    <n v="102"/>
    <n v="5"/>
    <n v="40870"/>
    <n v="681267"/>
    <n v="45835"/>
    <s v="A026M02-1"/>
    <s v="A026M02"/>
    <s v="TOL353"/>
    <s v="Eau gélifiée parfum banane sucré boite 800 g &quot;Tonus Line&quot;"/>
    <s v="SF00713"/>
    <n v="0.8"/>
    <x v="1"/>
    <x v="0"/>
    <d v="2018-01-29T00:00:00"/>
    <x v="16"/>
    <n v="2018"/>
    <n v="1"/>
    <n v="5"/>
    <n v="324"/>
    <n v="324"/>
    <n v="322"/>
    <n v="257.60000000000002"/>
    <n v="260.5"/>
    <n v="260"/>
  </r>
  <r>
    <n v="102"/>
    <n v="5"/>
    <n v="41032"/>
    <n v="682936"/>
    <n v="45928"/>
    <s v="A026M03-3"/>
    <s v="A026M03"/>
    <s v="TOL375"/>
    <s v="Eau gélifiée parfum fruits rouges sucré sachet 27g &quot;Tonus Line&quot;"/>
    <s v="SF00717"/>
    <n v="2.7E-2"/>
    <x v="0"/>
    <x v="0"/>
    <d v="2018-01-29T00:00:00"/>
    <x v="16"/>
    <n v="2018"/>
    <n v="1"/>
    <n v="5"/>
    <n v="3400"/>
    <n v="3400"/>
    <n v="3215"/>
    <n v="86.804999999999993"/>
    <n v="91.9"/>
    <n v="92"/>
  </r>
  <r>
    <n v="102"/>
    <n v="5"/>
    <n v="41129"/>
    <n v="683992"/>
    <n v="45821"/>
    <s v="A029R01-2"/>
    <s v="A029R01"/>
    <s v="TOL196"/>
    <s v="Gel'mix+ sac 1 kg &quot;TOL&quot;"/>
    <s v="SF01249"/>
    <n v="1"/>
    <x v="2"/>
    <x v="1"/>
    <d v="2018-01-29T00:00:00"/>
    <x v="16"/>
    <n v="2018"/>
    <n v="1"/>
    <n v="5"/>
    <n v="360"/>
    <n v="360"/>
    <n v="336"/>
    <n v="336"/>
    <n v="0"/>
    <n v="0"/>
  </r>
  <r>
    <n v="102"/>
    <n v="5"/>
    <n v="41130"/>
    <n v="683997"/>
    <n v="45826"/>
    <s v="A029R02-2"/>
    <s v="A029R02"/>
    <s v="TOL196"/>
    <s v="Gel'mix+ sac 1 kg &quot;TOL&quot;"/>
    <s v="SF01249"/>
    <n v="1"/>
    <x v="2"/>
    <x v="1"/>
    <d v="2018-01-29T00:00:00"/>
    <x v="16"/>
    <n v="2018"/>
    <n v="1"/>
    <n v="5"/>
    <n v="350"/>
    <n v="350"/>
    <n v="340"/>
    <n v="340"/>
    <n v="0"/>
    <n v="0"/>
  </r>
  <r>
    <n v="102"/>
    <n v="5"/>
    <n v="41131"/>
    <n v="684002"/>
    <n v="45834"/>
    <s v="A029R03-2"/>
    <s v="A029R03"/>
    <s v="TOL196"/>
    <s v="Gel'mix+ sac 1 kg &quot;TOL&quot;"/>
    <s v="SF01249"/>
    <n v="1"/>
    <x v="2"/>
    <x v="1"/>
    <d v="2018-01-29T00:00:00"/>
    <x v="16"/>
    <n v="2018"/>
    <n v="1"/>
    <n v="5"/>
    <n v="350"/>
    <n v="350"/>
    <n v="343"/>
    <n v="343"/>
    <n v="0"/>
    <n v="0"/>
  </r>
  <r>
    <n v="102"/>
    <n v="5"/>
    <n v="41132"/>
    <n v="684007"/>
    <n v="45836"/>
    <s v="A018M08-2"/>
    <s v="A018M08"/>
    <s v="TOL983"/>
    <s v="Gel' Ami - sac 1 kg - &quot;Tonus Line&quot;"/>
    <s v="SF01122"/>
    <n v="1"/>
    <x v="2"/>
    <x v="0"/>
    <d v="2018-01-29T00:00:00"/>
    <x v="16"/>
    <n v="2018"/>
    <n v="1"/>
    <n v="5"/>
    <n v="425"/>
    <n v="425"/>
    <n v="420"/>
    <n v="420"/>
    <n v="425.5"/>
    <n v="423"/>
  </r>
  <r>
    <n v="102"/>
    <n v="5"/>
    <n v="41134"/>
    <n v="684017"/>
    <n v="45819"/>
    <s v="A029R04-1"/>
    <s v="A029R04"/>
    <s v="TOL220"/>
    <s v="Gel' M bte 300g"/>
    <s v="SF01117"/>
    <n v="0.3"/>
    <x v="1"/>
    <x v="1"/>
    <d v="2018-01-29T00:00:00"/>
    <x v="16"/>
    <n v="2018"/>
    <n v="1"/>
    <n v="5"/>
    <n v="1333"/>
    <n v="1333"/>
    <n v="1332"/>
    <n v="399.59999999999997"/>
    <n v="0"/>
    <n v="0"/>
  </r>
  <r>
    <n v="102"/>
    <n v="5"/>
    <n v="41135"/>
    <n v="684024"/>
    <n v="45822"/>
    <s v="A029R05-1"/>
    <s v="A029R05"/>
    <s v="TOL220"/>
    <s v="Gel' M bte 300g"/>
    <s v="SF01117"/>
    <n v="0.3"/>
    <x v="1"/>
    <x v="1"/>
    <d v="2018-01-29T00:00:00"/>
    <x v="16"/>
    <n v="2018"/>
    <n v="1"/>
    <n v="5"/>
    <n v="1333"/>
    <n v="1333"/>
    <n v="893"/>
    <n v="267.89999999999998"/>
    <n v="0"/>
    <n v="0"/>
  </r>
  <r>
    <n v="102"/>
    <n v="5"/>
    <n v="41136"/>
    <n v="684032"/>
    <n v="45829"/>
    <s v="A025M01-1"/>
    <s v="A025M01"/>
    <s v="TOL189"/>
    <s v="Gel Ami bte 0.300 kg &quot;TOL&quot;"/>
    <s v="SF01122"/>
    <n v="0.3"/>
    <x v="1"/>
    <x v="0"/>
    <d v="2018-01-29T00:00:00"/>
    <x v="16"/>
    <n v="2018"/>
    <n v="1"/>
    <n v="5"/>
    <n v="1410"/>
    <n v="1391"/>
    <n v="1357"/>
    <n v="407.09999999999997"/>
    <n v="417.3"/>
    <n v="423"/>
  </r>
  <r>
    <n v="102"/>
    <n v="5"/>
    <n v="41151"/>
    <n v="684158"/>
    <n v="45824"/>
    <s v="A029R06-3"/>
    <s v="A029R06"/>
    <s v="TOL219"/>
    <s v="Gel 'M sachet 10 g / 150"/>
    <s v="SF01117"/>
    <n v="0.01"/>
    <x v="0"/>
    <x v="1"/>
    <d v="2018-01-29T00:00:00"/>
    <x v="16"/>
    <n v="2018"/>
    <n v="1"/>
    <n v="5"/>
    <n v="10000"/>
    <n v="10000"/>
    <n v="10000"/>
    <n v="100"/>
    <n v="0"/>
    <n v="0"/>
  </r>
  <r>
    <n v="102"/>
    <n v="5"/>
    <n v="41164"/>
    <n v="684281"/>
    <n v="45840"/>
    <s v="AS05PU02-7"/>
    <s v="AS05PU02"/>
    <s v="EDE106"/>
    <s v="Purée grand-mère pauvre en sodium sac 5 kg"/>
    <s v="SF01287"/>
    <n v="5"/>
    <x v="3"/>
    <x v="2"/>
    <d v="2018-01-29T00:00:00"/>
    <x v="16"/>
    <n v="2018"/>
    <n v="1"/>
    <n v="5"/>
    <n v="810"/>
    <n v="810"/>
    <n v="800"/>
    <n v="4000"/>
    <n v="0"/>
    <n v="0"/>
  </r>
  <r>
    <n v="102"/>
    <n v="5"/>
    <n v="41167"/>
    <n v="684322"/>
    <n v="45842"/>
    <s v="AS05PU06-7"/>
    <s v="AS05PU06"/>
    <s v="PF00206"/>
    <s v="Purée premium pauvre en sodium sac 5 kg"/>
    <s v="SF01287"/>
    <n v="5"/>
    <x v="3"/>
    <x v="2"/>
    <d v="2018-01-29T00:00:00"/>
    <x v="16"/>
    <n v="2018"/>
    <n v="1"/>
    <n v="5"/>
    <n v="135"/>
    <n v="135"/>
    <n v="133"/>
    <n v="665"/>
    <n v="0"/>
    <n v="0"/>
  </r>
  <r>
    <n v="102"/>
    <n v="5"/>
    <n v="40784"/>
    <n v="680356"/>
    <n v="45873"/>
    <s v="A029M04-1"/>
    <s v="A029M04"/>
    <s v="TOL992"/>
    <s v="Céréal'nut HP+ saveur biscuit bte 900 g (ALLERGENES)"/>
    <s v="SF01220"/>
    <n v="0.9"/>
    <x v="1"/>
    <x v="0"/>
    <d v="2018-01-30T00:00:00"/>
    <x v="17"/>
    <n v="2018"/>
    <n v="1"/>
    <n v="5"/>
    <n v="756"/>
    <n v="756"/>
    <n v="751"/>
    <n v="675.9"/>
    <n v="683.3"/>
    <n v="681.01"/>
  </r>
  <r>
    <n v="102"/>
    <n v="5"/>
    <n v="40801"/>
    <n v="680607"/>
    <n v="45847"/>
    <s v="A026M06-3"/>
    <s v="A026M06"/>
    <s v="EDE102"/>
    <s v="Déjeuner cacao edulcoré riche en fibre"/>
    <s v="SF01289"/>
    <n v="1.2E-2"/>
    <x v="0"/>
    <x v="0"/>
    <d v="2018-01-29T00:00:00"/>
    <x v="17"/>
    <n v="2018"/>
    <n v="1"/>
    <n v="5"/>
    <n v="9000"/>
    <n v="9000"/>
    <n v="7500"/>
    <n v="90"/>
    <n v="107.7"/>
    <n v="108"/>
  </r>
  <r>
    <n v="102"/>
    <n v="5"/>
    <n v="40803"/>
    <n v="680619"/>
    <n v="45871"/>
    <s v="A029M08-3"/>
    <s v="A029M08"/>
    <s v="PERF067"/>
    <s v="Potage instant champignons pauvre en sodium 20g &quot;NUTRISENS PERFORMANCE&quot;"/>
    <s v="SF01423"/>
    <n v="0.02"/>
    <x v="0"/>
    <x v="0"/>
    <d v="2018-01-30T00:00:00"/>
    <x v="17"/>
    <n v="2018"/>
    <n v="1"/>
    <n v="5"/>
    <n v="18000"/>
    <n v="18000"/>
    <n v="17709"/>
    <n v="354.18"/>
    <n v="360.1"/>
    <n v="360.00000000000006"/>
  </r>
  <r>
    <n v="102"/>
    <n v="5"/>
    <n v="40820"/>
    <n v="680829"/>
    <n v="45857"/>
    <s v="A029M06-1"/>
    <s v="A029M06"/>
    <s v="PF00031"/>
    <s v="Mousse parfum chocolat boite 1 kg &quot;Cookalim&quot;"/>
    <s v="SF01106"/>
    <n v="1"/>
    <x v="1"/>
    <x v="0"/>
    <d v="2018-01-30T00:00:00"/>
    <x v="17"/>
    <n v="2018"/>
    <n v="1"/>
    <n v="5"/>
    <n v="324"/>
    <n v="324"/>
    <n v="322"/>
    <n v="322"/>
    <n v="324.3"/>
    <n v="324.01"/>
  </r>
  <r>
    <n v="102"/>
    <n v="5"/>
    <n v="40822"/>
    <n v="680846"/>
    <n v="45851"/>
    <s v="A026M08-1"/>
    <s v="A026M08"/>
    <s v="PF00032"/>
    <s v="Crème brûlée sans cassonade boite 0kg600 Cookalim"/>
    <s v="SF01006"/>
    <n v="0.6"/>
    <x v="1"/>
    <x v="0"/>
    <d v="2018-01-30T00:00:00"/>
    <x v="17"/>
    <n v="2018"/>
    <n v="1"/>
    <n v="5"/>
    <n v="324"/>
    <n v="324"/>
    <n v="320"/>
    <n v="192"/>
    <n v="195.1"/>
    <n v="195.01999999999998"/>
  </r>
  <r>
    <n v="102"/>
    <n v="5"/>
    <n v="40857"/>
    <n v="681210"/>
    <n v="45846"/>
    <s v="A025M11-1"/>
    <s v="A025M11"/>
    <s v="TOL815"/>
    <s v="Eau gélifiée parfum pomme édulcorée boite 625g &quot;Tonus line&quot;"/>
    <s v="SF00727"/>
    <n v="0.625"/>
    <x v="1"/>
    <x v="0"/>
    <d v="2018-01-29T00:00:00"/>
    <x v="17"/>
    <n v="2018"/>
    <n v="1"/>
    <n v="5"/>
    <n v="324"/>
    <n v="324"/>
    <n v="322"/>
    <n v="201.25"/>
    <n v="202.5"/>
    <n v="203"/>
  </r>
  <r>
    <n v="102"/>
    <n v="5"/>
    <n v="40872"/>
    <n v="681281"/>
    <n v="45853"/>
    <s v="A026M04-1"/>
    <s v="A026M04"/>
    <s v="TOL813"/>
    <s v="Eau gélifiée parfum grenadine édulcorée boite 625g &quot;Tonus line&quot;"/>
    <s v="SF00725"/>
    <n v="0.625"/>
    <x v="1"/>
    <x v="0"/>
    <d v="2018-01-30T00:00:00"/>
    <x v="17"/>
    <n v="2018"/>
    <n v="1"/>
    <n v="5"/>
    <n v="648"/>
    <n v="648"/>
    <n v="645"/>
    <n v="403.125"/>
    <n v="405.5"/>
    <n v="405.02"/>
  </r>
  <r>
    <n v="102"/>
    <n v="5"/>
    <n v="41025"/>
    <n v="682749"/>
    <n v="45862"/>
    <s v="A029M03-1"/>
    <s v="A029M03"/>
    <s v="TOL993"/>
    <s v="Céréal'nut HP+ avec édulcorants saveur biscuit bte 750 g (ALLERGENES)"/>
    <s v="SF01221"/>
    <n v="0.75"/>
    <x v="1"/>
    <x v="0"/>
    <d v="2018-01-30T00:00:00"/>
    <x v="17"/>
    <n v="2018"/>
    <n v="1"/>
    <n v="5"/>
    <n v="756"/>
    <n v="756"/>
    <n v="753"/>
    <n v="564.75"/>
    <n v="567.9"/>
    <n v="567.02"/>
  </r>
  <r>
    <n v="102"/>
    <n v="5"/>
    <n v="41133"/>
    <n v="684012"/>
    <n v="45845"/>
    <s v="A018M09-2"/>
    <s v="A018M09"/>
    <s v="TOL983"/>
    <s v="Gel' Ami - sac 1 kg - &quot;Tonus Line&quot;"/>
    <s v="SF01122"/>
    <n v="1"/>
    <x v="2"/>
    <x v="0"/>
    <d v="2018-01-29T00:00:00"/>
    <x v="17"/>
    <n v="2018"/>
    <n v="1"/>
    <n v="5"/>
    <n v="432"/>
    <n v="432"/>
    <n v="420"/>
    <n v="420"/>
    <n v="432.5"/>
    <n v="423"/>
  </r>
  <r>
    <n v="102"/>
    <n v="5"/>
    <n v="41153"/>
    <n v="684174"/>
    <n v="45852"/>
    <s v="A025M02-2"/>
    <s v="A025M02"/>
    <s v="TOL983"/>
    <s v="Gel' Ami - sac 1 kg - &quot;Tonus Line&quot;"/>
    <s v="SF01122"/>
    <n v="1"/>
    <x v="2"/>
    <x v="0"/>
    <d v="2018-01-30T00:00:00"/>
    <x v="17"/>
    <n v="2018"/>
    <n v="1"/>
    <n v="5"/>
    <n v="428"/>
    <n v="428"/>
    <n v="420"/>
    <n v="420"/>
    <n v="428.5"/>
    <n v="423"/>
  </r>
  <r>
    <n v="102"/>
    <n v="5"/>
    <n v="41154"/>
    <n v="684187"/>
    <n v="45850"/>
    <s v="A025M03-2"/>
    <s v="A025M03"/>
    <s v="TOL983"/>
    <s v="Gel' Ami - sac 1 kg - &quot;Tonus Line&quot;"/>
    <s v="SF01122"/>
    <n v="1"/>
    <x v="2"/>
    <x v="0"/>
    <d v="2018-01-30T00:00:00"/>
    <x v="17"/>
    <n v="2018"/>
    <n v="1"/>
    <n v="5"/>
    <n v="433"/>
    <n v="433"/>
    <n v="420"/>
    <n v="420"/>
    <n v="433"/>
    <n v="423"/>
  </r>
  <r>
    <n v="102"/>
    <n v="5"/>
    <n v="41155"/>
    <n v="684193"/>
    <n v="45858"/>
    <s v="A025M04-2"/>
    <s v="A025M04"/>
    <s v="TOL983"/>
    <s v="Gel' Ami - sac 1 kg - &quot;Tonus Line&quot;"/>
    <s v="SF01122"/>
    <n v="1"/>
    <x v="2"/>
    <x v="0"/>
    <d v="2018-01-30T00:00:00"/>
    <x v="17"/>
    <n v="2018"/>
    <n v="1"/>
    <n v="5"/>
    <n v="422"/>
    <n v="422"/>
    <n v="420"/>
    <n v="420"/>
    <n v="422.1"/>
    <n v="423"/>
  </r>
  <r>
    <n v="102"/>
    <n v="5"/>
    <n v="41156"/>
    <n v="684198"/>
    <n v="45864"/>
    <s v="A025M05-2"/>
    <s v="A025M05"/>
    <s v="TOL983"/>
    <s v="Gel' Ami - sac 1 kg - &quot;Tonus Line&quot;"/>
    <s v="SF01122"/>
    <n v="1"/>
    <x v="2"/>
    <x v="0"/>
    <d v="2018-01-30T00:00:00"/>
    <x v="17"/>
    <n v="2018"/>
    <n v="1"/>
    <n v="5"/>
    <n v="427"/>
    <n v="427"/>
    <n v="420"/>
    <n v="420"/>
    <n v="427.7"/>
    <n v="423"/>
  </r>
  <r>
    <n v="102"/>
    <n v="5"/>
    <n v="41157"/>
    <n v="684203"/>
    <n v="45872"/>
    <s v="A025M06-2"/>
    <s v="A025M06"/>
    <s v="TOL983"/>
    <s v="Gel' Ami - sac 1 kg - &quot;Tonus Line&quot;"/>
    <s v="SF01122"/>
    <n v="1"/>
    <x v="2"/>
    <x v="0"/>
    <d v="2018-01-30T00:00:00"/>
    <x v="17"/>
    <n v="2018"/>
    <n v="1"/>
    <n v="5"/>
    <n v="427"/>
    <n v="427"/>
    <n v="420"/>
    <n v="420"/>
    <n v="427"/>
    <n v="423"/>
  </r>
  <r>
    <n v="102"/>
    <n v="5"/>
    <n v="41177"/>
    <n v="684460"/>
    <n v="45868"/>
    <s v="AS05PU05-7"/>
    <s v="AS05PU05"/>
    <s v="PF00203"/>
    <s v="Purée premium salée sac 5 kg"/>
    <s v="SF01288"/>
    <n v="5"/>
    <x v="3"/>
    <x v="2"/>
    <d v="2018-01-30T00:00:00"/>
    <x v="17"/>
    <n v="2018"/>
    <n v="1"/>
    <n v="5"/>
    <n v="163"/>
    <n v="163"/>
    <n v="160"/>
    <n v="800"/>
    <n v="0"/>
    <n v="0"/>
  </r>
  <r>
    <n v="102"/>
    <n v="5"/>
    <n v="41180"/>
    <n v="684541"/>
    <n v="45867"/>
    <s v="AS05PU01-7"/>
    <s v="AS05PU01"/>
    <s v="EDE103"/>
    <s v="Purée grand-mère salée sac 5 kg"/>
    <s v="SF01288"/>
    <n v="5"/>
    <x v="3"/>
    <x v="2"/>
    <d v="2018-01-30T00:00:00"/>
    <x v="17"/>
    <n v="2018"/>
    <n v="1"/>
    <n v="5"/>
    <n v="617"/>
    <n v="617"/>
    <n v="612"/>
    <n v="3060"/>
    <n v="0"/>
    <n v="0"/>
  </r>
  <r>
    <n v="102"/>
    <n v="5"/>
    <n v="40769"/>
    <n v="680155"/>
    <n v="45895"/>
    <s v="A031M03-1"/>
    <s v="A031M03"/>
    <s v="PF00018"/>
    <s v="Fumet de poisson boite 0kg900 Cookalim"/>
    <s v="SF00885"/>
    <n v="0.9"/>
    <x v="1"/>
    <x v="0"/>
    <d v="2018-01-31T00:00:00"/>
    <x v="18"/>
    <n v="2018"/>
    <n v="1"/>
    <n v="5"/>
    <n v="108"/>
    <n v="108"/>
    <n v="106"/>
    <n v="95.4"/>
    <n v="98.5"/>
    <n v="98.009999999999991"/>
  </r>
  <r>
    <n v="102"/>
    <n v="5"/>
    <n v="40771"/>
    <n v="680176"/>
    <n v="45896"/>
    <s v="A030M05-1"/>
    <s v="A030M05"/>
    <s v="PF00073"/>
    <s v="Bouillon de légumes - boite 1 kg Cookalim"/>
    <s v="SF00856"/>
    <n v="1"/>
    <x v="1"/>
    <x v="0"/>
    <d v="2018-01-31T00:00:00"/>
    <x v="18"/>
    <n v="2018"/>
    <n v="1"/>
    <n v="5"/>
    <n v="108"/>
    <n v="108"/>
    <n v="105"/>
    <n v="105"/>
    <n v="107.7"/>
    <n v="108"/>
  </r>
  <r>
    <n v="102"/>
    <n v="5"/>
    <n v="40777"/>
    <n v="680247"/>
    <n v="45886"/>
    <s v="A030M03-1"/>
    <s v="A030M03"/>
    <s v="PF00016"/>
    <s v="Fonds brun lié boite 0kg900 Cookalim"/>
    <s v="SF00881"/>
    <n v="0.9"/>
    <x v="1"/>
    <x v="0"/>
    <d v="2018-01-31T00:00:00"/>
    <x v="18"/>
    <n v="2018"/>
    <n v="1"/>
    <n v="5"/>
    <n v="648"/>
    <n v="648"/>
    <n v="640"/>
    <n v="576"/>
    <n v="584.9"/>
    <n v="584.00000000000011"/>
  </r>
  <r>
    <n v="102"/>
    <n v="5"/>
    <n v="40788"/>
    <n v="680399"/>
    <n v="45894"/>
    <s v="A029M01-2"/>
    <s v="A029M01"/>
    <s v="TOL1068"/>
    <s v="Céréales instant parfum BISCUIT avec édulcorant 650 g"/>
    <s v="SF01436"/>
    <n v="0.65"/>
    <x v="2"/>
    <x v="0"/>
    <d v="2018-01-31T00:00:00"/>
    <x v="18"/>
    <n v="2018"/>
    <n v="1"/>
    <n v="5"/>
    <n v="972"/>
    <n v="972"/>
    <n v="971"/>
    <n v="631.15"/>
    <n v="639.20000000000005"/>
    <n v="631.79"/>
  </r>
  <r>
    <n v="102"/>
    <n v="5"/>
    <n v="40799"/>
    <n v="680584"/>
    <n v="45887"/>
    <s v="A030M01-3"/>
    <s v="A030M01"/>
    <s v="PERF051"/>
    <s v="Potage instant poireaux-pommes de terre pauvre en sodium 20g &quot;NUTRISENS"/>
    <s v="SF01384"/>
    <n v="0.02"/>
    <x v="0"/>
    <x v="0"/>
    <d v="2018-01-30T00:00:00"/>
    <x v="18"/>
    <n v="2018"/>
    <n v="1"/>
    <n v="5"/>
    <n v="18000"/>
    <n v="20000"/>
    <n v="19800"/>
    <n v="396"/>
    <n v="400"/>
    <n v="400"/>
  </r>
  <r>
    <n v="102"/>
    <n v="5"/>
    <n v="40836"/>
    <n v="680998"/>
    <n v="45877"/>
    <s v="A029M07-1"/>
    <s v="A029M07"/>
    <s v="PERF00001"/>
    <s v="Bouillon de volaille 1 kg  &quot;Nutrisens Performance&quot;"/>
    <s v="SF01313"/>
    <n v="1"/>
    <x v="1"/>
    <x v="0"/>
    <d v="2018-01-31T00:00:00"/>
    <x v="18"/>
    <n v="2018"/>
    <n v="1"/>
    <n v="5"/>
    <n v="324"/>
    <n v="324"/>
    <n v="318"/>
    <n v="318"/>
    <n v="323.5"/>
    <n v="324.01"/>
  </r>
  <r>
    <n v="102"/>
    <n v="5"/>
    <n v="40840"/>
    <n v="681037"/>
    <n v="45888"/>
    <s v="A030M02-1"/>
    <s v="A030M02"/>
    <s v="PERF013"/>
    <s v="Jus de veau lié pauvre en sodium 1 kg  &quot;Nutrisens Performance&quot;"/>
    <s v="SF01327"/>
    <n v="1"/>
    <x v="1"/>
    <x v="0"/>
    <d v="2018-01-31T00:00:00"/>
    <x v="18"/>
    <n v="2018"/>
    <n v="1"/>
    <n v="5"/>
    <n v="324"/>
    <n v="324"/>
    <n v="318"/>
    <n v="318"/>
    <n v="323.3"/>
    <n v="324"/>
  </r>
  <r>
    <n v="102"/>
    <n v="5"/>
    <n v="40842"/>
    <n v="681055"/>
    <n v="45893"/>
    <s v="A031M04-1"/>
    <s v="A031M04"/>
    <s v="PERF021"/>
    <s v="Fumet de poisson pauvre en sodium 1KG &quot;NUTRISENS PERFORMANCE&quot;"/>
    <s v="SF01315"/>
    <n v="1"/>
    <x v="1"/>
    <x v="0"/>
    <d v="2018-01-31T00:00:00"/>
    <x v="18"/>
    <n v="2018"/>
    <n v="1"/>
    <n v="5"/>
    <n v="324"/>
    <n v="324"/>
    <n v="317"/>
    <n v="317"/>
    <n v="322.5"/>
    <n v="323.99"/>
  </r>
  <r>
    <n v="102"/>
    <n v="5"/>
    <n v="40846"/>
    <n v="681109"/>
    <n v="45883"/>
    <s v="A030M04-1"/>
    <s v="A030M04"/>
    <s v="PF00017"/>
    <s v="Fonds de veau blanc boite 0kg800 Cookalim"/>
    <s v="SF00883"/>
    <n v="0.8"/>
    <x v="1"/>
    <x v="0"/>
    <d v="2018-01-31T00:00:00"/>
    <x v="18"/>
    <n v="2018"/>
    <n v="1"/>
    <n v="5"/>
    <n v="216"/>
    <n v="216"/>
    <n v="212"/>
    <n v="169.60000000000002"/>
    <n v="173.3"/>
    <n v="173.01999999999995"/>
  </r>
  <r>
    <n v="102"/>
    <n v="5"/>
    <n v="40851"/>
    <n v="681163"/>
    <n v="45891"/>
    <s v="A025M08-2"/>
    <s v="A025M08"/>
    <s v="EDE037"/>
    <s v="Rudy'Gel parfum citron sachet 100g  &quot;Edé Ruy&quot;"/>
    <s v="SF01193"/>
    <n v="0.1"/>
    <x v="2"/>
    <x v="0"/>
    <d v="2018-01-31T00:00:00"/>
    <x v="18"/>
    <n v="2018"/>
    <n v="1"/>
    <n v="5"/>
    <n v="2688"/>
    <n v="2688"/>
    <n v="2610"/>
    <n v="261"/>
    <n v="269.5"/>
    <n v="269.67999999999995"/>
  </r>
  <r>
    <n v="102"/>
    <n v="5"/>
    <n v="40888"/>
    <n v="681385"/>
    <n v="45876"/>
    <s v="A029M02-1"/>
    <s v="A029M02"/>
    <s v="TOL998"/>
    <s v="Céréal'nut HP+ saveur praliné bte 900 g (ALLERGENES)"/>
    <s v="SF01230"/>
    <n v="0.9"/>
    <x v="1"/>
    <x v="0"/>
    <d v="2018-01-30T00:00:00"/>
    <x v="18"/>
    <n v="2018"/>
    <n v="1"/>
    <n v="5"/>
    <n v="756"/>
    <n v="756"/>
    <n v="739"/>
    <n v="665.1"/>
    <n v="681.2"/>
    <n v="681.0200000000001"/>
  </r>
  <r>
    <n v="102"/>
    <n v="5"/>
    <n v="41029"/>
    <n v="682803"/>
    <n v="45885"/>
    <s v="A026M05-2"/>
    <s v="A026M05"/>
    <s v="EDE039"/>
    <s v="Rudy'Gel parfum menthe sachet 100g  &quot;Edé Ruy&quot;"/>
    <s v="SF01195"/>
    <n v="0.1"/>
    <x v="2"/>
    <x v="0"/>
    <d v="2018-01-31T00:00:00"/>
    <x v="18"/>
    <n v="2018"/>
    <n v="1"/>
    <n v="5"/>
    <n v="1344"/>
    <n v="1344"/>
    <n v="1309"/>
    <n v="130.9"/>
    <n v="135.1"/>
    <n v="135.33999999999997"/>
  </r>
  <r>
    <n v="102"/>
    <n v="5"/>
    <n v="41158"/>
    <n v="684208"/>
    <n v="45870"/>
    <s v="A025M07-2"/>
    <s v="A025M07"/>
    <s v="TOL983"/>
    <s v="Gel' Ami - sac 1 kg - &quot;Tonus Line&quot;"/>
    <s v="SF01122"/>
    <n v="1"/>
    <x v="2"/>
    <x v="0"/>
    <d v="2018-01-30T00:00:00"/>
    <x v="18"/>
    <n v="2018"/>
    <n v="1"/>
    <n v="5"/>
    <n v="428"/>
    <n v="428"/>
    <n v="463"/>
    <n v="463"/>
    <n v="428.3"/>
    <n v="423"/>
  </r>
  <r>
    <n v="102"/>
    <n v="5"/>
    <n v="41178"/>
    <n v="684484"/>
    <n v="45882"/>
    <s v="A030M06-1"/>
    <s v="A030M06"/>
    <s v="TOL561"/>
    <s v="Mixé boeuf carottes bte 350 g &quot;TOL&quot;"/>
    <s v="SF01154"/>
    <n v="0.35"/>
    <x v="1"/>
    <x v="0"/>
    <d v="2018-01-31T00:00:00"/>
    <x v="18"/>
    <n v="2018"/>
    <n v="1"/>
    <n v="5"/>
    <n v="162"/>
    <n v="162"/>
    <n v="160"/>
    <n v="56"/>
    <n v="57.1"/>
    <n v="53.599999999999994"/>
  </r>
  <r>
    <n v="102"/>
    <n v="5"/>
    <n v="41181"/>
    <n v="684548"/>
    <n v="45890"/>
    <s v="A031R01-1"/>
    <s v="A031R01"/>
    <s v="IMP027"/>
    <s v="Tomate poudre atomisée - boite 1 kg - &quot;Impact&quot;"/>
    <s v="XMP057"/>
    <n v="1"/>
    <x v="1"/>
    <x v="1"/>
    <d v="2018-01-31T00:00:00"/>
    <x v="18"/>
    <n v="2018"/>
    <n v="1"/>
    <n v="5"/>
    <n v="54"/>
    <n v="54"/>
    <n v="54"/>
    <n v="54"/>
    <n v="0"/>
    <n v="0"/>
  </r>
  <r>
    <n v="102"/>
    <n v="5"/>
    <n v="41182"/>
    <n v="684556"/>
    <n v="45889"/>
    <s v="A031R02-6"/>
    <s v="A031R02"/>
    <s v="BRAKE008"/>
    <s v="Roux blanc - boite 1,5 kg"/>
    <s v="SF00843"/>
    <n v="1.5"/>
    <x v="5"/>
    <x v="1"/>
    <d v="2018-01-31T00:00:00"/>
    <x v="18"/>
    <n v="2018"/>
    <n v="1"/>
    <n v="5"/>
    <n v="432"/>
    <n v="234"/>
    <n v="209"/>
    <n v="313.5"/>
    <n v="0"/>
    <n v="0"/>
  </r>
  <r>
    <n v="102"/>
    <n v="5"/>
    <n v="41183"/>
    <n v="684566"/>
    <n v="45884"/>
    <s v="A031R03-6"/>
    <s v="A031R03"/>
    <s v="BRAKE008"/>
    <s v="Roux blanc - boite 1,5 kg"/>
    <s v="SF00843"/>
    <n v="1.5"/>
    <x v="5"/>
    <x v="1"/>
    <d v="2018-01-31T00:00:00"/>
    <x v="18"/>
    <n v="2018"/>
    <n v="1"/>
    <n v="5"/>
    <n v="198"/>
    <n v="198"/>
    <n v="223"/>
    <n v="334.5"/>
    <n v="0"/>
    <n v="0"/>
  </r>
  <r>
    <n v="102"/>
    <n v="5"/>
    <n v="41266"/>
    <n v="685438"/>
    <n v="45892"/>
    <s v="A031M02-5"/>
    <s v="A031M02"/>
    <s v="PF00189"/>
    <s v="Court bouillon - seau 2 Kg"/>
    <s v="SF00859"/>
    <n v="2"/>
    <x v="6"/>
    <x v="0"/>
    <d v="2018-01-31T00:00:00"/>
    <x v="18"/>
    <n v="2018"/>
    <n v="1"/>
    <n v="5"/>
    <n v="30"/>
    <n v="30"/>
    <n v="30"/>
    <n v="60"/>
    <n v="630"/>
    <n v="630.01"/>
  </r>
  <r>
    <n v="102"/>
    <n v="5"/>
    <n v="40781"/>
    <n v="680310"/>
    <n v="45917"/>
    <s v="A030M07-2"/>
    <s v="A030M07"/>
    <s v="TOL004"/>
    <s v="Velouté de potiron HP HC - sachet 70g - N.Médical"/>
    <s v="SF00982"/>
    <n v="7.0000000000000007E-2"/>
    <x v="2"/>
    <x v="0"/>
    <d v="2018-02-01T00:00:00"/>
    <x v="19"/>
    <n v="2018"/>
    <n v="2"/>
    <n v="5"/>
    <n v="3240"/>
    <n v="3240"/>
    <n v="3098"/>
    <n v="216.86"/>
    <n v="226.5"/>
    <n v="204.30999999999997"/>
  </r>
  <r>
    <n v="102"/>
    <n v="5"/>
    <n v="40824"/>
    <n v="680866"/>
    <n v="45912"/>
    <s v="A030M09-6"/>
    <s v="A030M09"/>
    <s v="BRAKE034"/>
    <s v="Bouillon de légumes SANS GLUTAMATE  &quot;BRAKE&quot;"/>
    <s v="SF01390"/>
    <n v="1.5"/>
    <x v="5"/>
    <x v="0"/>
    <d v="2018-02-01T00:00:00"/>
    <x v="19"/>
    <n v="2018"/>
    <n v="2"/>
    <n v="5"/>
    <n v="216"/>
    <n v="216"/>
    <n v="214"/>
    <n v="321"/>
    <n v="325.10000000000002"/>
    <n v="324"/>
  </r>
  <r>
    <n v="102"/>
    <n v="5"/>
    <n v="40826"/>
    <n v="680889"/>
    <n v="45921"/>
    <s v="A031M01-6"/>
    <s v="A031M01"/>
    <s v="BRAKE031"/>
    <s v="Fonds blanc de volaille SANS GLUTAMATE 600G &quot;BRAKE&quot;"/>
    <s v="SF01387"/>
    <n v="0.6"/>
    <x v="5"/>
    <x v="0"/>
    <d v="2018-02-01T00:00:00"/>
    <x v="19"/>
    <n v="2018"/>
    <n v="2"/>
    <n v="5"/>
    <n v="768"/>
    <n v="768"/>
    <n v="762"/>
    <n v="457.2"/>
    <n v="462.1"/>
    <n v="460.80999999999995"/>
  </r>
  <r>
    <n v="102"/>
    <n v="5"/>
    <n v="40838"/>
    <n v="681018"/>
    <n v="45903"/>
    <s v="A030M08-3"/>
    <s v="A030M08"/>
    <s v="PERF068"/>
    <s v="Potage instant cresson pauvre en sodium 20g &quot;NUTRISENS PERFORMANCE&quot;"/>
    <s v="SF01424"/>
    <n v="0.02"/>
    <x v="0"/>
    <x v="0"/>
    <d v="2018-01-31T00:00:00"/>
    <x v="19"/>
    <n v="2018"/>
    <n v="2"/>
    <n v="5"/>
    <n v="7000"/>
    <n v="7000"/>
    <n v="6483"/>
    <n v="129.66"/>
    <n v="137.1"/>
    <n v="118.29999999999998"/>
  </r>
  <r>
    <n v="102"/>
    <n v="5"/>
    <n v="40874"/>
    <n v="681297"/>
    <n v="45905"/>
    <s v="A029M05-2"/>
    <s v="A029M05"/>
    <s v="TOL080"/>
    <s v="Céréales instant saveur miel Tonus Line 650 g"/>
    <s v="SF01239"/>
    <n v="0.65"/>
    <x v="2"/>
    <x v="0"/>
    <d v="2018-01-31T00:00:00"/>
    <x v="19"/>
    <n v="2018"/>
    <n v="2"/>
    <n v="5"/>
    <n v="972"/>
    <n v="972"/>
    <n v="964"/>
    <n v="626.6"/>
    <n v="634.79999999999995"/>
    <n v="631.99999999999989"/>
  </r>
  <r>
    <n v="102"/>
    <n v="5"/>
    <n v="41292"/>
    <n v="685778"/>
    <n v="45910"/>
    <s v="A032R01-1"/>
    <s v="A032R01"/>
    <s v="TOL1066"/>
    <s v="Protipulse 550 g"/>
    <s v="XMP866"/>
    <n v="0.55000000000000004"/>
    <x v="1"/>
    <x v="1"/>
    <d v="2018-02-01T00:00:00"/>
    <x v="19"/>
    <n v="2018"/>
    <n v="2"/>
    <n v="5"/>
    <n v="854"/>
    <n v="854"/>
    <n v="849"/>
    <n v="466.95000000000005"/>
    <n v="0"/>
    <n v="0"/>
  </r>
  <r>
    <n v="102"/>
    <n v="5"/>
    <n v="41293"/>
    <n v="685788"/>
    <n v="45911"/>
    <s v="A032R02-1"/>
    <s v="A032R02"/>
    <s v="TOL1066"/>
    <s v="Protipulse 550 g"/>
    <s v="XMP866"/>
    <n v="0.55000000000000004"/>
    <x v="1"/>
    <x v="1"/>
    <d v="2018-02-01T00:00:00"/>
    <x v="19"/>
    <n v="2018"/>
    <n v="2"/>
    <n v="5"/>
    <n v="854"/>
    <n v="854"/>
    <n v="841"/>
    <n v="462.55"/>
    <n v="0"/>
    <n v="0"/>
  </r>
  <r>
    <n v="102"/>
    <n v="5"/>
    <n v="41294"/>
    <n v="685795"/>
    <n v="45918"/>
    <s v="A032R03-1"/>
    <s v="A032R03"/>
    <s v="TOL1066"/>
    <s v="Protipulse 550 g"/>
    <s v="XMP866"/>
    <n v="0.55000000000000004"/>
    <x v="1"/>
    <x v="1"/>
    <d v="2018-02-01T00:00:00"/>
    <x v="19"/>
    <n v="2018"/>
    <n v="2"/>
    <n v="5"/>
    <n v="854"/>
    <n v="854"/>
    <n v="847"/>
    <n v="465.85"/>
    <n v="0"/>
    <n v="0"/>
  </r>
  <r>
    <n v="102"/>
    <n v="5"/>
    <n v="41295"/>
    <n v="685802"/>
    <n v="45922"/>
    <s v="A032R04-1"/>
    <s v="A032R04"/>
    <s v="TOL1066"/>
    <s v="Protipulse 550 g"/>
    <s v="XMP866"/>
    <n v="0.55000000000000004"/>
    <x v="1"/>
    <x v="1"/>
    <d v="2018-02-01T00:00:00"/>
    <x v="19"/>
    <n v="2018"/>
    <n v="2"/>
    <n v="5"/>
    <n v="854"/>
    <n v="854"/>
    <n v="849"/>
    <n v="466.95000000000005"/>
    <n v="0"/>
    <n v="0"/>
  </r>
  <r>
    <n v="102"/>
    <n v="5"/>
    <n v="41298"/>
    <n v="685874"/>
    <n v="45925"/>
    <s v="AS05PU01-7"/>
    <s v="AS05PU01"/>
    <s v="EDE103"/>
    <s v="Purée grand-mère salée sac 5 kg"/>
    <s v="SF01288"/>
    <n v="5"/>
    <x v="3"/>
    <x v="2"/>
    <d v="2018-02-01T00:00:00"/>
    <x v="19"/>
    <n v="2018"/>
    <n v="2"/>
    <n v="5"/>
    <n v="600"/>
    <n v="600"/>
    <n v="596"/>
    <n v="2980"/>
    <n v="0"/>
    <n v="0"/>
  </r>
  <r>
    <n v="102"/>
    <n v="5"/>
    <n v="41299"/>
    <n v="685891"/>
    <n v="45926"/>
    <s v="AS05PU01-7"/>
    <s v="AS05PU01"/>
    <s v="EDE104"/>
    <s v="Purée grand-mère salée sac 15 kg"/>
    <s v="SF01288"/>
    <n v="15"/>
    <x v="3"/>
    <x v="2"/>
    <d v="2018-02-01T00:00:00"/>
    <x v="19"/>
    <n v="2018"/>
    <n v="2"/>
    <n v="5"/>
    <n v="40"/>
    <n v="40"/>
    <n v="40"/>
    <n v="600"/>
    <n v="0"/>
    <n v="0"/>
  </r>
  <r>
    <n v="102"/>
    <n v="5"/>
    <n v="41086"/>
    <n v="683640"/>
    <n v="45968"/>
    <s v="A036M02-3"/>
    <s v="A036M02"/>
    <s v="TOL1058"/>
    <s v="Entremets à chaud parfum pistache avec édulcorants sachet 50g  &quot;NUTRISENS MEDICA"/>
    <s v="SF01400"/>
    <n v="0.05"/>
    <x v="0"/>
    <x v="0"/>
    <d v="2018-02-05T00:00:00"/>
    <x v="20"/>
    <n v="2018"/>
    <n v="2"/>
    <n v="6"/>
    <n v="2592"/>
    <n v="2592"/>
    <n v="2496"/>
    <n v="124.80000000000001"/>
    <n v="129.5"/>
    <n v="129.61000000000001"/>
  </r>
  <r>
    <n v="102"/>
    <n v="5"/>
    <n v="41100"/>
    <n v="683778"/>
    <n v="45958"/>
    <s v="A032M12-2"/>
    <s v="A032M12"/>
    <s v="EDE079"/>
    <s v="Rudy'Gel parfum ananas sachet 100g  &quot;Edé Ruy&quot;"/>
    <s v="SF01250"/>
    <n v="0.1"/>
    <x v="2"/>
    <x v="1"/>
    <d v="2018-02-05T00:00:00"/>
    <x v="20"/>
    <n v="2018"/>
    <n v="2"/>
    <n v="6"/>
    <n v="1344"/>
    <n v="1344"/>
    <n v="1308"/>
    <n v="130.80000000000001"/>
    <n v="135.30000000000001"/>
    <n v="135.34"/>
  </r>
  <r>
    <n v="102"/>
    <n v="5"/>
    <n v="41102"/>
    <n v="683790"/>
    <n v="45959"/>
    <s v="A032M13-2"/>
    <s v="A032M13"/>
    <s v="EDE069"/>
    <s v="Rudy'Gel parfum fruits rouges sachet 100g  &quot;Edé Ruy&quot;"/>
    <s v="SF01222"/>
    <n v="0.1"/>
    <x v="2"/>
    <x v="0"/>
    <d v="2018-02-05T00:00:00"/>
    <x v="20"/>
    <n v="2018"/>
    <n v="2"/>
    <n v="6"/>
    <n v="1344"/>
    <n v="1344"/>
    <n v="1287"/>
    <n v="128.70000000000002"/>
    <n v="135.30000000000001"/>
    <n v="135.33999999999997"/>
  </r>
  <r>
    <n v="102"/>
    <n v="5"/>
    <n v="41110"/>
    <n v="683846"/>
    <n v="45961"/>
    <s v="A032M07-1"/>
    <s v="A032M07"/>
    <s v="TOL351"/>
    <s v="Eau gélifiée parfum abricot sucré boite 800 g &quot;Tonus Line&quot;"/>
    <s v="SF00711"/>
    <n v="0.8"/>
    <x v="1"/>
    <x v="0"/>
    <d v="2018-02-05T00:00:00"/>
    <x v="20"/>
    <n v="2018"/>
    <n v="2"/>
    <n v="6"/>
    <n v="648"/>
    <n v="648"/>
    <n v="636"/>
    <n v="508.8"/>
    <n v="519.6"/>
    <n v="518.01"/>
  </r>
  <r>
    <n v="102"/>
    <n v="5"/>
    <n v="41123"/>
    <n v="683939"/>
    <n v="45993"/>
    <s v="A033M01-2"/>
    <s v="A033M01"/>
    <s v="TOL809"/>
    <s v="Eau gélifiée parfum thé pêche sucré sachet 80g  &quot;Tonus Line&quot;"/>
    <s v="SF00721"/>
    <n v="0.08"/>
    <x v="2"/>
    <x v="0"/>
    <d v="2018-02-05T00:00:00"/>
    <x v="20"/>
    <n v="2018"/>
    <n v="2"/>
    <n v="6"/>
    <n v="2592"/>
    <n v="2592"/>
    <n v="2544"/>
    <n v="203.52"/>
    <n v="208.5"/>
    <n v="207.98999999999998"/>
  </r>
  <r>
    <n v="102"/>
    <n v="5"/>
    <n v="41125"/>
    <n v="683952"/>
    <n v="45962"/>
    <s v="A033M03-1"/>
    <s v="A033M03"/>
    <s v="TOL1007"/>
    <s v="Hydr'instant saveur orange avec sucre et édulc 0.600 g"/>
    <s v="SF01298"/>
    <n v="0.6"/>
    <x v="1"/>
    <x v="0"/>
    <d v="2018-02-05T00:00:00"/>
    <x v="20"/>
    <n v="2018"/>
    <n v="2"/>
    <n v="6"/>
    <n v="324"/>
    <n v="324"/>
    <n v="319"/>
    <n v="191.4"/>
    <n v="193.9"/>
    <n v="194.4"/>
  </r>
  <r>
    <n v="102"/>
    <n v="5"/>
    <n v="41184"/>
    <n v="684576"/>
    <n v="45954"/>
    <s v="A032M14-3"/>
    <s v="A032M14"/>
    <s v="TOL082"/>
    <s v="Eau gélifiée parfum menthe édulcoré sachet 25 g &quot;Tonus Line&quot;"/>
    <s v="SF00633"/>
    <n v="2.5000000000000001E-2"/>
    <x v="0"/>
    <x v="0"/>
    <d v="2018-02-05T00:00:00"/>
    <x v="20"/>
    <n v="2018"/>
    <n v="2"/>
    <n v="6"/>
    <n v="5184"/>
    <n v="5184"/>
    <n v="4749"/>
    <n v="118.72500000000001"/>
    <n v="129.30000000000001"/>
    <n v="129.99"/>
  </r>
  <r>
    <n v="102"/>
    <n v="5"/>
    <n v="41288"/>
    <n v="685744"/>
    <n v="45945"/>
    <s v="A032M09-3"/>
    <s v="A032M09"/>
    <s v="TOL962"/>
    <s v="Eau gélifiée parfum citron édulcoré sachet 25 g &quot;Tonus Line&quot;"/>
    <s v="SF00723"/>
    <n v="2.5000000000000001E-2"/>
    <x v="0"/>
    <x v="0"/>
    <d v="2018-02-05T00:00:00"/>
    <x v="20"/>
    <n v="2018"/>
    <n v="2"/>
    <n v="6"/>
    <n v="5184"/>
    <n v="5184"/>
    <n v="4870"/>
    <n v="121.75"/>
    <n v="130.30000000000001"/>
    <n v="130"/>
  </r>
  <r>
    <n v="102"/>
    <n v="5"/>
    <n v="41296"/>
    <n v="685863"/>
    <n v="45946"/>
    <s v="A032M01-2"/>
    <s v="A032M01"/>
    <s v="TOL983"/>
    <s v="Gel' Ami - sac 1 kg - &quot;Tonus Line&quot;"/>
    <s v="SF01122"/>
    <n v="1"/>
    <x v="2"/>
    <x v="0"/>
    <d v="2018-02-05T00:00:00"/>
    <x v="20"/>
    <n v="2018"/>
    <n v="2"/>
    <n v="6"/>
    <n v="414"/>
    <n v="414"/>
    <n v="420"/>
    <n v="420"/>
    <n v="414.3"/>
    <n v="423"/>
  </r>
  <r>
    <n v="102"/>
    <n v="5"/>
    <n v="41297"/>
    <n v="685868"/>
    <n v="45947"/>
    <s v="A032M02-2"/>
    <s v="A032M02"/>
    <s v="TOL983"/>
    <s v="Gel' Ami - sac 1 kg - &quot;Tonus Line&quot;"/>
    <s v="SF01122"/>
    <n v="1"/>
    <x v="2"/>
    <x v="0"/>
    <d v="2018-02-05T00:00:00"/>
    <x v="20"/>
    <n v="2018"/>
    <n v="2"/>
    <n v="6"/>
    <n v="424"/>
    <n v="424"/>
    <n v="413"/>
    <n v="413"/>
    <n v="424.7"/>
    <n v="423"/>
  </r>
  <r>
    <n v="102"/>
    <n v="5"/>
    <n v="41304"/>
    <n v="685973"/>
    <n v="45948"/>
    <s v="A032M03-1"/>
    <s v="A032M03"/>
    <s v="TOL191"/>
    <s v="Gel Ami bte 0.800 kg &quot;TOL&quot;"/>
    <s v="SF01122"/>
    <n v="0.8"/>
    <x v="1"/>
    <x v="0"/>
    <d v="2018-02-05T00:00:00"/>
    <x v="20"/>
    <n v="2018"/>
    <n v="2"/>
    <n v="6"/>
    <n v="532"/>
    <n v="532"/>
    <n v="521"/>
    <n v="416.8"/>
    <n v="425.7"/>
    <n v="423"/>
  </r>
  <r>
    <n v="102"/>
    <n v="5"/>
    <n v="41305"/>
    <n v="685986"/>
    <n v="45949"/>
    <s v="A032M04-1"/>
    <s v="A032M04"/>
    <s v="TOL191"/>
    <s v="Gel Ami bte 0.800 kg &quot;TOL&quot;"/>
    <s v="SF01122"/>
    <n v="0.8"/>
    <x v="1"/>
    <x v="0"/>
    <d v="2018-02-05T00:00:00"/>
    <x v="20"/>
    <n v="2018"/>
    <n v="2"/>
    <n v="6"/>
    <n v="529"/>
    <n v="531"/>
    <n v="531"/>
    <n v="424.8"/>
    <n v="425.5"/>
    <n v="423"/>
  </r>
  <r>
    <n v="102"/>
    <n v="5"/>
    <n v="41308"/>
    <n v="686003"/>
    <n v="45951"/>
    <s v="A032M06-1"/>
    <s v="A032M06"/>
    <s v="TOL191"/>
    <s v="Gel Ami bte 0.800 kg &quot;TOL&quot;"/>
    <s v="SF01122"/>
    <n v="0.8"/>
    <x v="1"/>
    <x v="0"/>
    <d v="2018-02-05T00:00:00"/>
    <x v="20"/>
    <n v="2018"/>
    <n v="2"/>
    <n v="6"/>
    <n v="542"/>
    <n v="542"/>
    <n v="542"/>
    <n v="433.6"/>
    <n v="434.3"/>
    <n v="423"/>
  </r>
  <r>
    <n v="102"/>
    <n v="5"/>
    <n v="41309"/>
    <n v="686011"/>
    <n v="45955"/>
    <s v="A036R01-1"/>
    <s v="A036R01"/>
    <s v="TOL058"/>
    <s v="Gel'mix+ bte 500g &quot;TOL&quot;"/>
    <s v="SF01249"/>
    <n v="0.5"/>
    <x v="1"/>
    <x v="1"/>
    <d v="2018-02-05T00:00:00"/>
    <x v="20"/>
    <n v="2018"/>
    <n v="2"/>
    <n v="6"/>
    <n v="700"/>
    <n v="700"/>
    <n v="687"/>
    <n v="343.5"/>
    <n v="0"/>
    <n v="0"/>
  </r>
  <r>
    <n v="102"/>
    <n v="5"/>
    <n v="41310"/>
    <n v="686018"/>
    <n v="45956"/>
    <s v="A036R02-1"/>
    <s v="A036R02"/>
    <s v="TOL972"/>
    <s v="Calorinut boîte 600g"/>
    <s v="SF01123"/>
    <n v="0.6"/>
    <x v="1"/>
    <x v="1"/>
    <d v="2018-02-05T00:00:00"/>
    <x v="20"/>
    <n v="2018"/>
    <n v="2"/>
    <n v="6"/>
    <n v="324"/>
    <n v="324"/>
    <n v="330"/>
    <n v="198"/>
    <n v="0"/>
    <n v="0"/>
  </r>
  <r>
    <n v="102"/>
    <n v="5"/>
    <n v="41314"/>
    <n v="686046"/>
    <n v="45942"/>
    <s v="A036PX01"/>
    <s v="A036PX01"/>
    <s v="PREMIX00005"/>
    <s v="Pré-mix purée grand-mère pauvre en sodium &quot;nouvelle recette&quot;"/>
    <s v="XMP736"/>
    <n v="0"/>
    <x v="7"/>
    <x v="2"/>
    <d v="2018-02-05T00:00:00"/>
    <x v="20"/>
    <n v="2018"/>
    <n v="2"/>
    <n v="6"/>
    <n v="500"/>
    <n v="500"/>
    <n v="499.9"/>
    <n v="0"/>
    <n v="0"/>
    <n v="0"/>
  </r>
  <r>
    <n v="102"/>
    <n v="5"/>
    <n v="41315"/>
    <n v="686093"/>
    <n v="45960"/>
    <s v="AS06PU05-7"/>
    <s v="AS06PU05"/>
    <s v="PF00203"/>
    <s v="Purée premium salée sac 5 kg"/>
    <s v="SF01288"/>
    <n v="5"/>
    <x v="3"/>
    <x v="2"/>
    <d v="2018-02-05T00:00:00"/>
    <x v="20"/>
    <n v="2018"/>
    <n v="2"/>
    <n v="6"/>
    <n v="180"/>
    <n v="180"/>
    <n v="178"/>
    <n v="890"/>
    <n v="0"/>
    <n v="0"/>
  </r>
  <r>
    <n v="102"/>
    <n v="5"/>
    <n v="41036"/>
    <n v="683076"/>
    <n v="45981"/>
    <s v="A036M07-3"/>
    <s v="A036M07"/>
    <s v="PERF066"/>
    <s v="Potage instant tomate salé 20g &quot;NUTRISENS PERFORMANCE&quot;"/>
    <s v="SF01422"/>
    <n v="0.02"/>
    <x v="0"/>
    <x v="0"/>
    <d v="2018-02-06T00:00:00"/>
    <x v="21"/>
    <n v="2018"/>
    <n v="2"/>
    <n v="6"/>
    <n v="2000"/>
    <n v="20000"/>
    <n v="17922"/>
    <n v="358.44"/>
    <n v="400.3"/>
    <n v="399.99999999999994"/>
  </r>
  <r>
    <n v="102"/>
    <n v="5"/>
    <n v="41106"/>
    <n v="683818"/>
    <n v="45971"/>
    <s v="A033M04-1"/>
    <s v="A033M04"/>
    <s v="TOL356"/>
    <s v="Eau gélifiée parfum grenadine sucré boite 800 g &quot;Tonus Line&quot;"/>
    <s v="SF00718"/>
    <n v="0.8"/>
    <x v="1"/>
    <x v="0"/>
    <d v="2018-02-06T00:00:00"/>
    <x v="21"/>
    <n v="2018"/>
    <n v="2"/>
    <n v="6"/>
    <n v="648"/>
    <n v="648"/>
    <n v="645"/>
    <n v="516"/>
    <n v="516.70000000000005"/>
    <n v="518.99"/>
  </r>
  <r>
    <n v="102"/>
    <n v="5"/>
    <n v="41108"/>
    <n v="683832"/>
    <n v="45982"/>
    <s v="A033M05-1"/>
    <s v="A033M05"/>
    <s v="TOL356"/>
    <s v="Eau gélifiée parfum grenadine sucré boite 800 g &quot;Tonus Line&quot;"/>
    <s v="SF00718"/>
    <n v="0.8"/>
    <x v="1"/>
    <x v="0"/>
    <d v="2018-02-06T00:00:00"/>
    <x v="21"/>
    <n v="2018"/>
    <n v="2"/>
    <n v="6"/>
    <n v="648"/>
    <n v="648"/>
    <n v="644"/>
    <n v="515.20000000000005"/>
    <n v="523.4"/>
    <n v="518.99"/>
  </r>
  <r>
    <n v="102"/>
    <n v="5"/>
    <n v="41115"/>
    <n v="683884"/>
    <n v="45996"/>
    <s v="A032M05-1"/>
    <s v="A032M05"/>
    <s v="TOL1051"/>
    <s v="GEL CLEAR &quot;NUTRISENS MEDICAL&quot;0.125G"/>
    <s v="SF01381"/>
    <n v="0.125"/>
    <x v="1"/>
    <x v="0"/>
    <d v="2018-02-06T00:00:00"/>
    <x v="21"/>
    <n v="2018"/>
    <n v="2"/>
    <n v="6"/>
    <n v="2400"/>
    <n v="2400"/>
    <n v="2147"/>
    <n v="268.375"/>
    <n v="299.5"/>
    <n v="300"/>
  </r>
  <r>
    <n v="102"/>
    <n v="5"/>
    <n v="41121"/>
    <n v="683925"/>
    <n v="45984"/>
    <s v="A032M10-2"/>
    <s v="A032M10"/>
    <s v="TOL801"/>
    <s v="Eau gélifiée parfum citron sucré sachet 80g  &quot;Tonus Line&quot;"/>
    <s v="SF00715"/>
    <n v="0.08"/>
    <x v="2"/>
    <x v="0"/>
    <d v="2018-02-05T00:00:00"/>
    <x v="21"/>
    <n v="2018"/>
    <n v="2"/>
    <n v="6"/>
    <n v="2592"/>
    <n v="2592"/>
    <n v="2448"/>
    <n v="195.84"/>
    <n v="207.9"/>
    <n v="207.01000000000002"/>
  </r>
  <r>
    <n v="102"/>
    <n v="5"/>
    <n v="41127"/>
    <n v="683973"/>
    <n v="45983"/>
    <s v="A033M02-8"/>
    <s v="A033M02"/>
    <s v="TOL1009"/>
    <s v="Hydrinstant parf. fruits rouges avec sucre et édulc stick 3g Tonus line"/>
    <s v="SF01294"/>
    <n v="2E-3"/>
    <x v="4"/>
    <x v="0"/>
    <d v="2018-02-05T00:00:00"/>
    <x v="21"/>
    <n v="2018"/>
    <n v="2"/>
    <n v="6"/>
    <n v="4500"/>
    <n v="4500"/>
    <n v="2900"/>
    <n v="5.8"/>
    <n v="10.3"/>
    <n v="10.35"/>
  </r>
  <r>
    <n v="102"/>
    <n v="5"/>
    <n v="41312"/>
    <n v="686032"/>
    <n v="45969"/>
    <s v="A032M08-2"/>
    <s v="A032M08"/>
    <s v="TOL360"/>
    <s v="Eau gélifiée parfum orange sucré boite 800 g &quot;Tonus Line&quot;"/>
    <s v="SF00720"/>
    <n v="0.8"/>
    <x v="1"/>
    <x v="0"/>
    <d v="2018-02-06T00:00:00"/>
    <x v="21"/>
    <n v="2018"/>
    <n v="2"/>
    <n v="6"/>
    <n v="600"/>
    <n v="600"/>
    <n v="595"/>
    <n v="476"/>
    <n v="682.8"/>
    <n v="679.99"/>
  </r>
  <r>
    <n v="102"/>
    <n v="5"/>
    <n v="41324"/>
    <n v="686222"/>
    <n v="45988"/>
    <s v="AS06PU01-7"/>
    <s v="AS06PU01"/>
    <s v="EDE103"/>
    <s v="Purée grand-mère salée sac 5 kg"/>
    <s v="SF01288"/>
    <n v="5"/>
    <x v="3"/>
    <x v="2"/>
    <d v="2018-02-06T00:00:00"/>
    <x v="21"/>
    <n v="2018"/>
    <n v="2"/>
    <n v="6"/>
    <n v="620"/>
    <n v="620"/>
    <n v="616"/>
    <n v="3080"/>
    <n v="0"/>
    <n v="0"/>
  </r>
  <r>
    <n v="102"/>
    <n v="5"/>
    <n v="41340"/>
    <n v="686365"/>
    <n v="45989"/>
    <s v="AS06PU02-7"/>
    <s v="AS06PU02"/>
    <s v="EDE106"/>
    <s v="Purée grand-mère pauvre en sodium sac 5 kg"/>
    <s v="SF01287"/>
    <n v="5"/>
    <x v="3"/>
    <x v="2"/>
    <d v="2018-02-06T00:00:00"/>
    <x v="21"/>
    <n v="2018"/>
    <n v="2"/>
    <n v="6"/>
    <n v="180"/>
    <n v="180"/>
    <n v="177"/>
    <n v="885"/>
    <n v="0"/>
    <n v="0"/>
  </r>
  <r>
    <n v="102"/>
    <n v="5"/>
    <n v="41082"/>
    <n v="683604"/>
    <n v="46005"/>
    <s v="A036M04-1"/>
    <s v="A036M04"/>
    <s v="TOL992"/>
    <s v="Céréal'nut HP+ saveur biscuit bte 900 g (ALLERGENES)"/>
    <s v="SF01220"/>
    <n v="0.9"/>
    <x v="1"/>
    <x v="0"/>
    <d v="2018-02-07T00:00:00"/>
    <x v="22"/>
    <n v="2018"/>
    <n v="2"/>
    <n v="6"/>
    <n v="756"/>
    <n v="756"/>
    <n v="747"/>
    <n v="672.30000000000007"/>
    <n v="680.3"/>
    <n v="681.02"/>
  </r>
  <r>
    <n v="102"/>
    <n v="5"/>
    <n v="41092"/>
    <n v="683686"/>
    <n v="45998"/>
    <s v="A033M07-1"/>
    <s v="A033M07"/>
    <s v="GO2017"/>
    <s v="Speed récup saveur citron - citron vert bte 400g"/>
    <s v="SF01368"/>
    <n v="0.4"/>
    <x v="1"/>
    <x v="0"/>
    <d v="2018-02-07T00:00:00"/>
    <x v="22"/>
    <n v="2018"/>
    <n v="2"/>
    <n v="6"/>
    <n v="324"/>
    <n v="324"/>
    <n v="313"/>
    <n v="125.2"/>
    <n v="129.5"/>
    <n v="129.61000000000001"/>
  </r>
  <r>
    <n v="102"/>
    <n v="5"/>
    <n v="41094"/>
    <n v="683706"/>
    <n v="45999"/>
    <s v="A033M08-1"/>
    <s v="A033M08"/>
    <s v="GO2018"/>
    <s v="Speed récup saveur cerise-cassis bte 400g"/>
    <s v="SF01369"/>
    <n v="0.4"/>
    <x v="1"/>
    <x v="0"/>
    <d v="2018-02-07T00:00:00"/>
    <x v="22"/>
    <n v="2018"/>
    <n v="2"/>
    <n v="6"/>
    <n v="324"/>
    <n v="324"/>
    <n v="310"/>
    <n v="124"/>
    <n v="129.9"/>
    <n v="129.62"/>
  </r>
  <r>
    <n v="102"/>
    <n v="5"/>
    <n v="41104"/>
    <n v="683803"/>
    <n v="46000"/>
    <s v="A032M11-2"/>
    <s v="A032M11"/>
    <s v="TOL802"/>
    <s v="Eau gélifiée parfum fruits rouges sucré sachet 80g  &quot;Tonus Line&quot;"/>
    <s v="SF00717"/>
    <n v="0.08"/>
    <x v="2"/>
    <x v="0"/>
    <d v="2018-02-07T00:00:00"/>
    <x v="22"/>
    <n v="2018"/>
    <n v="2"/>
    <n v="6"/>
    <n v="5192"/>
    <n v="5192"/>
    <n v="5104"/>
    <n v="408.32"/>
    <n v="417.5"/>
    <n v="416.01"/>
  </r>
  <r>
    <n v="102"/>
    <n v="5"/>
    <n v="41147"/>
    <n v="684124"/>
    <n v="46003"/>
    <s v="A037M06-5"/>
    <s v="A037M06"/>
    <s v="DLM013"/>
    <s v="Court bouillon - seau 15 Kg - &quot;Morvandelles&quot;"/>
    <s v="SF00859"/>
    <n v="15"/>
    <x v="6"/>
    <x v="0"/>
    <d v="2018-02-07T00:00:00"/>
    <x v="22"/>
    <n v="2018"/>
    <n v="2"/>
    <n v="6"/>
    <n v="48"/>
    <n v="48"/>
    <n v="48"/>
    <n v="720"/>
    <n v="725.9"/>
    <n v="720"/>
  </r>
  <r>
    <n v="102"/>
    <n v="5"/>
    <n v="41149"/>
    <n v="684141"/>
    <n v="45994"/>
    <s v="A037M05-5"/>
    <s v="A037M05"/>
    <s v="DLM012"/>
    <s v="Court bouillon - seau 2 Kg - &quot;Morvandelles&quot;"/>
    <s v="SF00859"/>
    <n v="2"/>
    <x v="6"/>
    <x v="0"/>
    <d v="2018-02-07T00:00:00"/>
    <x v="22"/>
    <n v="2018"/>
    <n v="2"/>
    <n v="6"/>
    <n v="105"/>
    <n v="105"/>
    <n v="110"/>
    <n v="220"/>
    <n v="720.3"/>
    <n v="720"/>
  </r>
  <r>
    <n v="102"/>
    <n v="5"/>
    <n v="41267"/>
    <n v="685442"/>
    <n v="46004"/>
    <s v="A031MR02-3"/>
    <s v="A031MR02"/>
    <s v="DLM020"/>
    <s v="Court bouillon - Sachet 48 g * 144  - &quot;Morvandelles&quot;"/>
    <s v="SF00859"/>
    <n v="4.8000000000000001E-2"/>
    <x v="0"/>
    <x v="0"/>
    <d v="2018-02-06T00:00:00"/>
    <x v="22"/>
    <n v="2018"/>
    <n v="2"/>
    <n v="6"/>
    <n v="11520"/>
    <n v="11520"/>
    <n v="10704"/>
    <n v="513.79200000000003"/>
    <n v="0"/>
    <n v="0"/>
  </r>
  <r>
    <n v="102"/>
    <n v="5"/>
    <n v="41290"/>
    <n v="685765"/>
    <n v="45995"/>
    <s v="A033M06-1"/>
    <s v="A033M06"/>
    <s v="GO2006"/>
    <s v="Prodextro saveur thé-pêche bte 450g"/>
    <s v="SF01361"/>
    <n v="0.45"/>
    <x v="1"/>
    <x v="0"/>
    <d v="2018-02-06T00:00:00"/>
    <x v="22"/>
    <n v="2018"/>
    <n v="2"/>
    <n v="6"/>
    <n v="5000"/>
    <n v="500"/>
    <n v="487"/>
    <n v="219.15"/>
    <n v="224.9"/>
    <n v="225.01000000000002"/>
  </r>
  <r>
    <n v="102"/>
    <n v="5"/>
    <n v="41300"/>
    <n v="685903"/>
    <n v="46029"/>
    <s v="A038M03-1"/>
    <s v="A038M03"/>
    <s v="PERF015"/>
    <s v="Bouillon de légumes - boite 1 kg &quot;NUTRISENS PERFORMANCE&quot;"/>
    <s v="SF01312"/>
    <n v="1"/>
    <x v="1"/>
    <x v="0"/>
    <d v="2018-02-07T00:00:00"/>
    <x v="22"/>
    <n v="2018"/>
    <n v="2"/>
    <n v="6"/>
    <n v="648"/>
    <n v="648"/>
    <n v="642"/>
    <n v="642"/>
    <n v="648.4"/>
    <n v="647.99000000000012"/>
  </r>
  <r>
    <n v="102"/>
    <n v="5"/>
    <n v="41313"/>
    <n v="686038"/>
    <n v="46001"/>
    <s v="A032MR08-2"/>
    <s v="A032MR08"/>
    <s v="TOL804"/>
    <s v="Eau gélifiée parfum orange sucré sachet 80g  &quot;Tonus Line&quot;"/>
    <s v="SF00720"/>
    <n v="0.08"/>
    <x v="2"/>
    <x v="0"/>
    <d v="2018-02-06T00:00:00"/>
    <x v="22"/>
    <n v="2018"/>
    <n v="2"/>
    <n v="6"/>
    <n v="2535"/>
    <n v="2535"/>
    <n v="2321"/>
    <n v="185.68"/>
    <n v="0"/>
    <n v="0"/>
  </r>
  <r>
    <n v="102"/>
    <n v="5"/>
    <n v="41341"/>
    <n v="686387"/>
    <n v="46002"/>
    <s v="A037MR05-5"/>
    <s v="A037MR05"/>
    <s v="DLM013"/>
    <s v="Court bouillon - seau 15 Kg - &quot;Morvandelles&quot;"/>
    <s v="SF00859"/>
    <n v="15"/>
    <x v="6"/>
    <x v="0"/>
    <d v="2018-02-07T00:00:00"/>
    <x v="22"/>
    <n v="2018"/>
    <n v="2"/>
    <n v="6"/>
    <n v="34"/>
    <n v="34"/>
    <n v="33"/>
    <n v="495"/>
    <n v="0"/>
    <n v="0"/>
  </r>
  <r>
    <n v="102"/>
    <n v="5"/>
    <n v="41038"/>
    <n v="683098"/>
    <n v="46045"/>
    <s v="A037M03-2"/>
    <s v="A037M03"/>
    <s v="TOL003"/>
    <s v="Velouté de légumes variés HP HC - sachet 70g - Tonus Line"/>
    <s v="SF00983"/>
    <n v="7.0000000000000007E-2"/>
    <x v="2"/>
    <x v="0"/>
    <d v="2018-02-08T00:00:00"/>
    <x v="23"/>
    <n v="2018"/>
    <n v="2"/>
    <n v="6"/>
    <n v="2592"/>
    <n v="2592"/>
    <n v="2479"/>
    <n v="173.53000000000003"/>
    <n v="181.9"/>
    <n v="181.99000000000004"/>
  </r>
  <r>
    <n v="102"/>
    <n v="5"/>
    <n v="41050"/>
    <n v="683238"/>
    <n v="46033"/>
    <s v="A038M04-1"/>
    <s v="A038M04"/>
    <s v="PERF025"/>
    <s v="Sauce Armoricaine 1KG &quot;NUTRISENS PERFORMANCE&quot;"/>
    <s v="SF01336"/>
    <n v="1"/>
    <x v="1"/>
    <x v="0"/>
    <d v="2018-02-08T00:00:00"/>
    <x v="23"/>
    <n v="2018"/>
    <n v="2"/>
    <n v="6"/>
    <n v="108"/>
    <n v="108"/>
    <n v="105"/>
    <n v="105"/>
    <n v="107.3"/>
    <n v="108.01"/>
  </r>
  <r>
    <n v="102"/>
    <n v="5"/>
    <n v="41054"/>
    <n v="683281"/>
    <n v="46019"/>
    <s v="A037M02-1"/>
    <s v="A037M02"/>
    <s v="PERF006"/>
    <s v="Jus de rôti de boeuf 1 kg  &quot;Nutrisens Performance&quot;"/>
    <s v="SF01333"/>
    <n v="1"/>
    <x v="1"/>
    <x v="0"/>
    <d v="2018-02-08T00:00:00"/>
    <x v="23"/>
    <n v="2018"/>
    <n v="2"/>
    <n v="6"/>
    <n v="216"/>
    <n v="216"/>
    <n v="214"/>
    <n v="214"/>
    <n v="216"/>
    <n v="216.01"/>
  </r>
  <r>
    <n v="102"/>
    <n v="5"/>
    <n v="41056"/>
    <n v="683298"/>
    <n v="46020"/>
    <s v="A037M01-1"/>
    <s v="A037M01"/>
    <s v="PERF010"/>
    <s v="Fonds brun pauvre en sodium 1 kg  &quot;Nutrisens Performance&quot;"/>
    <s v="SF01323"/>
    <n v="1"/>
    <x v="1"/>
    <x v="0"/>
    <d v="2018-02-08T00:00:00"/>
    <x v="23"/>
    <n v="2018"/>
    <n v="2"/>
    <n v="6"/>
    <n v="324"/>
    <n v="324"/>
    <n v="320"/>
    <n v="320"/>
    <n v="323.5"/>
    <n v="323.98"/>
  </r>
  <r>
    <n v="102"/>
    <n v="5"/>
    <n v="41060"/>
    <n v="683341"/>
    <n v="46023"/>
    <s v="A037M07-1"/>
    <s v="A037M07"/>
    <s v="IMP032"/>
    <s v="Arômatique Bouquet garni - boite 0 kg 600 - &quot;Impact&quot;"/>
    <s v="SF00526"/>
    <n v="0.6"/>
    <x v="1"/>
    <x v="0"/>
    <d v="2018-02-08T00:00:00"/>
    <x v="23"/>
    <n v="2018"/>
    <n v="2"/>
    <n v="6"/>
    <n v="324"/>
    <n v="324"/>
    <n v="322"/>
    <n v="193.2"/>
    <n v="195.1"/>
    <n v="195.00000000000003"/>
  </r>
  <r>
    <n v="102"/>
    <n v="5"/>
    <n v="41080"/>
    <n v="683583"/>
    <n v="46022"/>
    <s v="A036M05-1"/>
    <s v="A036M05"/>
    <s v="TOL992"/>
    <s v="Céréal'nut HP+ saveur biscuit bte 900 g (ALLERGENES)"/>
    <s v="SF01220"/>
    <n v="0.9"/>
    <x v="1"/>
    <x v="0"/>
    <d v="2018-02-07T00:00:00"/>
    <x v="23"/>
    <n v="2018"/>
    <n v="2"/>
    <n v="6"/>
    <n v="756"/>
    <n v="756"/>
    <n v="758"/>
    <n v="682.2"/>
    <n v="686.8"/>
    <n v="681.0200000000001"/>
  </r>
  <r>
    <n v="102"/>
    <n v="5"/>
    <n v="41084"/>
    <n v="683625"/>
    <n v="46032"/>
    <s v="A036M06-2"/>
    <s v="A036M06"/>
    <s v="TOL079"/>
    <s v="Céréales instant saveur cacao Tonus Line 650 g"/>
    <s v="SF01238"/>
    <n v="0.65"/>
    <x v="2"/>
    <x v="0"/>
    <d v="2018-02-08T00:00:00"/>
    <x v="23"/>
    <n v="2018"/>
    <n v="2"/>
    <n v="6"/>
    <n v="972"/>
    <n v="972"/>
    <n v="963"/>
    <n v="625.95000000000005"/>
    <n v="636.20000000000005"/>
    <n v="631.99999999999989"/>
  </r>
  <r>
    <n v="102"/>
    <n v="5"/>
    <n v="41088"/>
    <n v="683656"/>
    <n v="46014"/>
    <s v="A036M03-2"/>
    <s v="A036M03"/>
    <s v="TOL1064"/>
    <s v="Entremets à froid parfum chocolat avec édulcorants sachet 50g &quot;NUTRISENS MEDICAL"/>
    <s v="SF01406"/>
    <n v="0.05"/>
    <x v="2"/>
    <x v="0"/>
    <d v="2018-02-07T00:00:00"/>
    <x v="23"/>
    <n v="2018"/>
    <n v="2"/>
    <n v="6"/>
    <n v="2592"/>
    <n v="2592"/>
    <n v="2435"/>
    <n v="121.75"/>
    <n v="129.69999999999999"/>
    <n v="129.60000000000002"/>
  </r>
  <r>
    <n v="102"/>
    <n v="5"/>
    <n v="41098"/>
    <n v="683750"/>
    <n v="46025"/>
    <s v="A036M01-2"/>
    <s v="A036M01"/>
    <s v="GO2016"/>
    <s v="Gâteau énergétique fruits rouges sachet 100g (12 par étui)"/>
    <s v="SF01371"/>
    <n v="0.1"/>
    <x v="2"/>
    <x v="0"/>
    <d v="2018-02-08T00:00:00"/>
    <x v="23"/>
    <n v="2018"/>
    <n v="2"/>
    <n v="6"/>
    <n v="1440"/>
    <n v="1440"/>
    <n v="1356"/>
    <n v="135.6"/>
    <n v="143.9"/>
    <n v="143.99000000000004"/>
  </r>
  <r>
    <n v="102"/>
    <n v="5"/>
    <n v="41326"/>
    <n v="686252"/>
    <n v="46011"/>
    <s v="A038R01-5"/>
    <s v="A038R01"/>
    <s v="EDE007"/>
    <s v="Protéine max - seau 1 kg"/>
    <s v="SF01266"/>
    <n v="1"/>
    <x v="6"/>
    <x v="1"/>
    <d v="2018-02-08T00:00:00"/>
    <x v="23"/>
    <n v="2018"/>
    <n v="2"/>
    <n v="6"/>
    <n v="110"/>
    <n v="110"/>
    <n v="110"/>
    <n v="110"/>
    <n v="0"/>
    <n v="0"/>
  </r>
  <r>
    <n v="102"/>
    <n v="5"/>
    <n v="41329"/>
    <n v="686284"/>
    <n v="46027"/>
    <s v="A039R02-5"/>
    <s v="A039R02"/>
    <s v="PF00215"/>
    <s v="Pro Renfort 3 kg"/>
    <s v="XMP674"/>
    <n v="3"/>
    <x v="6"/>
    <x v="1"/>
    <d v="2018-02-08T00:00:00"/>
    <x v="23"/>
    <n v="2018"/>
    <n v="2"/>
    <n v="6"/>
    <n v="88"/>
    <n v="88"/>
    <n v="132"/>
    <n v="396"/>
    <n v="0"/>
    <n v="0"/>
  </r>
  <r>
    <n v="102"/>
    <n v="5"/>
    <n v="41418"/>
    <n v="687098"/>
    <n v="46021"/>
    <s v="A039R01-5"/>
    <s v="A039R01"/>
    <s v="EDE007"/>
    <s v="Protéine max - seau 1 kg"/>
    <s v="SF01266"/>
    <n v="1"/>
    <x v="6"/>
    <x v="1"/>
    <d v="2018-02-08T00:00:00"/>
    <x v="23"/>
    <n v="2018"/>
    <n v="2"/>
    <n v="6"/>
    <n v="110"/>
    <n v="110"/>
    <n v="110"/>
    <n v="110"/>
    <n v="0"/>
    <n v="0"/>
  </r>
  <r>
    <n v="102"/>
    <n v="5"/>
    <n v="41419"/>
    <n v="687103"/>
    <n v="46031"/>
    <s v="A039R03-5"/>
    <s v="A039R03"/>
    <s v="EDE008"/>
    <s v="Protéine max soja - seau 1 kg"/>
    <s v="SF01147"/>
    <n v="1"/>
    <x v="6"/>
    <x v="1"/>
    <d v="2018-02-08T00:00:00"/>
    <x v="23"/>
    <n v="2018"/>
    <n v="2"/>
    <n v="6"/>
    <n v="110"/>
    <n v="110"/>
    <n v="110"/>
    <n v="110"/>
    <n v="0"/>
    <n v="0"/>
  </r>
  <r>
    <n v="102"/>
    <n v="5"/>
    <n v="41424"/>
    <n v="687203"/>
    <n v="46034"/>
    <s v="AS06PU02-7"/>
    <s v="AS06PU02"/>
    <s v="EDE106"/>
    <s v="Purée grand-mère pauvre en sodium sac 5 kg"/>
    <s v="SF01287"/>
    <n v="5"/>
    <x v="3"/>
    <x v="2"/>
    <d v="2018-02-08T00:00:00"/>
    <x v="23"/>
    <n v="2018"/>
    <n v="2"/>
    <n v="6"/>
    <n v="840"/>
    <n v="840"/>
    <n v="834"/>
    <n v="4170"/>
    <n v="0"/>
    <n v="0"/>
  </r>
  <r>
    <n v="102"/>
    <n v="5"/>
    <n v="41430"/>
    <n v="687272"/>
    <n v="46044"/>
    <s v="AS06PU02-7"/>
    <s v="AS06PU02"/>
    <s v="EDE106"/>
    <s v="Purée grand-mère pauvre en sodium sac 5 kg"/>
    <s v="SF01287"/>
    <n v="5"/>
    <x v="3"/>
    <x v="2"/>
    <d v="2018-02-09T00:00:00"/>
    <x v="24"/>
    <n v="2018"/>
    <n v="2"/>
    <n v="6"/>
    <n v="259"/>
    <n v="259"/>
    <n v="258"/>
    <n v="1290"/>
    <n v="0"/>
    <n v="0"/>
  </r>
  <r>
    <n v="102"/>
    <n v="5"/>
    <n v="41196"/>
    <n v="684676"/>
    <n v="46067"/>
    <s v="A039M06-1"/>
    <s v="A039M06"/>
    <s v="TOL294"/>
    <s v="Gel'froid parfum citron boite 1 kg &quot;Tonus Line&quot;"/>
    <s v="SF01193"/>
    <n v="1"/>
    <x v="1"/>
    <x v="0"/>
    <d v="2018-02-12T00:00:00"/>
    <x v="25"/>
    <n v="2018"/>
    <n v="2"/>
    <n v="7"/>
    <n v="324"/>
    <n v="324"/>
    <n v="322"/>
    <n v="322"/>
    <n v="325.5"/>
    <n v="324.80999999999995"/>
  </r>
  <r>
    <n v="102"/>
    <n v="5"/>
    <n v="41202"/>
    <n v="684717"/>
    <n v="46053"/>
    <s v="A040M01-3"/>
    <s v="A040M01"/>
    <s v="TOL006"/>
    <s v="Eau gélifiée parfum poire édulcoré sachet 25 g &quot;Tonus Line&quot;"/>
    <s v="SF00634"/>
    <n v="2.5000000000000001E-2"/>
    <x v="0"/>
    <x v="0"/>
    <d v="2018-02-12T00:00:00"/>
    <x v="25"/>
    <n v="2018"/>
    <n v="2"/>
    <n v="7"/>
    <n v="5184"/>
    <n v="5184"/>
    <n v="4646"/>
    <n v="116.15"/>
    <n v="129.9"/>
    <n v="130"/>
  </r>
  <r>
    <n v="102"/>
    <n v="5"/>
    <n v="41232"/>
    <n v="684943"/>
    <n v="46066"/>
    <s v="A043M04-3"/>
    <s v="A043M04"/>
    <s v="TOL1065"/>
    <s v="Entremets à froid parfum pistache avec édulcorants sachet 40g &quot;NUTRISENS MEDICAL"/>
    <s v="SF01408"/>
    <n v="0.04"/>
    <x v="0"/>
    <x v="0"/>
    <d v="2018-02-12T00:00:00"/>
    <x v="25"/>
    <n v="2018"/>
    <n v="2"/>
    <n v="7"/>
    <n v="2592"/>
    <n v="2592"/>
    <n v="2439"/>
    <n v="97.56"/>
    <n v="103.9"/>
    <n v="103.67"/>
  </r>
  <r>
    <n v="102"/>
    <n v="5"/>
    <n v="41272"/>
    <n v="685560"/>
    <n v="46068"/>
    <s v="A039M12-2"/>
    <s v="A039M12"/>
    <s v="EDE078"/>
    <s v="Rudy'Gel parfum abricot sachet 100g  &quot;Edé Ruy&quot;"/>
    <s v="SF01251"/>
    <n v="0.1"/>
    <x v="2"/>
    <x v="1"/>
    <d v="2018-02-12T00:00:00"/>
    <x v="25"/>
    <n v="2018"/>
    <n v="2"/>
    <n v="7"/>
    <n v="2688"/>
    <n v="2688"/>
    <n v="2614"/>
    <n v="261.40000000000003"/>
    <n v="270.10000000000002"/>
    <n v="269.66000000000003"/>
  </r>
  <r>
    <n v="102"/>
    <n v="5"/>
    <n v="41316"/>
    <n v="686148"/>
    <n v="46069"/>
    <s v="A039M07-1"/>
    <s v="A039M07"/>
    <s v="TOL811"/>
    <s v="Eau gélifiée parfum citron édulcorée boite 625g &quot;Tonus line&quot;"/>
    <s v="SF00723"/>
    <n v="0.625"/>
    <x v="1"/>
    <x v="0"/>
    <d v="2018-02-12T00:00:00"/>
    <x v="25"/>
    <n v="2018"/>
    <n v="2"/>
    <n v="7"/>
    <n v="690"/>
    <n v="690"/>
    <n v="690"/>
    <n v="431.25"/>
    <n v="432.9"/>
    <n v="432.01"/>
  </r>
  <r>
    <n v="102"/>
    <n v="5"/>
    <n v="41330"/>
    <n v="686288"/>
    <n v="46065"/>
    <s v="A043M03-3"/>
    <s v="A043M03"/>
    <s v="TOL1063"/>
    <s v="Entremets à froid parfum vanille avec édulcorants sachet 40g &quot;NUTRISENS MEDICAL&quot;"/>
    <s v="SF01409"/>
    <n v="0.04"/>
    <x v="0"/>
    <x v="0"/>
    <d v="2018-02-12T00:00:00"/>
    <x v="25"/>
    <n v="2018"/>
    <n v="2"/>
    <n v="7"/>
    <n v="5190"/>
    <n v="5190"/>
    <n v="4981"/>
    <n v="199.24"/>
    <n v="206.1"/>
    <n v="207.59"/>
  </r>
  <r>
    <n v="102"/>
    <n v="5"/>
    <n v="41425"/>
    <n v="687218"/>
    <n v="46054"/>
    <s v="A039M01-2"/>
    <s v="A039M01"/>
    <s v="TOL983"/>
    <s v="Gel' Ami - sac 1 kg - &quot;Tonus Line&quot;"/>
    <s v="SF01122"/>
    <n v="1"/>
    <x v="2"/>
    <x v="0"/>
    <d v="2018-02-12T00:00:00"/>
    <x v="25"/>
    <n v="2018"/>
    <n v="2"/>
    <n v="7"/>
    <n v="414"/>
    <n v="414"/>
    <n v="400"/>
    <n v="400"/>
    <n v="414.7"/>
    <n v="423"/>
  </r>
  <r>
    <n v="102"/>
    <n v="5"/>
    <n v="41426"/>
    <n v="687224"/>
    <n v="46055"/>
    <s v="A039M02-2"/>
    <s v="A039M02"/>
    <s v="TOL983"/>
    <s v="Gel' Ami - sac 1 kg - &quot;Tonus Line&quot;"/>
    <s v="SF01122"/>
    <n v="1"/>
    <x v="2"/>
    <x v="0"/>
    <d v="2018-02-12T00:00:00"/>
    <x v="25"/>
    <n v="2018"/>
    <n v="2"/>
    <n v="7"/>
    <n v="387"/>
    <n v="387"/>
    <n v="380"/>
    <n v="380"/>
    <n v="387.5"/>
    <n v="423"/>
  </r>
  <r>
    <n v="102"/>
    <n v="5"/>
    <n v="41427"/>
    <n v="687229"/>
    <n v="46060"/>
    <s v="A039M03-2"/>
    <s v="A039M03"/>
    <s v="TOL983"/>
    <s v="Gel' Ami - sac 1 kg - &quot;Tonus Line&quot;"/>
    <s v="SF01122"/>
    <n v="1"/>
    <x v="2"/>
    <x v="0"/>
    <d v="2018-02-12T00:00:00"/>
    <x v="25"/>
    <n v="2018"/>
    <n v="2"/>
    <n v="7"/>
    <n v="461"/>
    <n v="461"/>
    <n v="472"/>
    <n v="472"/>
    <n v="461.1"/>
    <n v="423"/>
  </r>
  <r>
    <n v="102"/>
    <n v="5"/>
    <n v="41428"/>
    <n v="687234"/>
    <n v="46056"/>
    <s v="A039M04-1"/>
    <s v="A039M04"/>
    <s v="TOL191"/>
    <s v="Gel Ami bte 0.800 kg &quot;TOL&quot;"/>
    <s v="SF01122"/>
    <n v="0.8"/>
    <x v="1"/>
    <x v="0"/>
    <d v="2018-02-12T00:00:00"/>
    <x v="25"/>
    <n v="2018"/>
    <n v="2"/>
    <n v="7"/>
    <n v="535"/>
    <n v="535"/>
    <n v="531"/>
    <n v="424.8"/>
    <n v="428.3"/>
    <n v="423"/>
  </r>
  <r>
    <n v="102"/>
    <n v="5"/>
    <n v="41429"/>
    <n v="687241"/>
    <n v="46057"/>
    <s v="A039M05-1"/>
    <s v="A039M05"/>
    <s v="TOL191"/>
    <s v="Gel Ami bte 0.800 kg &quot;TOL&quot;"/>
    <s v="SF01122"/>
    <n v="0.8"/>
    <x v="1"/>
    <x v="0"/>
    <d v="2018-02-12T00:00:00"/>
    <x v="25"/>
    <n v="2018"/>
    <n v="2"/>
    <n v="7"/>
    <n v="537"/>
    <n v="537"/>
    <n v="526"/>
    <n v="420.8"/>
    <n v="430.1"/>
    <n v="423"/>
  </r>
  <r>
    <n v="102"/>
    <n v="5"/>
    <n v="41431"/>
    <n v="687284"/>
    <n v="46062"/>
    <s v="A043R01-1"/>
    <s v="A043R01"/>
    <s v="TOL220"/>
    <s v="Gel' M bte 300g"/>
    <s v="SF01117"/>
    <n v="0.3"/>
    <x v="1"/>
    <x v="1"/>
    <d v="2018-02-12T00:00:00"/>
    <x v="25"/>
    <n v="2018"/>
    <n v="2"/>
    <n v="7"/>
    <n v="1333"/>
    <n v="1333"/>
    <n v="1312"/>
    <n v="393.59999999999997"/>
    <n v="0"/>
    <n v="0"/>
  </r>
  <r>
    <n v="102"/>
    <n v="5"/>
    <n v="41432"/>
    <n v="687291"/>
    <n v="46063"/>
    <s v="A043R02-1"/>
    <s v="A043R02"/>
    <s v="TOL220"/>
    <s v="Gel' M bte 300g"/>
    <s v="SF01117"/>
    <n v="0.3"/>
    <x v="1"/>
    <x v="1"/>
    <d v="2018-02-12T00:00:00"/>
    <x v="25"/>
    <n v="2018"/>
    <n v="2"/>
    <n v="7"/>
    <n v="1333"/>
    <n v="1333"/>
    <n v="1339"/>
    <n v="401.7"/>
    <n v="0"/>
    <n v="0"/>
  </r>
  <r>
    <n v="102"/>
    <n v="5"/>
    <n v="35485"/>
    <n v="618946"/>
    <n v="40031"/>
    <e v="#N/A"/>
    <e v="#N/A"/>
    <s v="BRAKE008"/>
    <s v="Roux blanc - boite 1,5 kg"/>
    <s v="SF00843"/>
    <n v="1.5"/>
    <x v="5"/>
    <x v="1"/>
    <d v="2018-02-13T00:00:00"/>
    <x v="26"/>
    <n v="2018"/>
    <n v="2"/>
    <n v="7"/>
    <n v="432"/>
    <n v="432"/>
    <n v="266"/>
    <n v="399"/>
    <n v="0"/>
    <n v="0"/>
  </r>
  <r>
    <n v="102"/>
    <n v="5"/>
    <n v="41188"/>
    <n v="684609"/>
    <n v="46078"/>
    <s v="A039M08-1"/>
    <s v="A039M08"/>
    <s v="TOL815"/>
    <s v="Eau gélifiée parfum pomme édulcorée boite 625g &quot;Tonus line&quot;"/>
    <s v="SF00727"/>
    <n v="0.625"/>
    <x v="1"/>
    <x v="0"/>
    <d v="2018-02-12T00:00:00"/>
    <x v="26"/>
    <n v="2018"/>
    <n v="2"/>
    <n v="7"/>
    <n v="384"/>
    <n v="384"/>
    <n v="384"/>
    <n v="240"/>
    <n v="240.7"/>
    <n v="240"/>
  </r>
  <r>
    <n v="102"/>
    <n v="5"/>
    <n v="41194"/>
    <n v="684657"/>
    <n v="46089"/>
    <s v="A039M11-1"/>
    <s v="A039M11"/>
    <s v="TOL1008"/>
    <s v="Hydr'instant saveur pomme avec sucre et édulc 0.600 g"/>
    <s v="SF01299"/>
    <n v="0.6"/>
    <x v="1"/>
    <x v="0"/>
    <d v="2018-02-13T00:00:00"/>
    <x v="26"/>
    <n v="2018"/>
    <n v="2"/>
    <n v="7"/>
    <n v="648"/>
    <n v="648"/>
    <n v="643"/>
    <n v="385.8"/>
    <n v="389.5"/>
    <n v="388.80999999999995"/>
  </r>
  <r>
    <n v="102"/>
    <n v="5"/>
    <n v="41204"/>
    <n v="684732"/>
    <n v="46086"/>
    <s v="A040M02-1"/>
    <s v="A040M02"/>
    <s v="TOL352"/>
    <s v="Eau gélifiée parfum ananas sucré boite 800 g &quot;Tonus Line&quot;"/>
    <s v="SF00712"/>
    <n v="0.8"/>
    <x v="1"/>
    <x v="0"/>
    <d v="2018-02-13T00:00:00"/>
    <x v="26"/>
    <n v="2018"/>
    <n v="2"/>
    <n v="7"/>
    <n v="648"/>
    <n v="648"/>
    <n v="645"/>
    <n v="516"/>
    <n v="520.9"/>
    <n v="519"/>
  </r>
  <r>
    <n v="102"/>
    <n v="5"/>
    <n v="41206"/>
    <n v="684746"/>
    <n v="46085"/>
    <s v="A040M04-1"/>
    <s v="A040M04"/>
    <s v="TOL355"/>
    <s v="Eau gélifiée parfum fruits rouges sucré boite 800 g &quot;Tonus Line&quot;"/>
    <s v="SF00717"/>
    <n v="0.8"/>
    <x v="1"/>
    <x v="0"/>
    <d v="2018-02-13T00:00:00"/>
    <x v="26"/>
    <n v="2018"/>
    <n v="2"/>
    <n v="7"/>
    <n v="648"/>
    <n v="648"/>
    <n v="644"/>
    <n v="515.20000000000005"/>
    <n v="520.29999999999995"/>
    <n v="519"/>
  </r>
  <r>
    <n v="102"/>
    <n v="5"/>
    <n v="41208"/>
    <n v="684762"/>
    <n v="46090"/>
    <s v="A040M06-2"/>
    <s v="A040M06"/>
    <s v="TOL803"/>
    <s v="Eau gélifiée parfum grenadine sucré sachet 80g  &quot;Tonus Line&quot;"/>
    <s v="SF00718"/>
    <n v="0.08"/>
    <x v="2"/>
    <x v="0"/>
    <d v="2018-02-13T00:00:00"/>
    <x v="26"/>
    <n v="2018"/>
    <n v="2"/>
    <n v="7"/>
    <n v="5184"/>
    <n v="5184"/>
    <n v="5012"/>
    <n v="400.96000000000004"/>
    <n v="414.9"/>
    <n v="415.01000000000005"/>
  </r>
  <r>
    <n v="102"/>
    <n v="5"/>
    <n v="41250"/>
    <n v="685138"/>
    <n v="46095"/>
    <s v="A044M04-6"/>
    <s v="A044M04"/>
    <s v="BRAKE033"/>
    <s v="Bouillon de boeuf SANS GLUTAMATE 1.5KG &quot;BRAKE&quot;"/>
    <s v="SF01389"/>
    <n v="1.5"/>
    <x v="5"/>
    <x v="0"/>
    <d v="2018-02-13T00:00:00"/>
    <x v="26"/>
    <n v="2018"/>
    <n v="2"/>
    <n v="7"/>
    <n v="216"/>
    <n v="216"/>
    <n v="213"/>
    <n v="319.5"/>
    <n v="323.10000000000002"/>
    <n v="324"/>
  </r>
  <r>
    <n v="102"/>
    <n v="5"/>
    <n v="41270"/>
    <n v="685547"/>
    <n v="46075"/>
    <s v="A040M03-2"/>
    <s v="A040M03"/>
    <s v="EDE038"/>
    <s v="Rudy'Gel parfum grenadine sachet 100g  &quot;Edé Ruy&quot;"/>
    <s v="SF01194"/>
    <n v="0.1"/>
    <x v="2"/>
    <x v="0"/>
    <d v="2018-02-12T00:00:00"/>
    <x v="26"/>
    <n v="2018"/>
    <n v="2"/>
    <n v="7"/>
    <n v="2688"/>
    <n v="2688"/>
    <n v="2616"/>
    <n v="261.60000000000002"/>
    <n v="269.89999999999998"/>
    <n v="269.65999999999997"/>
  </r>
  <r>
    <n v="102"/>
    <n v="5"/>
    <n v="41284"/>
    <n v="685695"/>
    <n v="46077"/>
    <s v="A043M05-3"/>
    <s v="A043M05"/>
    <s v="BOISS001"/>
    <s v="Boisson cacao 20 g riche en protéines avec sucre et édulcorants"/>
    <s v="SF01273"/>
    <n v="0.02"/>
    <x v="0"/>
    <x v="0"/>
    <d v="2018-02-12T00:00:00"/>
    <x v="26"/>
    <n v="2018"/>
    <n v="2"/>
    <n v="7"/>
    <n v="9000"/>
    <n v="9000"/>
    <n v="7000"/>
    <n v="140"/>
    <n v="179.7"/>
    <n v="180.01000000000005"/>
  </r>
  <r>
    <n v="102"/>
    <n v="5"/>
    <n v="41286"/>
    <n v="685719"/>
    <n v="46084"/>
    <s v="A043M06-3"/>
    <s v="A043M06"/>
    <s v="BOISS002"/>
    <s v="Boisson capuccino 20 g riche en protéines avec sucre et édulcorants"/>
    <s v="SF01271"/>
    <n v="0.02"/>
    <x v="0"/>
    <x v="0"/>
    <d v="2018-02-13T00:00:00"/>
    <x v="26"/>
    <n v="2018"/>
    <n v="2"/>
    <n v="7"/>
    <n v="9000"/>
    <n v="9000"/>
    <n v="7380"/>
    <n v="147.6"/>
    <n v="180"/>
    <n v="180.00000000000003"/>
  </r>
  <r>
    <n v="102"/>
    <n v="5"/>
    <n v="41320"/>
    <n v="686182"/>
    <n v="46093"/>
    <s v="A040M05-1"/>
    <s v="A040M05"/>
    <s v="TOL1004"/>
    <s v="Hydr'instant saveur grenadine avec sucre et édulc 0.600 g"/>
    <s v="SF01295"/>
    <n v="0.6"/>
    <x v="1"/>
    <x v="0"/>
    <d v="2018-02-13T00:00:00"/>
    <x v="26"/>
    <n v="2018"/>
    <n v="2"/>
    <n v="7"/>
    <n v="384"/>
    <n v="384"/>
    <n v="380"/>
    <n v="228"/>
    <n v="229.9"/>
    <n v="230.41"/>
  </r>
  <r>
    <n v="102"/>
    <n v="5"/>
    <n v="41322"/>
    <n v="686201"/>
    <n v="46094"/>
    <s v="A040M07-1"/>
    <s v="A040M07"/>
    <s v="TOL1003"/>
    <s v="Hydr'instant saveur fruits rouges avec sucre et édulc 0.600 g"/>
    <s v="SF01294"/>
    <n v="0.6"/>
    <x v="1"/>
    <x v="0"/>
    <d v="2018-02-13T00:00:00"/>
    <x v="26"/>
    <n v="2018"/>
    <n v="2"/>
    <n v="7"/>
    <n v="648"/>
    <n v="648"/>
    <n v="648"/>
    <n v="388.8"/>
    <n v="390.9"/>
    <n v="388.81"/>
  </r>
  <r>
    <n v="102"/>
    <n v="5"/>
    <n v="41420"/>
    <n v="687120"/>
    <n v="46080"/>
    <s v="A039M09-1"/>
    <s v="A039M09"/>
    <s v="TOL354"/>
    <s v="Eau gélifiée parfum citron sucré boite 800 g &quot;Tonus Line&quot;"/>
    <s v="SF00715"/>
    <n v="0.8"/>
    <x v="1"/>
    <x v="0"/>
    <d v="2018-02-13T00:00:00"/>
    <x v="26"/>
    <n v="2018"/>
    <n v="2"/>
    <n v="7"/>
    <n v="648"/>
    <n v="648"/>
    <n v="643"/>
    <n v="514.4"/>
    <n v="518.9"/>
    <n v="518.00000000000011"/>
  </r>
  <r>
    <n v="102"/>
    <n v="5"/>
    <n v="41422"/>
    <n v="687160"/>
    <n v="46076"/>
    <s v="A039M10-1"/>
    <s v="A039M10"/>
    <s v="TOL814"/>
    <s v="Eau gélifiée parfum orange édulcorée boite 625g &quot;Tonus line&quot;"/>
    <s v="SF00726"/>
    <n v="0.625"/>
    <x v="1"/>
    <x v="0"/>
    <d v="2018-02-13T00:00:00"/>
    <x v="26"/>
    <n v="2018"/>
    <n v="2"/>
    <n v="7"/>
    <n v="430"/>
    <n v="430"/>
    <n v="428"/>
    <n v="267.5"/>
    <n v="269.5"/>
    <n v="269"/>
  </r>
  <r>
    <n v="102"/>
    <n v="5"/>
    <n v="40876"/>
    <n v="681310"/>
    <n v="46110"/>
    <s v="A044M02-2"/>
    <s v="A044M02"/>
    <s v="TOL093"/>
    <s v="Crème HP saveur caramel beurre salé  sachet 200g &quot;TOL&quot;"/>
    <s v="SF01260"/>
    <n v="0.2"/>
    <x v="2"/>
    <x v="0"/>
    <d v="2018-02-14T00:00:00"/>
    <x v="27"/>
    <n v="2018"/>
    <n v="2"/>
    <n v="7"/>
    <n v="540"/>
    <n v="540"/>
    <n v="519"/>
    <n v="103.80000000000001"/>
    <n v="107.7"/>
    <n v="108.00000000000001"/>
  </r>
  <r>
    <n v="102"/>
    <n v="5"/>
    <n v="41096"/>
    <n v="683726"/>
    <n v="46101"/>
    <s v="A040M08-2"/>
    <s v="A040M08"/>
    <s v="GO2015"/>
    <s v="Gâteau énergétique saveur chocolat-noisette sachet 100g (12 par étui)"/>
    <s v="SF01370"/>
    <n v="0.1"/>
    <x v="2"/>
    <x v="0"/>
    <d v="2018-02-13T00:00:00"/>
    <x v="27"/>
    <n v="2018"/>
    <n v="2"/>
    <n v="7"/>
    <n v="1440"/>
    <n v="1440"/>
    <n v="1332"/>
    <n v="133.20000000000002"/>
    <n v="144.69999999999999"/>
    <n v="143.98999999999998"/>
  </r>
  <r>
    <n v="102"/>
    <n v="5"/>
    <n v="41216"/>
    <n v="684828"/>
    <n v="46109"/>
    <s v="A043M02-1"/>
    <s v="A043M02"/>
    <s v="TOL231"/>
    <s v="Protinut bte 0kg500 &quot;TOL&quot;"/>
    <s v="SF00841"/>
    <n v="0.5"/>
    <x v="1"/>
    <x v="0"/>
    <d v="2018-02-14T00:00:00"/>
    <x v="27"/>
    <n v="2018"/>
    <n v="2"/>
    <n v="7"/>
    <n v="810"/>
    <n v="810"/>
    <n v="806"/>
    <n v="403"/>
    <n v="410.9"/>
    <n v="402"/>
  </r>
  <r>
    <n v="102"/>
    <n v="5"/>
    <n v="41218"/>
    <n v="684837"/>
    <n v="46100"/>
    <s v="A043M01-1"/>
    <s v="A043M01"/>
    <s v="TOL231"/>
    <s v="Protinut bte 0kg500 &quot;TOL&quot;"/>
    <s v="SF00841"/>
    <n v="0.5"/>
    <x v="1"/>
    <x v="0"/>
    <d v="2018-02-13T00:00:00"/>
    <x v="27"/>
    <n v="2018"/>
    <n v="2"/>
    <n v="7"/>
    <n v="810"/>
    <n v="810"/>
    <n v="808"/>
    <n v="404"/>
    <n v="402.3"/>
    <n v="405"/>
  </r>
  <r>
    <n v="102"/>
    <n v="5"/>
    <n v="41220"/>
    <n v="684846"/>
    <n v="46108"/>
    <s v="A043M07-1"/>
    <s v="A043M07"/>
    <s v="TOL997"/>
    <s v="Céréal'nut HP+ saveur miel bte 900 g (ALLERGENES)"/>
    <s v="SF01229"/>
    <n v="0.9"/>
    <x v="1"/>
    <x v="0"/>
    <d v="2018-02-14T00:00:00"/>
    <x v="27"/>
    <n v="2018"/>
    <n v="2"/>
    <n v="7"/>
    <n v="756"/>
    <n v="756"/>
    <n v="750"/>
    <n v="675"/>
    <n v="680.8"/>
    <n v="681.01"/>
  </r>
  <r>
    <n v="102"/>
    <n v="5"/>
    <n v="41222"/>
    <n v="684867"/>
    <n v="46117"/>
    <s v="A043M08-1"/>
    <s v="A043M08"/>
    <s v="TOL998"/>
    <s v="Céréal'nut HP+ saveur praliné bte 900 g (ALLERGENES)"/>
    <s v="SF01230"/>
    <n v="0.9"/>
    <x v="1"/>
    <x v="0"/>
    <d v="2018-02-14T00:00:00"/>
    <x v="27"/>
    <n v="2018"/>
    <n v="2"/>
    <n v="7"/>
    <n v="756"/>
    <n v="756"/>
    <n v="747"/>
    <n v="672.30000000000007"/>
    <n v="679.3"/>
    <n v="680"/>
  </r>
  <r>
    <n v="102"/>
    <n v="5"/>
    <n v="41228"/>
    <n v="684913"/>
    <n v="46113"/>
    <s v="A044M01-2"/>
    <s v="A044M01"/>
    <s v="TOL080"/>
    <s v="Céréales instant saveur miel Tonus Line 650 g"/>
    <s v="SF01239"/>
    <n v="0.65"/>
    <x v="2"/>
    <x v="0"/>
    <d v="2018-02-14T00:00:00"/>
    <x v="27"/>
    <n v="2018"/>
    <n v="2"/>
    <n v="7"/>
    <n v="972"/>
    <n v="972"/>
    <n v="942"/>
    <n v="612.30000000000007"/>
    <n v="634.79999999999995"/>
    <n v="631.99999999999989"/>
  </r>
  <r>
    <n v="102"/>
    <n v="5"/>
    <n v="41238"/>
    <n v="685008"/>
    <n v="46112"/>
    <s v="A044M06-3"/>
    <s v="A044M06"/>
    <s v="PERF051"/>
    <s v="Potage instant poireaux-pommes de terre pauvre en sodium 20g &quot;NUTRISENS"/>
    <s v="SF01384"/>
    <n v="0.02"/>
    <x v="0"/>
    <x v="0"/>
    <d v="2018-02-14T00:00:00"/>
    <x v="27"/>
    <n v="2018"/>
    <n v="2"/>
    <n v="7"/>
    <n v="10000"/>
    <n v="10000"/>
    <n v="9574"/>
    <n v="191.48000000000002"/>
    <n v="199.5"/>
    <n v="200"/>
  </r>
  <r>
    <n v="102"/>
    <n v="5"/>
    <n v="41242"/>
    <n v="685054"/>
    <n v="46120"/>
    <s v="A044M07-1"/>
    <s v="A044M07"/>
    <s v="PERF013"/>
    <s v="Jus de veau lié pauvre en sodium 1 kg  &quot;Nutrisens Performance&quot;"/>
    <s v="SF01327"/>
    <n v="1"/>
    <x v="1"/>
    <x v="0"/>
    <d v="2018-02-14T00:00:00"/>
    <x v="27"/>
    <n v="2018"/>
    <n v="2"/>
    <n v="7"/>
    <n v="324"/>
    <n v="324"/>
    <n v="317"/>
    <n v="317"/>
    <n v="321.10000000000002"/>
    <n v="324.00000000000006"/>
  </r>
  <r>
    <n v="102"/>
    <n v="5"/>
    <n v="41248"/>
    <n v="685110"/>
    <n v="46102"/>
    <s v="A044M03-6"/>
    <s v="A044M03"/>
    <s v="BRAKE037"/>
    <s v="Jus de veau lié  SANS GLUTAMATE 600G &quot;BRAKE&quot;"/>
    <s v="SF01430"/>
    <n v="0.6"/>
    <x v="5"/>
    <x v="0"/>
    <d v="2018-02-13T00:00:00"/>
    <x v="27"/>
    <n v="2018"/>
    <n v="2"/>
    <n v="7"/>
    <n v="784"/>
    <n v="784"/>
    <n v="778"/>
    <n v="466.79999999999995"/>
    <n v="469.5"/>
    <n v="470.40000000000003"/>
  </r>
  <r>
    <n v="102"/>
    <n v="5"/>
    <n v="41252"/>
    <n v="685158"/>
    <n v="46118"/>
    <s v="A045M02-1"/>
    <s v="A045M02"/>
    <s v="PERF037"/>
    <s v="Bouillon de boeuf pauvre en sodium 1kg &quot;NUTRISENS PERFORMANCE&quot;"/>
    <s v="SF01310"/>
    <n v="1"/>
    <x v="1"/>
    <x v="0"/>
    <d v="2018-02-14T00:00:00"/>
    <x v="27"/>
    <n v="2018"/>
    <n v="2"/>
    <n v="7"/>
    <n v="216"/>
    <n v="216"/>
    <n v="212"/>
    <n v="212"/>
    <n v="216.1"/>
    <n v="216"/>
  </r>
  <r>
    <n v="102"/>
    <n v="5"/>
    <n v="41254"/>
    <n v="685174"/>
    <n v="46119"/>
    <s v="A045M03-1"/>
    <s v="A045M03"/>
    <s v="PERF039"/>
    <s v="Jus de porc 1kg &quot;NUTRISENS PERFORMANCE&quot;"/>
    <s v="SF01332"/>
    <n v="1"/>
    <x v="1"/>
    <x v="0"/>
    <d v="2018-02-14T00:00:00"/>
    <x v="27"/>
    <n v="2018"/>
    <n v="2"/>
    <n v="7"/>
    <n v="216"/>
    <n v="216"/>
    <n v="216"/>
    <n v="216"/>
    <n v="216.1"/>
    <n v="215.99999999999997"/>
  </r>
  <r>
    <n v="102"/>
    <n v="5"/>
    <n v="41268"/>
    <n v="685534"/>
    <n v="46106"/>
    <s v="A043M09-2"/>
    <s v="A043M09"/>
    <s v="TOL078"/>
    <s v="Céréales instant saveur amande Tonus Line 650 g"/>
    <s v="SF01237"/>
    <n v="0.65"/>
    <x v="2"/>
    <x v="0"/>
    <d v="2018-02-14T00:00:00"/>
    <x v="27"/>
    <n v="2018"/>
    <n v="2"/>
    <n v="7"/>
    <n v="972"/>
    <n v="972"/>
    <n v="976"/>
    <n v="634.4"/>
    <n v="638.4"/>
    <n v="631.99999999999989"/>
  </r>
  <r>
    <n v="102"/>
    <n v="5"/>
    <n v="41342"/>
    <n v="686391"/>
    <n v="46124"/>
    <s v="A045M07-1"/>
    <s v="A045M07"/>
    <s v="PERF020"/>
    <s v="Fonds blanc de veau pauvre en sodium 1KG &quot;NUTRISENS PERFORMANCE&quot;"/>
    <s v="SF01321"/>
    <n v="1"/>
    <x v="1"/>
    <x v="0"/>
    <d v="2018-02-14T00:00:00"/>
    <x v="27"/>
    <n v="2018"/>
    <n v="2"/>
    <n v="7"/>
    <n v="108"/>
    <n v="108"/>
    <n v="106"/>
    <n v="106"/>
    <n v="107.9"/>
    <n v="108"/>
  </r>
  <r>
    <n v="102"/>
    <n v="5"/>
    <n v="41508"/>
    <n v="688170"/>
    <n v="46115"/>
    <s v="AS07PU04-7"/>
    <s v="AS07PU04"/>
    <s v="EDE120"/>
    <s v="Purée du Chef pauvre en sodium sac 5 kg"/>
    <s v="SF01356"/>
    <n v="5"/>
    <x v="3"/>
    <x v="2"/>
    <d v="2018-02-14T00:00:00"/>
    <x v="27"/>
    <n v="2018"/>
    <n v="2"/>
    <n v="7"/>
    <n v="600"/>
    <n v="600"/>
    <n v="593"/>
    <n v="2965"/>
    <n v="0"/>
    <n v="0"/>
  </r>
  <r>
    <n v="102"/>
    <n v="5"/>
    <n v="41040"/>
    <n v="683126"/>
    <n v="46130"/>
    <s v="A038M02-3"/>
    <s v="A038M02"/>
    <s v="PERF049"/>
    <s v="Potage instant légumes 20g &quot;NUTRISENS PERFORMANCE&quot;"/>
    <s v="SF01281"/>
    <n v="0.02"/>
    <x v="0"/>
    <x v="0"/>
    <d v="2018-02-14T00:00:00"/>
    <x v="28"/>
    <n v="2018"/>
    <n v="2"/>
    <n v="7"/>
    <n v="18000"/>
    <n v="18000"/>
    <n v="16685"/>
    <n v="333.7"/>
    <n v="361.3"/>
    <n v="360.00000000000006"/>
  </r>
  <r>
    <n v="102"/>
    <n v="5"/>
    <n v="41062"/>
    <n v="683360"/>
    <n v="46137"/>
    <s v="A046M03-1"/>
    <s v="A046M03"/>
    <s v="IMP034"/>
    <s v="Arômatique Colombo Créole - boite 0 kg 600 - &quot;Impact&quot;"/>
    <s v="SF00528"/>
    <n v="0.6"/>
    <x v="1"/>
    <x v="0"/>
    <d v="2018-02-15T00:00:00"/>
    <x v="28"/>
    <n v="2018"/>
    <n v="2"/>
    <n v="7"/>
    <n v="27"/>
    <n v="27"/>
    <n v="27"/>
    <n v="16.2"/>
    <n v="17"/>
    <n v="17"/>
  </r>
  <r>
    <n v="102"/>
    <n v="5"/>
    <n v="41064"/>
    <n v="683384"/>
    <n v="46138"/>
    <s v="A046M04-1"/>
    <s v="A046M04"/>
    <s v="IMP034"/>
    <s v="Arômatique Colombo Créole - boite 0 kg 600 - &quot;Impact&quot;"/>
    <s v="SF00528"/>
    <n v="0.6"/>
    <x v="1"/>
    <x v="0"/>
    <d v="2018-02-15T00:00:00"/>
    <x v="28"/>
    <n v="2018"/>
    <n v="2"/>
    <n v="7"/>
    <n v="27"/>
    <n v="27"/>
    <n v="28"/>
    <n v="16.8"/>
    <n v="17"/>
    <n v="16.989999999999998"/>
  </r>
  <r>
    <n v="102"/>
    <n v="5"/>
    <n v="41066"/>
    <n v="683408"/>
    <n v="46133"/>
    <s v="A045M04-1"/>
    <s v="A045M04"/>
    <s v="IMP037"/>
    <s v="Arômatique Curry indien - boite 0 kg 600 - &quot;Impact&quot;"/>
    <s v="SF00520"/>
    <n v="0.6"/>
    <x v="1"/>
    <x v="0"/>
    <d v="2018-02-15T00:00:00"/>
    <x v="28"/>
    <n v="2018"/>
    <n v="2"/>
    <n v="7"/>
    <n v="108"/>
    <n v="108"/>
    <n v="107"/>
    <n v="64.2"/>
    <n v="65.3"/>
    <n v="64.989999999999995"/>
  </r>
  <r>
    <n v="102"/>
    <n v="5"/>
    <n v="41068"/>
    <n v="683433"/>
    <n v="46132"/>
    <s v="A045M05-1"/>
    <s v="A045M05"/>
    <s v="IMP038"/>
    <s v="Arômatique Paella - boite 0 kg 600 - &quot;Impact&quot;"/>
    <s v="SF00522"/>
    <n v="0.6"/>
    <x v="1"/>
    <x v="0"/>
    <d v="2018-02-15T00:00:00"/>
    <x v="28"/>
    <n v="2018"/>
    <n v="2"/>
    <n v="7"/>
    <n v="108"/>
    <n v="108"/>
    <n v="106"/>
    <n v="63.599999999999994"/>
    <n v="64.900000000000006"/>
    <n v="65.010000000000005"/>
  </r>
  <r>
    <n v="102"/>
    <n v="5"/>
    <n v="41070"/>
    <n v="683461"/>
    <n v="46131"/>
    <s v="A045M06-1"/>
    <s v="A045M06"/>
    <s v="IMP039"/>
    <s v="Arômatique Tex-Mex - boite 0 kg 600 - &quot;Impact&quot;"/>
    <s v="SF00524"/>
    <n v="0.6"/>
    <x v="1"/>
    <x v="0"/>
    <d v="2018-02-15T00:00:00"/>
    <x v="28"/>
    <n v="2018"/>
    <n v="2"/>
    <n v="7"/>
    <n v="108"/>
    <n v="108"/>
    <n v="105"/>
    <n v="63"/>
    <n v="64.7"/>
    <n v="65"/>
  </r>
  <r>
    <n v="102"/>
    <n v="5"/>
    <n v="41240"/>
    <n v="685031"/>
    <n v="46135"/>
    <s v="A044M05-2"/>
    <s v="A044M05"/>
    <s v="TOL002"/>
    <s v="Velouté de légumes du soleil HP HC - sachet 70g - Tonus Line"/>
    <s v="SF00984"/>
    <n v="7.0000000000000007E-2"/>
    <x v="2"/>
    <x v="0"/>
    <d v="2018-02-15T00:00:00"/>
    <x v="28"/>
    <n v="2018"/>
    <n v="2"/>
    <n v="7"/>
    <n v="5184"/>
    <n v="5184"/>
    <n v="4896"/>
    <n v="342.72"/>
    <n v="365.5"/>
    <n v="362.97"/>
  </r>
  <r>
    <n v="102"/>
    <n v="5"/>
    <n v="41244"/>
    <n v="685072"/>
    <n v="46125"/>
    <s v="A045M01-1"/>
    <s v="A045M01"/>
    <s v="PF00081"/>
    <s v="Gelée claire perlée boite 1 kg 250 Cookalim"/>
    <s v="SF00901"/>
    <n v="1.25"/>
    <x v="1"/>
    <x v="0"/>
    <d v="2018-02-15T00:00:00"/>
    <x v="28"/>
    <n v="2018"/>
    <n v="2"/>
    <n v="7"/>
    <n v="324"/>
    <n v="324"/>
    <n v="54"/>
    <n v="67.5"/>
    <n v="405.3"/>
    <n v="405"/>
  </r>
  <r>
    <n v="102"/>
    <n v="5"/>
    <n v="41260"/>
    <n v="685237"/>
    <n v="46136"/>
    <s v="A045M08-6"/>
    <s v="A045M08"/>
    <s v="BRAKE036"/>
    <s v="Fonds brun lié demi-glace SANS GLUTAMATE 600G &quot;BRAKE&quot;"/>
    <s v="SF01429"/>
    <n v="0.6"/>
    <x v="5"/>
    <x v="0"/>
    <d v="2018-02-15T00:00:00"/>
    <x v="28"/>
    <n v="2018"/>
    <n v="2"/>
    <n v="7"/>
    <n v="784"/>
    <n v="784"/>
    <n v="772"/>
    <n v="463.2"/>
    <n v="471.3"/>
    <n v="470.41000000000008"/>
  </r>
  <r>
    <n v="102"/>
    <n v="5"/>
    <n v="41262"/>
    <n v="685267"/>
    <n v="46129"/>
    <s v="A045M09-3"/>
    <s v="A045M09"/>
    <s v="PERF050"/>
    <s v="Potage instant légumes pauvre en sodium 20g &quot;NUTRISENS PERFORMANCE&quot;"/>
    <s v="SF01383"/>
    <n v="0.02"/>
    <x v="0"/>
    <x v="0"/>
    <d v="2018-02-15T00:00:00"/>
    <x v="28"/>
    <n v="2018"/>
    <n v="2"/>
    <n v="7"/>
    <n v="3000"/>
    <n v="3000"/>
    <n v="2846"/>
    <n v="56.92"/>
    <n v="60.9"/>
    <n v="60.000000000000007"/>
  </r>
  <r>
    <n v="102"/>
    <n v="5"/>
    <n v="41264"/>
    <n v="685295"/>
    <n v="46141"/>
    <s v="A046M01-6"/>
    <s v="A046M01"/>
    <s v="BRAKE039"/>
    <s v="Bouillon de volaille SANS GLUTAMATE 1.5KG &quot;BRAKE&quot;"/>
    <s v="SF01432"/>
    <n v="1.5"/>
    <x v="5"/>
    <x v="0"/>
    <d v="2018-02-15T00:00:00"/>
    <x v="28"/>
    <n v="2018"/>
    <n v="2"/>
    <n v="7"/>
    <n v="216"/>
    <n v="216"/>
    <n v="213"/>
    <n v="319.5"/>
    <n v="323.3"/>
    <n v="323.99"/>
  </r>
  <r>
    <n v="102"/>
    <n v="5"/>
    <n v="41512"/>
    <n v="688248"/>
    <n v="46134"/>
    <s v="A046R01-1"/>
    <s v="A046R01"/>
    <s v="TOL1066"/>
    <s v="Protipulse 550 g"/>
    <s v="XMP866"/>
    <n v="0.55000000000000004"/>
    <x v="1"/>
    <x v="1"/>
    <d v="2018-02-15T00:00:00"/>
    <x v="28"/>
    <n v="2018"/>
    <n v="2"/>
    <n v="7"/>
    <n v="909"/>
    <n v="909"/>
    <n v="845"/>
    <n v="464.75000000000006"/>
    <n v="0"/>
    <n v="0"/>
  </r>
  <r>
    <n v="102"/>
    <n v="5"/>
    <n v="41513"/>
    <n v="688314"/>
    <n v="46139"/>
    <s v="AS07PU04-7"/>
    <s v="AS07PU04"/>
    <s v="EDE120"/>
    <s v="Purée du Chef pauvre en sodium sac 5 kg"/>
    <s v="SF01356"/>
    <n v="5"/>
    <x v="3"/>
    <x v="2"/>
    <d v="2018-02-15T00:00:00"/>
    <x v="28"/>
    <n v="2018"/>
    <n v="2"/>
    <n v="7"/>
    <n v="935"/>
    <n v="935"/>
    <n v="932"/>
    <n v="4660"/>
    <n v="0"/>
    <n v="0"/>
  </r>
  <r>
    <n v="102"/>
    <n v="5"/>
    <n v="41509"/>
    <n v="688205"/>
    <n v="46176"/>
    <s v="A046M02-3"/>
    <s v="A046M02"/>
    <s v="PERF049"/>
    <s v="Potage instant légumes 20g &quot;NUTRISENS PERFORMANCE&quot;"/>
    <s v="SF01281"/>
    <n v="0.02"/>
    <x v="0"/>
    <x v="0"/>
    <d v="2018-02-19T00:00:00"/>
    <x v="29"/>
    <n v="2018"/>
    <n v="2"/>
    <n v="8"/>
    <n v="14000"/>
    <n v="14000"/>
    <n v="12280"/>
    <n v="245.6"/>
    <n v="280.89999999999998"/>
    <n v="280"/>
  </r>
  <r>
    <n v="102"/>
    <n v="5"/>
    <n v="41516"/>
    <n v="688363"/>
    <n v="46188"/>
    <s v="A047M01-2"/>
    <s v="A047M01"/>
    <s v="TOL983"/>
    <s v="Gel' Ami - sac 1 kg - &quot;Tonus Line&quot;"/>
    <s v="SF01122"/>
    <n v="1"/>
    <x v="2"/>
    <x v="0"/>
    <d v="2018-02-19T00:00:00"/>
    <x v="29"/>
    <n v="2018"/>
    <n v="2"/>
    <n v="8"/>
    <n v="411"/>
    <n v="411"/>
    <n v="420"/>
    <n v="420"/>
    <n v="411.5"/>
    <n v="423"/>
  </r>
  <r>
    <n v="102"/>
    <n v="5"/>
    <n v="41517"/>
    <n v="688369"/>
    <n v="46189"/>
    <s v="A047M02-2"/>
    <s v="A047M02"/>
    <s v="TOL983"/>
    <s v="Gel' Ami - sac 1 kg - &quot;Tonus Line&quot;"/>
    <s v="SF01122"/>
    <n v="1"/>
    <x v="2"/>
    <x v="0"/>
    <d v="2018-02-19T00:00:00"/>
    <x v="29"/>
    <n v="2018"/>
    <n v="2"/>
    <n v="8"/>
    <n v="420"/>
    <n v="420"/>
    <n v="420"/>
    <n v="420"/>
    <n v="420.9"/>
    <n v="423"/>
  </r>
  <r>
    <n v="102"/>
    <n v="5"/>
    <n v="41518"/>
    <n v="688377"/>
    <n v="46190"/>
    <s v="A047M03-2"/>
    <s v="A047M03"/>
    <s v="TOL983"/>
    <s v="Gel' Ami - sac 1 kg - &quot;Tonus Line&quot;"/>
    <s v="SF01122"/>
    <n v="1"/>
    <x v="2"/>
    <x v="0"/>
    <d v="2018-02-19T00:00:00"/>
    <x v="29"/>
    <n v="2018"/>
    <n v="2"/>
    <n v="8"/>
    <n v="425"/>
    <n v="425"/>
    <n v="408"/>
    <n v="408"/>
    <n v="425.4"/>
    <n v="423"/>
  </r>
  <r>
    <n v="102"/>
    <n v="5"/>
    <n v="41521"/>
    <n v="688403"/>
    <n v="46159"/>
    <s v="A050R01-1"/>
    <s v="A050R01"/>
    <s v="TOL058"/>
    <s v="Gel'mix+ bte 500g &quot;TOL&quot;"/>
    <s v="SF01249"/>
    <n v="0.5"/>
    <x v="1"/>
    <x v="1"/>
    <d v="2018-02-19T00:00:00"/>
    <x v="29"/>
    <n v="2018"/>
    <n v="2"/>
    <n v="8"/>
    <n v="700"/>
    <n v="700"/>
    <n v="689"/>
    <n v="344.5"/>
    <n v="0"/>
    <n v="0"/>
  </r>
  <r>
    <n v="102"/>
    <n v="5"/>
    <n v="41522"/>
    <n v="688410"/>
    <n v="46164"/>
    <s v="A050R02-1"/>
    <s v="A050R02"/>
    <s v="TOL058"/>
    <s v="Gel'mix+ bte 500g &quot;TOL&quot;"/>
    <s v="SF01249"/>
    <n v="0.5"/>
    <x v="1"/>
    <x v="1"/>
    <d v="2018-02-19T00:00:00"/>
    <x v="29"/>
    <n v="2018"/>
    <n v="2"/>
    <n v="8"/>
    <n v="700"/>
    <n v="700"/>
    <n v="704"/>
    <n v="352"/>
    <n v="0"/>
    <n v="0"/>
  </r>
  <r>
    <n v="102"/>
    <n v="5"/>
    <n v="41526"/>
    <n v="688447"/>
    <n v="46160"/>
    <s v="A047M04-2"/>
    <s v="A047M04"/>
    <s v="TOL983"/>
    <s v="Gel' Ami - sac 1 kg - &quot;Tonus Line&quot;"/>
    <s v="SF01122"/>
    <n v="1"/>
    <x v="2"/>
    <x v="0"/>
    <d v="2018-02-19T00:00:00"/>
    <x v="29"/>
    <n v="2018"/>
    <n v="2"/>
    <n v="8"/>
    <n v="425"/>
    <n v="424"/>
    <n v="420"/>
    <n v="420"/>
    <n v="424.5"/>
    <n v="423"/>
  </r>
  <r>
    <n v="102"/>
    <n v="5"/>
    <n v="41527"/>
    <n v="688452"/>
    <n v="46174"/>
    <s v="A047M05-2"/>
    <s v="A047M05"/>
    <s v="TOL983"/>
    <s v="Gel' Ami - sac 1 kg - &quot;Tonus Line&quot;"/>
    <s v="SF01122"/>
    <n v="1"/>
    <x v="2"/>
    <x v="0"/>
    <d v="2018-02-19T00:00:00"/>
    <x v="29"/>
    <n v="2018"/>
    <n v="2"/>
    <n v="8"/>
    <n v="425"/>
    <n v="425"/>
    <n v="420"/>
    <n v="420"/>
    <n v="425.1"/>
    <n v="423"/>
  </r>
  <r>
    <n v="102"/>
    <n v="5"/>
    <n v="41528"/>
    <n v="688458"/>
    <n v="46175"/>
    <s v="A047M07-1"/>
    <s v="A047M07"/>
    <s v="TOL191"/>
    <s v="Gel Ami bte 0.800 kg &quot;TOL&quot;"/>
    <s v="SF01122"/>
    <n v="0.8"/>
    <x v="1"/>
    <x v="0"/>
    <d v="2018-02-19T00:00:00"/>
    <x v="29"/>
    <n v="2018"/>
    <n v="2"/>
    <n v="8"/>
    <n v="525"/>
    <n v="525"/>
    <n v="520"/>
    <n v="416"/>
    <n v="420.6"/>
    <n v="423"/>
  </r>
  <r>
    <n v="102"/>
    <n v="5"/>
    <n v="41529"/>
    <n v="688544"/>
    <n v="46191"/>
    <s v="A050M01-1"/>
    <s v="A050M01"/>
    <s v="TOL191"/>
    <s v="Gel Ami bte 0.800 kg &quot;TOL&quot;"/>
    <s v="SF01122"/>
    <n v="0.8"/>
    <x v="1"/>
    <x v="0"/>
    <d v="2018-02-19T00:00:00"/>
    <x v="29"/>
    <n v="2018"/>
    <n v="2"/>
    <n v="8"/>
    <n v="526"/>
    <n v="526"/>
    <n v="519"/>
    <n v="415.20000000000005"/>
    <n v="421.5"/>
    <n v="423"/>
  </r>
  <r>
    <n v="102"/>
    <n v="5"/>
    <n v="41530"/>
    <n v="688551"/>
    <n v="46192"/>
    <s v="A050M02-1"/>
    <s v="A050M02"/>
    <s v="TOL189"/>
    <s v="Gel Ami bte 0.300 kg &quot;TOL&quot;"/>
    <s v="SF01122"/>
    <n v="0.3"/>
    <x v="1"/>
    <x v="0"/>
    <d v="2018-02-19T00:00:00"/>
    <x v="29"/>
    <n v="2018"/>
    <n v="2"/>
    <n v="8"/>
    <n v="1399"/>
    <n v="1399"/>
    <n v="1400"/>
    <n v="420"/>
    <n v="419.7"/>
    <n v="423"/>
  </r>
  <r>
    <n v="102"/>
    <n v="5"/>
    <n v="41532"/>
    <n v="688571"/>
    <n v="46171"/>
    <s v="AS08PU06-7"/>
    <s v="AS08PU06"/>
    <s v="PF00206"/>
    <s v="Purée premium pauvre en sodium sac 5 kg"/>
    <s v="SF01287"/>
    <n v="5"/>
    <x v="3"/>
    <x v="2"/>
    <d v="2018-02-19T00:00:00"/>
    <x v="29"/>
    <n v="2018"/>
    <n v="2"/>
    <n v="8"/>
    <n v="162"/>
    <n v="162"/>
    <n v="160"/>
    <n v="800"/>
    <n v="0"/>
    <n v="0"/>
  </r>
  <r>
    <n v="102"/>
    <n v="5"/>
    <n v="41551"/>
    <n v="688765"/>
    <n v="46187"/>
    <s v="AS08PU02-7"/>
    <s v="AS08PU02"/>
    <s v="EDE106"/>
    <s v="Purée grand-mère pauvre en sodium sac 5 kg"/>
    <s v="SF01287"/>
    <n v="5"/>
    <x v="3"/>
    <x v="2"/>
    <d v="2018-02-19T00:00:00"/>
    <x v="29"/>
    <n v="2018"/>
    <n v="2"/>
    <n v="8"/>
    <n v="558"/>
    <n v="558"/>
    <n v="556"/>
    <n v="2780"/>
    <n v="0"/>
    <n v="0"/>
  </r>
  <r>
    <n v="102"/>
    <n v="5"/>
    <n v="41042"/>
    <n v="683156"/>
    <n v="46209"/>
    <s v="A038M01-3"/>
    <s v="A038M01"/>
    <s v="DLM022"/>
    <s v="Panure pour poisson  - Sachet 70 g - &quot;Morvandelles&quot;"/>
    <s v="SF00033"/>
    <n v="7.0000000000000007E-2"/>
    <x v="0"/>
    <x v="0"/>
    <d v="2018-02-20T00:00:00"/>
    <x v="30"/>
    <n v="2018"/>
    <n v="2"/>
    <n v="8"/>
    <n v="5800"/>
    <n v="5800"/>
    <n v="5520"/>
    <n v="386.40000000000003"/>
    <n v="406.9"/>
    <n v="406.01000000000005"/>
  </r>
  <r>
    <n v="102"/>
    <n v="5"/>
    <n v="41141"/>
    <n v="684072"/>
    <n v="46197"/>
    <s v="A037M04-3"/>
    <s v="A037M04"/>
    <s v="DLM020"/>
    <s v="Court bouillon - Sachet 48 g * 144  - &quot;Morvandelles&quot;"/>
    <s v="SF00859"/>
    <n v="4.8000000000000001E-2"/>
    <x v="0"/>
    <x v="0"/>
    <d v="2018-02-19T00:00:00"/>
    <x v="30"/>
    <n v="2018"/>
    <n v="2"/>
    <n v="8"/>
    <n v="11600"/>
    <n v="11600"/>
    <n v="10368"/>
    <n v="497.66399999999999"/>
    <n v="553.6"/>
    <n v="557.0100000000001"/>
  </r>
  <r>
    <n v="102"/>
    <n v="5"/>
    <n v="41198"/>
    <n v="684690"/>
    <n v="46210"/>
    <s v="A050M10-1"/>
    <s v="A050M10"/>
    <s v="TOL298"/>
    <s v="Gel'froid parfum orange boite 1 kg &quot;Tonus Line&quot;"/>
    <s v="SF01196"/>
    <n v="1"/>
    <x v="1"/>
    <x v="0"/>
    <d v="2018-02-20T00:00:00"/>
    <x v="30"/>
    <n v="2018"/>
    <n v="2"/>
    <n v="8"/>
    <n v="324"/>
    <n v="324"/>
    <n v="323"/>
    <n v="323"/>
    <n v="324.89999999999998"/>
    <n v="324.81"/>
  </r>
  <r>
    <n v="102"/>
    <n v="5"/>
    <n v="41352"/>
    <n v="686434"/>
    <n v="46201"/>
    <s v="A050M07-1"/>
    <s v="A050M07"/>
    <s v="TOL1002"/>
    <s v="Hydr'instant saveur citron avec sucre et édulc 0.600 g"/>
    <s v="SF01293"/>
    <n v="0.6"/>
    <x v="1"/>
    <x v="0"/>
    <d v="2018-02-20T00:00:00"/>
    <x v="30"/>
    <n v="2018"/>
    <n v="2"/>
    <n v="8"/>
    <n v="450"/>
    <n v="450"/>
    <n v="460"/>
    <n v="276"/>
    <n v="489.9"/>
    <n v="489.99"/>
  </r>
  <r>
    <n v="102"/>
    <n v="5"/>
    <n v="41356"/>
    <n v="686474"/>
    <n v="46211"/>
    <s v="A050M05-1"/>
    <s v="A050M05"/>
    <s v="TOL363"/>
    <s v="Eau gélifiée parfum pomme sucré boite 800 g &quot;Tonus Line&quot;"/>
    <s v="SF00709"/>
    <n v="0.8"/>
    <x v="1"/>
    <x v="0"/>
    <d v="2018-02-20T00:00:00"/>
    <x v="30"/>
    <n v="2018"/>
    <n v="2"/>
    <n v="8"/>
    <n v="324"/>
    <n v="324"/>
    <n v="321"/>
    <n v="256.8"/>
    <n v="260.10000000000002"/>
    <n v="259.99999999999994"/>
  </r>
  <r>
    <n v="102"/>
    <n v="5"/>
    <n v="41358"/>
    <n v="686488"/>
    <n v="46194"/>
    <s v="A047M06-2"/>
    <s v="A047M06"/>
    <s v="EDE049"/>
    <s v="Rudy'Gel avec édulcorants parfum orange sachet 50g  &quot;Edé Ruy&quot;"/>
    <s v="SF01204"/>
    <n v="0.05"/>
    <x v="2"/>
    <x v="0"/>
    <d v="2018-02-20T00:00:00"/>
    <x v="30"/>
    <n v="2018"/>
    <n v="2"/>
    <n v="8"/>
    <n v="2592"/>
    <n v="2592"/>
    <n v="2415"/>
    <n v="120.75"/>
    <n v="130.9"/>
    <n v="130.32"/>
  </r>
  <r>
    <n v="102"/>
    <n v="5"/>
    <n v="41370"/>
    <n v="686574"/>
    <n v="46212"/>
    <s v="A050M08-2"/>
    <s v="A050M08"/>
    <s v="TOL808"/>
    <s v="Eau gélifiée parfum menthe sucré sachet 80g  &quot;Tonus Line&quot;"/>
    <s v="SF00719"/>
    <n v="0.08"/>
    <x v="2"/>
    <x v="0"/>
    <d v="2018-02-20T00:00:00"/>
    <x v="30"/>
    <n v="2018"/>
    <n v="2"/>
    <n v="8"/>
    <n v="1296"/>
    <n v="1296"/>
    <n v="1255"/>
    <n v="100.4"/>
    <n v="103.7"/>
    <n v="103.99999999999999"/>
  </r>
  <r>
    <n v="102"/>
    <n v="5"/>
    <n v="41386"/>
    <n v="686701"/>
    <n v="46228"/>
    <s v="A051M01-1"/>
    <s v="A051M01"/>
    <s v="TOL985"/>
    <s v="Nutridej' céréales saveur biscuit 900 g (ALLERGENES)"/>
    <s v="SF01173"/>
    <n v="0.9"/>
    <x v="1"/>
    <x v="0"/>
    <d v="2018-02-20T00:00:00"/>
    <x v="30"/>
    <n v="2018"/>
    <n v="2"/>
    <n v="8"/>
    <n v="648"/>
    <n v="648"/>
    <n v="652"/>
    <n v="586.80000000000007"/>
    <n v="692.4"/>
    <n v="690.00999999999988"/>
  </r>
  <r>
    <n v="102"/>
    <n v="5"/>
    <n v="41416"/>
    <n v="686997"/>
    <n v="46214"/>
    <s v="A050M06-2"/>
    <s v="A050M06"/>
    <s v="TOL800"/>
    <s v="Eau gélifiée parfum abricot sucré sachet 80g  &quot;Tonus Line&quot;"/>
    <s v="SF00711"/>
    <n v="0.08"/>
    <x v="2"/>
    <x v="0"/>
    <d v="2018-02-20T00:00:00"/>
    <x v="30"/>
    <n v="2018"/>
    <n v="2"/>
    <n v="8"/>
    <n v="2592"/>
    <n v="2592"/>
    <n v="2608"/>
    <n v="208.64000000000001"/>
    <n v="270.3"/>
    <n v="269.99999999999994"/>
  </r>
  <r>
    <n v="102"/>
    <n v="5"/>
    <n v="41514"/>
    <n v="688323"/>
    <n v="46215"/>
    <s v="A050M09-1"/>
    <s v="A050M09"/>
    <s v="TOL1005"/>
    <s v="Hydr'instant saveur thé pêche avec sucre et édulc 0.600 g"/>
    <s v="SF01296"/>
    <n v="0.6"/>
    <x v="1"/>
    <x v="0"/>
    <d v="2018-02-20T00:00:00"/>
    <x v="30"/>
    <n v="2018"/>
    <n v="2"/>
    <n v="8"/>
    <n v="648"/>
    <n v="648"/>
    <n v="600"/>
    <n v="360"/>
    <n v="529"/>
    <n v="528.99"/>
  </r>
  <r>
    <n v="102"/>
    <n v="5"/>
    <n v="41523"/>
    <n v="688417"/>
    <n v="46196"/>
    <s v="A050R03-1"/>
    <s v="A050R03"/>
    <s v="TOL220"/>
    <s v="Gel' M bte 300g"/>
    <s v="SF01117"/>
    <n v="0.3"/>
    <x v="1"/>
    <x v="1"/>
    <d v="2018-02-20T00:00:00"/>
    <x v="30"/>
    <n v="2018"/>
    <n v="2"/>
    <n v="8"/>
    <n v="1333"/>
    <n v="1333"/>
    <n v="1344"/>
    <n v="403.2"/>
    <n v="0"/>
    <n v="0"/>
  </r>
  <r>
    <n v="102"/>
    <n v="5"/>
    <n v="41531"/>
    <n v="688564"/>
    <n v="46204"/>
    <s v="A050M03-1"/>
    <s v="A050M03"/>
    <s v="TOL189"/>
    <s v="Gel Ami bte 0.300 kg &quot;TOL&quot;"/>
    <s v="SF01122"/>
    <n v="0.3"/>
    <x v="1"/>
    <x v="0"/>
    <d v="2018-02-19T00:00:00"/>
    <x v="30"/>
    <n v="2018"/>
    <n v="2"/>
    <n v="8"/>
    <n v="1441"/>
    <n v="1441"/>
    <n v="1403"/>
    <n v="420.9"/>
    <n v="432.5"/>
    <n v="423"/>
  </r>
  <r>
    <n v="102"/>
    <n v="5"/>
    <n v="41533"/>
    <n v="688585"/>
    <n v="46198"/>
    <s v="A031MRR02-3"/>
    <s v="A031MRR02"/>
    <s v="DLM020"/>
    <s v="Court bouillon - Sachet 48 g * 144  - &quot;Morvandelles&quot;"/>
    <s v="SF00859"/>
    <n v="4.8000000000000001E-2"/>
    <x v="0"/>
    <x v="0"/>
    <d v="2018-02-20T00:00:00"/>
    <x v="30"/>
    <n v="2018"/>
    <n v="2"/>
    <n v="8"/>
    <n v="669"/>
    <n v="669"/>
    <n v="288"/>
    <n v="13.824"/>
    <n v="0"/>
    <n v="0"/>
  </r>
  <r>
    <n v="102"/>
    <n v="5"/>
    <n v="41550"/>
    <n v="688755"/>
    <n v="46185"/>
    <s v="A051PX01"/>
    <s v="A051PX01"/>
    <s v="PREMIX00004"/>
    <s v="Pré-mix purée grand-mère salée &quot;nouvelle recette&quot;"/>
    <s v="XMP736"/>
    <n v="0"/>
    <x v="7"/>
    <x v="2"/>
    <d v="2018-02-19T00:00:00"/>
    <x v="30"/>
    <n v="2018"/>
    <n v="2"/>
    <n v="8"/>
    <n v="300"/>
    <n v="300"/>
    <n v="300.10000000000002"/>
    <n v="0"/>
    <n v="0"/>
    <n v="0"/>
  </r>
  <r>
    <n v="102"/>
    <n v="5"/>
    <n v="41560"/>
    <n v="688902"/>
    <n v="46195"/>
    <s v="AS08PU02-7"/>
    <s v="AS08PU02"/>
    <s v="EDE106"/>
    <s v="Purée grand-mère pauvre en sodium sac 5 kg"/>
    <s v="SF01287"/>
    <n v="5"/>
    <x v="3"/>
    <x v="2"/>
    <d v="2018-02-20T00:00:00"/>
    <x v="30"/>
    <n v="2018"/>
    <n v="2"/>
    <n v="8"/>
    <n v="420"/>
    <n v="420"/>
    <n v="418"/>
    <n v="2090"/>
    <n v="0"/>
    <n v="0"/>
  </r>
  <r>
    <n v="102"/>
    <n v="5"/>
    <n v="41561"/>
    <n v="688949"/>
    <n v="46208"/>
    <s v="AS08PU01-7"/>
    <s v="AS08PU01"/>
    <s v="EDE103"/>
    <s v="Purée grand-mère salée sac 5 kg"/>
    <s v="SF01288"/>
    <n v="5"/>
    <x v="3"/>
    <x v="2"/>
    <d v="2018-02-20T00:00:00"/>
    <x v="30"/>
    <n v="2018"/>
    <n v="2"/>
    <n v="8"/>
    <n v="120"/>
    <n v="120"/>
    <n v="118"/>
    <n v="590"/>
    <n v="0"/>
    <n v="0"/>
  </r>
  <r>
    <n v="102"/>
    <n v="5"/>
    <n v="41374"/>
    <n v="686609"/>
    <n v="46231"/>
    <s v="A047M08-8"/>
    <s v="A047M08"/>
    <s v="TOL1014"/>
    <s v="Hydrinstant parf.grenadine avec sucre et édulc stick 30g Tonus line"/>
    <s v="SF01295"/>
    <n v="0.03"/>
    <x v="4"/>
    <x v="0"/>
    <d v="2018-02-19T00:00:00"/>
    <x v="31"/>
    <n v="2018"/>
    <n v="2"/>
    <n v="8"/>
    <n v="7020"/>
    <n v="7020"/>
    <n v="6825"/>
    <n v="204.75"/>
    <n v="210.5"/>
    <n v="210.58999999999997"/>
  </r>
  <r>
    <n v="102"/>
    <n v="5"/>
    <n v="41376"/>
    <n v="686634"/>
    <n v="46235"/>
    <s v="A050M13-2"/>
    <s v="A050M13"/>
    <s v="TOL098"/>
    <s v="Crème HP saveur vanille sachet 200g &quot;TOL&quot;"/>
    <s v="SF01232"/>
    <n v="0.2"/>
    <x v="2"/>
    <x v="0"/>
    <d v="2018-02-20T00:00:00"/>
    <x v="31"/>
    <n v="2018"/>
    <n v="2"/>
    <n v="8"/>
    <n v="3240"/>
    <n v="3240"/>
    <n v="3123"/>
    <n v="624.6"/>
    <n v="648.4"/>
    <n v="647.98000000000013"/>
  </r>
  <r>
    <n v="102"/>
    <n v="5"/>
    <n v="41390"/>
    <n v="686735"/>
    <n v="46230"/>
    <s v="A051M04-3"/>
    <s v="A051M04"/>
    <s v="TOL1061"/>
    <s v="Entremets à froid parfum café avec édulcorants sachet 40g &quot;NUTRISENS MEDICAL&quot;"/>
    <s v="SF01403"/>
    <n v="0.04"/>
    <x v="0"/>
    <x v="0"/>
    <d v="2018-02-21T00:00:00"/>
    <x v="31"/>
    <n v="2018"/>
    <n v="2"/>
    <n v="8"/>
    <n v="2592"/>
    <n v="2592"/>
    <n v="2400"/>
    <n v="96"/>
    <n v="103.1"/>
    <n v="104.00000000000001"/>
  </r>
  <r>
    <n v="102"/>
    <n v="5"/>
    <n v="41392"/>
    <n v="686753"/>
    <n v="46232"/>
    <s v="A051M02-1"/>
    <s v="A051M02"/>
    <s v="TOL990"/>
    <s v="Nutridej' céréales saveur praliné 900 g (ALLERGENES)"/>
    <s v="SF01224"/>
    <n v="0.9"/>
    <x v="1"/>
    <x v="0"/>
    <d v="2018-02-21T00:00:00"/>
    <x v="31"/>
    <n v="2018"/>
    <n v="2"/>
    <n v="8"/>
    <n v="324"/>
    <n v="324"/>
    <n v="315"/>
    <n v="283.5"/>
    <n v="390.1"/>
    <n v="391.0200000000001"/>
  </r>
  <r>
    <n v="102"/>
    <n v="5"/>
    <n v="41394"/>
    <n v="686772"/>
    <n v="46248"/>
    <s v="A051M05-1"/>
    <s v="A051M05"/>
    <s v="TOL992"/>
    <s v="Céréal'nut HP+ saveur biscuit bte 900 g (ALLERGENES)"/>
    <s v="SF01220"/>
    <n v="0.9"/>
    <x v="1"/>
    <x v="0"/>
    <d v="2018-02-21T00:00:00"/>
    <x v="31"/>
    <n v="2018"/>
    <n v="2"/>
    <n v="8"/>
    <n v="756"/>
    <n v="756"/>
    <n v="752"/>
    <n v="676.80000000000007"/>
    <n v="686.7"/>
    <n v="681.0200000000001"/>
  </r>
  <r>
    <n v="102"/>
    <n v="5"/>
    <n v="41396"/>
    <n v="686793"/>
    <n v="46238"/>
    <s v="A051M03-1"/>
    <s v="A051M03"/>
    <s v="TOL992"/>
    <s v="Céréal'nut HP+ saveur biscuit bte 900 g (ALLERGENES)"/>
    <s v="SF01220"/>
    <n v="0.9"/>
    <x v="1"/>
    <x v="0"/>
    <d v="2018-02-21T00:00:00"/>
    <x v="31"/>
    <n v="2018"/>
    <n v="2"/>
    <n v="8"/>
    <n v="756"/>
    <n v="756"/>
    <n v="738"/>
    <n v="664.2"/>
    <n v="675.4"/>
    <n v="681.0200000000001"/>
  </r>
  <r>
    <n v="102"/>
    <n v="5"/>
    <n v="41398"/>
    <n v="686832"/>
    <n v="46247"/>
    <s v="A051M08-1"/>
    <s v="A051M08"/>
    <s v="PERF008"/>
    <s v="Jus de veau lié 1 kg  &quot;Nutrisens Performance&quot;"/>
    <s v="SF01334"/>
    <n v="1"/>
    <x v="1"/>
    <x v="0"/>
    <d v="2018-02-21T00:00:00"/>
    <x v="31"/>
    <n v="2018"/>
    <n v="2"/>
    <n v="8"/>
    <n v="324"/>
    <n v="324"/>
    <n v="320"/>
    <n v="320"/>
    <n v="322.3"/>
    <n v="323.99"/>
  </r>
  <r>
    <n v="102"/>
    <n v="5"/>
    <n v="41408"/>
    <n v="686933"/>
    <n v="46229"/>
    <s v="A050M11-1"/>
    <s v="A050M11"/>
    <s v="TOL231"/>
    <s v="Protinut bte 0kg500 &quot;TOL&quot;"/>
    <s v="SF00841"/>
    <n v="0.5"/>
    <x v="1"/>
    <x v="0"/>
    <d v="2018-02-21T00:00:00"/>
    <x v="31"/>
    <n v="2018"/>
    <n v="2"/>
    <n v="8"/>
    <n v="810"/>
    <n v="810"/>
    <n v="805"/>
    <n v="402.5"/>
    <n v="403.8"/>
    <n v="405"/>
  </r>
  <r>
    <n v="102"/>
    <n v="5"/>
    <n v="41410"/>
    <n v="686942"/>
    <n v="46237"/>
    <s v="A050M12-1"/>
    <s v="A050M12"/>
    <s v="TOL231"/>
    <s v="Protinut bte 0kg500 &quot;TOL&quot;"/>
    <s v="SF00841"/>
    <n v="0.5"/>
    <x v="1"/>
    <x v="0"/>
    <d v="2018-02-21T00:00:00"/>
    <x v="31"/>
    <n v="2018"/>
    <n v="2"/>
    <n v="8"/>
    <n v="810"/>
    <n v="810"/>
    <n v="801"/>
    <n v="400.5"/>
    <n v="410.1"/>
    <n v="405"/>
  </r>
  <r>
    <n v="102"/>
    <n v="5"/>
    <n v="41524"/>
    <n v="688427"/>
    <n v="46239"/>
    <s v="A050M04-8"/>
    <s v="A050M04"/>
    <s v="TOL1011"/>
    <s v="Hydrinstant parf. ananas avec sucre et édulc stick 30g Tonus line"/>
    <s v="SF01292"/>
    <n v="0.03"/>
    <x v="4"/>
    <x v="0"/>
    <d v="2018-02-21T00:00:00"/>
    <x v="31"/>
    <n v="2018"/>
    <n v="2"/>
    <n v="8"/>
    <n v="2400"/>
    <n v="2400"/>
    <n v="2325"/>
    <n v="69.75"/>
    <n v="71.900000000000006"/>
    <n v="72.009999999999991"/>
  </r>
  <r>
    <n v="102"/>
    <n v="5"/>
    <n v="41556"/>
    <n v="688878"/>
    <n v="46245"/>
    <s v="A051M07-2"/>
    <s v="A051M07"/>
    <s v="EDE085"/>
    <s v="Beignets de pomme de terre - Sac 1 kg &quot;Nutrisens Restauration&quot;"/>
    <s v="SF01274"/>
    <n v="1"/>
    <x v="2"/>
    <x v="0"/>
    <d v="2018-02-21T00:00:00"/>
    <x v="31"/>
    <n v="2018"/>
    <n v="2"/>
    <n v="8"/>
    <n v="300"/>
    <n v="300"/>
    <n v="280"/>
    <n v="280"/>
    <n v="301.7"/>
    <n v="300"/>
  </r>
  <r>
    <n v="102"/>
    <n v="5"/>
    <n v="41563"/>
    <n v="688966"/>
    <n v="46244"/>
    <s v="A052M01-1"/>
    <s v="A052M01"/>
    <s v="PERF00001"/>
    <s v="Bouillon de volaille 1 kg  &quot;Nutrisens Performance&quot;"/>
    <s v="SF01313"/>
    <n v="1"/>
    <x v="1"/>
    <x v="0"/>
    <d v="2018-02-21T00:00:00"/>
    <x v="31"/>
    <n v="2018"/>
    <n v="2"/>
    <n v="8"/>
    <n v="140"/>
    <n v="140"/>
    <n v="137"/>
    <n v="137"/>
    <n v="139.69999999999999"/>
    <n v="140.00000000000003"/>
  </r>
  <r>
    <n v="102"/>
    <n v="5"/>
    <n v="41565"/>
    <n v="688992"/>
    <n v="46236"/>
    <s v="A051MR01-3"/>
    <s v="A051MR01"/>
    <s v="TOL986"/>
    <s v="Nutridej' céréales saveur biscuit sachet 35 g (ALLERGENES)"/>
    <s v="SF01173"/>
    <n v="3.5000000000000003E-2"/>
    <x v="0"/>
    <x v="0"/>
    <d v="2018-02-21T00:00:00"/>
    <x v="31"/>
    <n v="2018"/>
    <n v="2"/>
    <n v="8"/>
    <n v="2832"/>
    <n v="2832"/>
    <n v="2664"/>
    <n v="93.240000000000009"/>
    <n v="0"/>
    <n v="0"/>
  </r>
  <r>
    <n v="102"/>
    <n v="5"/>
    <n v="41566"/>
    <n v="689025"/>
    <n v="46240"/>
    <s v="A051MR02-3"/>
    <s v="A051MR02"/>
    <s v="TOL988"/>
    <s v="Nutridej' céréales saveur praliné sachet 35 g (ALLERGENES)"/>
    <s v="SF01224"/>
    <n v="3.5000000000000003E-2"/>
    <x v="0"/>
    <x v="0"/>
    <d v="2018-02-21T00:00:00"/>
    <x v="31"/>
    <n v="2018"/>
    <n v="2"/>
    <n v="8"/>
    <n v="2832"/>
    <n v="2832"/>
    <n v="2752"/>
    <n v="96.320000000000007"/>
    <n v="0"/>
    <n v="0"/>
  </r>
  <r>
    <n v="102"/>
    <n v="5"/>
    <n v="41568"/>
    <n v="689042"/>
    <n v="46242"/>
    <s v="A051MR05-2"/>
    <s v="A051MR05"/>
    <s v="TOL994"/>
    <s v="Céréal'nut HP+ saveur biscuit sachet 50 g (ALLERGENES)"/>
    <s v="SF01220"/>
    <n v="0.05"/>
    <x v="2"/>
    <x v="0"/>
    <d v="2018-02-21T00:00:00"/>
    <x v="31"/>
    <n v="2018"/>
    <n v="2"/>
    <n v="8"/>
    <n v="180"/>
    <n v="180"/>
    <n v="170"/>
    <n v="8.5"/>
    <n v="0"/>
    <n v="0"/>
  </r>
  <r>
    <n v="102"/>
    <n v="5"/>
    <n v="41570"/>
    <n v="689143"/>
    <n v="46241"/>
    <s v="A029MR03-2"/>
    <s v="A029MR03"/>
    <s v="TOL995"/>
    <s v="Céréal'nut HP+ avec édulcorants saveur biscuit sachet 50 g (ALLERGENES)"/>
    <s v="SF01221"/>
    <n v="0.05"/>
    <x v="2"/>
    <x v="0"/>
    <d v="2018-02-21T00:00:00"/>
    <x v="31"/>
    <n v="2018"/>
    <n v="2"/>
    <n v="8"/>
    <n v="180"/>
    <n v="180"/>
    <n v="151"/>
    <n v="7.5500000000000007"/>
    <n v="0"/>
    <n v="0"/>
  </r>
  <r>
    <n v="102"/>
    <n v="5"/>
    <n v="41571"/>
    <n v="689150"/>
    <n v="46234"/>
    <s v="AS08PU01-7"/>
    <s v="AS08PU01"/>
    <s v="EDE103"/>
    <s v="Purée grand-mère salée sac 5 kg"/>
    <s v="SF01288"/>
    <n v="5"/>
    <x v="3"/>
    <x v="2"/>
    <d v="2018-02-21T00:00:00"/>
    <x v="31"/>
    <n v="2018"/>
    <n v="2"/>
    <n v="8"/>
    <n v="420"/>
    <n v="420"/>
    <n v="417"/>
    <n v="2085"/>
    <n v="0"/>
    <n v="0"/>
  </r>
  <r>
    <n v="102"/>
    <n v="5"/>
    <n v="41643"/>
    <n v="689852"/>
    <n v="46243"/>
    <s v="AS08PU01-7"/>
    <s v="AS08PU01"/>
    <s v="EDE104"/>
    <s v="Purée grand-mère salée sac 15 kg"/>
    <s v="SF01288"/>
    <n v="15"/>
    <x v="3"/>
    <x v="2"/>
    <d v="2018-02-21T00:00:00"/>
    <x v="31"/>
    <n v="2018"/>
    <n v="2"/>
    <n v="8"/>
    <n v="160"/>
    <n v="160"/>
    <n v="159"/>
    <n v="2385"/>
    <n v="0"/>
    <n v="0"/>
  </r>
  <r>
    <n v="102"/>
    <n v="5"/>
    <n v="41327"/>
    <n v="686257"/>
    <n v="46259"/>
    <s v="A052M02-1"/>
    <s v="A052M02"/>
    <s v="TOL568"/>
    <s v="Mixé poulet aux petits légumes bte 350 g &quot;TOL&quot;"/>
    <s v="SF01159"/>
    <n v="0.35"/>
    <x v="1"/>
    <x v="0"/>
    <d v="2018-02-22T00:00:00"/>
    <x v="32"/>
    <n v="2018"/>
    <n v="2"/>
    <n v="8"/>
    <n v="648"/>
    <n v="648"/>
    <n v="647"/>
    <n v="226.45"/>
    <n v="227.5"/>
    <n v="226.99999999999997"/>
  </r>
  <r>
    <n v="102"/>
    <n v="5"/>
    <n v="41402"/>
    <n v="686870"/>
    <n v="46265"/>
    <s v="A052M03-1"/>
    <s v="A052M03"/>
    <s v="PERF035"/>
    <s v="Bouillon de boeuf 1 kg &quot;NUTRISENS PERFORMANCE&quot;"/>
    <s v="SF01311"/>
    <n v="1"/>
    <x v="1"/>
    <x v="0"/>
    <d v="2018-02-22T00:00:00"/>
    <x v="32"/>
    <n v="2018"/>
    <n v="2"/>
    <n v="8"/>
    <n v="270"/>
    <n v="270"/>
    <n v="265"/>
    <n v="265"/>
    <n v="270"/>
    <n v="269.99999999999994"/>
  </r>
  <r>
    <n v="102"/>
    <n v="5"/>
    <n v="41404"/>
    <n v="686888"/>
    <n v="46271"/>
    <s v="A052M05-1"/>
    <s v="A052M05"/>
    <s v="PERF002"/>
    <s v="Fonds brun 1 kg  &quot;Nutrisens Performance&quot;"/>
    <s v="SF01322"/>
    <n v="1"/>
    <x v="1"/>
    <x v="0"/>
    <d v="2018-02-22T00:00:00"/>
    <x v="32"/>
    <n v="2018"/>
    <n v="2"/>
    <n v="8"/>
    <n v="324"/>
    <n v="324"/>
    <n v="318"/>
    <n v="318"/>
    <n v="323.7"/>
    <n v="323.97999999999996"/>
  </r>
  <r>
    <n v="102"/>
    <n v="5"/>
    <n v="41406"/>
    <n v="686912"/>
    <n v="46273"/>
    <s v="A052M06-1"/>
    <s v="A052M06"/>
    <s v="PERF003"/>
    <s v="Fumet de crustacés 1 kg  &quot;Nutrisens Performance&quot;"/>
    <s v="SF01316"/>
    <n v="1"/>
    <x v="1"/>
    <x v="0"/>
    <d v="2018-02-22T00:00:00"/>
    <x v="32"/>
    <n v="2018"/>
    <n v="2"/>
    <n v="8"/>
    <n v="54"/>
    <n v="54"/>
    <n v="52"/>
    <n v="52"/>
    <n v="54"/>
    <n v="53.99"/>
  </r>
  <r>
    <n v="102"/>
    <n v="5"/>
    <n v="41412"/>
    <n v="686951"/>
    <n v="46276"/>
    <s v="A052M04-3"/>
    <s v="A052M04"/>
    <s v="PERF066"/>
    <s v="Potage instant tomate salé 20g &quot;NUTRISENS PERFORMANCE&quot;"/>
    <s v="SF01422"/>
    <n v="0.02"/>
    <x v="0"/>
    <x v="0"/>
    <d v="2018-02-21T00:00:00"/>
    <x v="32"/>
    <n v="2018"/>
    <n v="2"/>
    <n v="8"/>
    <n v="20000"/>
    <n v="20000"/>
    <n v="18860"/>
    <n v="377.2"/>
    <n v="408.1"/>
    <n v="399.99999999999994"/>
  </r>
  <r>
    <n v="102"/>
    <n v="5"/>
    <n v="41414"/>
    <n v="686977"/>
    <n v="46288"/>
    <s v="A051M09-2"/>
    <s v="A051M09"/>
    <s v="TOL001"/>
    <s v="Crème de champignon HP HC - sachet 70g - Tonus Line"/>
    <s v="SF00985"/>
    <n v="7.0000000000000007E-2"/>
    <x v="2"/>
    <x v="0"/>
    <d v="2018-02-22T00:00:00"/>
    <x v="32"/>
    <n v="2018"/>
    <n v="2"/>
    <n v="8"/>
    <n v="5184"/>
    <n v="5184"/>
    <n v="4970"/>
    <n v="347.90000000000003"/>
    <n v="362.3"/>
    <n v="363"/>
  </r>
  <r>
    <n v="102"/>
    <n v="5"/>
    <n v="41541"/>
    <n v="688653"/>
    <n v="46285"/>
    <s v="A050MR07-8"/>
    <s v="A050MR07"/>
    <s v="TOL1012"/>
    <s v="Hydrinstant parf. citron avec sucre et édulc stick 30g Tonus line"/>
    <s v="SF01293"/>
    <n v="0.03"/>
    <x v="4"/>
    <x v="0"/>
    <d v="2018-02-22T00:00:00"/>
    <x v="32"/>
    <n v="2018"/>
    <n v="2"/>
    <n v="8"/>
    <n v="7020"/>
    <n v="7020"/>
    <n v="3330"/>
    <n v="99.899999999999991"/>
    <n v="0"/>
    <n v="0"/>
  </r>
  <r>
    <n v="102"/>
    <n v="5"/>
    <n v="41552"/>
    <n v="688777"/>
    <n v="46274"/>
    <s v="A050MR09-8"/>
    <s v="A050MR09"/>
    <s v="TOL1015"/>
    <s v="Hydrinstant parf.thé-pêche avec sucre et édulc stick 30g Tonus line"/>
    <s v="SF01296"/>
    <n v="0.03"/>
    <x v="4"/>
    <x v="0"/>
    <d v="2018-02-21T00:00:00"/>
    <x v="32"/>
    <n v="2018"/>
    <n v="2"/>
    <n v="8"/>
    <n v="4680"/>
    <n v="4680"/>
    <n v="5505"/>
    <n v="165.15"/>
    <n v="0"/>
    <n v="0"/>
  </r>
  <r>
    <n v="102"/>
    <n v="5"/>
    <n v="41558"/>
    <n v="688889"/>
    <n v="46258"/>
    <s v="A051M06-2"/>
    <s v="A051M06"/>
    <s v="EDE085"/>
    <s v="Beignets de pomme de terre - Sac 1 kg &quot;Nutrisens Restauration&quot;"/>
    <s v="SF01274"/>
    <n v="1"/>
    <x v="2"/>
    <x v="0"/>
    <d v="2018-02-21T00:00:00"/>
    <x v="32"/>
    <n v="2018"/>
    <n v="2"/>
    <n v="8"/>
    <n v="300"/>
    <n v="300"/>
    <n v="303"/>
    <n v="303"/>
    <n v="296.89999999999998"/>
    <n v="300"/>
  </r>
  <r>
    <n v="102"/>
    <n v="5"/>
    <n v="41646"/>
    <n v="689925"/>
    <n v="46262"/>
    <s v="AS08PU01-7"/>
    <s v="AS08PU01"/>
    <s v="EDE104"/>
    <s v="Purée grand-mère salée sac 15 kg"/>
    <s v="SF01288"/>
    <n v="15"/>
    <x v="3"/>
    <x v="2"/>
    <d v="2018-02-22T00:00:00"/>
    <x v="32"/>
    <n v="2018"/>
    <n v="2"/>
    <n v="8"/>
    <n v="121"/>
    <n v="121"/>
    <n v="121"/>
    <n v="1815"/>
    <n v="0"/>
    <n v="0"/>
  </r>
  <r>
    <n v="102"/>
    <n v="5"/>
    <n v="41648"/>
    <n v="689939"/>
    <n v="46284"/>
    <s v="A053R01-1"/>
    <s v="A053R01"/>
    <s v="TOL1066"/>
    <s v="Protipulse 550 g"/>
    <s v="XMP866"/>
    <n v="0.55000000000000004"/>
    <x v="1"/>
    <x v="1"/>
    <d v="2018-02-22T00:00:00"/>
    <x v="32"/>
    <n v="2018"/>
    <n v="2"/>
    <n v="8"/>
    <n v="909"/>
    <n v="909"/>
    <n v="847"/>
    <n v="465.85"/>
    <n v="0"/>
    <n v="0"/>
  </r>
  <r>
    <n v="102"/>
    <n v="5"/>
    <n v="41649"/>
    <n v="689946"/>
    <n v="46286"/>
    <s v="A053R02-1"/>
    <s v="A053R02"/>
    <s v="TOL1066"/>
    <s v="Protipulse 550 g"/>
    <s v="XMP866"/>
    <n v="0.55000000000000004"/>
    <x v="1"/>
    <x v="1"/>
    <d v="2018-02-22T00:00:00"/>
    <x v="32"/>
    <n v="2018"/>
    <n v="2"/>
    <n v="8"/>
    <n v="909"/>
    <n v="909"/>
    <n v="846"/>
    <n v="465.3"/>
    <n v="0"/>
    <n v="0"/>
  </r>
  <r>
    <n v="102"/>
    <n v="5"/>
    <n v="41650"/>
    <n v="689954"/>
    <n v="46289"/>
    <s v="A053R03-5"/>
    <s v="A053R03"/>
    <s v="EDE007"/>
    <s v="Protéine max - seau 1 kg"/>
    <s v="SF01266"/>
    <n v="1"/>
    <x v="6"/>
    <x v="1"/>
    <d v="2018-02-22T00:00:00"/>
    <x v="32"/>
    <n v="2018"/>
    <n v="2"/>
    <n v="8"/>
    <n v="220"/>
    <n v="220"/>
    <n v="330"/>
    <n v="330"/>
    <n v="0"/>
    <n v="0"/>
  </r>
  <r>
    <n v="102"/>
    <n v="5"/>
    <n v="41657"/>
    <n v="690067"/>
    <n v="46287"/>
    <s v="AS08PU04-7"/>
    <s v="AS08PU04"/>
    <s v="EDE120"/>
    <s v="Purée du Chef pauvre en sodium sac 5 kg"/>
    <s v="SF01356"/>
    <n v="5"/>
    <x v="3"/>
    <x v="2"/>
    <d v="2018-02-22T00:00:00"/>
    <x v="32"/>
    <n v="2018"/>
    <n v="2"/>
    <n v="8"/>
    <n v="1080"/>
    <n v="1080"/>
    <n v="1065"/>
    <n v="5325"/>
    <n v="0"/>
    <n v="0"/>
  </r>
  <r>
    <n v="102"/>
    <n v="5"/>
    <n v="41658"/>
    <n v="690105"/>
    <n v="46299"/>
    <s v="AS08PU04-7"/>
    <s v="AS08PU04"/>
    <s v="EDE120"/>
    <s v="Purée du Chef pauvre en sodium sac 5 kg"/>
    <s v="SF01356"/>
    <n v="5"/>
    <x v="3"/>
    <x v="2"/>
    <d v="2018-02-23T00:00:00"/>
    <x v="33"/>
    <n v="2018"/>
    <n v="2"/>
    <n v="8"/>
    <n v="486"/>
    <n v="486"/>
    <n v="484"/>
    <n v="2420"/>
    <n v="0"/>
    <n v="0"/>
  </r>
  <r>
    <n v="102"/>
    <n v="5"/>
    <n v="41452"/>
    <n v="687602"/>
    <n v="46328"/>
    <s v="A053M05-1"/>
    <s v="A053M05"/>
    <s v="TOL1051"/>
    <s v="GEL CLEAR &quot;NUTRISENS MEDICAL&quot;0.125G"/>
    <s v="SF01381"/>
    <n v="0.125"/>
    <x v="1"/>
    <x v="0"/>
    <d v="2018-02-26T00:00:00"/>
    <x v="34"/>
    <n v="2018"/>
    <n v="2"/>
    <n v="9"/>
    <n v="1391"/>
    <n v="2400"/>
    <n v="2369"/>
    <n v="296.125"/>
    <n v="300.8"/>
    <n v="300"/>
  </r>
  <r>
    <n v="102"/>
    <n v="5"/>
    <n v="41454"/>
    <n v="687615"/>
    <n v="46330"/>
    <s v="A053M10-3"/>
    <s v="A053M10"/>
    <s v="TOL959"/>
    <s v="Eau gélifiée parfum pomme édulcoré sachet 25 g &quot;Tonus Line&quot;"/>
    <s v="SF00727"/>
    <n v="2.5000000000000001E-2"/>
    <x v="0"/>
    <x v="0"/>
    <d v="2018-02-26T00:00:00"/>
    <x v="34"/>
    <n v="2018"/>
    <n v="2"/>
    <n v="9"/>
    <n v="5184"/>
    <n v="5184"/>
    <n v="4982"/>
    <n v="124.55000000000001"/>
    <n v="130.5"/>
    <n v="128.83000000000001"/>
  </r>
  <r>
    <n v="102"/>
    <n v="5"/>
    <n v="41460"/>
    <n v="687661"/>
    <n v="46405"/>
    <s v="A053M12-3"/>
    <s v="A053M12"/>
    <s v="TOL379"/>
    <s v="Eau gélifiée parfum thé pêche sucré sachet 27g &quot;Tonus Line&quot;"/>
    <s v="SF00721"/>
    <n v="2.7E-2"/>
    <x v="0"/>
    <x v="0"/>
    <d v="2018-02-26T00:00:00"/>
    <x v="34"/>
    <n v="2018"/>
    <n v="2"/>
    <n v="9"/>
    <n v="4500"/>
    <n v="4500"/>
    <n v="5310"/>
    <n v="143.37"/>
    <n v="121.9"/>
    <n v="122.01"/>
  </r>
  <r>
    <n v="102"/>
    <n v="5"/>
    <n v="41468"/>
    <n v="687725"/>
    <n v="46383"/>
    <s v="A053M14-3"/>
    <s v="A053M14"/>
    <s v="TOL376"/>
    <s v="Eau gélifiée parfum grenadine sucré sachet 27g &quot;Tonus Line&quot;"/>
    <s v="SF00718"/>
    <n v="2.7E-2"/>
    <x v="0"/>
    <x v="0"/>
    <d v="2018-02-26T00:00:00"/>
    <x v="34"/>
    <n v="2018"/>
    <n v="2"/>
    <n v="9"/>
    <n v="4500"/>
    <n v="4500"/>
    <n v="4185"/>
    <n v="112.995"/>
    <n v="122.5"/>
    <n v="122"/>
  </r>
  <r>
    <n v="102"/>
    <n v="5"/>
    <n v="41537"/>
    <n v="688624"/>
    <n v="46370"/>
    <s v="A050MR06-3"/>
    <s v="A050MR06"/>
    <s v="TOL371"/>
    <s v="Eau gélifiée parfum abricot sucré sachet 27g &quot;Tonus Line&quot;"/>
    <s v="SF00711"/>
    <n v="2.7E-2"/>
    <x v="0"/>
    <x v="0"/>
    <d v="2018-02-26T00:00:00"/>
    <x v="34"/>
    <n v="2018"/>
    <n v="2"/>
    <n v="9"/>
    <n v="2250"/>
    <n v="2250"/>
    <n v="1750"/>
    <n v="47.25"/>
    <n v="0"/>
    <n v="0"/>
  </r>
  <r>
    <n v="102"/>
    <n v="5"/>
    <n v="41651"/>
    <n v="690010"/>
    <n v="46317"/>
    <s v="A053M01-2"/>
    <s v="A053M01"/>
    <s v="TOL983"/>
    <s v="Gel' Ami - sac 1 kg - &quot;Tonus Line&quot;"/>
    <s v="SF01122"/>
    <n v="1"/>
    <x v="2"/>
    <x v="0"/>
    <d v="2018-02-26T00:00:00"/>
    <x v="34"/>
    <n v="2018"/>
    <n v="2"/>
    <n v="9"/>
    <n v="412"/>
    <n v="412"/>
    <n v="420"/>
    <n v="420"/>
    <n v="412.9"/>
    <n v="423"/>
  </r>
  <r>
    <n v="102"/>
    <n v="5"/>
    <n v="41652"/>
    <n v="690016"/>
    <n v="46323"/>
    <s v="A053M02-2"/>
    <s v="A053M02"/>
    <s v="TOL983"/>
    <s v="Gel' Ami - sac 1 kg - &quot;Tonus Line&quot;"/>
    <s v="SF01122"/>
    <n v="1"/>
    <x v="2"/>
    <x v="0"/>
    <d v="2018-02-26T00:00:00"/>
    <x v="34"/>
    <n v="2018"/>
    <n v="2"/>
    <n v="9"/>
    <n v="421"/>
    <n v="421"/>
    <n v="420"/>
    <n v="420"/>
    <n v="421.7"/>
    <n v="423"/>
  </r>
  <r>
    <n v="102"/>
    <n v="5"/>
    <n v="41653"/>
    <n v="690022"/>
    <n v="46332"/>
    <s v="A053M03-2"/>
    <s v="A053M03"/>
    <s v="TOL983"/>
    <s v="Gel' Ami - sac 1 kg - &quot;Tonus Line&quot;"/>
    <s v="SF01122"/>
    <n v="1"/>
    <x v="2"/>
    <x v="0"/>
    <d v="2018-02-26T00:00:00"/>
    <x v="34"/>
    <n v="2018"/>
    <n v="2"/>
    <n v="9"/>
    <n v="421"/>
    <n v="421"/>
    <n v="420"/>
    <n v="420"/>
    <n v="421.1"/>
    <n v="423"/>
  </r>
  <r>
    <n v="102"/>
    <n v="5"/>
    <n v="41654"/>
    <n v="690028"/>
    <n v="46331"/>
    <s v="A053M04-2"/>
    <s v="A053M04"/>
    <s v="TOL983"/>
    <s v="Gel' Ami - sac 1 kg - &quot;Tonus Line&quot;"/>
    <s v="SF01122"/>
    <n v="1"/>
    <x v="2"/>
    <x v="0"/>
    <d v="2018-02-26T00:00:00"/>
    <x v="34"/>
    <n v="2018"/>
    <n v="2"/>
    <n v="9"/>
    <n v="420"/>
    <n v="420"/>
    <n v="420"/>
    <n v="420"/>
    <n v="420.3"/>
    <n v="423"/>
  </r>
  <r>
    <n v="102"/>
    <n v="5"/>
    <n v="41655"/>
    <n v="690034"/>
    <n v="46346"/>
    <s v="A053M06-2"/>
    <s v="A053M06"/>
    <s v="TOL983"/>
    <s v="Gel' Ami - sac 1 kg - &quot;Tonus Line&quot;"/>
    <s v="SF01122"/>
    <n v="1"/>
    <x v="2"/>
    <x v="0"/>
    <d v="2018-02-26T00:00:00"/>
    <x v="34"/>
    <n v="2018"/>
    <n v="2"/>
    <n v="9"/>
    <n v="421"/>
    <n v="421"/>
    <n v="420"/>
    <n v="420"/>
    <n v="421.1"/>
    <n v="423"/>
  </r>
  <r>
    <n v="102"/>
    <n v="5"/>
    <n v="41660"/>
    <n v="690117"/>
    <n v="46314"/>
    <s v="A057R01-2"/>
    <s v="A057R01"/>
    <s v="TOL196"/>
    <s v="Gel'mix+ sac 1 kg &quot;TOL&quot;"/>
    <s v="SF01249"/>
    <n v="1"/>
    <x v="2"/>
    <x v="1"/>
    <d v="2018-02-26T00:00:00"/>
    <x v="34"/>
    <n v="2018"/>
    <n v="2"/>
    <n v="9"/>
    <n v="350"/>
    <n v="350"/>
    <n v="335"/>
    <n v="335"/>
    <n v="0"/>
    <n v="0"/>
  </r>
  <r>
    <n v="102"/>
    <n v="5"/>
    <n v="41662"/>
    <n v="690131"/>
    <n v="46322"/>
    <s v="A057R03-1"/>
    <s v="A057R03"/>
    <s v="TOL220"/>
    <s v="Gel' M bte 300g"/>
    <s v="SF01117"/>
    <n v="0.3"/>
    <x v="1"/>
    <x v="1"/>
    <d v="2018-02-26T00:00:00"/>
    <x v="34"/>
    <n v="2018"/>
    <n v="2"/>
    <n v="9"/>
    <n v="1333"/>
    <n v="1333"/>
    <n v="1414"/>
    <n v="424.2"/>
    <n v="0"/>
    <n v="0"/>
  </r>
  <r>
    <n v="102"/>
    <n v="5"/>
    <n v="41663"/>
    <n v="690138"/>
    <n v="46329"/>
    <s v="A057R04-1"/>
    <s v="A057R04"/>
    <s v="TOL220"/>
    <s v="Gel' M bte 300g"/>
    <s v="SF01117"/>
    <n v="0.3"/>
    <x v="1"/>
    <x v="1"/>
    <d v="2018-02-26T00:00:00"/>
    <x v="34"/>
    <n v="2018"/>
    <n v="2"/>
    <n v="9"/>
    <n v="1333"/>
    <n v="1333"/>
    <n v="1341"/>
    <n v="402.3"/>
    <n v="0"/>
    <n v="0"/>
  </r>
  <r>
    <n v="102"/>
    <n v="5"/>
    <n v="41671"/>
    <n v="690232"/>
    <n v="46371"/>
    <s v="A053MR13-3"/>
    <s v="A053MR13"/>
    <s v="TOL371"/>
    <s v="Eau gélifiée parfum abricot sucré sachet 27g &quot;Tonus Line&quot;"/>
    <s v="SF00711"/>
    <n v="2.7E-2"/>
    <x v="0"/>
    <x v="0"/>
    <d v="2018-02-26T00:00:00"/>
    <x v="34"/>
    <n v="2018"/>
    <n v="2"/>
    <n v="9"/>
    <n v="500"/>
    <n v="500"/>
    <n v="500"/>
    <n v="13.5"/>
    <n v="0"/>
    <n v="0"/>
  </r>
  <r>
    <n v="102"/>
    <n v="5"/>
    <n v="41450"/>
    <n v="687584"/>
    <n v="46352"/>
    <s v="A053M15-1"/>
    <s v="A053M15"/>
    <s v="TOL812"/>
    <s v="Eau gélifiée parfum fruits rouges édulcorée boite 625g &quot;Tonus line&quot;"/>
    <s v="SF00724"/>
    <n v="0.625"/>
    <x v="1"/>
    <x v="0"/>
    <d v="2018-02-27T00:00:00"/>
    <x v="35"/>
    <n v="2018"/>
    <n v="2"/>
    <n v="9"/>
    <n v="924"/>
    <n v="924"/>
    <n v="921"/>
    <n v="575.625"/>
    <n v="580.29999999999995"/>
    <n v="578"/>
  </r>
  <r>
    <n v="102"/>
    <n v="5"/>
    <n v="41456"/>
    <n v="687630"/>
    <n v="46347"/>
    <s v="A053M08-3"/>
    <s v="A053M08"/>
    <s v="TOL961"/>
    <s v="Eau gélifiée parfum abricot édulcoré sachet 25 g &quot;Tonus Line&quot;"/>
    <s v="SF00722"/>
    <n v="2.5000000000000001E-2"/>
    <x v="0"/>
    <x v="0"/>
    <d v="2018-02-27T00:00:00"/>
    <x v="35"/>
    <n v="2018"/>
    <n v="2"/>
    <n v="9"/>
    <n v="5184"/>
    <n v="5184"/>
    <n v="4821"/>
    <n v="120.52500000000001"/>
    <n v="129.5"/>
    <n v="129.99"/>
  </r>
  <r>
    <n v="102"/>
    <n v="5"/>
    <n v="41458"/>
    <n v="687646"/>
    <n v="46349"/>
    <s v="A053M09-3"/>
    <s v="A053M09"/>
    <s v="TOL965"/>
    <s v="Eau gélifiée parfum grenadine édulcoré sachet 25 g &quot;Tonus Line&quot;"/>
    <s v="SF00725"/>
    <n v="2.5000000000000001E-2"/>
    <x v="0"/>
    <x v="0"/>
    <d v="2018-02-27T00:00:00"/>
    <x v="35"/>
    <n v="2018"/>
    <n v="2"/>
    <n v="9"/>
    <n v="5184"/>
    <n v="5184"/>
    <n v="4975"/>
    <n v="124.375"/>
    <n v="129.9"/>
    <n v="130"/>
  </r>
  <r>
    <n v="102"/>
    <n v="5"/>
    <n v="41464"/>
    <n v="687687"/>
    <n v="46354"/>
    <s v="A054M03-1"/>
    <s v="A054M03"/>
    <s v="TOL295"/>
    <s v="Gel'froid parfum fruits rouges boite 1 kg &quot;Tonus Line&quot;"/>
    <s v="SF01222"/>
    <n v="1"/>
    <x v="1"/>
    <x v="0"/>
    <d v="2018-02-27T00:00:00"/>
    <x v="35"/>
    <n v="2018"/>
    <n v="2"/>
    <n v="9"/>
    <n v="648"/>
    <n v="648"/>
    <n v="642"/>
    <n v="642"/>
    <n v="649.6"/>
    <n v="649.62999999999988"/>
  </r>
  <r>
    <n v="102"/>
    <n v="5"/>
    <n v="41486"/>
    <n v="687883"/>
    <n v="46358"/>
    <s v="A057M07-1"/>
    <s v="A057M07"/>
    <s v="TOL984"/>
    <s v="Nutridej' céréales saveur miel 900 g (ALLERGENES)"/>
    <s v="SF01172"/>
    <n v="0.9"/>
    <x v="1"/>
    <x v="0"/>
    <d v="2018-02-27T00:00:00"/>
    <x v="35"/>
    <n v="2018"/>
    <n v="2"/>
    <n v="9"/>
    <n v="648"/>
    <n v="648"/>
    <n v="645"/>
    <n v="580.5"/>
    <n v="586.79999999999995"/>
    <n v="584.00000000000011"/>
  </r>
  <r>
    <n v="102"/>
    <n v="5"/>
    <n v="41488"/>
    <n v="687900"/>
    <n v="46367"/>
    <s v="A057M08-2"/>
    <s v="A057M08"/>
    <s v="TOL079"/>
    <s v="Céréales instant saveur cacao Tonus Line 650 g"/>
    <s v="SF01238"/>
    <n v="0.65"/>
    <x v="2"/>
    <x v="0"/>
    <d v="2018-02-27T00:00:00"/>
    <x v="35"/>
    <n v="2018"/>
    <n v="2"/>
    <n v="9"/>
    <n v="972"/>
    <n v="972"/>
    <n v="932"/>
    <n v="605.80000000000007"/>
    <n v="637.4"/>
    <n v="631.99999999999989"/>
  </r>
  <r>
    <n v="102"/>
    <n v="5"/>
    <n v="41535"/>
    <n v="688609"/>
    <n v="46344"/>
    <s v="A053M13-1"/>
    <s v="A053M13"/>
    <s v="TOL351"/>
    <s v="Eau gélifiée parfum abricot sucré boite 800 g &quot;Tonus Line&quot;"/>
    <s v="SF00711"/>
    <n v="0.8"/>
    <x v="1"/>
    <x v="0"/>
    <d v="2018-02-27T00:00:00"/>
    <x v="35"/>
    <n v="2018"/>
    <n v="2"/>
    <n v="9"/>
    <n v="648"/>
    <n v="648"/>
    <n v="632"/>
    <n v="505.6"/>
    <n v="521.9"/>
    <n v="520"/>
  </r>
  <r>
    <n v="102"/>
    <n v="5"/>
    <n v="41542"/>
    <n v="688661"/>
    <n v="46350"/>
    <s v="A054M01-1"/>
    <s v="A054M01"/>
    <s v="TOL360"/>
    <s v="Eau gélifiée parfum orange sucré boite 800 g &quot;Tonus Line&quot;"/>
    <s v="SF00720"/>
    <n v="0.8"/>
    <x v="1"/>
    <x v="0"/>
    <d v="2018-02-27T00:00:00"/>
    <x v="35"/>
    <n v="2018"/>
    <n v="2"/>
    <n v="9"/>
    <n v="648"/>
    <n v="648"/>
    <n v="636"/>
    <n v="508.8"/>
    <n v="519.5"/>
    <n v="517.99999999999989"/>
  </r>
  <r>
    <n v="102"/>
    <n v="5"/>
    <n v="41572"/>
    <n v="689159"/>
    <n v="46366"/>
    <s v="A058M03-3"/>
    <s v="A058M03"/>
    <s v="PERF069"/>
    <s v="Potage instant tomate pauvre en sodium 20g &quot;NUTRISENS PERFORMANCE&quot;"/>
    <s v="SF01425"/>
    <n v="0.02"/>
    <x v="0"/>
    <x v="0"/>
    <d v="2018-02-27T00:00:00"/>
    <x v="35"/>
    <n v="2018"/>
    <n v="2"/>
    <n v="9"/>
    <n v="6200"/>
    <n v="6200"/>
    <n v="5884"/>
    <n v="117.68"/>
    <n v="123.3"/>
    <n v="123.99000000000001"/>
  </r>
  <r>
    <n v="102"/>
    <n v="5"/>
    <n v="41644"/>
    <n v="689914"/>
    <n v="46343"/>
    <s v="A053M11-1"/>
    <s v="A053M11"/>
    <s v="TOL221"/>
    <s v="Transimix bte 500g &quot;TOL&quot;"/>
    <s v="SF00148"/>
    <n v="0.5"/>
    <x v="1"/>
    <x v="0"/>
    <d v="2018-02-26T00:00:00"/>
    <x v="35"/>
    <n v="2018"/>
    <n v="2"/>
    <n v="9"/>
    <n v="648"/>
    <n v="648"/>
    <n v="650"/>
    <n v="325"/>
    <n v="329.7"/>
    <n v="324"/>
  </r>
  <r>
    <n v="102"/>
    <n v="5"/>
    <n v="41656"/>
    <n v="690039"/>
    <n v="46345"/>
    <s v="A053M07-2"/>
    <s v="A053M07"/>
    <s v="TOL983"/>
    <s v="Gel' Ami - sac 1 kg - &quot;Tonus Line&quot;"/>
    <s v="SF01122"/>
    <n v="1"/>
    <x v="2"/>
    <x v="0"/>
    <d v="2018-02-26T00:00:00"/>
    <x v="35"/>
    <n v="2018"/>
    <n v="2"/>
    <n v="9"/>
    <n v="433"/>
    <n v="432"/>
    <n v="416"/>
    <n v="416"/>
    <n v="432.3"/>
    <n v="423"/>
  </r>
  <r>
    <n v="102"/>
    <n v="5"/>
    <n v="41661"/>
    <n v="690124"/>
    <n v="46357"/>
    <s v="A058R02-1"/>
    <s v="A058R02"/>
    <s v="TOL972"/>
    <s v="Calorinut boîte 600g"/>
    <s v="SF01123"/>
    <n v="0.6"/>
    <x v="1"/>
    <x v="1"/>
    <d v="2018-02-27T00:00:00"/>
    <x v="35"/>
    <n v="2018"/>
    <n v="2"/>
    <n v="9"/>
    <n v="324"/>
    <n v="324"/>
    <n v="328"/>
    <n v="196.79999999999998"/>
    <n v="0"/>
    <n v="0"/>
  </r>
  <r>
    <n v="102"/>
    <n v="5"/>
    <n v="41664"/>
    <n v="690152"/>
    <n v="46353"/>
    <s v="B341MR06-2"/>
    <s v="B341MR06"/>
    <s v="TOL804"/>
    <s v="Eau gélifiée parfum orange sucré sachet 80g  &quot;Tonus Line&quot;"/>
    <s v="SF00720"/>
    <n v="0.08"/>
    <x v="2"/>
    <x v="0"/>
    <d v="2018-02-27T00:00:00"/>
    <x v="35"/>
    <n v="2018"/>
    <n v="2"/>
    <n v="9"/>
    <n v="3292"/>
    <n v="3292"/>
    <n v="3148"/>
    <n v="251.84"/>
    <n v="0"/>
    <n v="0"/>
  </r>
  <r>
    <n v="102"/>
    <n v="5"/>
    <n v="41672"/>
    <n v="690377"/>
    <n v="46355"/>
    <s v="A058R01-3"/>
    <s v="A058R01"/>
    <s v="TOL513"/>
    <s v="Protinut sachet 12 g /200&quot;Tonus Line&quot;"/>
    <s v="SF00841"/>
    <n v="1.2E-2"/>
    <x v="0"/>
    <x v="1"/>
    <d v="2018-02-27T00:00:00"/>
    <x v="35"/>
    <n v="2018"/>
    <n v="2"/>
    <n v="9"/>
    <n v="5000"/>
    <n v="5000"/>
    <n v="4690"/>
    <n v="56.28"/>
    <n v="0"/>
    <n v="0"/>
  </r>
  <r>
    <n v="102"/>
    <n v="5"/>
    <n v="41258"/>
    <n v="685207"/>
    <n v="46380"/>
    <s v="A059M01-3"/>
    <s v="A059M01"/>
    <s v="PERF049"/>
    <s v="Potage instant légumes 20g &quot;NUTRISENS PERFORMANCE&quot;"/>
    <s v="SF01281"/>
    <n v="0.02"/>
    <x v="0"/>
    <x v="0"/>
    <d v="2018-02-28T00:00:00"/>
    <x v="36"/>
    <n v="2018"/>
    <n v="2"/>
    <n v="9"/>
    <n v="20000"/>
    <n v="20000"/>
    <n v="18089"/>
    <n v="361.78000000000003"/>
    <n v="400.7"/>
    <n v="400"/>
  </r>
  <r>
    <n v="102"/>
    <n v="5"/>
    <n v="41466"/>
    <n v="687701"/>
    <n v="46378"/>
    <s v="A054M04-1"/>
    <s v="A054M04"/>
    <s v="TOL993"/>
    <s v="Céréal'nut HP+ avec édulcorants saveur biscuit bte 750 g (ALLERGENES)"/>
    <s v="SF01221"/>
    <n v="0.75"/>
    <x v="1"/>
    <x v="0"/>
    <d v="2018-02-28T00:00:00"/>
    <x v="36"/>
    <n v="2018"/>
    <n v="2"/>
    <n v="9"/>
    <n v="864"/>
    <n v="864"/>
    <n v="861"/>
    <n v="645.75"/>
    <n v="649.6"/>
    <n v="648"/>
  </r>
  <r>
    <n v="102"/>
    <n v="5"/>
    <n v="41482"/>
    <n v="687857"/>
    <n v="46373"/>
    <s v="A057M04-2"/>
    <s v="A057M04"/>
    <s v="TOL080"/>
    <s v="Céréales instant saveur miel Tonus Line 650 g"/>
    <s v="SF01239"/>
    <n v="0.65"/>
    <x v="2"/>
    <x v="0"/>
    <d v="2018-02-28T00:00:00"/>
    <x v="36"/>
    <n v="2018"/>
    <n v="2"/>
    <n v="9"/>
    <n v="972"/>
    <n v="972"/>
    <n v="972"/>
    <n v="631.80000000000007"/>
    <n v="627.29999999999995"/>
    <n v="629"/>
  </r>
  <r>
    <n v="102"/>
    <n v="5"/>
    <n v="41484"/>
    <n v="687870"/>
    <n v="46374"/>
    <s v="A057M05-2"/>
    <s v="A057M05"/>
    <s v="TOL080"/>
    <s v="Céréales instant saveur miel Tonus Line 650 g"/>
    <s v="SF01239"/>
    <n v="0.65"/>
    <x v="2"/>
    <x v="0"/>
    <d v="2018-02-28T00:00:00"/>
    <x v="36"/>
    <n v="2018"/>
    <n v="2"/>
    <n v="9"/>
    <n v="972"/>
    <n v="972"/>
    <n v="912"/>
    <n v="592.80000000000007"/>
    <n v="646.4"/>
    <n v="631.99999999999989"/>
  </r>
  <r>
    <n v="102"/>
    <n v="5"/>
    <n v="41490"/>
    <n v="687915"/>
    <n v="46372"/>
    <s v="A057M09-1"/>
    <s v="A057M09"/>
    <s v="EDE088"/>
    <s v="Mousse saveur chocolat avec édulcorants - Boite 0.335 kg"/>
    <s v="SF01277"/>
    <n v="0.33500000000000002"/>
    <x v="1"/>
    <x v="0"/>
    <d v="2018-02-27T00:00:00"/>
    <x v="36"/>
    <n v="2018"/>
    <n v="2"/>
    <n v="9"/>
    <n v="648"/>
    <n v="648"/>
    <n v="639"/>
    <n v="214.06500000000003"/>
    <n v="219.7"/>
    <n v="217.07"/>
  </r>
  <r>
    <n v="102"/>
    <n v="5"/>
    <n v="41492"/>
    <n v="687934"/>
    <n v="46403"/>
    <s v="A057M10-2"/>
    <s v="A057M10"/>
    <s v="TOL004"/>
    <s v="Velouté de potiron HP HC - sachet 70g - N.Médical"/>
    <s v="SF00982"/>
    <n v="7.0000000000000007E-2"/>
    <x v="2"/>
    <x v="0"/>
    <d v="2018-02-28T00:00:00"/>
    <x v="36"/>
    <n v="2018"/>
    <n v="2"/>
    <n v="9"/>
    <n v="5192"/>
    <n v="5192"/>
    <n v="4592"/>
    <n v="321.44000000000005"/>
    <n v="366.9"/>
    <n v="327.58000000000004"/>
  </r>
  <r>
    <n v="102"/>
    <n v="5"/>
    <n v="41544"/>
    <n v="688676"/>
    <n v="46375"/>
    <s v="A054M05-1"/>
    <s v="A054M05"/>
    <s v="TOL992"/>
    <s v="Céréal'nut HP+ saveur biscuit bte 900 g (ALLERGENES)"/>
    <s v="SF01220"/>
    <n v="0.9"/>
    <x v="1"/>
    <x v="0"/>
    <d v="2018-02-28T00:00:00"/>
    <x v="36"/>
    <n v="2018"/>
    <n v="2"/>
    <n v="9"/>
    <n v="756"/>
    <n v="756"/>
    <n v="749"/>
    <n v="674.1"/>
    <n v="679"/>
    <n v="681.00999999999988"/>
  </r>
  <r>
    <n v="102"/>
    <n v="5"/>
    <n v="41546"/>
    <n v="688697"/>
    <n v="46377"/>
    <s v="A057M01-1"/>
    <s v="A057M01"/>
    <s v="TOL992"/>
    <s v="Céréal'nut HP+ saveur biscuit bte 900 g (ALLERGENES)"/>
    <s v="SF01220"/>
    <n v="0.9"/>
    <x v="1"/>
    <x v="0"/>
    <d v="2018-02-28T00:00:00"/>
    <x v="36"/>
    <n v="2018"/>
    <n v="2"/>
    <n v="9"/>
    <n v="756"/>
    <n v="756"/>
    <n v="757"/>
    <n v="681.30000000000007"/>
    <n v="686.3"/>
    <n v="681.02"/>
  </r>
  <r>
    <n v="102"/>
    <n v="5"/>
    <n v="41665"/>
    <n v="690159"/>
    <n v="46381"/>
    <s v="A057M03-1"/>
    <s v="A057M03"/>
    <s v="TOL997"/>
    <s v="Céréal'nut HP+ saveur miel bte 900 g (ALLERGENES)"/>
    <s v="SF01229"/>
    <n v="0.9"/>
    <x v="1"/>
    <x v="0"/>
    <d v="2018-02-28T00:00:00"/>
    <x v="36"/>
    <n v="2018"/>
    <n v="2"/>
    <n v="9"/>
    <n v="324"/>
    <n v="324"/>
    <n v="322"/>
    <n v="289.8"/>
    <n v="292.3"/>
    <n v="292"/>
  </r>
  <r>
    <n v="102"/>
    <n v="5"/>
    <n v="41669"/>
    <n v="690200"/>
    <n v="46379"/>
    <s v="A057M02-1"/>
    <s v="A057M02"/>
    <s v="TOL996"/>
    <s v="Céréal'nut HP+ saveur fruits des bois bte 900 g (ALLERGENES)"/>
    <s v="SF01228"/>
    <n v="0.9"/>
    <x v="1"/>
    <x v="0"/>
    <d v="2018-02-28T00:00:00"/>
    <x v="36"/>
    <n v="2018"/>
    <n v="2"/>
    <n v="9"/>
    <n v="324"/>
    <n v="324"/>
    <n v="323"/>
    <n v="290.7"/>
    <n v="295.10000000000002"/>
    <n v="292"/>
  </r>
  <r>
    <n v="102"/>
    <n v="5"/>
    <n v="41470"/>
    <n v="687740"/>
    <n v="46408"/>
    <s v="A054M02-8"/>
    <s v="A054M02"/>
    <s v="TOL1013"/>
    <s v="Hydrinstant parf. fruits rouges avec sucre et édulc stick 30g Tonus line"/>
    <s v="SF01294"/>
    <n v="0.03"/>
    <x v="4"/>
    <x v="0"/>
    <d v="2018-03-01T00:00:00"/>
    <x v="37"/>
    <n v="2018"/>
    <n v="3"/>
    <n v="9"/>
    <n v="7040"/>
    <n v="7040"/>
    <n v="3690"/>
    <n v="110.7"/>
    <n v="211.1"/>
    <n v="211.20000000000002"/>
  </r>
  <r>
    <n v="102"/>
    <n v="5"/>
    <n v="41494"/>
    <n v="687955"/>
    <n v="46389"/>
    <s v="A057M11-1"/>
    <s v="A057M11"/>
    <s v="PERF009"/>
    <s v="Fonds blanc de volaille pauvre en sodium 1 kg  &quot;Nutrisens Performance&quot;"/>
    <s v="SF01318"/>
    <n v="1"/>
    <x v="1"/>
    <x v="0"/>
    <d v="2018-03-01T00:00:00"/>
    <x v="37"/>
    <n v="2018"/>
    <n v="3"/>
    <n v="9"/>
    <n v="216"/>
    <n v="216"/>
    <n v="213"/>
    <n v="213"/>
    <n v="215.3"/>
    <n v="216"/>
  </r>
  <r>
    <n v="102"/>
    <n v="5"/>
    <n v="41496"/>
    <n v="687978"/>
    <n v="46393"/>
    <s v="A058M01-1"/>
    <s v="A058M01"/>
    <s v="PERF024"/>
    <s v="Jus de poulet pauvre en sodium 1KG&quot;NUTRISENS PERFORMANCE&quot;"/>
    <s v="SF01325"/>
    <n v="1"/>
    <x v="1"/>
    <x v="0"/>
    <d v="2018-03-01T00:00:00"/>
    <x v="37"/>
    <n v="2018"/>
    <n v="3"/>
    <n v="9"/>
    <n v="270"/>
    <n v="270"/>
    <n v="267"/>
    <n v="267"/>
    <n v="269.3"/>
    <n v="270"/>
  </r>
  <r>
    <n v="102"/>
    <n v="5"/>
    <n v="41498"/>
    <n v="687995"/>
    <n v="46394"/>
    <s v="A058M02-1"/>
    <s v="A058M02"/>
    <s v="PERF027"/>
    <s v="Sauce au poivre vert 1.05 Kg &quot;NUTRISENS PERFORMANCE&quot;"/>
    <s v="SF00950"/>
    <n v="1.05"/>
    <x v="1"/>
    <x v="0"/>
    <d v="2018-03-01T00:00:00"/>
    <x v="37"/>
    <n v="2018"/>
    <n v="3"/>
    <n v="9"/>
    <n v="216"/>
    <n v="216"/>
    <n v="215"/>
    <n v="225.75"/>
    <n v="227.7"/>
    <n v="227.01"/>
  </r>
  <r>
    <n v="102"/>
    <n v="5"/>
    <n v="41502"/>
    <n v="688051"/>
    <n v="46401"/>
    <s v="A058M04-6"/>
    <s v="A058M04"/>
    <s v="BRAKE031"/>
    <s v="Fonds blanc de volaille SANS GLUTAMATE 600G &quot;BRAKE&quot;"/>
    <s v="SF01387"/>
    <n v="0.6"/>
    <x v="5"/>
    <x v="0"/>
    <d v="2018-03-01T00:00:00"/>
    <x v="37"/>
    <n v="2018"/>
    <n v="3"/>
    <n v="9"/>
    <n v="1152"/>
    <n v="1152"/>
    <n v="1140"/>
    <n v="684"/>
    <n v="691.4"/>
    <n v="691.18"/>
  </r>
  <r>
    <n v="102"/>
    <n v="5"/>
    <n v="41504"/>
    <n v="688077"/>
    <n v="46407"/>
    <s v="A058M05-6"/>
    <s v="A058M05"/>
    <s v="BRAKE032"/>
    <s v="Fonds de veau SANS GLUTAMATE 600G &quot;BRAKE&quot;"/>
    <s v="SF01388"/>
    <n v="0.6"/>
    <x v="5"/>
    <x v="0"/>
    <d v="2018-03-01T00:00:00"/>
    <x v="37"/>
    <n v="2018"/>
    <n v="3"/>
    <n v="9"/>
    <n v="1152"/>
    <n v="1152"/>
    <n v="1130"/>
    <n v="678"/>
    <n v="689.3"/>
    <n v="691.19"/>
  </r>
  <r>
    <n v="102"/>
    <n v="5"/>
    <n v="41506"/>
    <n v="688103"/>
    <n v="46417"/>
    <s v="A059M03-6"/>
    <s v="A059M03"/>
    <s v="BRAKE030"/>
    <s v="Fumet de poisson SANS GLUTAMATE 600G &quot;BRAKE&quot;"/>
    <s v="SF01386"/>
    <n v="0.6"/>
    <x v="5"/>
    <x v="0"/>
    <d v="2018-03-01T00:00:00"/>
    <x v="37"/>
    <n v="2018"/>
    <n v="3"/>
    <n v="9"/>
    <n v="768"/>
    <n v="768"/>
    <n v="756"/>
    <n v="453.59999999999997"/>
    <n v="463.1"/>
    <n v="460.81000000000006"/>
  </r>
  <r>
    <n v="102"/>
    <n v="5"/>
    <n v="41548"/>
    <n v="688721"/>
    <n v="46402"/>
    <s v="A059M02-1"/>
    <s v="A059M02"/>
    <s v="PF00015"/>
    <s v="Fonds blanc de volaille boite 0kg900 Cookalim"/>
    <s v="SF00880"/>
    <n v="0.9"/>
    <x v="1"/>
    <x v="0"/>
    <d v="2018-03-01T00:00:00"/>
    <x v="37"/>
    <n v="2018"/>
    <n v="3"/>
    <n v="9"/>
    <n v="648"/>
    <n v="648"/>
    <n v="641"/>
    <n v="576.9"/>
    <n v="584.6"/>
    <n v="583.9799999999999"/>
  </r>
  <r>
    <n v="102"/>
    <n v="5"/>
    <n v="41667"/>
    <n v="690180"/>
    <n v="46390"/>
    <s v="A057M06-1"/>
    <s v="A057M06"/>
    <s v="TOL998"/>
    <s v="Céréal'nut HP+ saveur praliné bte 900 g (ALLERGENES)"/>
    <s v="SF01230"/>
    <n v="0.9"/>
    <x v="1"/>
    <x v="0"/>
    <d v="2018-02-28T00:00:00"/>
    <x v="37"/>
    <n v="2018"/>
    <n v="3"/>
    <n v="9"/>
    <n v="324"/>
    <n v="324"/>
    <n v="323"/>
    <n v="290.7"/>
    <n v="292.7"/>
    <n v="291.99999999999994"/>
  </r>
  <r>
    <n v="102"/>
    <n v="5"/>
    <n v="41771"/>
    <n v="691623"/>
    <n v="46412"/>
    <s v="AS09PU04-7"/>
    <s v="AS09PU04"/>
    <s v="EDE120"/>
    <s v="Purée du Chef pauvre en sodium sac 5 kg"/>
    <s v="SF01356"/>
    <n v="5"/>
    <x v="3"/>
    <x v="2"/>
    <d v="2018-03-01T00:00:00"/>
    <x v="37"/>
    <n v="2018"/>
    <n v="3"/>
    <n v="9"/>
    <n v="540"/>
    <n v="540"/>
    <n v="538"/>
    <n v="2690"/>
    <n v="0"/>
    <n v="0"/>
  </r>
  <r>
    <n v="102"/>
    <n v="5"/>
    <n v="41436"/>
    <n v="687471"/>
    <n v="46177"/>
    <s v="A061PX02"/>
    <s v="A061PX02"/>
    <s v="PREMIX00004"/>
    <s v="Pré-mix purée grand-mère salée &quot;nouvelle recette&quot;"/>
    <s v="XMP736"/>
    <n v="0"/>
    <x v="7"/>
    <x v="2"/>
    <d v="2018-02-19T00:00:00"/>
    <x v="38"/>
    <n v="2018"/>
    <n v="3"/>
    <n v="9"/>
    <n v="500"/>
    <n v="500"/>
    <n v="500.7"/>
    <n v="0"/>
    <n v="0"/>
    <n v="0"/>
  </r>
  <r>
    <n v="102"/>
    <n v="5"/>
    <n v="41681"/>
    <n v="690553"/>
    <n v="46416"/>
    <s v="A061PX01"/>
    <s v="A061PX01"/>
    <s v="PREMIX00005"/>
    <s v="Pré-mix purée grand-mère pauvre en sodium &quot;nouvelle recette&quot;"/>
    <s v="XMP736"/>
    <n v="0"/>
    <x v="7"/>
    <x v="2"/>
    <d v="2018-03-02T00:00:00"/>
    <x v="38"/>
    <n v="2018"/>
    <n v="3"/>
    <n v="9"/>
    <n v="500"/>
    <n v="500"/>
    <n v="500.3"/>
    <n v="0"/>
    <n v="0"/>
    <n v="0"/>
  </r>
  <r>
    <n v="102"/>
    <n v="5"/>
    <n v="41581"/>
    <n v="689218"/>
    <n v="46443"/>
    <s v="A060M08-1"/>
    <s v="A060M08"/>
    <s v="TOL359"/>
    <s v="Eau gélifiée parfum thé pêche sucré boite 800 g &quot;Tonus Line&quot;"/>
    <s v="SF00721"/>
    <n v="0.8"/>
    <x v="1"/>
    <x v="0"/>
    <d v="2018-03-05T00:00:00"/>
    <x v="39"/>
    <n v="2018"/>
    <n v="3"/>
    <n v="10"/>
    <n v="648"/>
    <n v="648"/>
    <n v="646"/>
    <n v="516.80000000000007"/>
    <n v="519.9"/>
    <n v="519.01"/>
  </r>
  <r>
    <n v="102"/>
    <n v="5"/>
    <n v="41583"/>
    <n v="689235"/>
    <n v="46440"/>
    <s v="A060M09-1"/>
    <s v="A060M09"/>
    <s v="TOL292"/>
    <s v="Gel'froid parfum abricot boite 1 kg &quot;Tonus Line&quot;"/>
    <s v="SF01251"/>
    <n v="1"/>
    <x v="1"/>
    <x v="0"/>
    <d v="2018-03-05T00:00:00"/>
    <x v="39"/>
    <n v="2018"/>
    <n v="3"/>
    <n v="10"/>
    <n v="324"/>
    <n v="324"/>
    <n v="323"/>
    <n v="323"/>
    <n v="325.7"/>
    <n v="324.80999999999995"/>
  </r>
  <r>
    <n v="102"/>
    <n v="5"/>
    <n v="41589"/>
    <n v="689279"/>
    <n v="46428"/>
    <s v="A060M10-3"/>
    <s v="A060M10"/>
    <s v="TOL964"/>
    <s v="Eau gélifiée parfum orange édulcoré sachet 25 g &quot;Tonus Line&quot;"/>
    <s v="SF00726"/>
    <n v="2.5000000000000001E-2"/>
    <x v="0"/>
    <x v="0"/>
    <d v="2018-03-05T00:00:00"/>
    <x v="39"/>
    <n v="2018"/>
    <n v="3"/>
    <n v="10"/>
    <n v="7776"/>
    <n v="7776"/>
    <n v="7510"/>
    <n v="187.75"/>
    <n v="195.7"/>
    <n v="194.99999999999997"/>
  </r>
  <r>
    <n v="102"/>
    <n v="5"/>
    <n v="41591"/>
    <n v="689295"/>
    <n v="46436"/>
    <s v="A061M02-3"/>
    <s v="A061M02"/>
    <s v="TOL963"/>
    <s v="Eau gélifiée parfum fruits rouges édulcoré sachet 25 g &quot;Tonus Line&quot;"/>
    <s v="SF00724"/>
    <n v="2.5000000000000001E-2"/>
    <x v="0"/>
    <x v="0"/>
    <d v="2018-03-05T00:00:00"/>
    <x v="39"/>
    <n v="2018"/>
    <n v="3"/>
    <n v="10"/>
    <n v="7776"/>
    <n v="7776"/>
    <n v="7510"/>
    <n v="187.75"/>
    <n v="196.7"/>
    <n v="195.00999999999996"/>
  </r>
  <r>
    <n v="102"/>
    <n v="5"/>
    <n v="41635"/>
    <n v="689754"/>
    <n v="46473"/>
    <s v="A061M03-1"/>
    <s v="A061M03"/>
    <s v="TOL231"/>
    <s v="Protinut bte 0kg500 &quot;TOL&quot;"/>
    <s v="SF00841"/>
    <n v="0.5"/>
    <x v="1"/>
    <x v="0"/>
    <d v="2018-03-05T00:00:00"/>
    <x v="39"/>
    <n v="2018"/>
    <n v="3"/>
    <n v="10"/>
    <n v="810"/>
    <n v="810"/>
    <n v="810"/>
    <n v="405"/>
    <n v="404.1"/>
    <n v="405"/>
  </r>
  <r>
    <n v="102"/>
    <n v="5"/>
    <n v="41679"/>
    <n v="690533"/>
    <n v="46442"/>
    <s v="A061M05-3"/>
    <s v="A061M05"/>
    <s v="TOL1053"/>
    <s v="Entremets à chaud parfum fruits des bois avec édulcorants sachet 50g  &quot;NUTRISENS"/>
    <s v="SF01411"/>
    <n v="0.05"/>
    <x v="0"/>
    <x v="0"/>
    <d v="2018-03-05T00:00:00"/>
    <x v="39"/>
    <n v="2018"/>
    <n v="3"/>
    <n v="10"/>
    <n v="3888"/>
    <n v="3888"/>
    <n v="3729"/>
    <n v="186.45000000000002"/>
    <n v="194.3"/>
    <n v="194.41000000000003"/>
  </r>
  <r>
    <n v="102"/>
    <n v="5"/>
    <n v="41764"/>
    <n v="691558"/>
    <n v="46429"/>
    <s v="A064R01-1"/>
    <s v="A064R01"/>
    <s v="TOL220"/>
    <s v="Gel' M bte 300g"/>
    <s v="SF01117"/>
    <n v="0.3"/>
    <x v="1"/>
    <x v="1"/>
    <d v="2018-03-05T00:00:00"/>
    <x v="39"/>
    <n v="2018"/>
    <n v="3"/>
    <n v="10"/>
    <n v="1333"/>
    <n v="1333"/>
    <n v="1433"/>
    <n v="429.9"/>
    <n v="0"/>
    <n v="0"/>
  </r>
  <r>
    <n v="102"/>
    <n v="5"/>
    <n v="41765"/>
    <n v="691566"/>
    <n v="46438"/>
    <s v="A064R02-1"/>
    <s v="A064R02"/>
    <s v="TOL220"/>
    <s v="Gel' M bte 300g"/>
    <s v="SF01117"/>
    <n v="0.3"/>
    <x v="1"/>
    <x v="1"/>
    <d v="2018-03-05T00:00:00"/>
    <x v="39"/>
    <n v="2018"/>
    <n v="3"/>
    <n v="10"/>
    <n v="1333"/>
    <n v="1333"/>
    <n v="1467"/>
    <n v="440.09999999999997"/>
    <n v="0"/>
    <n v="0"/>
  </r>
  <r>
    <n v="102"/>
    <n v="5"/>
    <n v="41766"/>
    <n v="691574"/>
    <n v="46439"/>
    <s v="A060M01-1"/>
    <s v="A060M01"/>
    <s v="TOL189"/>
    <s v="Gel Ami bte 0.300 kg &quot;TOL&quot;"/>
    <s v="SF01122"/>
    <n v="0.3"/>
    <x v="1"/>
    <x v="0"/>
    <d v="2018-03-05T00:00:00"/>
    <x v="39"/>
    <n v="2018"/>
    <n v="3"/>
    <n v="10"/>
    <n v="1410"/>
    <n v="1410"/>
    <n v="1345"/>
    <n v="403.5"/>
    <n v="409.7"/>
    <n v="423"/>
  </r>
  <r>
    <n v="102"/>
    <n v="5"/>
    <n v="41773"/>
    <n v="691716"/>
    <n v="46437"/>
    <s v="A054MR02-8"/>
    <s v="A054MR02"/>
    <s v="TOL1013"/>
    <s v="Hydrinstant parf. fruits rouges avec sucre et édulc stick 30g Tonus line"/>
    <s v="SF01294"/>
    <n v="0.03"/>
    <x v="4"/>
    <x v="0"/>
    <d v="2018-03-05T00:00:00"/>
    <x v="39"/>
    <n v="2018"/>
    <n v="3"/>
    <n v="10"/>
    <n v="10000"/>
    <n v="3347"/>
    <n v="3060"/>
    <n v="91.8"/>
    <n v="0"/>
    <n v="0"/>
  </r>
  <r>
    <n v="102"/>
    <n v="5"/>
    <n v="41778"/>
    <n v="691777"/>
    <n v="46455"/>
    <s v="ESSAI"/>
    <s v="ESSAI"/>
    <s v="ESSAI PUREE SALE 0%"/>
    <s v="ESSAI PUREE SALEE 0%"/>
    <s v="XMP738"/>
    <n v="5"/>
    <x v="3"/>
    <x v="0"/>
    <d v="2018-03-05T00:00:00"/>
    <x v="39"/>
    <n v="2018"/>
    <n v="3"/>
    <n v="10"/>
    <n v="60"/>
    <n v="60"/>
    <n v="60"/>
    <n v="300"/>
    <n v="0"/>
    <n v="0"/>
  </r>
  <r>
    <n v="102"/>
    <n v="5"/>
    <n v="41780"/>
    <n v="691856"/>
    <n v="46441"/>
    <s v="AS10PU02-7"/>
    <s v="AS10PU02"/>
    <s v="EDE106"/>
    <s v="Purée grand-mère pauvre en sodium sac 5 kg"/>
    <s v="SF01287"/>
    <n v="5"/>
    <x v="3"/>
    <x v="2"/>
    <d v="2018-03-05T00:00:00"/>
    <x v="39"/>
    <n v="2018"/>
    <n v="3"/>
    <n v="10"/>
    <n v="600"/>
    <n v="600"/>
    <n v="598"/>
    <n v="2990"/>
    <n v="0"/>
    <n v="0"/>
  </r>
  <r>
    <n v="102"/>
    <n v="5"/>
    <n v="41585"/>
    <n v="689249"/>
    <n v="46447"/>
    <s v="A061M01-1"/>
    <s v="A061M01"/>
    <s v="TOL355"/>
    <s v="Eau gélifiée parfum fruits rouges sucré boite 800 g &quot;Tonus Line&quot;"/>
    <s v="SF00717"/>
    <n v="0.8"/>
    <x v="1"/>
    <x v="0"/>
    <d v="2018-03-06T00:00:00"/>
    <x v="40"/>
    <n v="2018"/>
    <n v="3"/>
    <n v="10"/>
    <n v="648"/>
    <n v="648"/>
    <n v="647"/>
    <n v="517.6"/>
    <n v="520.29999999999995"/>
    <n v="519"/>
  </r>
  <r>
    <n v="102"/>
    <n v="5"/>
    <n v="41605"/>
    <n v="689433"/>
    <n v="46461"/>
    <s v="A065M01-6"/>
    <s v="A065M01"/>
    <s v="BRAKE029"/>
    <s v="Fonds brun lié SANS GLUTAMATE 600G &quot;BRAKE&quot;"/>
    <s v="SF01385"/>
    <n v="0.6"/>
    <x v="5"/>
    <x v="0"/>
    <d v="2018-03-06T00:00:00"/>
    <x v="40"/>
    <n v="2018"/>
    <n v="3"/>
    <n v="10"/>
    <n v="1152"/>
    <n v="1152"/>
    <n v="1144"/>
    <n v="686.4"/>
    <n v="692.2"/>
    <n v="691.19"/>
  </r>
  <r>
    <n v="102"/>
    <n v="5"/>
    <n v="41609"/>
    <n v="689484"/>
    <n v="46448"/>
    <s v="A064M08-6"/>
    <s v="A064M08"/>
    <s v="BRAKE038"/>
    <s v="Jus d'agneau  SANS GLUTAMATE 600G &quot;BRAKE&quot;"/>
    <s v="SF01431"/>
    <n v="0.6"/>
    <x v="5"/>
    <x v="0"/>
    <d v="2018-03-06T00:00:00"/>
    <x v="40"/>
    <n v="2018"/>
    <n v="3"/>
    <n v="10"/>
    <n v="140"/>
    <n v="140"/>
    <n v="139"/>
    <n v="83.399999999999991"/>
    <n v="85.1"/>
    <n v="84.000000000000014"/>
  </r>
  <r>
    <n v="102"/>
    <n v="5"/>
    <n v="41611"/>
    <n v="689505"/>
    <n v="46472"/>
    <s v="A065M02-6"/>
    <s v="A065M02"/>
    <s v="BRAKE037"/>
    <s v="Jus de veau lié  SANS GLUTAMATE 600G &quot;BRAKE&quot;"/>
    <s v="SF01430"/>
    <n v="0.6"/>
    <x v="5"/>
    <x v="0"/>
    <d v="2018-03-06T00:00:00"/>
    <x v="40"/>
    <n v="2018"/>
    <n v="3"/>
    <n v="10"/>
    <n v="768"/>
    <n v="768"/>
    <n v="765"/>
    <n v="459"/>
    <n v="461.7"/>
    <n v="460.59000000000003"/>
  </r>
  <r>
    <n v="102"/>
    <n v="5"/>
    <n v="41633"/>
    <n v="689745"/>
    <n v="46474"/>
    <s v="A061M04-1"/>
    <s v="A061M04"/>
    <s v="TOL231"/>
    <s v="Protinut bte 0kg500 &quot;TOL&quot;"/>
    <s v="SF00841"/>
    <n v="0.5"/>
    <x v="1"/>
    <x v="0"/>
    <d v="2018-03-06T00:00:00"/>
    <x v="40"/>
    <n v="2018"/>
    <n v="3"/>
    <n v="10"/>
    <n v="810"/>
    <n v="810"/>
    <n v="810"/>
    <n v="405"/>
    <n v="409.1"/>
    <n v="405"/>
  </r>
  <r>
    <n v="102"/>
    <n v="5"/>
    <n v="41675"/>
    <n v="690449"/>
    <n v="46460"/>
    <s v="A064M01-1"/>
    <s v="A064M01"/>
    <s v="PF00032"/>
    <s v="Crème brûlée sans cassonade boite 0kg600 Cookalim"/>
    <s v="SF01006"/>
    <n v="0.6"/>
    <x v="1"/>
    <x v="0"/>
    <d v="2018-03-06T00:00:00"/>
    <x v="40"/>
    <n v="2018"/>
    <n v="3"/>
    <n v="10"/>
    <n v="6487"/>
    <n v="648"/>
    <n v="641"/>
    <n v="384.59999999999997"/>
    <n v="388.7"/>
    <n v="389.01"/>
  </r>
  <r>
    <n v="102"/>
    <n v="5"/>
    <n v="41677"/>
    <n v="690483"/>
    <n v="46458"/>
    <s v="A064M07-1"/>
    <s v="A064M07"/>
    <s v="PF00031"/>
    <s v="Mousse parfum chocolat boite 1 kg &quot;Cookalim&quot;"/>
    <s v="SF01106"/>
    <n v="1"/>
    <x v="1"/>
    <x v="0"/>
    <d v="2018-03-06T00:00:00"/>
    <x v="40"/>
    <n v="2018"/>
    <n v="3"/>
    <n v="10"/>
    <n v="648"/>
    <n v="648"/>
    <n v="635"/>
    <n v="635"/>
    <n v="650.79999999999995"/>
    <n v="648"/>
  </r>
  <r>
    <n v="102"/>
    <n v="5"/>
    <n v="41767"/>
    <n v="691582"/>
    <n v="46449"/>
    <s v="A060M02-2"/>
    <s v="A060M02"/>
    <s v="TOL983"/>
    <s v="Gel' Ami - sac 1 kg - &quot;Tonus Line&quot;"/>
    <s v="SF01122"/>
    <n v="1"/>
    <x v="2"/>
    <x v="0"/>
    <d v="2018-03-06T00:00:00"/>
    <x v="40"/>
    <n v="2018"/>
    <n v="3"/>
    <n v="10"/>
    <n v="421"/>
    <n v="421"/>
    <n v="420"/>
    <n v="420"/>
    <n v="421.9"/>
    <n v="423"/>
  </r>
  <r>
    <n v="102"/>
    <n v="5"/>
    <n v="41768"/>
    <n v="691596"/>
    <n v="46456"/>
    <s v="A060M03-2"/>
    <s v="A060M03"/>
    <s v="TOL983"/>
    <s v="Gel' Ami - sac 1 kg - &quot;Tonus Line&quot;"/>
    <s v="SF01122"/>
    <n v="1"/>
    <x v="2"/>
    <x v="0"/>
    <d v="2018-03-06T00:00:00"/>
    <x v="40"/>
    <n v="2018"/>
    <n v="3"/>
    <n v="10"/>
    <n v="421"/>
    <n v="421"/>
    <n v="420"/>
    <n v="420"/>
    <n v="421.9"/>
    <n v="423"/>
  </r>
  <r>
    <n v="102"/>
    <n v="5"/>
    <n v="41769"/>
    <n v="691609"/>
    <n v="46459"/>
    <s v="A060M04-2"/>
    <s v="A060M04"/>
    <s v="TOL983"/>
    <s v="Gel' Ami - sac 1 kg - &quot;Tonus Line&quot;"/>
    <s v="SF01122"/>
    <n v="1"/>
    <x v="2"/>
    <x v="0"/>
    <d v="2018-03-06T00:00:00"/>
    <x v="40"/>
    <n v="2018"/>
    <n v="3"/>
    <n v="10"/>
    <n v="419"/>
    <n v="419"/>
    <n v="410"/>
    <n v="410"/>
    <n v="419.5"/>
    <n v="423"/>
  </r>
  <r>
    <n v="102"/>
    <n v="5"/>
    <n v="41770"/>
    <n v="691615"/>
    <n v="46470"/>
    <s v="A060M05-2"/>
    <s v="A060M05"/>
    <s v="TOL983"/>
    <s v="Gel' Ami - sac 1 kg - &quot;Tonus Line&quot;"/>
    <s v="SF01122"/>
    <n v="1"/>
    <x v="2"/>
    <x v="0"/>
    <d v="2018-03-06T00:00:00"/>
    <x v="40"/>
    <n v="2018"/>
    <n v="3"/>
    <n v="10"/>
    <n v="422"/>
    <n v="422"/>
    <n v="410"/>
    <n v="410"/>
    <n v="422.1"/>
    <n v="423"/>
  </r>
  <r>
    <n v="102"/>
    <n v="5"/>
    <n v="41772"/>
    <n v="691630"/>
    <n v="46471"/>
    <s v="A060M06-2"/>
    <s v="A060M06"/>
    <s v="TOL983"/>
    <s v="Gel' Ami - sac 1 kg - &quot;Tonus Line&quot;"/>
    <s v="SF01122"/>
    <n v="1"/>
    <x v="2"/>
    <x v="0"/>
    <d v="2018-03-06T00:00:00"/>
    <x v="40"/>
    <n v="2018"/>
    <n v="3"/>
    <n v="10"/>
    <n v="432"/>
    <n v="432"/>
    <n v="429"/>
    <n v="429"/>
    <n v="432.3"/>
    <n v="423"/>
  </r>
  <r>
    <n v="102"/>
    <n v="5"/>
    <n v="41775"/>
    <n v="691737"/>
    <n v="46451"/>
    <s v="A050MRR07-8"/>
    <s v="A050MRR07"/>
    <s v="TOL1012"/>
    <s v="Hydrinstant parf. citron avec sucre et édulc stick 30g Tonus line"/>
    <s v="SF01293"/>
    <n v="0.03"/>
    <x v="4"/>
    <x v="0"/>
    <d v="2018-03-05T00:00:00"/>
    <x v="40"/>
    <n v="2018"/>
    <n v="3"/>
    <n v="10"/>
    <n v="4000"/>
    <n v="4000"/>
    <n v="3495"/>
    <n v="104.85"/>
    <n v="0"/>
    <n v="0"/>
  </r>
  <r>
    <n v="102"/>
    <n v="5"/>
    <n v="41786"/>
    <n v="691946"/>
    <n v="46454"/>
    <s v="AS10PU02-7"/>
    <s v="AS10PU02"/>
    <s v="EDE106"/>
    <s v="Purée grand-mère pauvre en sodium sac 5 kg"/>
    <s v="SF01287"/>
    <n v="5"/>
    <x v="3"/>
    <x v="2"/>
    <d v="2018-03-06T00:00:00"/>
    <x v="40"/>
    <n v="2018"/>
    <n v="3"/>
    <n v="10"/>
    <n v="400"/>
    <n v="400"/>
    <n v="397"/>
    <n v="1985"/>
    <n v="0"/>
    <n v="0"/>
  </r>
  <r>
    <n v="102"/>
    <n v="5"/>
    <n v="41787"/>
    <n v="691997"/>
    <n v="46465"/>
    <s v="AS10PU01-7"/>
    <s v="AS10PU01"/>
    <s v="EDE103"/>
    <s v="Purée grand-mère salée sac 5 kg"/>
    <s v="SF01288"/>
    <n v="5"/>
    <x v="3"/>
    <x v="2"/>
    <d v="2018-03-06T00:00:00"/>
    <x v="40"/>
    <n v="2018"/>
    <n v="3"/>
    <n v="10"/>
    <n v="240"/>
    <n v="240"/>
    <n v="240"/>
    <n v="1200"/>
    <n v="0"/>
    <n v="0"/>
  </r>
  <r>
    <n v="102"/>
    <n v="5"/>
    <n v="41788"/>
    <n v="692005"/>
    <n v="46467"/>
    <s v="AS10PU01-7"/>
    <s v="AS10PU01"/>
    <s v="EDE104"/>
    <s v="Purée grand-mère salée sac 15 kg"/>
    <s v="SF01288"/>
    <n v="15"/>
    <x v="3"/>
    <x v="2"/>
    <d v="2018-03-06T00:00:00"/>
    <x v="40"/>
    <n v="2018"/>
    <n v="3"/>
    <n v="10"/>
    <n v="100"/>
    <n v="100"/>
    <n v="99"/>
    <n v="1485"/>
    <n v="0"/>
    <n v="0"/>
  </r>
  <r>
    <n v="102"/>
    <n v="5"/>
    <n v="41595"/>
    <n v="689329"/>
    <n v="46485"/>
    <s v="A064M03-1"/>
    <s v="A064M03"/>
    <s v="TOL992"/>
    <s v="Céréal'nut HP+ saveur biscuit bte 900 g (ALLERGENES)"/>
    <s v="SF01220"/>
    <n v="0.9"/>
    <x v="1"/>
    <x v="0"/>
    <d v="2018-03-07T00:00:00"/>
    <x v="41"/>
    <n v="2018"/>
    <n v="3"/>
    <n v="10"/>
    <n v="756"/>
    <n v="756"/>
    <n v="572"/>
    <n v="514.80000000000007"/>
    <n v="688.3"/>
    <n v="680.9799999999999"/>
  </r>
  <r>
    <n v="102"/>
    <n v="5"/>
    <n v="41601"/>
    <n v="689406"/>
    <n v="46481"/>
    <s v="A064M05-2"/>
    <s v="A064M05"/>
    <s v="TOL1068"/>
    <s v="Céréales instant parfum BISCUIT avec édulcorant 650 g"/>
    <s v="SF01436"/>
    <n v="0.65"/>
    <x v="2"/>
    <x v="0"/>
    <d v="2018-03-07T00:00:00"/>
    <x v="41"/>
    <n v="2018"/>
    <n v="3"/>
    <n v="10"/>
    <n v="972"/>
    <n v="972"/>
    <n v="969"/>
    <n v="629.85"/>
    <n v="636.70000000000005"/>
    <n v="631.79"/>
  </r>
  <r>
    <n v="102"/>
    <n v="5"/>
    <n v="41617"/>
    <n v="689575"/>
    <n v="46488"/>
    <s v="A065M03-1"/>
    <s v="A065M03"/>
    <s v="PERF010"/>
    <s v="Fonds brun pauvre en sodium 1 kg  &quot;Nutrisens Performance&quot;"/>
    <s v="SF01323"/>
    <n v="1"/>
    <x v="1"/>
    <x v="0"/>
    <d v="2018-03-07T00:00:00"/>
    <x v="41"/>
    <n v="2018"/>
    <n v="3"/>
    <n v="10"/>
    <n v="648"/>
    <n v="648"/>
    <n v="638"/>
    <n v="638"/>
    <n v="649.20000000000005"/>
    <n v="648.00999999999976"/>
  </r>
  <r>
    <n v="102"/>
    <n v="5"/>
    <n v="41619"/>
    <n v="689599"/>
    <n v="46484"/>
    <s v="A065M05-1"/>
    <s v="A065M05"/>
    <s v="PERF00001"/>
    <s v="Bouillon de volaille 1 kg  &quot;Nutrisens Performance&quot;"/>
    <s v="SF01313"/>
    <n v="1"/>
    <x v="1"/>
    <x v="0"/>
    <d v="2018-03-07T00:00:00"/>
    <x v="41"/>
    <n v="2018"/>
    <n v="3"/>
    <n v="10"/>
    <n v="324"/>
    <n v="324"/>
    <n v="321"/>
    <n v="321"/>
    <n v="324.10000000000002"/>
    <n v="324"/>
  </r>
  <r>
    <n v="102"/>
    <n v="5"/>
    <n v="41623"/>
    <n v="689641"/>
    <n v="46479"/>
    <s v="A065M06-6"/>
    <s v="A065M06"/>
    <s v="BRAKE033"/>
    <s v="Bouillon de boeuf SANS GLUTAMATE 1.5KG &quot;BRAKE&quot;"/>
    <s v="SF01389"/>
    <n v="1.5"/>
    <x v="5"/>
    <x v="0"/>
    <d v="2018-03-07T00:00:00"/>
    <x v="41"/>
    <n v="2018"/>
    <n v="3"/>
    <n v="10"/>
    <n v="364"/>
    <n v="364"/>
    <n v="361"/>
    <n v="541.5"/>
    <n v="543"/>
    <n v="546"/>
  </r>
  <r>
    <n v="102"/>
    <n v="5"/>
    <n v="41625"/>
    <n v="689661"/>
    <n v="46491"/>
    <s v="A065M07-1"/>
    <s v="A065M07"/>
    <s v="TOL567"/>
    <s v="Mixé porc pomme de terre bte 350 g &quot;TOL&quot;"/>
    <s v="SF01157"/>
    <n v="0.35"/>
    <x v="1"/>
    <x v="0"/>
    <d v="2018-03-07T00:00:00"/>
    <x v="41"/>
    <n v="2018"/>
    <n v="3"/>
    <n v="10"/>
    <n v="324"/>
    <n v="324"/>
    <n v="323"/>
    <n v="113.05"/>
    <n v="115.1"/>
    <n v="114.00999999999999"/>
  </r>
  <r>
    <n v="102"/>
    <n v="5"/>
    <n v="41629"/>
    <n v="689707"/>
    <n v="46487"/>
    <s v="A066M03-6"/>
    <s v="A066M03"/>
    <s v="BRAKE039"/>
    <s v="Bouillon de volaille SANS GLUTAMATE 1.5KG &quot;BRAKE&quot;"/>
    <s v="SF01432"/>
    <n v="1.5"/>
    <x v="5"/>
    <x v="0"/>
    <d v="2018-03-07T00:00:00"/>
    <x v="41"/>
    <n v="2018"/>
    <n v="3"/>
    <n v="10"/>
    <n v="432"/>
    <n v="432"/>
    <n v="431"/>
    <n v="646.5"/>
    <n v="648.70000000000005"/>
    <n v="648.00000000000011"/>
  </r>
  <r>
    <n v="102"/>
    <n v="5"/>
    <n v="41673"/>
    <n v="690423"/>
    <n v="46483"/>
    <s v="A066M01-6"/>
    <s v="A066M01"/>
    <s v="BRAKE034"/>
    <s v="Bouillon de légumes SANS GLUTAMATE  &quot;BRAKE&quot;"/>
    <s v="SF01390"/>
    <n v="1.5"/>
    <x v="5"/>
    <x v="0"/>
    <d v="2018-03-07T00:00:00"/>
    <x v="41"/>
    <n v="2018"/>
    <n v="3"/>
    <n v="10"/>
    <n v="288"/>
    <n v="288"/>
    <n v="286"/>
    <n v="429"/>
    <n v="432.7"/>
    <n v="432.00000000000011"/>
  </r>
  <r>
    <n v="102"/>
    <n v="5"/>
    <n v="41776"/>
    <n v="691748"/>
    <n v="46482"/>
    <s v="A064M02-1"/>
    <s v="A064M02"/>
    <s v="TOL992"/>
    <s v="Céréal'nut HP+ saveur biscuit bte 900 g (ALLERGENES)"/>
    <s v="SF01220"/>
    <n v="0.9"/>
    <x v="1"/>
    <x v="0"/>
    <d v="2018-03-07T00:00:00"/>
    <x v="41"/>
    <n v="2018"/>
    <n v="3"/>
    <n v="10"/>
    <n v="756"/>
    <n v="756"/>
    <n v="754"/>
    <n v="678.6"/>
    <n v="676.3"/>
    <n v="681.0200000000001"/>
  </r>
  <r>
    <n v="102"/>
    <n v="5"/>
    <n v="41789"/>
    <n v="692023"/>
    <n v="46486"/>
    <s v="A064MR04-2"/>
    <s v="A064MR04"/>
    <s v="TOL995"/>
    <s v="Céréal'nut HP+ avec édulcorants saveur biscuit sachet 50 g (ALLERGENES)"/>
    <s v="SF01221"/>
    <n v="0.05"/>
    <x v="2"/>
    <x v="0"/>
    <d v="2018-03-07T00:00:00"/>
    <x v="41"/>
    <n v="2018"/>
    <n v="3"/>
    <n v="10"/>
    <n v="3240"/>
    <n v="3240"/>
    <n v="3102"/>
    <n v="155.10000000000002"/>
    <n v="0"/>
    <n v="0"/>
  </r>
  <r>
    <n v="102"/>
    <n v="5"/>
    <n v="41795"/>
    <n v="692134"/>
    <n v="46508"/>
    <s v="AS10PU01-7"/>
    <s v="AS10PU01"/>
    <s v="EDE104"/>
    <s v="Purée grand-mère salée sac 15 kg"/>
    <s v="SF01288"/>
    <n v="15"/>
    <x v="3"/>
    <x v="2"/>
    <d v="2018-03-07T00:00:00"/>
    <x v="41"/>
    <n v="2018"/>
    <n v="3"/>
    <n v="10"/>
    <n v="280"/>
    <n v="280"/>
    <n v="280"/>
    <n v="4200"/>
    <n v="0"/>
    <n v="0"/>
  </r>
  <r>
    <n v="102"/>
    <n v="5"/>
    <n v="41796"/>
    <n v="692231"/>
    <n v="46490"/>
    <s v="A045MR01-1"/>
    <s v="A045MR01"/>
    <s v="PF00081"/>
    <s v="Gelée claire perlée boite 1 kg 250 Cookalim"/>
    <s v="SF00901"/>
    <n v="1.25"/>
    <x v="1"/>
    <x v="0"/>
    <d v="2018-03-07T00:00:00"/>
    <x v="41"/>
    <n v="2018"/>
    <n v="3"/>
    <n v="10"/>
    <n v="270"/>
    <n v="270"/>
    <n v="266"/>
    <n v="332.5"/>
    <n v="0"/>
    <n v="0"/>
  </r>
  <r>
    <n v="102"/>
    <n v="5"/>
    <n v="41801"/>
    <n v="692275"/>
    <n v="46493"/>
    <s v="AS10PU01-7"/>
    <s v="AS10PU01"/>
    <s v="EDE103"/>
    <s v="Purée grand-mère salée sac 5 kg"/>
    <s v="SF01288"/>
    <n v="5"/>
    <x v="3"/>
    <x v="2"/>
    <d v="2018-03-07T00:00:00"/>
    <x v="41"/>
    <n v="2018"/>
    <n v="3"/>
    <n v="10"/>
    <n v="180"/>
    <n v="180"/>
    <n v="180"/>
    <n v="900"/>
    <n v="0"/>
    <n v="0"/>
  </r>
  <r>
    <n v="102"/>
    <n v="5"/>
    <n v="41615"/>
    <n v="689547"/>
    <n v="46504"/>
    <s v="A066M02-3"/>
    <s v="A066M02"/>
    <s v="PERF050"/>
    <s v="Potage instant légumes pauvre en sodium 20g &quot;NUTRISENS PERFORMANCE&quot;"/>
    <s v="SF01383"/>
    <n v="0.02"/>
    <x v="0"/>
    <x v="0"/>
    <d v="2018-03-07T00:00:00"/>
    <x v="42"/>
    <n v="2018"/>
    <n v="3"/>
    <n v="10"/>
    <n v="10000"/>
    <n v="10000"/>
    <n v="9600"/>
    <n v="192"/>
    <n v="200.7"/>
    <n v="200"/>
  </r>
  <r>
    <n v="102"/>
    <n v="5"/>
    <n v="41621"/>
    <n v="689619"/>
    <n v="46519"/>
    <s v="A065M04-2"/>
    <s v="A065M04"/>
    <s v="TOL003"/>
    <s v="Velouté de légumes variés HP HC - sachet 70g - Tonus Line"/>
    <s v="SF00983"/>
    <n v="7.0000000000000007E-2"/>
    <x v="2"/>
    <x v="0"/>
    <d v="2018-03-08T00:00:00"/>
    <x v="42"/>
    <n v="2018"/>
    <n v="3"/>
    <n v="10"/>
    <n v="5184"/>
    <n v="5184"/>
    <n v="5103"/>
    <n v="357.21000000000004"/>
    <n v="364.5"/>
    <n v="362.96"/>
  </r>
  <r>
    <n v="102"/>
    <n v="5"/>
    <n v="41627"/>
    <n v="689683"/>
    <n v="46500"/>
    <s v="A065M08-1"/>
    <s v="A065M08"/>
    <s v="TOL570"/>
    <s v="Mixé veau printanière bte 350 g &quot;TOL&quot;"/>
    <s v="SF01158"/>
    <n v="0.35"/>
    <x v="1"/>
    <x v="0"/>
    <d v="2018-03-08T00:00:00"/>
    <x v="42"/>
    <n v="2018"/>
    <n v="3"/>
    <n v="10"/>
    <n v="324"/>
    <n v="324"/>
    <n v="322"/>
    <n v="112.69999999999999"/>
    <n v="114.3"/>
    <n v="114.00000000000001"/>
  </r>
  <r>
    <n v="102"/>
    <n v="5"/>
    <n v="41631"/>
    <n v="689729"/>
    <n v="46505"/>
    <s v="A066M04-1"/>
    <s v="A066M04"/>
    <s v="EDE090"/>
    <s v="30/30 - Boite 0.600 kg &quot;Nutrisens Restauration&quot;"/>
    <s v="SF01279"/>
    <n v="0.6"/>
    <x v="1"/>
    <x v="0"/>
    <d v="2018-03-08T00:00:00"/>
    <x v="42"/>
    <n v="2018"/>
    <n v="3"/>
    <n v="10"/>
    <n v="324"/>
    <n v="324"/>
    <n v="319"/>
    <n v="191.4"/>
    <n v="194.3"/>
    <n v="194.40999999999997"/>
  </r>
  <r>
    <n v="102"/>
    <n v="5"/>
    <n v="41797"/>
    <n v="692237"/>
    <n v="46521"/>
    <s v="A067R01-1"/>
    <s v="A067R01"/>
    <s v="PF00071"/>
    <s v="Roux blanc boite 1 kg Cookalim"/>
    <s v="SF00843"/>
    <n v="1"/>
    <x v="1"/>
    <x v="1"/>
    <d v="2018-03-08T00:00:00"/>
    <x v="42"/>
    <n v="2018"/>
    <n v="3"/>
    <n v="10"/>
    <n v="324"/>
    <n v="324"/>
    <n v="324"/>
    <n v="324"/>
    <n v="0"/>
    <n v="0"/>
  </r>
  <r>
    <n v="102"/>
    <n v="5"/>
    <n v="41798"/>
    <n v="692243"/>
    <n v="46517"/>
    <s v="A067R02-6"/>
    <s v="A067R02"/>
    <s v="BRAKE008"/>
    <s v="Roux blanc - boite 1,5 kg"/>
    <s v="SF00843"/>
    <n v="1.5"/>
    <x v="5"/>
    <x v="1"/>
    <d v="2018-03-08T00:00:00"/>
    <x v="42"/>
    <n v="2018"/>
    <n v="3"/>
    <n v="10"/>
    <n v="432"/>
    <n v="177"/>
    <n v="175"/>
    <n v="262.5"/>
    <n v="0"/>
    <n v="0"/>
  </r>
  <r>
    <n v="102"/>
    <n v="5"/>
    <n v="41799"/>
    <n v="692251"/>
    <n v="46526"/>
    <s v="A067R03-6"/>
    <s v="A067R03"/>
    <s v="BRAKE008"/>
    <s v="Roux blanc - boite 1,5 kg"/>
    <s v="SF00843"/>
    <n v="1.5"/>
    <x v="5"/>
    <x v="1"/>
    <d v="2018-03-08T00:00:00"/>
    <x v="42"/>
    <n v="2018"/>
    <n v="3"/>
    <n v="10"/>
    <n v="255"/>
    <n v="255"/>
    <n v="258"/>
    <n v="387"/>
    <n v="0"/>
    <n v="0"/>
  </r>
  <r>
    <n v="102"/>
    <n v="5"/>
    <n v="41800"/>
    <n v="692261"/>
    <n v="46496"/>
    <s v="A064M03-2"/>
    <s v="A064M03"/>
    <s v="TOL994"/>
    <s v="Céréal'nut HP+ saveur biscuit sachet 50 g (ALLERGENES)"/>
    <s v="SF01220"/>
    <n v="0.05"/>
    <x v="2"/>
    <x v="0"/>
    <d v="2018-03-07T00:00:00"/>
    <x v="42"/>
    <n v="2018"/>
    <n v="3"/>
    <n v="10"/>
    <n v="3470"/>
    <n v="3470"/>
    <n v="3168"/>
    <n v="158.4"/>
    <n v="688.3"/>
    <n v="680.9799999999999"/>
  </r>
  <r>
    <n v="102"/>
    <n v="5"/>
    <n v="41804"/>
    <n v="692316"/>
    <n v="46513"/>
    <s v="A067R04-1"/>
    <s v="A067R04"/>
    <s v="TOL1066"/>
    <s v="Protipulse 550 g"/>
    <s v="XMP866"/>
    <n v="0.55000000000000004"/>
    <x v="1"/>
    <x v="1"/>
    <d v="2018-03-08T00:00:00"/>
    <x v="42"/>
    <n v="2018"/>
    <n v="3"/>
    <n v="10"/>
    <n v="854"/>
    <n v="854"/>
    <n v="842"/>
    <n v="463.1"/>
    <n v="0"/>
    <n v="0"/>
  </r>
  <r>
    <n v="102"/>
    <n v="5"/>
    <n v="41805"/>
    <n v="692323"/>
    <n v="46522"/>
    <s v="A067R05-1"/>
    <s v="A067R05"/>
    <s v="TOL1066"/>
    <s v="Protipulse 550 g"/>
    <s v="XMP866"/>
    <n v="0.55000000000000004"/>
    <x v="1"/>
    <x v="1"/>
    <d v="2018-03-08T00:00:00"/>
    <x v="42"/>
    <n v="2018"/>
    <n v="3"/>
    <n v="10"/>
    <n v="854"/>
    <n v="854"/>
    <n v="852"/>
    <n v="468.6"/>
    <n v="0"/>
    <n v="0"/>
  </r>
  <r>
    <n v="102"/>
    <n v="5"/>
    <n v="41806"/>
    <n v="692330"/>
    <n v="46520"/>
    <s v="A067R06-1"/>
    <s v="A067R06"/>
    <s v="TOL1066"/>
    <s v="Protipulse 550 g"/>
    <s v="XMP866"/>
    <n v="0.55000000000000004"/>
    <x v="1"/>
    <x v="1"/>
    <d v="2018-03-08T00:00:00"/>
    <x v="42"/>
    <n v="2018"/>
    <n v="3"/>
    <n v="10"/>
    <n v="854"/>
    <n v="854"/>
    <n v="856"/>
    <n v="470.8"/>
    <n v="0"/>
    <n v="0"/>
  </r>
  <r>
    <n v="102"/>
    <n v="5"/>
    <n v="41872"/>
    <n v="692888"/>
    <n v="46529"/>
    <s v="A057MR10-2"/>
    <s v="A057MR10"/>
    <s v="TOL004"/>
    <s v="Velouté de potiron HP HC - sachet 70g - N.Médical"/>
    <s v="SF00982"/>
    <n v="7.0000000000000007E-2"/>
    <x v="2"/>
    <x v="0"/>
    <d v="2018-03-08T00:00:00"/>
    <x v="42"/>
    <n v="2018"/>
    <n v="3"/>
    <n v="10"/>
    <n v="657"/>
    <n v="657"/>
    <n v="417"/>
    <n v="29.19"/>
    <n v="0"/>
    <n v="0"/>
  </r>
  <r>
    <n v="102"/>
    <n v="5"/>
    <n v="41802"/>
    <n v="692285"/>
    <n v="46536"/>
    <s v="A068M05"/>
    <s v="A068M05"/>
    <s v="EDS12B"/>
    <s v="HYDRA CLEAR EDS Orange V3"/>
    <s v="XMP140"/>
    <n v="0"/>
    <x v="7"/>
    <x v="0"/>
    <d v="2018-03-09T00:00:00"/>
    <x v="43"/>
    <n v="2018"/>
    <n v="3"/>
    <n v="10"/>
    <n v="100"/>
    <n v="100"/>
    <n v="100.5"/>
    <n v="0"/>
    <n v="0"/>
    <n v="0"/>
  </r>
  <r>
    <n v="102"/>
    <n v="5"/>
    <n v="41803"/>
    <n v="692295"/>
    <n v="46535"/>
    <s v="A068M04"/>
    <s v="A068M04"/>
    <s v="ED08"/>
    <s v="HYDRA CLEAR ED Orange V3"/>
    <s v="XMP869"/>
    <n v="0"/>
    <x v="7"/>
    <x v="0"/>
    <d v="2018-03-09T00:00:00"/>
    <x v="43"/>
    <n v="2018"/>
    <n v="3"/>
    <n v="10"/>
    <n v="100"/>
    <n v="100"/>
    <n v="100.4"/>
    <n v="0"/>
    <n v="0"/>
    <n v="0"/>
  </r>
  <r>
    <n v="102"/>
    <n v="5"/>
    <n v="41728"/>
    <n v="691225"/>
    <n v="46548"/>
    <s v="A068M01-3"/>
    <s v="A068M01"/>
    <s v="TOL965"/>
    <s v="Eau gélifiée parfum grenadine édulcoré sachet 25 g &quot;Tonus Line&quot;"/>
    <s v="SF00725"/>
    <n v="2.5000000000000001E-2"/>
    <x v="0"/>
    <x v="0"/>
    <d v="2018-03-12T00:00:00"/>
    <x v="44"/>
    <n v="2018"/>
    <n v="3"/>
    <n v="11"/>
    <n v="10368"/>
    <n v="10368"/>
    <n v="9970"/>
    <n v="249.25"/>
    <n v="261.3"/>
    <n v="260"/>
  </r>
  <r>
    <n v="102"/>
    <n v="5"/>
    <n v="41738"/>
    <n v="691348"/>
    <n v="46560"/>
    <s v="A071M02-3"/>
    <s v="A071M02"/>
    <s v="EDE102"/>
    <s v="Déjeuner cacao edulcoré riche en fibre"/>
    <s v="SF01289"/>
    <n v="1.2E-2"/>
    <x v="0"/>
    <x v="0"/>
    <d v="2018-03-12T00:00:00"/>
    <x v="44"/>
    <n v="2018"/>
    <n v="3"/>
    <n v="11"/>
    <n v="10000"/>
    <n v="10000"/>
    <n v="8644"/>
    <n v="103.72800000000001"/>
    <n v="119.9"/>
    <n v="119.99999999999999"/>
  </r>
  <r>
    <n v="102"/>
    <n v="5"/>
    <n v="41881"/>
    <n v="692969"/>
    <n v="46543"/>
    <s v="A071R01-1"/>
    <s v="A071R01"/>
    <s v="TOL058"/>
    <s v="Gel'mix+ bte 500g &quot;TOL&quot;"/>
    <s v="SF01249"/>
    <n v="0.5"/>
    <x v="1"/>
    <x v="1"/>
    <d v="2018-03-12T00:00:00"/>
    <x v="44"/>
    <n v="2018"/>
    <n v="3"/>
    <n v="11"/>
    <n v="700"/>
    <n v="700"/>
    <n v="685"/>
    <n v="342.5"/>
    <n v="0"/>
    <n v="0"/>
  </r>
  <r>
    <n v="102"/>
    <n v="5"/>
    <n v="41882"/>
    <n v="692976"/>
    <n v="46544"/>
    <s v="A067M01-2"/>
    <s v="A067M01"/>
    <s v="TOL983"/>
    <s v="Gel' Ami - sac 1 kg - &quot;Tonus Line&quot;"/>
    <s v="SF01122"/>
    <n v="1"/>
    <x v="2"/>
    <x v="0"/>
    <d v="2018-03-12T00:00:00"/>
    <x v="44"/>
    <n v="2018"/>
    <n v="3"/>
    <n v="11"/>
    <n v="410"/>
    <n v="410"/>
    <n v="420"/>
    <n v="420"/>
    <n v="410.7"/>
    <n v="423"/>
  </r>
  <r>
    <n v="102"/>
    <n v="5"/>
    <n v="41883"/>
    <n v="692981"/>
    <n v="46549"/>
    <s v="A067M02-2"/>
    <s v="A067M02"/>
    <s v="TOL983"/>
    <s v="Gel' Ami - sac 1 kg - &quot;Tonus Line&quot;"/>
    <s v="SF01122"/>
    <n v="1"/>
    <x v="2"/>
    <x v="0"/>
    <d v="2018-03-12T00:00:00"/>
    <x v="44"/>
    <n v="2018"/>
    <n v="3"/>
    <n v="11"/>
    <n v="422"/>
    <n v="422"/>
    <n v="420"/>
    <n v="420"/>
    <n v="422.5"/>
    <n v="423"/>
  </r>
  <r>
    <n v="102"/>
    <n v="5"/>
    <n v="41884"/>
    <n v="692986"/>
    <n v="46556"/>
    <s v="A067M03-2"/>
    <s v="A067M03"/>
    <s v="TOL983"/>
    <s v="Gel' Ami - sac 1 kg - &quot;Tonus Line&quot;"/>
    <s v="SF01122"/>
    <n v="1"/>
    <x v="2"/>
    <x v="0"/>
    <d v="2018-03-12T00:00:00"/>
    <x v="44"/>
    <n v="2018"/>
    <n v="3"/>
    <n v="11"/>
    <n v="421"/>
    <n v="421"/>
    <n v="420"/>
    <n v="420"/>
    <n v="421.1"/>
    <n v="423"/>
  </r>
  <r>
    <n v="102"/>
    <n v="5"/>
    <n v="41885"/>
    <n v="692991"/>
    <n v="46558"/>
    <s v="A067M04-2"/>
    <s v="A067M04"/>
    <s v="TOL983"/>
    <s v="Gel' Ami - sac 1 kg - &quot;Tonus Line&quot;"/>
    <s v="SF01122"/>
    <n v="1"/>
    <x v="2"/>
    <x v="0"/>
    <d v="2018-03-12T00:00:00"/>
    <x v="44"/>
    <n v="2018"/>
    <n v="3"/>
    <n v="11"/>
    <n v="420"/>
    <n v="420"/>
    <n v="420"/>
    <n v="420"/>
    <n v="420.1"/>
    <n v="423"/>
  </r>
  <r>
    <n v="102"/>
    <n v="5"/>
    <n v="41886"/>
    <n v="692996"/>
    <n v="46563"/>
    <s v="A067M05-2"/>
    <s v="A067M05"/>
    <s v="TOL983"/>
    <s v="Gel' Ami - sac 1 kg - &quot;Tonus Line&quot;"/>
    <s v="SF01122"/>
    <n v="1"/>
    <x v="2"/>
    <x v="0"/>
    <d v="2018-03-12T00:00:00"/>
    <x v="44"/>
    <n v="2018"/>
    <n v="3"/>
    <n v="11"/>
    <n v="420"/>
    <n v="420"/>
    <n v="420"/>
    <n v="420"/>
    <n v="420.9"/>
    <n v="423"/>
  </r>
  <r>
    <n v="102"/>
    <n v="5"/>
    <n v="41891"/>
    <n v="693024"/>
    <n v="46545"/>
    <s v="A067M10-1"/>
    <s v="A067M10"/>
    <s v="TOL191"/>
    <s v="Gel Ami bte 0.800 kg &quot;TOL&quot;"/>
    <s v="SF01122"/>
    <n v="0.8"/>
    <x v="1"/>
    <x v="0"/>
    <d v="2018-03-12T00:00:00"/>
    <x v="44"/>
    <n v="2018"/>
    <n v="3"/>
    <n v="11"/>
    <n v="528"/>
    <n v="528"/>
    <n v="518"/>
    <n v="414.40000000000003"/>
    <n v="422.7"/>
    <n v="423"/>
  </r>
  <r>
    <n v="102"/>
    <n v="5"/>
    <n v="41892"/>
    <n v="693031"/>
    <n v="46551"/>
    <s v="A067M11-1"/>
    <s v="A067M11"/>
    <s v="TOL191"/>
    <s v="Gel Ami bte 0.800 kg &quot;TOL&quot;"/>
    <s v="SF01122"/>
    <n v="0.8"/>
    <x v="1"/>
    <x v="0"/>
    <d v="2018-03-12T00:00:00"/>
    <x v="44"/>
    <n v="2018"/>
    <n v="3"/>
    <n v="11"/>
    <n v="526"/>
    <n v="526"/>
    <n v="518"/>
    <n v="414.40000000000003"/>
    <n v="421.5"/>
    <n v="423"/>
  </r>
  <r>
    <n v="102"/>
    <n v="5"/>
    <n v="41898"/>
    <n v="693065"/>
    <n v="46555"/>
    <s v="A067M12-1"/>
    <s v="A067M12"/>
    <s v="TOL189"/>
    <s v="Gel Ami bte 0.300 kg &quot;TOL&quot;"/>
    <s v="SF01122"/>
    <n v="0.3"/>
    <x v="1"/>
    <x v="0"/>
    <d v="2018-03-12T00:00:00"/>
    <x v="44"/>
    <n v="2018"/>
    <n v="3"/>
    <n v="11"/>
    <n v="1401"/>
    <n v="1401"/>
    <n v="1372"/>
    <n v="411.59999999999997"/>
    <n v="420.5"/>
    <n v="423"/>
  </r>
  <r>
    <n v="102"/>
    <n v="5"/>
    <n v="41912"/>
    <n v="693310"/>
    <n v="46562"/>
    <s v="A067M13-1"/>
    <s v="A067M13"/>
    <s v="TOL189"/>
    <s v="Gel Ami bte 0.300 kg &quot;TOL&quot;"/>
    <s v="SF01122"/>
    <n v="0.3"/>
    <x v="1"/>
    <x v="0"/>
    <d v="2018-03-12T00:00:00"/>
    <x v="44"/>
    <n v="2018"/>
    <n v="3"/>
    <n v="11"/>
    <n v="1441"/>
    <n v="1441"/>
    <n v="1433"/>
    <n v="429.9"/>
    <n v="432.5"/>
    <n v="423"/>
  </r>
  <r>
    <n v="102"/>
    <n v="5"/>
    <n v="41587"/>
    <n v="689265"/>
    <n v="46582"/>
    <s v="A060M07-2"/>
    <s v="A060M07"/>
    <s v="EDE047"/>
    <s v="Rudy'Gel avec édulcorants parfum citron sachet 50g  &quot;Edé Ruy&quot;"/>
    <s v="SF01202"/>
    <n v="0.05"/>
    <x v="2"/>
    <x v="0"/>
    <d v="2018-03-13T00:00:00"/>
    <x v="45"/>
    <n v="2018"/>
    <n v="3"/>
    <n v="11"/>
    <n v="1344"/>
    <n v="1344"/>
    <n v="1221"/>
    <n v="61.050000000000004"/>
    <n v="69.900000000000006"/>
    <n v="68.17"/>
  </r>
  <r>
    <n v="102"/>
    <n v="5"/>
    <n v="41712"/>
    <n v="691054"/>
    <n v="46584"/>
    <s v="A071M10-3"/>
    <s v="A071M10"/>
    <s v="PERF051"/>
    <s v="Potage instant poireaux-pommes de terre pauvre en sodium 20g &quot;NUTRISENS"/>
    <s v="SF01384"/>
    <n v="0.02"/>
    <x v="0"/>
    <x v="0"/>
    <d v="2018-03-13T00:00:00"/>
    <x v="45"/>
    <n v="2018"/>
    <n v="3"/>
    <n v="11"/>
    <n v="20000"/>
    <n v="20000"/>
    <n v="18565"/>
    <n v="371.3"/>
    <n v="402.5"/>
    <n v="400"/>
  </r>
  <r>
    <n v="102"/>
    <n v="5"/>
    <n v="41718"/>
    <n v="691109"/>
    <n v="46568"/>
    <s v="A071M06-3"/>
    <s v="A071M06"/>
    <s v="TOL1059"/>
    <s v="Entremets à froid parfum praliné avec édulcorants sachet 40g &quot;NUTRISENS MEDICAL&quot;"/>
    <s v="SF01401"/>
    <n v="0.04"/>
    <x v="0"/>
    <x v="0"/>
    <d v="2018-03-12T00:00:00"/>
    <x v="45"/>
    <n v="2018"/>
    <n v="3"/>
    <n v="11"/>
    <n v="5184"/>
    <n v="5184"/>
    <n v="4972"/>
    <n v="198.88"/>
    <n v="209.9"/>
    <n v="207.37"/>
  </r>
  <r>
    <n v="102"/>
    <n v="5"/>
    <n v="41720"/>
    <n v="691159"/>
    <n v="46579"/>
    <s v="A068M02-1"/>
    <s v="A068M02"/>
    <s v="TOL815"/>
    <s v="Eau gélifiée parfum pomme édulcorée boite 625g &quot;Tonus line&quot;"/>
    <s v="SF00727"/>
    <n v="0.625"/>
    <x v="1"/>
    <x v="0"/>
    <d v="2018-03-13T00:00:00"/>
    <x v="45"/>
    <n v="2018"/>
    <n v="3"/>
    <n v="11"/>
    <n v="972"/>
    <n v="972"/>
    <n v="975"/>
    <n v="609.375"/>
    <n v="612.6"/>
    <n v="607.99000000000012"/>
  </r>
  <r>
    <n v="102"/>
    <n v="5"/>
    <n v="41722"/>
    <n v="691175"/>
    <n v="46575"/>
    <s v="A068M03-1"/>
    <s v="A068M03"/>
    <s v="TOL813"/>
    <s v="Eau gélifiée parfum grenadine édulcorée boite 625g &quot;Tonus line&quot;"/>
    <s v="SF00725"/>
    <n v="0.625"/>
    <x v="1"/>
    <x v="0"/>
    <d v="2018-03-13T00:00:00"/>
    <x v="45"/>
    <n v="2018"/>
    <n v="3"/>
    <n v="11"/>
    <n v="972"/>
    <n v="972"/>
    <n v="977"/>
    <n v="610.625"/>
    <n v="612.9"/>
    <n v="608.00000000000011"/>
  </r>
  <r>
    <n v="102"/>
    <n v="5"/>
    <n v="41724"/>
    <n v="691191"/>
    <n v="46583"/>
    <s v="A071M05-1"/>
    <s v="A071M05"/>
    <s v="TOL984"/>
    <s v="Nutridej' céréales saveur miel 900 g (ALLERGENES)"/>
    <s v="SF01172"/>
    <n v="0.9"/>
    <x v="1"/>
    <x v="0"/>
    <d v="2018-03-13T00:00:00"/>
    <x v="45"/>
    <n v="2018"/>
    <n v="3"/>
    <n v="11"/>
    <n v="756"/>
    <n v="756"/>
    <n v="760"/>
    <n v="684"/>
    <n v="686.3"/>
    <n v="680.99"/>
  </r>
  <r>
    <n v="102"/>
    <n v="5"/>
    <n v="41736"/>
    <n v="691290"/>
    <n v="46570"/>
    <s v="A067M15-1"/>
    <s v="A067M15"/>
    <s v="TOL1005"/>
    <s v="Hydr'instant saveur thé pêche avec sucre et édulc 0.600 g"/>
    <s v="SF01296"/>
    <n v="0.6"/>
    <x v="1"/>
    <x v="0"/>
    <d v="2018-03-13T00:00:00"/>
    <x v="45"/>
    <n v="2018"/>
    <n v="3"/>
    <n v="11"/>
    <n v="380"/>
    <n v="380"/>
    <n v="377"/>
    <n v="226.2"/>
    <n v="227.5"/>
    <n v="227.99"/>
  </r>
  <r>
    <n v="102"/>
    <n v="5"/>
    <n v="41762"/>
    <n v="691521"/>
    <n v="46571"/>
    <s v="A067M14-1"/>
    <s v="A067M14"/>
    <s v="TOL1001"/>
    <s v="Hydr'instant saveur ananas avec sucre et édulc"/>
    <s v="SF01292"/>
    <n v="0.6"/>
    <x v="1"/>
    <x v="0"/>
    <d v="2018-03-13T00:00:00"/>
    <x v="45"/>
    <n v="2018"/>
    <n v="3"/>
    <n v="11"/>
    <n v="444"/>
    <n v="444"/>
    <n v="534"/>
    <n v="320.39999999999998"/>
    <n v="323.89999999999998"/>
    <n v="321.99"/>
  </r>
  <r>
    <n v="102"/>
    <n v="5"/>
    <n v="41864"/>
    <n v="692809"/>
    <n v="46581"/>
    <s v="A071M01-1"/>
    <s v="A071M01"/>
    <s v="TOL296"/>
    <s v="Gel'froid parfum grenadine boite 1 kg &quot;Tonus Line&quot;"/>
    <s v="SF01194"/>
    <n v="1"/>
    <x v="1"/>
    <x v="0"/>
    <d v="2018-03-13T00:00:00"/>
    <x v="45"/>
    <n v="2018"/>
    <n v="3"/>
    <n v="11"/>
    <n v="648"/>
    <n v="648"/>
    <n v="649"/>
    <n v="649"/>
    <n v="651.29999999999995"/>
    <n v="649.62999999999988"/>
  </r>
  <r>
    <n v="102"/>
    <n v="5"/>
    <n v="41887"/>
    <n v="693001"/>
    <n v="46567"/>
    <s v="A067M06-2"/>
    <s v="A067M06"/>
    <s v="TOL983"/>
    <s v="Gel' Ami - sac 1 kg - &quot;Tonus Line&quot;"/>
    <s v="SF01122"/>
    <n v="1"/>
    <x v="2"/>
    <x v="0"/>
    <d v="2018-03-12T00:00:00"/>
    <x v="45"/>
    <n v="2018"/>
    <n v="3"/>
    <n v="11"/>
    <n v="422"/>
    <n v="422"/>
    <n v="420"/>
    <n v="420"/>
    <n v="422.5"/>
    <n v="423"/>
  </r>
  <r>
    <n v="102"/>
    <n v="5"/>
    <n v="41888"/>
    <n v="693006"/>
    <n v="46580"/>
    <s v="A067M07-2"/>
    <s v="A067M07"/>
    <s v="TOL983"/>
    <s v="Gel' Ami - sac 1 kg - &quot;Tonus Line&quot;"/>
    <s v="SF01122"/>
    <n v="1"/>
    <x v="2"/>
    <x v="0"/>
    <d v="2018-03-13T00:00:00"/>
    <x v="45"/>
    <n v="2018"/>
    <n v="3"/>
    <n v="11"/>
    <n v="419"/>
    <n v="419"/>
    <n v="420"/>
    <n v="420"/>
    <n v="419.9"/>
    <n v="423"/>
  </r>
  <r>
    <n v="102"/>
    <n v="5"/>
    <n v="41889"/>
    <n v="693011"/>
    <n v="46577"/>
    <s v="A067M08-2"/>
    <s v="A067M08"/>
    <s v="TOL983"/>
    <s v="Gel' Ami - sac 1 kg - &quot;Tonus Line&quot;"/>
    <s v="SF01122"/>
    <n v="1"/>
    <x v="2"/>
    <x v="0"/>
    <d v="2018-03-13T00:00:00"/>
    <x v="45"/>
    <n v="2018"/>
    <n v="3"/>
    <n v="11"/>
    <n v="421"/>
    <n v="421"/>
    <n v="420"/>
    <n v="420"/>
    <n v="421.3"/>
    <n v="423"/>
  </r>
  <r>
    <n v="102"/>
    <n v="5"/>
    <n v="41890"/>
    <n v="693016"/>
    <n v="46576"/>
    <s v="A067M09-2"/>
    <s v="A067M09"/>
    <s v="TOL983"/>
    <s v="Gel' Ami - sac 1 kg - &quot;Tonus Line&quot;"/>
    <s v="SF01122"/>
    <n v="1"/>
    <x v="2"/>
    <x v="0"/>
    <d v="2018-03-13T00:00:00"/>
    <x v="45"/>
    <n v="2018"/>
    <n v="3"/>
    <n v="11"/>
    <n v="419"/>
    <n v="419"/>
    <n v="402"/>
    <n v="402"/>
    <n v="419.9"/>
    <n v="423"/>
  </r>
  <r>
    <n v="102"/>
    <n v="5"/>
    <n v="41603"/>
    <n v="689420"/>
    <n v="46590"/>
    <s v="A064M06-2"/>
    <s v="A064M06"/>
    <s v="TOL078"/>
    <s v="Céréales instant saveur amande Tonus Line 650 g"/>
    <s v="SF01237"/>
    <n v="0.65"/>
    <x v="2"/>
    <x v="0"/>
    <d v="2018-03-14T00:00:00"/>
    <x v="46"/>
    <n v="2018"/>
    <n v="3"/>
    <n v="11"/>
    <n v="972"/>
    <n v="972"/>
    <n v="970"/>
    <n v="630.5"/>
    <n v="637.6"/>
    <n v="631.99999999999989"/>
  </r>
  <r>
    <n v="102"/>
    <n v="5"/>
    <n v="41682"/>
    <n v="690561"/>
    <n v="46593"/>
    <s v="A064M04-1"/>
    <s v="A064M04"/>
    <s v="TOL993"/>
    <s v="Céréal'nut HP+ avec édulcorants saveur biscuit bte 750 g (ALLERGENES)"/>
    <s v="SF01221"/>
    <n v="0.75"/>
    <x v="1"/>
    <x v="0"/>
    <d v="2018-03-14T00:00:00"/>
    <x v="46"/>
    <n v="2018"/>
    <n v="3"/>
    <n v="11"/>
    <n v="864"/>
    <n v="864"/>
    <n v="649"/>
    <n v="486.75"/>
    <n v="651.4"/>
    <n v="647.01"/>
  </r>
  <r>
    <n v="102"/>
    <n v="5"/>
    <n v="41700"/>
    <n v="690917"/>
    <n v="46588"/>
    <s v="A072MR01-5"/>
    <s v="A072MR01"/>
    <s v="BOV028"/>
    <s v="Fonds brun lié - seau 12 kg 500 - &quot;La Bovida&quot;"/>
    <s v="SF00881"/>
    <n v="12.5"/>
    <x v="6"/>
    <x v="0"/>
    <d v="2018-03-14T00:00:00"/>
    <x v="46"/>
    <n v="2018"/>
    <n v="3"/>
    <n v="11"/>
    <n v="5"/>
    <n v="5"/>
    <n v="5"/>
    <n v="62.5"/>
    <n v="651.29999999999995"/>
    <n v="650"/>
  </r>
  <r>
    <n v="102"/>
    <n v="5"/>
    <n v="41706"/>
    <n v="690988"/>
    <n v="46592"/>
    <s v="A071M04-1"/>
    <s v="A071M04"/>
    <s v="TOL997"/>
    <s v="Céréal'nut HP+ saveur miel bte 900 g (ALLERGENES)"/>
    <s v="SF01229"/>
    <n v="0.9"/>
    <x v="1"/>
    <x v="0"/>
    <d v="2018-03-14T00:00:00"/>
    <x v="46"/>
    <n v="2018"/>
    <n v="3"/>
    <n v="11"/>
    <n v="756"/>
    <n v="756"/>
    <n v="759"/>
    <n v="683.1"/>
    <n v="684.4"/>
    <n v="679.99999999999989"/>
  </r>
  <r>
    <n v="102"/>
    <n v="5"/>
    <n v="41708"/>
    <n v="691009"/>
    <n v="46589"/>
    <s v="A071M03-1"/>
    <s v="A071M03"/>
    <s v="TOL997"/>
    <s v="Céréal'nut HP+ saveur miel bte 900 g (ALLERGENES)"/>
    <s v="SF01229"/>
    <n v="0.9"/>
    <x v="1"/>
    <x v="0"/>
    <d v="2018-03-14T00:00:00"/>
    <x v="46"/>
    <n v="2018"/>
    <n v="3"/>
    <n v="11"/>
    <n v="756"/>
    <n v="756"/>
    <n v="745"/>
    <n v="670.5"/>
    <n v="677.2"/>
    <n v="681.02"/>
  </r>
  <r>
    <n v="102"/>
    <n v="5"/>
    <n v="41710"/>
    <n v="691030"/>
    <n v="46598"/>
    <s v="A072M02-1"/>
    <s v="A072M02"/>
    <s v="PERF017"/>
    <s v="Fonds blanc de volaille  bte 1 kg  &quot;Nutrisens Performance&quot;"/>
    <s v="SF01319"/>
    <n v="1"/>
    <x v="1"/>
    <x v="0"/>
    <d v="2018-03-14T00:00:00"/>
    <x v="46"/>
    <n v="2018"/>
    <n v="3"/>
    <n v="11"/>
    <n v="324"/>
    <n v="324"/>
    <n v="322"/>
    <n v="322"/>
    <n v="323.89999999999998"/>
    <n v="323.99999999999994"/>
  </r>
  <r>
    <n v="102"/>
    <n v="5"/>
    <n v="41726"/>
    <n v="691208"/>
    <n v="46587"/>
    <s v="A071M07-1"/>
    <s v="A071M07"/>
    <s v="TOL985"/>
    <s v="Nutridej' céréales saveur biscuit 900 g (ALLERGENES)"/>
    <s v="SF01173"/>
    <n v="0.9"/>
    <x v="1"/>
    <x v="0"/>
    <d v="2018-03-14T00:00:00"/>
    <x v="46"/>
    <n v="2018"/>
    <n v="3"/>
    <n v="11"/>
    <n v="756"/>
    <n v="756"/>
    <n v="761"/>
    <n v="684.9"/>
    <n v="686.4"/>
    <n v="681.01"/>
  </r>
  <r>
    <n v="102"/>
    <n v="5"/>
    <n v="41754"/>
    <n v="691420"/>
    <n v="46591"/>
    <s v="A072M03-6"/>
    <s v="A072M03"/>
    <s v="BRAKE029"/>
    <s v="Fonds brun lié SANS GLUTAMATE 600G &quot;BRAKE&quot;"/>
    <s v="SF01385"/>
    <n v="0.6"/>
    <x v="5"/>
    <x v="0"/>
    <d v="2018-03-14T00:00:00"/>
    <x v="46"/>
    <n v="2018"/>
    <n v="3"/>
    <n v="11"/>
    <n v="1152"/>
    <n v="1152"/>
    <n v="1152"/>
    <n v="691.19999999999993"/>
    <n v="693.8"/>
    <n v="691.19"/>
  </r>
  <r>
    <n v="102"/>
    <n v="5"/>
    <n v="41756"/>
    <n v="691450"/>
    <n v="46595"/>
    <s v="A073M01-6"/>
    <s v="A073M01"/>
    <s v="BRAKE032"/>
    <s v="Fonds de veau SANS GLUTAMATE 600G &quot;BRAKE&quot;"/>
    <s v="SF01388"/>
    <n v="0.6"/>
    <x v="5"/>
    <x v="0"/>
    <d v="2018-03-14T00:00:00"/>
    <x v="46"/>
    <n v="2018"/>
    <n v="3"/>
    <n v="11"/>
    <n v="1152"/>
    <n v="1152"/>
    <n v="1146"/>
    <n v="687.6"/>
    <n v="690.8"/>
    <n v="691.2"/>
  </r>
  <r>
    <n v="102"/>
    <n v="5"/>
    <n v="41910"/>
    <n v="693261"/>
    <n v="46585"/>
    <s v="A071M09-2"/>
    <s v="A071M09"/>
    <s v="TOL1068"/>
    <s v="Céréales instant parfum BISCUIT avec édulcorant 650 g"/>
    <s v="SF01436"/>
    <n v="0.65"/>
    <x v="2"/>
    <x v="0"/>
    <d v="2018-03-14T00:00:00"/>
    <x v="46"/>
    <n v="2018"/>
    <n v="3"/>
    <n v="11"/>
    <n v="972"/>
    <n v="972"/>
    <n v="960"/>
    <n v="624"/>
    <n v="636.9"/>
    <n v="631.79"/>
  </r>
  <r>
    <n v="102"/>
    <n v="5"/>
    <n v="41914"/>
    <n v="693355"/>
    <n v="46597"/>
    <s v="A072R01-5"/>
    <s v="A072R01"/>
    <s v="PF00215"/>
    <s v="Pro Renfort 3 kg"/>
    <s v="XMP674"/>
    <n v="3"/>
    <x v="6"/>
    <x v="1"/>
    <d v="2018-03-13T00:00:00"/>
    <x v="46"/>
    <n v="2018"/>
    <n v="3"/>
    <n v="11"/>
    <n v="176"/>
    <n v="176"/>
    <n v="176"/>
    <n v="528"/>
    <n v="0"/>
    <n v="0"/>
  </r>
  <r>
    <n v="102"/>
    <n v="5"/>
    <n v="41927"/>
    <n v="693622"/>
    <n v="46605"/>
    <s v="AS11PU02-7"/>
    <s v="AS11PU02"/>
    <s v="EDE106"/>
    <s v="Purée grand-mère pauvre en sodium sac 5 kg"/>
    <s v="SF01287"/>
    <n v="5"/>
    <x v="3"/>
    <x v="2"/>
    <d v="2018-03-14T00:00:00"/>
    <x v="46"/>
    <n v="2018"/>
    <n v="3"/>
    <n v="11"/>
    <n v="840"/>
    <n v="840"/>
    <n v="838"/>
    <n v="4190"/>
    <n v="0"/>
    <n v="0"/>
  </r>
  <r>
    <n v="102"/>
    <n v="5"/>
    <n v="42159"/>
    <n v="696316"/>
    <n v="46819"/>
    <s v="AES10PU02-7"/>
    <s v="AES10PU02"/>
    <s v="EDE106"/>
    <s v="Purée grand-mère pauvre en sodium sac 5 kg"/>
    <s v="SF01287"/>
    <n v="5"/>
    <x v="3"/>
    <x v="2"/>
    <d v="2018-03-14T00:00:00"/>
    <x v="46"/>
    <n v="2018"/>
    <n v="3"/>
    <n v="11"/>
    <n v="59"/>
    <n v="59"/>
    <n v="59"/>
    <n v="295"/>
    <n v="0"/>
    <n v="0"/>
  </r>
  <r>
    <n v="102"/>
    <n v="5"/>
    <n v="41686"/>
    <n v="690618"/>
    <n v="46615"/>
    <s v="A073M04-1"/>
    <s v="A073M04"/>
    <s v="IMP034"/>
    <s v="Arômatique Colombo Créole - boite 0 kg 600 - &quot;Impact&quot;"/>
    <s v="SF00528"/>
    <n v="0.6"/>
    <x v="1"/>
    <x v="0"/>
    <d v="2018-03-15T00:00:00"/>
    <x v="47"/>
    <n v="2018"/>
    <n v="3"/>
    <n v="11"/>
    <n v="108"/>
    <n v="108"/>
    <n v="106"/>
    <n v="63.599999999999994"/>
    <n v="63.9"/>
    <n v="64.010000000000005"/>
  </r>
  <r>
    <n v="102"/>
    <n v="5"/>
    <n v="41690"/>
    <n v="690681"/>
    <n v="46610"/>
    <s v="A073M03-1"/>
    <s v="A073M03"/>
    <s v="IMP026"/>
    <s v="Jus marinière - boite 0 kg 660 - &quot;Impact&quot;"/>
    <s v="SF00551"/>
    <n v="0.66"/>
    <x v="1"/>
    <x v="0"/>
    <d v="2018-03-15T00:00:00"/>
    <x v="47"/>
    <n v="2018"/>
    <n v="3"/>
    <n v="11"/>
    <n v="324"/>
    <n v="324"/>
    <n v="321"/>
    <n v="211.86"/>
    <n v="213.1"/>
    <n v="214.02"/>
  </r>
  <r>
    <n v="102"/>
    <n v="5"/>
    <n v="41696"/>
    <n v="690747"/>
    <n v="46612"/>
    <s v="A072M05-1"/>
    <s v="A072M05"/>
    <s v="IMP032"/>
    <s v="Arômatique Bouquet garni - boite 0 kg 600 - &quot;Impact&quot;"/>
    <s v="SF00526"/>
    <n v="0.6"/>
    <x v="1"/>
    <x v="0"/>
    <d v="2018-03-15T00:00:00"/>
    <x v="47"/>
    <n v="2018"/>
    <n v="3"/>
    <n v="11"/>
    <n v="196"/>
    <n v="196"/>
    <n v="197"/>
    <n v="118.19999999999999"/>
    <n v="118.7"/>
    <n v="118"/>
  </r>
  <r>
    <n v="102"/>
    <n v="5"/>
    <n v="41698"/>
    <n v="690895"/>
    <n v="46621"/>
    <s v="A073M02-1"/>
    <s v="A073M02"/>
    <s v="PERF021"/>
    <s v="Fumet de poisson pauvre en sodium 1KG &quot;NUTRISENS PERFORMANCE&quot;"/>
    <s v="SF01315"/>
    <n v="1"/>
    <x v="1"/>
    <x v="0"/>
    <d v="2018-03-15T00:00:00"/>
    <x v="47"/>
    <n v="2018"/>
    <n v="3"/>
    <n v="11"/>
    <n v="648"/>
    <n v="648"/>
    <n v="642"/>
    <n v="642"/>
    <n v="648.20000000000005"/>
    <n v="645.76"/>
  </r>
  <r>
    <n v="102"/>
    <n v="5"/>
    <n v="41702"/>
    <n v="690941"/>
    <n v="46624"/>
    <s v="A072M06-3"/>
    <s v="A072M06"/>
    <s v="PERF049"/>
    <s v="Potage instant légumes 20g &quot;NUTRISENS PERFORMANCE&quot;"/>
    <s v="SF01281"/>
    <n v="0.02"/>
    <x v="0"/>
    <x v="0"/>
    <d v="2018-03-15T00:00:00"/>
    <x v="47"/>
    <n v="2018"/>
    <n v="3"/>
    <n v="11"/>
    <n v="20000"/>
    <n v="20000"/>
    <n v="18060"/>
    <n v="361.2"/>
    <n v="401.1"/>
    <n v="399.99999999999994"/>
  </r>
  <r>
    <n v="102"/>
    <n v="5"/>
    <n v="41740"/>
    <n v="691365"/>
    <n v="46613"/>
    <s v="A071M08-2"/>
    <s v="A071M08"/>
    <s v="TOL1064"/>
    <s v="Entremets à froid parfum chocolat avec édulcorants sachet 50g &quot;NUTRISENS MEDICAL"/>
    <s v="SF01406"/>
    <n v="0.05"/>
    <x v="2"/>
    <x v="0"/>
    <d v="2018-03-14T00:00:00"/>
    <x v="47"/>
    <n v="2018"/>
    <n v="3"/>
    <n v="11"/>
    <n v="5184"/>
    <n v="5184"/>
    <n v="4992"/>
    <n v="249.60000000000002"/>
    <n v="261.7"/>
    <n v="259.21000000000004"/>
  </r>
  <r>
    <n v="102"/>
    <n v="5"/>
    <n v="41946"/>
    <n v="693836"/>
    <n v="46636"/>
    <s v="AS11PU05-7"/>
    <s v="AS11PU05"/>
    <s v="PF00203"/>
    <s v="Purée premium salée sac 5 kg"/>
    <s v="SF01288"/>
    <n v="5"/>
    <x v="3"/>
    <x v="2"/>
    <d v="2018-03-15T00:00:00"/>
    <x v="47"/>
    <n v="2018"/>
    <n v="3"/>
    <n v="11"/>
    <n v="160"/>
    <n v="160"/>
    <n v="160"/>
    <n v="800"/>
    <n v="0"/>
    <n v="0"/>
  </r>
  <r>
    <n v="102"/>
    <n v="5"/>
    <n v="41965"/>
    <n v="693988"/>
    <n v="46611"/>
    <s v="A072M01-1"/>
    <s v="A072M01"/>
    <s v="PF00016"/>
    <s v="Fonds brun lié boite 0kg900 Cookalim"/>
    <s v="SF00881"/>
    <n v="0.9"/>
    <x v="1"/>
    <x v="0"/>
    <d v="2018-03-15T00:00:00"/>
    <x v="47"/>
    <n v="2018"/>
    <n v="3"/>
    <n v="11"/>
    <n v="654"/>
    <n v="654"/>
    <n v="651"/>
    <n v="585.9"/>
    <n v="0"/>
    <n v="0"/>
  </r>
  <r>
    <n v="102"/>
    <n v="5"/>
    <n v="41993"/>
    <n v="694143"/>
    <n v="46623"/>
    <s v="AS11PU01-7"/>
    <s v="AS11PU01"/>
    <s v="EDE103"/>
    <s v="Purée grand-mère salée sac 5 kg"/>
    <s v="SF01288"/>
    <n v="5"/>
    <x v="3"/>
    <x v="2"/>
    <d v="2018-03-15T00:00:00"/>
    <x v="47"/>
    <n v="2018"/>
    <n v="3"/>
    <n v="11"/>
    <n v="440"/>
    <n v="440"/>
    <n v="436"/>
    <n v="2180"/>
    <n v="0"/>
    <n v="0"/>
  </r>
  <r>
    <n v="102"/>
    <n v="5"/>
    <n v="42002"/>
    <n v="694279"/>
    <n v="46626"/>
    <s v="AS11PU04-7"/>
    <s v="AS11PU04"/>
    <s v="EDE120"/>
    <s v="Purée du Chef pauvre en sodium sac 5 kg"/>
    <s v="SF01356"/>
    <n v="5"/>
    <x v="3"/>
    <x v="2"/>
    <d v="2018-03-15T00:00:00"/>
    <x v="47"/>
    <n v="2018"/>
    <n v="3"/>
    <n v="11"/>
    <n v="240"/>
    <n v="240"/>
    <n v="237"/>
    <n v="1185"/>
    <n v="0"/>
    <n v="0"/>
  </r>
  <r>
    <n v="102"/>
    <n v="5"/>
    <n v="41816"/>
    <n v="692450"/>
    <n v="46658"/>
    <s v="A074M02-1"/>
    <s v="A074M02"/>
    <s v="TOL1051"/>
    <s v="GEL CLEAR &quot;NUTRISENS MEDICAL&quot;0.125G"/>
    <s v="SF01381"/>
    <n v="0.125"/>
    <x v="1"/>
    <x v="0"/>
    <d v="2018-03-19T00:00:00"/>
    <x v="48"/>
    <n v="2018"/>
    <n v="3"/>
    <n v="12"/>
    <n v="2400"/>
    <n v="2400"/>
    <n v="2297"/>
    <n v="287.125"/>
    <n v="299.7"/>
    <n v="299.09000000000003"/>
  </r>
  <r>
    <n v="102"/>
    <n v="5"/>
    <n v="41820"/>
    <n v="692470"/>
    <n v="46653"/>
    <s v="A074M07-3"/>
    <s v="A074M07"/>
    <s v="TOL962"/>
    <s v="Eau gélifiée parfum citron édulcoré sachet 25 g &quot;Tonus Line&quot;"/>
    <s v="SF00723"/>
    <n v="2.5000000000000001E-2"/>
    <x v="0"/>
    <x v="0"/>
    <d v="2018-03-19T00:00:00"/>
    <x v="48"/>
    <n v="2018"/>
    <n v="3"/>
    <n v="12"/>
    <n v="10368"/>
    <n v="10368"/>
    <n v="10334"/>
    <n v="258.35000000000002"/>
    <n v="260.5"/>
    <n v="259.02000000000004"/>
  </r>
  <r>
    <n v="102"/>
    <n v="5"/>
    <n v="41822"/>
    <n v="692486"/>
    <n v="46659"/>
    <s v="A074M05-3"/>
    <s v="A074M05"/>
    <s v="TOL006"/>
    <s v="Eau gélifiée parfum poire édulcoré sachet 25 g &quot;Tonus Line&quot;"/>
    <s v="SF00634"/>
    <n v="2.5000000000000001E-2"/>
    <x v="0"/>
    <x v="0"/>
    <d v="2018-03-19T00:00:00"/>
    <x v="48"/>
    <n v="2018"/>
    <n v="3"/>
    <n v="12"/>
    <n v="10368"/>
    <n v="10368"/>
    <n v="10440"/>
    <n v="261"/>
    <n v="260.89999999999998"/>
    <n v="260"/>
  </r>
  <r>
    <n v="102"/>
    <n v="5"/>
    <n v="41824"/>
    <n v="692501"/>
    <n v="46650"/>
    <s v="A074M06-2"/>
    <s v="A074M06"/>
    <s v="TOL796"/>
    <s v="Eau gélifiée parfum pomme sucré sachet 80g  &quot;Tonus Line&quot;"/>
    <s v="SF00709"/>
    <n v="0.08"/>
    <x v="2"/>
    <x v="0"/>
    <d v="2018-03-19T00:00:00"/>
    <x v="48"/>
    <n v="2018"/>
    <n v="3"/>
    <n v="12"/>
    <n v="5184"/>
    <n v="5184"/>
    <n v="5083"/>
    <n v="406.64"/>
    <n v="416.1"/>
    <n v="414.99"/>
  </r>
  <r>
    <n v="102"/>
    <n v="5"/>
    <n v="42003"/>
    <n v="694291"/>
    <n v="46657"/>
    <s v="A078R01-1"/>
    <s v="A078R01"/>
    <s v="TOL058"/>
    <s v="Gel'mix+ bte 500g &quot;TOL&quot;"/>
    <s v="SF01249"/>
    <n v="0.5"/>
    <x v="1"/>
    <x v="1"/>
    <d v="2018-03-19T00:00:00"/>
    <x v="48"/>
    <n v="2018"/>
    <n v="3"/>
    <n v="12"/>
    <n v="700"/>
    <n v="700"/>
    <n v="689"/>
    <n v="344.5"/>
    <n v="0"/>
    <n v="0"/>
  </r>
  <r>
    <n v="102"/>
    <n v="5"/>
    <n v="42004"/>
    <n v="694298"/>
    <n v="46656"/>
    <s v="A078R02-1"/>
    <s v="A078R02"/>
    <s v="TOL058"/>
    <s v="Gel'mix+ bte 500g &quot;TOL&quot;"/>
    <s v="SF01249"/>
    <n v="0.5"/>
    <x v="1"/>
    <x v="1"/>
    <d v="2018-03-19T00:00:00"/>
    <x v="48"/>
    <n v="2018"/>
    <n v="3"/>
    <n v="12"/>
    <n v="700"/>
    <n v="700"/>
    <n v="706"/>
    <n v="353"/>
    <n v="0"/>
    <n v="0"/>
  </r>
  <r>
    <n v="102"/>
    <n v="5"/>
    <n v="41828"/>
    <n v="692529"/>
    <n v="46672"/>
    <s v="A074M03-1"/>
    <s v="A074M03"/>
    <s v="EDE010"/>
    <s v="Sucralose - Préparation édulcorante à base de sucralose - boite 0.300 kg - &quot;Edé"/>
    <s v="SF01148"/>
    <n v="0.3"/>
    <x v="1"/>
    <x v="0"/>
    <d v="2018-03-20T00:00:00"/>
    <x v="49"/>
    <n v="2018"/>
    <n v="3"/>
    <n v="12"/>
    <n v="648"/>
    <n v="648"/>
    <n v="628"/>
    <n v="188.4"/>
    <n v="195.9"/>
    <n v="195"/>
  </r>
  <r>
    <n v="102"/>
    <n v="5"/>
    <n v="41830"/>
    <n v="692538"/>
    <n v="46671"/>
    <s v="A074M04-1"/>
    <s v="A074M04"/>
    <s v="TOL358"/>
    <s v="Eau gélifiée parfum nature sucré boite 800 g &quot;Tonus Line&quot;"/>
    <s v="SF01118"/>
    <n v="0.8"/>
    <x v="1"/>
    <x v="0"/>
    <d v="2018-03-20T00:00:00"/>
    <x v="49"/>
    <n v="2018"/>
    <n v="3"/>
    <n v="12"/>
    <n v="648"/>
    <n v="648"/>
    <n v="632"/>
    <n v="505.6"/>
    <n v="508.3"/>
    <n v="507.01"/>
  </r>
  <r>
    <n v="102"/>
    <n v="5"/>
    <n v="41832"/>
    <n v="692550"/>
    <n v="46675"/>
    <s v="A075M04-1"/>
    <s v="A075M04"/>
    <s v="TOL352"/>
    <s v="Eau gélifiée parfum ananas sucré boite 800 g &quot;Tonus Line&quot;"/>
    <s v="SF00712"/>
    <n v="0.8"/>
    <x v="1"/>
    <x v="0"/>
    <d v="2018-03-20T00:00:00"/>
    <x v="49"/>
    <n v="2018"/>
    <n v="3"/>
    <n v="12"/>
    <n v="648"/>
    <n v="648"/>
    <n v="646"/>
    <n v="516.80000000000007"/>
    <n v="520.70000000000005"/>
    <n v="518.98"/>
  </r>
  <r>
    <n v="102"/>
    <n v="5"/>
    <n v="41834"/>
    <n v="692564"/>
    <n v="46680"/>
    <s v="A078M01-1"/>
    <s v="A078M01"/>
    <s v="TOL356"/>
    <s v="Eau gélifiée parfum grenadine sucré boite 800 g &quot;Tonus Line&quot;"/>
    <s v="SF00718"/>
    <n v="0.8"/>
    <x v="1"/>
    <x v="0"/>
    <d v="2018-03-20T00:00:00"/>
    <x v="49"/>
    <n v="2018"/>
    <n v="3"/>
    <n v="12"/>
    <n v="648"/>
    <n v="648"/>
    <n v="635"/>
    <n v="508"/>
    <n v="518.70000000000005"/>
    <n v="518.99"/>
  </r>
  <r>
    <n v="102"/>
    <n v="5"/>
    <n v="41836"/>
    <n v="692578"/>
    <n v="46678"/>
    <s v="A078M02-1"/>
    <s v="A078M02"/>
    <s v="TOL356"/>
    <s v="Eau gélifiée parfum grenadine sucré boite 800 g &quot;Tonus Line&quot;"/>
    <s v="SF00718"/>
    <n v="0.8"/>
    <x v="1"/>
    <x v="0"/>
    <d v="2018-03-20T00:00:00"/>
    <x v="49"/>
    <n v="2018"/>
    <n v="3"/>
    <n v="12"/>
    <n v="648"/>
    <n v="648"/>
    <n v="658"/>
    <n v="526.4"/>
    <n v="524.1"/>
    <n v="518.99"/>
  </r>
  <r>
    <n v="102"/>
    <n v="5"/>
    <n v="41838"/>
    <n v="692592"/>
    <n v="46684"/>
    <s v="A078M03-1"/>
    <s v="A078M03"/>
    <s v="TOL357"/>
    <s v="Eau gélifiée parfum menthe sucré boite 800 g &quot;Tonus Line&quot;"/>
    <s v="SF00719"/>
    <n v="0.8"/>
    <x v="1"/>
    <x v="0"/>
    <d v="2018-03-20T00:00:00"/>
    <x v="49"/>
    <n v="2018"/>
    <n v="3"/>
    <n v="12"/>
    <n v="648"/>
    <n v="648"/>
    <n v="647"/>
    <n v="517.6"/>
    <n v="519.5"/>
    <n v="518.99"/>
  </r>
  <r>
    <n v="102"/>
    <n v="5"/>
    <n v="41874"/>
    <n v="692917"/>
    <n v="46679"/>
    <s v="A078M09-3"/>
    <s v="A078M09"/>
    <s v="TOL1062"/>
    <s v="Entremets à froid parfum caramel avec édulcorants sachet 40g &quot;NUTRISENS MEDICAL&quot;"/>
    <s v="SF01410"/>
    <n v="0.04"/>
    <x v="0"/>
    <x v="0"/>
    <d v="2018-03-20T00:00:00"/>
    <x v="49"/>
    <n v="2018"/>
    <n v="3"/>
    <n v="12"/>
    <n v="5184"/>
    <n v="5184"/>
    <n v="5110"/>
    <n v="204.4"/>
    <n v="210.7"/>
    <n v="207.35999999999999"/>
  </r>
  <r>
    <n v="102"/>
    <n v="5"/>
    <n v="41876"/>
    <n v="692932"/>
    <n v="46677"/>
    <s v="A078M07-3"/>
    <s v="A078M07"/>
    <s v="TOL1063"/>
    <s v="Entremets à froid parfum vanille avec édulcorants sachet 40g &quot;NUTRISENS MEDICAL&quot;"/>
    <s v="SF01409"/>
    <n v="0.04"/>
    <x v="0"/>
    <x v="0"/>
    <d v="2018-03-20T00:00:00"/>
    <x v="49"/>
    <n v="2018"/>
    <n v="3"/>
    <n v="12"/>
    <n v="5184"/>
    <n v="5184"/>
    <n v="4972"/>
    <n v="198.88"/>
    <n v="210.3"/>
    <n v="207.35999999999999"/>
  </r>
  <r>
    <n v="102"/>
    <n v="5"/>
    <n v="41923"/>
    <n v="693496"/>
    <n v="46670"/>
    <s v="A074M08-8"/>
    <s v="A074M08"/>
    <s v="TOL1017"/>
    <s v="Hydrinstant parf.pomme avec sucre et édulc stick 30g Tonus line"/>
    <s v="SF01299"/>
    <n v="0.03"/>
    <x v="4"/>
    <x v="0"/>
    <d v="2018-03-20T00:00:00"/>
    <x v="49"/>
    <n v="2018"/>
    <n v="3"/>
    <n v="12"/>
    <n v="2400"/>
    <n v="2400"/>
    <n v="2370"/>
    <n v="71.099999999999994"/>
    <n v="149.5"/>
    <n v="150.02999999999997"/>
  </r>
  <r>
    <n v="102"/>
    <n v="5"/>
    <n v="41812"/>
    <n v="692410"/>
    <n v="46701"/>
    <s v="A075MR02-8"/>
    <s v="A075MR02"/>
    <s v="TOL1016"/>
    <s v="Hydrinstant parf.orange avec sucre et édulc stick 30g Tonus line"/>
    <s v="SF01298"/>
    <n v="0.03"/>
    <x v="4"/>
    <x v="0"/>
    <d v="2018-03-21T00:00:00"/>
    <x v="50"/>
    <n v="2018"/>
    <n v="3"/>
    <n v="12"/>
    <n v="5340"/>
    <n v="5340"/>
    <n v="5205"/>
    <n v="156.15"/>
    <n v="0"/>
    <n v="0"/>
  </r>
  <r>
    <n v="102"/>
    <n v="5"/>
    <n v="41840"/>
    <n v="692607"/>
    <n v="46692"/>
    <s v="A078M04-1"/>
    <s v="A078M04"/>
    <s v="TOL293"/>
    <s v="Gel'froid parfum ananas boite 1 kg &quot;Tonus Line&quot;"/>
    <s v="SF01250"/>
    <n v="1"/>
    <x v="1"/>
    <x v="0"/>
    <d v="2018-03-21T00:00:00"/>
    <x v="50"/>
    <n v="2018"/>
    <n v="3"/>
    <n v="12"/>
    <n v="324"/>
    <n v="324"/>
    <n v="323"/>
    <n v="323"/>
    <n v="324.10000000000002"/>
    <n v="324.81"/>
  </r>
  <r>
    <n v="102"/>
    <n v="5"/>
    <n v="41842"/>
    <n v="692636"/>
    <n v="46698"/>
    <s v="A078M05-1"/>
    <s v="A078M05"/>
    <s v="TOL231"/>
    <s v="Protinut bte 0kg500 &quot;TOL&quot;"/>
    <s v="SF00841"/>
    <n v="0.5"/>
    <x v="1"/>
    <x v="0"/>
    <d v="2018-03-21T00:00:00"/>
    <x v="50"/>
    <n v="2018"/>
    <n v="3"/>
    <n v="12"/>
    <n v="810"/>
    <n v="810"/>
    <n v="764"/>
    <n v="382"/>
    <n v="384.9"/>
    <n v="405"/>
  </r>
  <r>
    <n v="102"/>
    <n v="5"/>
    <n v="41844"/>
    <n v="692645"/>
    <n v="46699"/>
    <s v="A078M06-1"/>
    <s v="A078M06"/>
    <s v="TOL231"/>
    <s v="Protinut bte 0kg500 &quot;TOL&quot;"/>
    <s v="SF00841"/>
    <n v="0.5"/>
    <x v="1"/>
    <x v="0"/>
    <d v="2018-03-21T00:00:00"/>
    <x v="50"/>
    <n v="2018"/>
    <n v="3"/>
    <n v="12"/>
    <n v="810"/>
    <n v="810"/>
    <n v="820"/>
    <n v="410"/>
    <n v="409.1"/>
    <n v="405"/>
  </r>
  <r>
    <n v="102"/>
    <n v="5"/>
    <n v="41848"/>
    <n v="692675"/>
    <n v="46696"/>
    <s v="A079M02-1"/>
    <s v="A079M02"/>
    <s v="EDE114"/>
    <s v="Céréal'Dèj saveur vanille édulc bte 750 g"/>
    <s v="SF01304"/>
    <n v="0.75"/>
    <x v="1"/>
    <x v="0"/>
    <d v="2018-03-21T00:00:00"/>
    <x v="50"/>
    <n v="2018"/>
    <n v="3"/>
    <n v="12"/>
    <n v="648"/>
    <n v="648"/>
    <n v="647"/>
    <n v="485.25"/>
    <n v="490.5"/>
    <n v="486.01"/>
  </r>
  <r>
    <n v="102"/>
    <n v="5"/>
    <n v="41921"/>
    <n v="693476"/>
    <n v="46691"/>
    <s v="A075M01-8"/>
    <s v="A075M01"/>
    <s v="TOL1010"/>
    <s v="Hydrinstant parf. abricot avec sucre et édulc stick 30g Tonus line"/>
    <s v="SF01291"/>
    <n v="0.03"/>
    <x v="4"/>
    <x v="0"/>
    <d v="2018-03-20T00:00:00"/>
    <x v="50"/>
    <n v="2018"/>
    <n v="3"/>
    <n v="12"/>
    <n v="4000"/>
    <n v="4000"/>
    <n v="3900"/>
    <n v="117"/>
    <n v="119.7"/>
    <n v="120.02"/>
  </r>
  <r>
    <n v="102"/>
    <n v="5"/>
    <n v="42005"/>
    <n v="694388"/>
    <n v="46694"/>
    <s v="A075M03-1"/>
    <s v="A075M03"/>
    <s v="TOL1004"/>
    <s v="Hydr'instant saveur grenadine avec sucre et édulc 0.600 g"/>
    <s v="SF01295"/>
    <n v="0.6"/>
    <x v="1"/>
    <x v="0"/>
    <d v="2018-03-21T00:00:00"/>
    <x v="50"/>
    <n v="2018"/>
    <n v="3"/>
    <n v="12"/>
    <n v="341"/>
    <n v="341"/>
    <n v="338"/>
    <n v="202.79999999999998"/>
    <n v="0"/>
    <n v="0"/>
  </r>
  <r>
    <n v="102"/>
    <n v="5"/>
    <n v="42006"/>
    <n v="694396"/>
    <n v="46690"/>
    <s v="A075M02-1"/>
    <s v="A075M02"/>
    <s v="TOL1007"/>
    <s v="Hydr'instant saveur orange avec sucre et édulc 0.600 g"/>
    <s v="SF01298"/>
    <n v="0.6"/>
    <x v="1"/>
    <x v="0"/>
    <d v="2018-03-21T00:00:00"/>
    <x v="50"/>
    <n v="2018"/>
    <n v="3"/>
    <n v="12"/>
    <n v="328"/>
    <n v="328"/>
    <n v="325"/>
    <n v="195"/>
    <n v="0"/>
    <n v="0"/>
  </r>
  <r>
    <n v="102"/>
    <n v="5"/>
    <n v="42017"/>
    <n v="694590"/>
    <n v="46693"/>
    <s v="A079R01-3"/>
    <s v="A079R01"/>
    <s v="TOL513"/>
    <s v="Protinut sachet 12 g /200&quot;Tonus Line&quot;"/>
    <s v="SF00841"/>
    <n v="1.2E-2"/>
    <x v="0"/>
    <x v="1"/>
    <d v="2018-03-20T00:00:00"/>
    <x v="50"/>
    <n v="2018"/>
    <n v="3"/>
    <n v="12"/>
    <n v="8750"/>
    <n v="8750"/>
    <n v="8490"/>
    <n v="101.88"/>
    <n v="0"/>
    <n v="0"/>
  </r>
  <r>
    <n v="102"/>
    <n v="5"/>
    <n v="42026"/>
    <n v="694697"/>
    <n v="46695"/>
    <s v="A079M05-6"/>
    <s v="A079M05"/>
    <s v="BRAKE038"/>
    <s v="Jus d'agneau  SANS GLUTAMATE 600G &quot;BRAKE&quot;"/>
    <s v="SF01431"/>
    <n v="0.6"/>
    <x v="5"/>
    <x v="0"/>
    <d v="2018-03-21T00:00:00"/>
    <x v="50"/>
    <n v="2018"/>
    <n v="3"/>
    <n v="12"/>
    <n v="384"/>
    <n v="384"/>
    <n v="382"/>
    <n v="229.2"/>
    <n v="230.9"/>
    <n v="230.39000000000001"/>
  </r>
  <r>
    <n v="102"/>
    <n v="5"/>
    <n v="42030"/>
    <n v="694749"/>
    <n v="46697"/>
    <s v="A080M02-6"/>
    <s v="A080M02"/>
    <s v="BRAKE036"/>
    <s v="Fonds brun lié demi-glace SANS GLUTAMATE 600G &quot;BRAKE&quot;"/>
    <s v="SF01429"/>
    <n v="0.6"/>
    <x v="5"/>
    <x v="0"/>
    <d v="2018-03-21T00:00:00"/>
    <x v="50"/>
    <n v="2018"/>
    <n v="3"/>
    <n v="12"/>
    <n v="384"/>
    <n v="384"/>
    <n v="382"/>
    <n v="229.2"/>
    <n v="231.1"/>
    <n v="230.42"/>
  </r>
  <r>
    <n v="102"/>
    <n v="5"/>
    <n v="42042"/>
    <n v="694971"/>
    <n v="46700"/>
    <s v="A080R02-6"/>
    <s v="A080R02"/>
    <s v="BRAKE008"/>
    <s v="Roux blanc - boite 1,5 kg"/>
    <s v="SF00843"/>
    <n v="1.5"/>
    <x v="5"/>
    <x v="1"/>
    <d v="2018-03-21T00:00:00"/>
    <x v="50"/>
    <n v="2018"/>
    <n v="3"/>
    <n v="12"/>
    <n v="192"/>
    <n v="192"/>
    <n v="186"/>
    <n v="279"/>
    <n v="0"/>
    <n v="0"/>
  </r>
  <r>
    <n v="102"/>
    <n v="5"/>
    <n v="41810"/>
    <n v="692385"/>
    <n v="46721"/>
    <s v="A075MR03-8"/>
    <s v="A075MR03"/>
    <s v="TOL1014"/>
    <s v="Hydrinstant parf.grenadine avec sucre et édulc stick 30g Tonus line"/>
    <s v="SF01295"/>
    <n v="0.03"/>
    <x v="4"/>
    <x v="0"/>
    <d v="2018-03-22T00:00:00"/>
    <x v="51"/>
    <n v="2018"/>
    <n v="3"/>
    <n v="12"/>
    <n v="3000"/>
    <n v="3000"/>
    <n v="2880"/>
    <n v="86.399999999999991"/>
    <n v="294.7"/>
    <n v="294"/>
  </r>
  <r>
    <n v="102"/>
    <n v="5"/>
    <n v="41826"/>
    <n v="692514"/>
    <n v="46703"/>
    <s v="A075M05-2"/>
    <s v="A075M05"/>
    <s v="TOL802"/>
    <s v="Eau gélifiée parfum fruits rouges sucré sachet 80g  &quot;Tonus Line&quot;"/>
    <s v="SF00717"/>
    <n v="0.08"/>
    <x v="2"/>
    <x v="0"/>
    <d v="2018-03-19T00:00:00"/>
    <x v="51"/>
    <n v="2018"/>
    <n v="3"/>
    <n v="12"/>
    <n v="5184"/>
    <n v="5184"/>
    <n v="5097"/>
    <n v="407.76"/>
    <n v="416.9"/>
    <n v="415.01"/>
  </r>
  <r>
    <n v="102"/>
    <n v="5"/>
    <n v="41846"/>
    <n v="692654"/>
    <n v="46716"/>
    <s v="A078M08-1"/>
    <s v="A078M08"/>
    <s v="TOL992"/>
    <s v="Céréal'nut HP+ saveur biscuit bte 900 g (ALLERGENES)"/>
    <s v="SF01220"/>
    <n v="0.9"/>
    <x v="1"/>
    <x v="0"/>
    <d v="2018-03-22T00:00:00"/>
    <x v="51"/>
    <n v="2018"/>
    <n v="3"/>
    <n v="12"/>
    <n v="756"/>
    <n v="756"/>
    <n v="752"/>
    <n v="676.80000000000007"/>
    <n v="683.9"/>
    <n v="681.02"/>
  </r>
  <r>
    <n v="102"/>
    <n v="5"/>
    <n v="41850"/>
    <n v="692695"/>
    <n v="46722"/>
    <s v="A079M03-2"/>
    <s v="A079M03"/>
    <s v="TOL079"/>
    <s v="Céréales instant saveur cacao Tonus Line 650 g"/>
    <s v="SF01238"/>
    <n v="0.65"/>
    <x v="2"/>
    <x v="0"/>
    <d v="2018-03-22T00:00:00"/>
    <x v="51"/>
    <n v="2018"/>
    <n v="3"/>
    <n v="12"/>
    <n v="972"/>
    <n v="972"/>
    <n v="969"/>
    <n v="629.85"/>
    <n v="636.29999999999995"/>
    <n v="631.99999999999989"/>
  </r>
  <r>
    <n v="102"/>
    <n v="5"/>
    <n v="41852"/>
    <n v="692710"/>
    <n v="46724"/>
    <s v="A079M04-2"/>
    <s v="A079M04"/>
    <s v="TOL093"/>
    <s v="Crème HP saveur caramel beurre salé  sachet 200g &quot;TOL&quot;"/>
    <s v="SF01260"/>
    <n v="0.2"/>
    <x v="2"/>
    <x v="0"/>
    <d v="2018-03-22T00:00:00"/>
    <x v="51"/>
    <n v="2018"/>
    <n v="3"/>
    <n v="12"/>
    <n v="1620"/>
    <n v="1620"/>
    <n v="1581"/>
    <n v="316.20000000000005"/>
    <n v="323.5"/>
    <n v="324"/>
  </r>
  <r>
    <n v="102"/>
    <n v="5"/>
    <n v="41866"/>
    <n v="692823"/>
    <n v="46715"/>
    <s v="A078M10-1"/>
    <s v="A078M10"/>
    <s v="TOL998"/>
    <s v="Céréal'nut HP+ saveur praliné bte 900 g (ALLERGENES)"/>
    <s v="SF01230"/>
    <n v="0.9"/>
    <x v="1"/>
    <x v="0"/>
    <d v="2018-03-22T00:00:00"/>
    <x v="51"/>
    <n v="2018"/>
    <n v="3"/>
    <n v="12"/>
    <n v="756"/>
    <n v="756"/>
    <n v="741"/>
    <n v="666.9"/>
    <n v="678.4"/>
    <n v="681.0200000000001"/>
  </r>
  <r>
    <n v="102"/>
    <n v="5"/>
    <n v="41868"/>
    <n v="692843"/>
    <n v="46720"/>
    <s v="A079M01-1"/>
    <s v="A079M01"/>
    <s v="TOL998"/>
    <s v="Céréal'nut HP+ saveur praliné bte 900 g (ALLERGENES)"/>
    <s v="SF01230"/>
    <n v="0.9"/>
    <x v="1"/>
    <x v="0"/>
    <d v="2018-03-22T00:00:00"/>
    <x v="51"/>
    <n v="2018"/>
    <n v="3"/>
    <n v="12"/>
    <n v="756"/>
    <n v="756"/>
    <n v="755"/>
    <n v="679.5"/>
    <n v="686.4"/>
    <n v="681.0200000000001"/>
  </r>
  <r>
    <n v="102"/>
    <n v="5"/>
    <n v="41870"/>
    <n v="692863"/>
    <n v="46723"/>
    <s v="A080M01-1"/>
    <s v="A080M01"/>
    <s v="PERF013"/>
    <s v="Jus de veau lié pauvre en sodium 1 kg  &quot;Nutrisens Performance&quot;"/>
    <s v="SF01327"/>
    <n v="1"/>
    <x v="1"/>
    <x v="0"/>
    <d v="2018-03-22T00:00:00"/>
    <x v="51"/>
    <n v="2018"/>
    <n v="3"/>
    <n v="12"/>
    <n v="648"/>
    <n v="648"/>
    <n v="392"/>
    <n v="392"/>
    <n v="647.29999999999995"/>
    <n v="648.00000000000011"/>
  </r>
  <r>
    <n v="102"/>
    <n v="5"/>
    <n v="41925"/>
    <n v="693526"/>
    <n v="46725"/>
    <s v="A080M03-61"/>
    <s v="A080M03"/>
    <s v="PERF015"/>
    <s v="Bouillon de légumes - boite 1 kg &quot;NUTRISENS PERFORMANCE&quot;"/>
    <s v="SF01312"/>
    <n v="1"/>
    <x v="1"/>
    <x v="0"/>
    <d v="2018-03-22T00:00:00"/>
    <x v="51"/>
    <n v="2018"/>
    <n v="3"/>
    <n v="12"/>
    <n v="324"/>
    <n v="324"/>
    <n v="320"/>
    <n v="320"/>
    <n v="323.89999999999998"/>
    <n v="324.00000000000006"/>
  </r>
  <r>
    <n v="102"/>
    <n v="5"/>
    <n v="42043"/>
    <n v="694979"/>
    <n v="46702"/>
    <s v="A080R01-6"/>
    <s v="A080R01"/>
    <s v="BRAKE008"/>
    <s v="Roux blanc - boite 1,5 kg"/>
    <s v="SF00843"/>
    <n v="1.5"/>
    <x v="5"/>
    <x v="1"/>
    <d v="2018-03-21T00:00:00"/>
    <x v="51"/>
    <n v="2018"/>
    <n v="3"/>
    <n v="12"/>
    <n v="456"/>
    <n v="456"/>
    <n v="216"/>
    <n v="324"/>
    <n v="0"/>
    <n v="0"/>
  </r>
  <r>
    <n v="102"/>
    <n v="5"/>
    <n v="42100"/>
    <n v="695508"/>
    <n v="46728"/>
    <s v="A081R01-1"/>
    <s v="A081R01"/>
    <s v="TOL1066"/>
    <s v="Protipulse 550 g"/>
    <s v="XMP866"/>
    <n v="0.55000000000000004"/>
    <x v="1"/>
    <x v="1"/>
    <d v="2018-03-22T00:00:00"/>
    <x v="51"/>
    <n v="2018"/>
    <n v="3"/>
    <n v="12"/>
    <n v="854"/>
    <n v="854"/>
    <n v="849"/>
    <n v="466.95000000000005"/>
    <n v="0"/>
    <n v="0"/>
  </r>
  <r>
    <n v="102"/>
    <n v="5"/>
    <n v="42101"/>
    <n v="695530"/>
    <n v="46746"/>
    <s v="A081M01-2"/>
    <s v="A081M01"/>
    <s v="TOL983"/>
    <s v="Gel' Ami - sac 1 kg - &quot;Tonus Line&quot;"/>
    <s v="SF01122"/>
    <n v="1"/>
    <x v="2"/>
    <x v="0"/>
    <d v="2018-03-26T00:00:00"/>
    <x v="52"/>
    <n v="2018"/>
    <n v="3"/>
    <n v="13"/>
    <n v="409"/>
    <n v="409"/>
    <n v="410"/>
    <n v="410"/>
    <n v="0"/>
    <n v="0"/>
  </r>
  <r>
    <n v="102"/>
    <n v="5"/>
    <n v="42102"/>
    <n v="695535"/>
    <n v="46752"/>
    <s v="A074M01-2"/>
    <s v="A074M01"/>
    <s v="TOL983"/>
    <s v="Gel' Ami - sac 1 kg - &quot;Tonus Line&quot;"/>
    <s v="SF01122"/>
    <n v="1"/>
    <x v="2"/>
    <x v="0"/>
    <d v="2018-03-26T00:00:00"/>
    <x v="52"/>
    <n v="2018"/>
    <n v="3"/>
    <n v="13"/>
    <n v="420"/>
    <n v="420"/>
    <n v="420"/>
    <n v="420"/>
    <n v="420.3"/>
    <n v="423"/>
  </r>
  <r>
    <n v="102"/>
    <n v="5"/>
    <n v="42104"/>
    <n v="695544"/>
    <n v="46750"/>
    <s v="A081M02-2"/>
    <s v="A081M02"/>
    <s v="TOL983"/>
    <s v="Gel' Ami - sac 1 kg - &quot;Tonus Line&quot;"/>
    <s v="SF01122"/>
    <n v="1"/>
    <x v="2"/>
    <x v="0"/>
    <d v="2018-03-26T00:00:00"/>
    <x v="52"/>
    <n v="2018"/>
    <n v="3"/>
    <n v="13"/>
    <n v="419"/>
    <n v="419"/>
    <n v="420"/>
    <n v="420"/>
    <n v="419.4"/>
    <n v="423"/>
  </r>
  <r>
    <n v="102"/>
    <n v="5"/>
    <n v="42105"/>
    <n v="695549"/>
    <n v="46755"/>
    <s v="A081M03-2"/>
    <s v="A081M03"/>
    <s v="TOL983"/>
    <s v="Gel' Ami - sac 1 kg - &quot;Tonus Line&quot;"/>
    <s v="SF01122"/>
    <n v="1"/>
    <x v="2"/>
    <x v="0"/>
    <d v="2018-03-26T00:00:00"/>
    <x v="52"/>
    <n v="2018"/>
    <n v="3"/>
    <n v="13"/>
    <n v="423"/>
    <n v="423"/>
    <n v="430"/>
    <n v="430"/>
    <n v="423"/>
    <n v="423"/>
  </r>
  <r>
    <n v="102"/>
    <n v="5"/>
    <n v="42106"/>
    <n v="695554"/>
    <n v="46759"/>
    <s v="A081M04-2"/>
    <s v="A081M04"/>
    <s v="TOL983"/>
    <s v="Gel' Ami - sac 1 kg - &quot;Tonus Line&quot;"/>
    <s v="SF01122"/>
    <n v="1"/>
    <x v="2"/>
    <x v="0"/>
    <d v="2018-03-26T00:00:00"/>
    <x v="52"/>
    <n v="2018"/>
    <n v="3"/>
    <n v="13"/>
    <n v="423"/>
    <n v="423"/>
    <n v="420"/>
    <n v="420"/>
    <n v="423.8"/>
    <n v="423"/>
  </r>
  <r>
    <n v="102"/>
    <n v="5"/>
    <n v="42110"/>
    <n v="695596"/>
    <n v="46747"/>
    <s v="A081M08-1"/>
    <s v="A081M08"/>
    <s v="TOL191"/>
    <s v="Gel Ami bte 0.800 kg &quot;TOL&quot;"/>
    <s v="SF01122"/>
    <n v="0.8"/>
    <x v="1"/>
    <x v="0"/>
    <d v="2018-03-26T00:00:00"/>
    <x v="52"/>
    <n v="2018"/>
    <n v="3"/>
    <n v="13"/>
    <n v="530"/>
    <n v="530"/>
    <n v="520"/>
    <n v="416"/>
    <n v="424.3"/>
    <n v="423"/>
  </r>
  <r>
    <n v="102"/>
    <n v="5"/>
    <n v="42111"/>
    <n v="695604"/>
    <n v="46751"/>
    <s v="A081M09-1"/>
    <s v="A081M09"/>
    <s v="TOL191"/>
    <s v="Gel Ami bte 0.800 kg &quot;TOL&quot;"/>
    <s v="SF01122"/>
    <n v="0.8"/>
    <x v="1"/>
    <x v="0"/>
    <d v="2018-03-26T00:00:00"/>
    <x v="52"/>
    <n v="2018"/>
    <n v="3"/>
    <n v="13"/>
    <n v="519"/>
    <n v="519"/>
    <n v="510"/>
    <n v="408"/>
    <n v="415.8"/>
    <n v="423"/>
  </r>
  <r>
    <n v="102"/>
    <n v="5"/>
    <n v="42112"/>
    <n v="695612"/>
    <n v="46749"/>
    <s v="A081M10-1"/>
    <s v="A081M10"/>
    <s v="TOL191"/>
    <s v="Gel Ami bte 0.800 kg &quot;TOL&quot;"/>
    <s v="SF01122"/>
    <n v="0.8"/>
    <x v="1"/>
    <x v="0"/>
    <d v="2018-03-26T00:00:00"/>
    <x v="52"/>
    <n v="2018"/>
    <n v="3"/>
    <n v="13"/>
    <n v="542"/>
    <n v="542"/>
    <n v="543"/>
    <n v="434.40000000000003"/>
    <n v="434.2"/>
    <n v="423"/>
  </r>
  <r>
    <n v="102"/>
    <n v="5"/>
    <n v="42113"/>
    <n v="695619"/>
    <n v="46757"/>
    <s v="A081M12-1"/>
    <s v="A081M12"/>
    <s v="TOL189"/>
    <s v="Gel Ami bte 0.300 kg &quot;TOL&quot;"/>
    <s v="SF01122"/>
    <n v="0.3"/>
    <x v="1"/>
    <x v="0"/>
    <d v="2018-03-26T00:00:00"/>
    <x v="52"/>
    <n v="2018"/>
    <n v="3"/>
    <n v="13"/>
    <n v="1417"/>
    <n v="1417"/>
    <n v="1417"/>
    <n v="425.09999999999997"/>
    <n v="425.2"/>
    <n v="423"/>
  </r>
  <r>
    <n v="102"/>
    <n v="5"/>
    <n v="42115"/>
    <n v="695642"/>
    <n v="46744"/>
    <s v="A085M07"/>
    <s v="A085M07"/>
    <s v="PREMIX00004"/>
    <s v="Pré-mix purée grand-mère salée &quot;nouvelle recette&quot;"/>
    <s v="XMP736"/>
    <n v="0"/>
    <x v="7"/>
    <x v="2"/>
    <d v="2018-03-26T00:00:00"/>
    <x v="52"/>
    <n v="2018"/>
    <n v="3"/>
    <n v="13"/>
    <n v="500"/>
    <n v="500"/>
    <n v="506.3"/>
    <n v="0"/>
    <n v="0"/>
    <n v="0"/>
  </r>
  <r>
    <n v="102"/>
    <n v="5"/>
    <n v="41951"/>
    <n v="693875"/>
    <n v="46776"/>
    <s v="A085M05-1"/>
    <s v="A085M05"/>
    <s v="TOL231"/>
    <s v="Protinut bte 0kg500 &quot;TOL&quot;"/>
    <s v="SF00841"/>
    <n v="0.5"/>
    <x v="1"/>
    <x v="0"/>
    <d v="2018-03-27T00:00:00"/>
    <x v="53"/>
    <n v="2018"/>
    <n v="3"/>
    <n v="13"/>
    <n v="810"/>
    <n v="810"/>
    <n v="810"/>
    <n v="405"/>
    <n v="404.1"/>
    <n v="405"/>
  </r>
  <r>
    <n v="102"/>
    <n v="5"/>
    <n v="41953"/>
    <n v="693884"/>
    <n v="46783"/>
    <s v="A085M06-1"/>
    <s v="A085M06"/>
    <s v="TOL231"/>
    <s v="Protinut bte 0kg500 &quot;TOL&quot;"/>
    <s v="SF00841"/>
    <n v="0.5"/>
    <x v="1"/>
    <x v="0"/>
    <d v="2018-03-27T00:00:00"/>
    <x v="53"/>
    <n v="2018"/>
    <n v="3"/>
    <n v="13"/>
    <n v="810"/>
    <n v="810"/>
    <n v="811"/>
    <n v="405.5"/>
    <n v="409.5"/>
    <n v="405"/>
  </r>
  <r>
    <n v="102"/>
    <n v="5"/>
    <n v="41961"/>
    <n v="693956"/>
    <n v="46782"/>
    <s v="A085M04-3"/>
    <s v="A085M04"/>
    <s v="TOL082"/>
    <s v="Eau gélifiée parfum menthe édulcoré sachet 25 g &quot;Tonus Line&quot;"/>
    <s v="SF00633"/>
    <n v="2.5000000000000001E-2"/>
    <x v="0"/>
    <x v="0"/>
    <d v="2018-03-27T00:00:00"/>
    <x v="53"/>
    <n v="2018"/>
    <n v="3"/>
    <n v="13"/>
    <n v="5184"/>
    <n v="5184"/>
    <n v="5116"/>
    <n v="127.9"/>
    <n v="130.5"/>
    <n v="130"/>
  </r>
  <r>
    <n v="102"/>
    <n v="5"/>
    <n v="41966"/>
    <n v="693994"/>
    <n v="46770"/>
    <s v="A082M02-1"/>
    <s v="A082M02"/>
    <s v="TOL351"/>
    <s v="Eau gélifiée parfum abricot sucré boite 800 g &quot;Tonus Line&quot;"/>
    <s v="SF00711"/>
    <n v="0.8"/>
    <x v="1"/>
    <x v="0"/>
    <d v="2018-03-27T00:00:00"/>
    <x v="53"/>
    <n v="2018"/>
    <n v="3"/>
    <n v="13"/>
    <n v="648"/>
    <n v="648"/>
    <n v="132"/>
    <n v="105.60000000000001"/>
    <n v="515.4"/>
    <n v="519.00000000000011"/>
  </r>
  <r>
    <n v="102"/>
    <n v="5"/>
    <n v="41968"/>
    <n v="694009"/>
    <n v="46781"/>
    <s v="A082M04-2"/>
    <s v="A082M04"/>
    <s v="TOL800"/>
    <s v="Eau gélifiée parfum abricot sucré sachet 80g  &quot;Tonus Line&quot;"/>
    <s v="SF00711"/>
    <n v="0.08"/>
    <x v="2"/>
    <x v="0"/>
    <d v="2018-03-27T00:00:00"/>
    <x v="53"/>
    <n v="2018"/>
    <n v="3"/>
    <n v="13"/>
    <n v="2592"/>
    <n v="2592"/>
    <n v="2585"/>
    <n v="206.8"/>
    <n v="211.5"/>
    <n v="208"/>
  </r>
  <r>
    <n v="102"/>
    <n v="5"/>
    <n v="41978"/>
    <n v="694076"/>
    <n v="46764"/>
    <s v="A082M01-3"/>
    <s v="A082M01"/>
    <s v="TOL961"/>
    <s v="Eau gélifiée parfum abricot édulcoré sachet 25 g &quot;Tonus Line&quot;"/>
    <s v="SF00722"/>
    <n v="2.5000000000000001E-2"/>
    <x v="0"/>
    <x v="0"/>
    <d v="2018-03-26T00:00:00"/>
    <x v="53"/>
    <n v="2018"/>
    <n v="3"/>
    <n v="13"/>
    <n v="10368"/>
    <n v="10368"/>
    <n v="10150"/>
    <n v="253.75"/>
    <n v="260"/>
    <n v="260"/>
  </r>
  <r>
    <n v="102"/>
    <n v="5"/>
    <n v="42040"/>
    <n v="694931"/>
    <n v="46777"/>
    <s v="A085M02-3"/>
    <s v="A085M02"/>
    <s v="TOL963"/>
    <s v="Eau gélifiée parfum fruits rouges édulcoré sachet 25 g &quot;Tonus Line&quot;"/>
    <s v="SF00724"/>
    <n v="2.5000000000000001E-2"/>
    <x v="0"/>
    <x v="0"/>
    <d v="2018-03-27T00:00:00"/>
    <x v="53"/>
    <n v="2018"/>
    <n v="3"/>
    <n v="13"/>
    <n v="10368"/>
    <n v="10368"/>
    <n v="10149"/>
    <n v="253.72500000000002"/>
    <n v="260.7"/>
    <n v="260.01"/>
  </r>
  <r>
    <n v="102"/>
    <n v="5"/>
    <n v="42107"/>
    <n v="695559"/>
    <n v="46763"/>
    <s v="A081M05-2"/>
    <s v="A081M05"/>
    <s v="TOL983"/>
    <s v="Gel' Ami - sac 1 kg - &quot;Tonus Line&quot;"/>
    <s v="SF01122"/>
    <n v="1"/>
    <x v="2"/>
    <x v="0"/>
    <d v="2018-03-26T00:00:00"/>
    <x v="53"/>
    <n v="2018"/>
    <n v="3"/>
    <n v="13"/>
    <n v="425"/>
    <n v="425"/>
    <n v="420"/>
    <n v="420"/>
    <n v="425.6"/>
    <n v="423"/>
  </r>
  <r>
    <n v="102"/>
    <n v="5"/>
    <n v="42108"/>
    <n v="695586"/>
    <n v="46766"/>
    <s v="A081M06-2"/>
    <s v="A081M06"/>
    <s v="TOL983"/>
    <s v="Gel' Ami - sac 1 kg - &quot;Tonus Line&quot;"/>
    <s v="SF01122"/>
    <n v="1"/>
    <x v="2"/>
    <x v="0"/>
    <d v="2018-03-27T00:00:00"/>
    <x v="53"/>
    <n v="2018"/>
    <n v="3"/>
    <n v="13"/>
    <n v="423"/>
    <n v="423"/>
    <n v="420"/>
    <n v="420"/>
    <n v="423.3"/>
    <n v="423"/>
  </r>
  <r>
    <n v="102"/>
    <n v="5"/>
    <n v="42109"/>
    <n v="695591"/>
    <n v="46771"/>
    <s v="A081M07-2"/>
    <s v="A081M07"/>
    <s v="TOL983"/>
    <s v="Gel' Ami - sac 1 kg - &quot;Tonus Line&quot;"/>
    <s v="SF01122"/>
    <n v="1"/>
    <x v="2"/>
    <x v="0"/>
    <d v="2018-03-27T00:00:00"/>
    <x v="53"/>
    <n v="2018"/>
    <n v="3"/>
    <n v="13"/>
    <n v="423"/>
    <n v="423"/>
    <n v="404"/>
    <n v="404"/>
    <n v="423.7"/>
    <n v="423"/>
  </r>
  <r>
    <n v="102"/>
    <n v="5"/>
    <n v="42124"/>
    <n v="695743"/>
    <n v="46762"/>
    <s v="A085R02-1"/>
    <s v="A085R02"/>
    <s v="TOL220"/>
    <s v="Gel' M bte 300g"/>
    <s v="SF01117"/>
    <n v="0.3"/>
    <x v="1"/>
    <x v="1"/>
    <d v="2018-03-26T00:00:00"/>
    <x v="53"/>
    <n v="2018"/>
    <n v="3"/>
    <n v="13"/>
    <n v="1000"/>
    <n v="1000"/>
    <n v="1051"/>
    <n v="315.3"/>
    <n v="0"/>
    <n v="0"/>
  </r>
  <r>
    <n v="102"/>
    <n v="5"/>
    <n v="42125"/>
    <n v="695753"/>
    <n v="46772"/>
    <s v="A086R01-1"/>
    <s v="A086R01"/>
    <s v="TOL220"/>
    <s v="Gel' M bte 300g"/>
    <s v="SF01117"/>
    <n v="0.3"/>
    <x v="1"/>
    <x v="1"/>
    <d v="2018-03-27T00:00:00"/>
    <x v="53"/>
    <n v="2018"/>
    <n v="3"/>
    <n v="13"/>
    <n v="1333"/>
    <n v="1333"/>
    <n v="1449"/>
    <n v="434.7"/>
    <n v="0"/>
    <n v="0"/>
  </r>
  <r>
    <n v="102"/>
    <n v="5"/>
    <n v="42128"/>
    <n v="695865"/>
    <n v="46785"/>
    <s v="AS13PU04-7"/>
    <s v="AS13PU04"/>
    <s v="EDE120"/>
    <s v="Purée du Chef pauvre en sodium sac 5 kg"/>
    <s v="SF01356"/>
    <n v="5"/>
    <x v="3"/>
    <x v="2"/>
    <d v="2018-03-27T00:00:00"/>
    <x v="53"/>
    <n v="2018"/>
    <n v="3"/>
    <n v="13"/>
    <n v="698"/>
    <n v="698"/>
    <n v="697"/>
    <n v="3485"/>
    <n v="0"/>
    <n v="0"/>
  </r>
  <r>
    <n v="102"/>
    <n v="5"/>
    <n v="41704"/>
    <n v="690971"/>
    <n v="46807"/>
    <s v="A072M04-1"/>
    <s v="A072M04"/>
    <s v="IMP039"/>
    <s v="Arômatique Tex-Mex - boite 0 kg 600 - &quot;Impact&quot;"/>
    <s v="SF00524"/>
    <n v="0.6"/>
    <x v="1"/>
    <x v="0"/>
    <d v="2018-03-28T00:00:00"/>
    <x v="54"/>
    <n v="2018"/>
    <n v="3"/>
    <n v="13"/>
    <n v="162"/>
    <n v="162"/>
    <n v="161"/>
    <n v="96.6"/>
    <n v="97.9"/>
    <n v="98"/>
  </r>
  <r>
    <n v="102"/>
    <n v="5"/>
    <n v="41934"/>
    <n v="693715"/>
    <n v="46801"/>
    <s v="A086M04-1"/>
    <s v="A086M04"/>
    <s v="PERF035"/>
    <s v="Bouillon de boeuf 1 kg &quot;NUTRISENS PERFORMANCE&quot;"/>
    <s v="SF01311"/>
    <n v="1"/>
    <x v="1"/>
    <x v="0"/>
    <d v="2018-03-28T00:00:00"/>
    <x v="54"/>
    <n v="2018"/>
    <n v="3"/>
    <n v="13"/>
    <n v="270"/>
    <n v="270"/>
    <n v="268"/>
    <n v="268"/>
    <n v="269.3"/>
    <n v="269.99999999999994"/>
  </r>
  <r>
    <n v="102"/>
    <n v="5"/>
    <n v="41957"/>
    <n v="693914"/>
    <n v="46794"/>
    <s v="A085M08-1"/>
    <s v="A085M08"/>
    <s v="TOL993"/>
    <s v="Céréal'nut HP+ avec édulcorants saveur biscuit bte 750 g (ALLERGENES)"/>
    <s v="SF01221"/>
    <n v="0.75"/>
    <x v="1"/>
    <x v="0"/>
    <d v="2018-03-27T00:00:00"/>
    <x v="54"/>
    <n v="2018"/>
    <n v="3"/>
    <n v="13"/>
    <n v="864"/>
    <n v="864"/>
    <n v="867"/>
    <n v="650.25"/>
    <n v="652.4"/>
    <n v="648"/>
  </r>
  <r>
    <n v="102"/>
    <n v="5"/>
    <n v="41959"/>
    <n v="693935"/>
    <n v="46798"/>
    <s v="A085M09-1"/>
    <s v="A085M09"/>
    <s v="TOL996"/>
    <s v="Céréal'nut HP+ saveur fruits des bois bte 900 g (ALLERGENES)"/>
    <s v="SF01228"/>
    <n v="0.9"/>
    <x v="1"/>
    <x v="0"/>
    <d v="2018-03-28T00:00:00"/>
    <x v="54"/>
    <n v="2018"/>
    <n v="3"/>
    <n v="13"/>
    <n v="756"/>
    <n v="756"/>
    <n v="751"/>
    <n v="675.9"/>
    <n v="682.5"/>
    <n v="681.0200000000001"/>
  </r>
  <r>
    <n v="102"/>
    <n v="5"/>
    <n v="41970"/>
    <n v="694023"/>
    <n v="46793"/>
    <s v="A082M03-2"/>
    <s v="A082M03"/>
    <s v="TOL801"/>
    <s v="Eau gélifiée parfum citron sucré sachet 80g  &quot;Tonus Line&quot;"/>
    <s v="SF00715"/>
    <n v="0.08"/>
    <x v="2"/>
    <x v="0"/>
    <d v="2018-03-27T00:00:00"/>
    <x v="54"/>
    <n v="2018"/>
    <n v="3"/>
    <n v="13"/>
    <n v="2592"/>
    <n v="2592"/>
    <n v="2495"/>
    <n v="199.6"/>
    <n v="206.9"/>
    <n v="207.01000000000002"/>
  </r>
  <r>
    <n v="102"/>
    <n v="5"/>
    <n v="41972"/>
    <n v="694037"/>
    <n v="46797"/>
    <s v="A082M05-2"/>
    <s v="A082M05"/>
    <s v="TOL807"/>
    <s v="Eau gélifiée parfum banane sucré sachet 80g  &quot;Tonus Line&quot;"/>
    <s v="SF00713"/>
    <n v="0.08"/>
    <x v="2"/>
    <x v="0"/>
    <d v="2018-03-28T00:00:00"/>
    <x v="54"/>
    <n v="2018"/>
    <n v="3"/>
    <n v="13"/>
    <n v="2592"/>
    <n v="2592"/>
    <n v="2519"/>
    <n v="201.52"/>
    <n v="208.1"/>
    <n v="207.98999999999998"/>
  </r>
  <r>
    <n v="102"/>
    <n v="5"/>
    <n v="41974"/>
    <n v="694050"/>
    <n v="46802"/>
    <s v="A082M06-2"/>
    <s v="A082M06"/>
    <s v="EDE041"/>
    <s v="Rudy'Gel parfum pêche sachet 100g  &quot;Edé Ruy&quot;"/>
    <s v="SF01197"/>
    <n v="0.1"/>
    <x v="2"/>
    <x v="0"/>
    <d v="2018-03-28T00:00:00"/>
    <x v="54"/>
    <n v="2018"/>
    <n v="3"/>
    <n v="13"/>
    <n v="1344"/>
    <n v="1344"/>
    <n v="1255"/>
    <n v="125.5"/>
    <n v="129.1"/>
    <n v="129.32"/>
  </r>
  <r>
    <n v="102"/>
    <n v="5"/>
    <n v="41976"/>
    <n v="694063"/>
    <n v="46805"/>
    <s v="A085M01-2"/>
    <s v="A085M01"/>
    <s v="EDE069"/>
    <s v="Rudy'Gel parfum fruits rouges sachet 100g  &quot;Edé Ruy&quot;"/>
    <s v="SF01222"/>
    <n v="0.1"/>
    <x v="2"/>
    <x v="0"/>
    <d v="2018-03-28T00:00:00"/>
    <x v="54"/>
    <n v="2018"/>
    <n v="3"/>
    <n v="13"/>
    <n v="1344"/>
    <n v="1344"/>
    <n v="1296"/>
    <n v="129.6"/>
    <n v="135.1"/>
    <n v="135.33999999999997"/>
  </r>
  <r>
    <n v="102"/>
    <n v="5"/>
    <n v="41994"/>
    <n v="694158"/>
    <n v="46800"/>
    <s v="A086M08-3"/>
    <s v="A086M08"/>
    <s v="PERF067"/>
    <s v="Potage instant champignons pauvre en sodium 20g &quot;NUTRISENS PERFORMANCE&quot;"/>
    <s v="SF01423"/>
    <n v="0.02"/>
    <x v="0"/>
    <x v="0"/>
    <d v="2018-03-28T00:00:00"/>
    <x v="54"/>
    <n v="2018"/>
    <n v="3"/>
    <n v="13"/>
    <n v="10000"/>
    <n v="10000"/>
    <n v="9285"/>
    <n v="185.70000000000002"/>
    <n v="199.9"/>
    <n v="200.00000000000003"/>
  </r>
  <r>
    <n v="102"/>
    <n v="5"/>
    <n v="42034"/>
    <n v="694881"/>
    <n v="46799"/>
    <s v="A086M03-1"/>
    <s v="A086M03"/>
    <s v="PF00031"/>
    <s v="Mousse parfum chocolat boite 1 kg &quot;Cookalim&quot;"/>
    <s v="SF01106"/>
    <n v="1"/>
    <x v="1"/>
    <x v="0"/>
    <d v="2018-03-28T00:00:00"/>
    <x v="54"/>
    <n v="2018"/>
    <n v="3"/>
    <n v="13"/>
    <n v="648"/>
    <n v="648"/>
    <n v="645"/>
    <n v="645"/>
    <n v="646.9"/>
    <n v="648"/>
  </r>
  <r>
    <n v="102"/>
    <n v="5"/>
    <n v="42036"/>
    <n v="694899"/>
    <n v="46795"/>
    <s v="A086M01-3"/>
    <s v="A086M01"/>
    <s v="TOL1055"/>
    <s v="Entremets à chaud parfum chocolat avec édulcorants sachet 50g  &quot;NUTRISENS"/>
    <s v="SF01152"/>
    <n v="0.05"/>
    <x v="0"/>
    <x v="0"/>
    <d v="2018-03-28T00:00:00"/>
    <x v="54"/>
    <n v="2018"/>
    <n v="3"/>
    <n v="13"/>
    <n v="2600"/>
    <n v="2600"/>
    <n v="2496"/>
    <n v="124.80000000000001"/>
    <n v="130.30000000000001"/>
    <n v="130.01"/>
  </r>
  <r>
    <n v="102"/>
    <n v="5"/>
    <n v="42126"/>
    <n v="695810"/>
    <n v="46806"/>
    <s v="A086M06-1"/>
    <s v="A086M06"/>
    <s v="PERF020"/>
    <s v="Fonds blanc de veau pauvre en sodium 1KG &quot;NUTRISENS PERFORMANCE&quot;"/>
    <s v="SF01321"/>
    <n v="1"/>
    <x v="1"/>
    <x v="0"/>
    <d v="2018-03-28T00:00:00"/>
    <x v="54"/>
    <n v="2018"/>
    <n v="3"/>
    <n v="13"/>
    <n v="108"/>
    <n v="108"/>
    <n v="106"/>
    <n v="106"/>
    <n v="107.3"/>
    <n v="107.96"/>
  </r>
  <r>
    <n v="102"/>
    <n v="5"/>
    <n v="42129"/>
    <n v="695905"/>
    <n v="46788"/>
    <s v="AS13PU06-7"/>
    <s v="AS13PU06"/>
    <s v="PF00206"/>
    <s v="Purée premium pauvre en sodium sac 5 kg"/>
    <s v="SF01287"/>
    <n v="5"/>
    <x v="3"/>
    <x v="2"/>
    <d v="2018-03-28T00:00:00"/>
    <x v="54"/>
    <n v="2018"/>
    <n v="3"/>
    <n v="13"/>
    <n v="160"/>
    <n v="160"/>
    <n v="160"/>
    <n v="800"/>
    <n v="0"/>
    <n v="0"/>
  </r>
  <r>
    <n v="102"/>
    <n v="5"/>
    <n v="42156"/>
    <n v="696261"/>
    <n v="46804"/>
    <s v="AS13PU02-7"/>
    <s v="AS13PU02"/>
    <s v="EDE106"/>
    <s v="Purée grand-mère pauvre en sodium sac 5 kg"/>
    <s v="SF01287"/>
    <n v="5"/>
    <x v="3"/>
    <x v="2"/>
    <d v="2018-03-28T00:00:00"/>
    <x v="54"/>
    <n v="2018"/>
    <n v="3"/>
    <n v="13"/>
    <n v="677"/>
    <n v="677"/>
    <n v="675"/>
    <n v="3375"/>
    <n v="0"/>
    <n v="0"/>
  </r>
  <r>
    <n v="102"/>
    <n v="5"/>
    <n v="42157"/>
    <n v="696280"/>
    <n v="46828"/>
    <s v="A088R01-1"/>
    <s v="A088R01"/>
    <s v="TOL1066"/>
    <s v="Protipulse 550 g"/>
    <s v="XMP866"/>
    <n v="0.55000000000000004"/>
    <x v="1"/>
    <x v="1"/>
    <d v="2018-03-28T00:00:00"/>
    <x v="54"/>
    <n v="2018"/>
    <n v="3"/>
    <n v="13"/>
    <n v="854"/>
    <n v="854"/>
    <n v="850"/>
    <n v="467.50000000000006"/>
    <n v="0"/>
    <n v="0"/>
  </r>
  <r>
    <n v="102"/>
    <n v="5"/>
    <n v="41900"/>
    <n v="693128"/>
    <n v="46833"/>
    <s v="A087M04-6"/>
    <s v="A087M04"/>
    <s v="BRAKE039"/>
    <s v="Bouillon de volaille SANS GLUTAMATE 1.5KG &quot;BRAKE&quot;"/>
    <s v="SF01432"/>
    <n v="1.5"/>
    <x v="5"/>
    <x v="0"/>
    <d v="2018-03-29T00:00:00"/>
    <x v="55"/>
    <n v="2018"/>
    <n v="3"/>
    <n v="13"/>
    <n v="216"/>
    <n v="216"/>
    <n v="215"/>
    <n v="322.5"/>
    <n v="325.10000000000002"/>
    <n v="323.99000000000007"/>
  </r>
  <r>
    <n v="102"/>
    <n v="5"/>
    <n v="41904"/>
    <n v="693176"/>
    <n v="46824"/>
    <s v="A086M05-6"/>
    <s v="A086M05"/>
    <s v="BRAKE029"/>
    <s v="Fonds brun lié SANS GLUTAMATE 600G &quot;BRAKE&quot;"/>
    <s v="SF01385"/>
    <n v="0.6"/>
    <x v="5"/>
    <x v="0"/>
    <d v="2018-03-28T00:00:00"/>
    <x v="55"/>
    <n v="2018"/>
    <n v="3"/>
    <n v="13"/>
    <n v="1152"/>
    <n v="1152"/>
    <n v="1142"/>
    <n v="685.19999999999993"/>
    <n v="690.9"/>
    <n v="691.19"/>
  </r>
  <r>
    <n v="102"/>
    <n v="5"/>
    <n v="41928"/>
    <n v="693653"/>
    <n v="46829"/>
    <s v="A087M03-1"/>
    <s v="A087M03"/>
    <s v="BRAKE031"/>
    <s v="Fonds blanc de volaille SANS GLUTAMATE 600G &quot;BRAKE&quot;"/>
    <s v="SF01387"/>
    <n v="0.6"/>
    <x v="5"/>
    <x v="0"/>
    <d v="2018-03-29T00:00:00"/>
    <x v="55"/>
    <n v="2018"/>
    <n v="3"/>
    <n v="13"/>
    <n v="1152"/>
    <n v="1152"/>
    <n v="1148"/>
    <n v="688.8"/>
    <n v="693.4"/>
    <n v="691.18000000000006"/>
  </r>
  <r>
    <n v="102"/>
    <n v="5"/>
    <n v="41930"/>
    <n v="693679"/>
    <n v="46823"/>
    <s v="A087M05-1"/>
    <s v="A087M05"/>
    <s v="TOL562"/>
    <s v="Mixé mousseline de poisson bte 350 g &quot;TOL&quot;"/>
    <s v="SF01156"/>
    <n v="0.35"/>
    <x v="1"/>
    <x v="0"/>
    <d v="2018-03-29T00:00:00"/>
    <x v="55"/>
    <n v="2018"/>
    <n v="3"/>
    <n v="13"/>
    <n v="324"/>
    <n v="324"/>
    <n v="162"/>
    <n v="56.699999999999996"/>
    <n v="114.3"/>
    <n v="107.16000000000001"/>
  </r>
  <r>
    <n v="102"/>
    <n v="5"/>
    <n v="41932"/>
    <n v="693702"/>
    <n v="46813"/>
    <s v="A086M02-2"/>
    <s v="A086M02"/>
    <s v="TOL080"/>
    <s v="Céréales instant saveur miel Tonus Line 650 g"/>
    <s v="SF01239"/>
    <n v="0.65"/>
    <x v="2"/>
    <x v="0"/>
    <d v="2018-03-28T00:00:00"/>
    <x v="55"/>
    <n v="2018"/>
    <n v="3"/>
    <n v="13"/>
    <n v="972"/>
    <n v="972"/>
    <n v="960"/>
    <n v="624"/>
    <n v="631.4"/>
    <n v="629"/>
  </r>
  <r>
    <n v="102"/>
    <n v="5"/>
    <n v="41938"/>
    <n v="693751"/>
    <n v="46832"/>
    <s v="A086M07-2"/>
    <s v="A086M07"/>
    <s v="TOL003"/>
    <s v="Velouté de légumes variés HP HC - sachet 70g - Tonus Line"/>
    <s v="SF00983"/>
    <n v="7.0000000000000007E-2"/>
    <x v="2"/>
    <x v="0"/>
    <d v="2018-03-29T00:00:00"/>
    <x v="55"/>
    <n v="2018"/>
    <n v="3"/>
    <n v="13"/>
    <n v="3888"/>
    <n v="5184"/>
    <n v="5059"/>
    <n v="354.13000000000005"/>
    <n v="364.7"/>
    <n v="363.01"/>
  </r>
  <r>
    <n v="102"/>
    <n v="5"/>
    <n v="41942"/>
    <n v="693794"/>
    <n v="46814"/>
    <s v="A087M01-1"/>
    <s v="A087M01"/>
    <s v="PF00014"/>
    <s v="Bouillon de volaille boite 1 kg Cookalim"/>
    <s v="SF00857"/>
    <n v="1"/>
    <x v="1"/>
    <x v="0"/>
    <d v="2018-03-28T00:00:00"/>
    <x v="55"/>
    <n v="2018"/>
    <n v="3"/>
    <n v="13"/>
    <n v="162"/>
    <n v="162"/>
    <n v="160"/>
    <n v="160"/>
    <n v="162.1"/>
    <n v="162"/>
  </r>
  <r>
    <n v="102"/>
    <n v="5"/>
    <n v="41944"/>
    <n v="693812"/>
    <n v="46822"/>
    <s v="A087M02-1"/>
    <s v="A087M02"/>
    <s v="TOL561"/>
    <s v="Mixé boeuf carottes bte 350 g &quot;TOL&quot;"/>
    <s v="SF01154"/>
    <n v="0.35"/>
    <x v="1"/>
    <x v="0"/>
    <d v="2018-03-29T00:00:00"/>
    <x v="55"/>
    <n v="2018"/>
    <n v="3"/>
    <n v="13"/>
    <n v="324"/>
    <n v="324"/>
    <n v="302"/>
    <n v="105.69999999999999"/>
    <n v="113.7"/>
    <n v="107.16000000000001"/>
  </r>
  <r>
    <n v="102"/>
    <n v="5"/>
    <n v="42117"/>
    <n v="695656"/>
    <n v="46841"/>
    <s v="A081M11"/>
    <s v="A081M11"/>
    <s v="GO2026"/>
    <s v="Proteo care"/>
    <s v="SF01454"/>
    <n v="0.01"/>
    <x v="4"/>
    <x v="0"/>
    <d v="2018-03-28T00:00:00"/>
    <x v="55"/>
    <n v="2018"/>
    <n v="3"/>
    <n v="13"/>
    <n v="15200"/>
    <n v="15200"/>
    <n v="17580"/>
    <n v="175.8"/>
    <n v="182.4"/>
    <n v="182.4"/>
  </r>
  <r>
    <n v="102"/>
    <n v="5"/>
    <n v="42158"/>
    <n v="696287"/>
    <n v="46831"/>
    <s v="A088R02-1"/>
    <s v="A088R02"/>
    <s v="TOL1066"/>
    <s v="Protipulse 550 g"/>
    <s v="XMP866"/>
    <n v="0.55000000000000004"/>
    <x v="1"/>
    <x v="1"/>
    <d v="2018-03-29T00:00:00"/>
    <x v="55"/>
    <n v="2018"/>
    <n v="3"/>
    <n v="13"/>
    <n v="854"/>
    <n v="854"/>
    <n v="816"/>
    <n v="448.8"/>
    <n v="0"/>
    <n v="0"/>
  </r>
  <r>
    <n v="102"/>
    <n v="5"/>
    <n v="42160"/>
    <n v="696370"/>
    <n v="46834"/>
    <s v="AS13PU01-7"/>
    <s v="AS13PU01"/>
    <s v="EDE104"/>
    <s v="Purée grand-mère salée sac 15 kg"/>
    <s v="SF01288"/>
    <n v="15"/>
    <x v="3"/>
    <x v="2"/>
    <d v="2018-03-29T00:00:00"/>
    <x v="55"/>
    <n v="2018"/>
    <n v="3"/>
    <n v="13"/>
    <n v="200"/>
    <n v="200"/>
    <n v="199"/>
    <n v="2985"/>
    <n v="0"/>
    <n v="0"/>
  </r>
  <r>
    <n v="102"/>
    <n v="5"/>
    <n v="42047"/>
    <n v="695017"/>
    <n v="46861"/>
    <s v="A089M01-1"/>
    <s v="A089M01"/>
    <s v="TOL811"/>
    <s v="Eau gélifiée parfum citron édulcorée boite 625g &quot;Tonus line&quot;"/>
    <s v="SF00723"/>
    <n v="0.625"/>
    <x v="1"/>
    <x v="0"/>
    <d v="2018-04-03T00:00:00"/>
    <x v="56"/>
    <n v="2018"/>
    <n v="4"/>
    <n v="14"/>
    <n v="648"/>
    <n v="648"/>
    <n v="648"/>
    <n v="405"/>
    <n v="406.9"/>
    <n v="405"/>
  </r>
  <r>
    <n v="102"/>
    <n v="5"/>
    <n v="42067"/>
    <n v="695178"/>
    <n v="46857"/>
    <s v="A089M04-2"/>
    <s v="A089M04"/>
    <s v="TOL804"/>
    <s v="Eau gélifiée parfum orange sucré sachet 80g  &quot;Tonus Line&quot;"/>
    <s v="SF00720"/>
    <n v="0.08"/>
    <x v="2"/>
    <x v="0"/>
    <d v="2018-04-03T00:00:00"/>
    <x v="56"/>
    <n v="2018"/>
    <n v="4"/>
    <n v="14"/>
    <n v="5184"/>
    <n v="5184"/>
    <n v="5118"/>
    <n v="409.44"/>
    <n v="416.5"/>
    <n v="415.01000000000005"/>
  </r>
  <r>
    <n v="102"/>
    <n v="5"/>
    <n v="42098"/>
    <n v="695477"/>
    <n v="46884"/>
    <s v="A088M01-1"/>
    <s v="A088M01"/>
    <s v="PF00241"/>
    <s v="GEL CLEAR &quot;NUTRISENS MEDICAL&quot; 0.240G"/>
    <s v="SF01381"/>
    <n v="0.24"/>
    <x v="1"/>
    <x v="0"/>
    <d v="2018-04-03T00:00:00"/>
    <x v="56"/>
    <n v="2018"/>
    <n v="4"/>
    <n v="14"/>
    <n v="1250"/>
    <n v="1250"/>
    <n v="1223"/>
    <n v="293.52"/>
    <n v="299.3"/>
    <n v="299.09000000000003"/>
  </r>
  <r>
    <n v="102"/>
    <n v="5"/>
    <n v="42212"/>
    <n v="696848"/>
    <n v="46853"/>
    <s v="A093R01-1"/>
    <s v="A093R01"/>
    <s v="TOL058"/>
    <s v="Gel'mix+ bte 500g &quot;TOL&quot;"/>
    <s v="SF01249"/>
    <n v="0.5"/>
    <x v="1"/>
    <x v="1"/>
    <d v="2018-04-03T00:00:00"/>
    <x v="56"/>
    <n v="2018"/>
    <n v="4"/>
    <n v="14"/>
    <n v="700"/>
    <n v="700"/>
    <n v="699"/>
    <n v="349.5"/>
    <n v="0"/>
    <n v="0"/>
  </r>
  <r>
    <n v="102"/>
    <n v="5"/>
    <n v="42213"/>
    <n v="696855"/>
    <n v="46856"/>
    <s v="A093R02-1"/>
    <s v="A093R02"/>
    <s v="TOL220"/>
    <s v="Gel' M bte 300g"/>
    <s v="SF01117"/>
    <n v="0.3"/>
    <x v="1"/>
    <x v="1"/>
    <d v="2018-04-03T00:00:00"/>
    <x v="56"/>
    <n v="2018"/>
    <n v="4"/>
    <n v="14"/>
    <n v="1333"/>
    <n v="1333"/>
    <n v="1429"/>
    <n v="428.7"/>
    <n v="0"/>
    <n v="0"/>
  </r>
  <r>
    <n v="102"/>
    <n v="5"/>
    <n v="41949"/>
    <n v="693859"/>
    <n v="46866"/>
    <s v="A085M03-1"/>
    <s v="A085M03"/>
    <s v="TOL355"/>
    <s v="Eau gélifiée parfum fruits rouges sucré boite 800 g &quot;Tonus Line&quot;"/>
    <s v="SF00717"/>
    <n v="0.8"/>
    <x v="1"/>
    <x v="0"/>
    <d v="2018-04-04T00:00:00"/>
    <x v="57"/>
    <n v="2018"/>
    <n v="4"/>
    <n v="14"/>
    <n v="648"/>
    <n v="648"/>
    <n v="646"/>
    <n v="516.80000000000007"/>
    <n v="519.4"/>
    <n v="519"/>
  </r>
  <r>
    <n v="102"/>
    <n v="5"/>
    <n v="42049"/>
    <n v="695034"/>
    <n v="46859"/>
    <s v="A089M02-1"/>
    <s v="A089M02"/>
    <s v="TOL810"/>
    <s v="Eau gélifiée parfum abricot édulcorée boite 625g &quot;Tonus line&quot;"/>
    <s v="SF00722"/>
    <n v="0.625"/>
    <x v="1"/>
    <x v="0"/>
    <d v="2018-04-04T00:00:00"/>
    <x v="57"/>
    <n v="2018"/>
    <n v="4"/>
    <n v="14"/>
    <n v="648"/>
    <n v="648"/>
    <n v="645"/>
    <n v="403.125"/>
    <n v="407.3"/>
    <n v="405.01000000000005"/>
  </r>
  <r>
    <n v="102"/>
    <n v="5"/>
    <n v="42051"/>
    <n v="695051"/>
    <n v="46863"/>
    <s v="A089M03-1"/>
    <s v="A089M03"/>
    <s v="TOL814"/>
    <s v="Eau gélifiée parfum orange édulcorée boite 625g &quot;Tonus line&quot;"/>
    <s v="SF00726"/>
    <n v="0.625"/>
    <x v="1"/>
    <x v="0"/>
    <d v="2018-04-04T00:00:00"/>
    <x v="57"/>
    <n v="2018"/>
    <n v="4"/>
    <n v="14"/>
    <n v="648"/>
    <n v="648"/>
    <n v="644"/>
    <n v="402.5"/>
    <n v="405.1"/>
    <n v="405.00000000000006"/>
  </r>
  <r>
    <n v="102"/>
    <n v="5"/>
    <n v="42053"/>
    <n v="695068"/>
    <n v="46867"/>
    <s v="A089M05-1"/>
    <s v="A089M05"/>
    <s v="TOL1008"/>
    <s v="Hydr'instant saveur pomme avec sucre et édulc 0.600 g"/>
    <s v="SF01299"/>
    <n v="0.6"/>
    <x v="1"/>
    <x v="0"/>
    <d v="2018-04-04T00:00:00"/>
    <x v="57"/>
    <n v="2018"/>
    <n v="4"/>
    <n v="14"/>
    <n v="324"/>
    <n v="324"/>
    <n v="318"/>
    <n v="190.79999999999998"/>
    <n v="194.5"/>
    <n v="193.99"/>
  </r>
  <r>
    <n v="102"/>
    <n v="5"/>
    <n v="42055"/>
    <n v="695087"/>
    <n v="46869"/>
    <s v="A089M07-1"/>
    <s v="A089M07"/>
    <s v="TOL1003"/>
    <s v="Hydr'instant saveur fruits rouges avec sucre et édulc 0.600 g"/>
    <s v="SF01294"/>
    <n v="0.6"/>
    <x v="1"/>
    <x v="0"/>
    <d v="2018-04-04T00:00:00"/>
    <x v="57"/>
    <n v="2018"/>
    <n v="4"/>
    <n v="14"/>
    <n v="864"/>
    <n v="864"/>
    <n v="864"/>
    <n v="518.4"/>
    <n v="521.29999999999995"/>
    <n v="518.41"/>
  </r>
  <r>
    <n v="102"/>
    <n v="5"/>
    <n v="42059"/>
    <n v="695123"/>
    <n v="46865"/>
    <s v="A089M06-1"/>
    <s v="A089M06"/>
    <s v="TOL360"/>
    <s v="Eau gélifiée parfum orange sucré boite 800 g &quot;Tonus Line&quot;"/>
    <s v="SF00720"/>
    <n v="0.8"/>
    <x v="1"/>
    <x v="0"/>
    <d v="2018-04-04T00:00:00"/>
    <x v="57"/>
    <n v="2018"/>
    <n v="4"/>
    <n v="14"/>
    <n v="648"/>
    <n v="648"/>
    <n v="653"/>
    <n v="522.4"/>
    <n v="525.5"/>
    <n v="519"/>
  </r>
  <r>
    <n v="102"/>
    <n v="5"/>
    <n v="42063"/>
    <n v="695152"/>
    <n v="46862"/>
    <s v="A089M08-2"/>
    <s v="A089M08"/>
    <s v="TOL809"/>
    <s v="Eau gélifiée parfum thé pêche sucré sachet 80g  &quot;Tonus Line&quot;"/>
    <s v="SF00721"/>
    <n v="0.08"/>
    <x v="2"/>
    <x v="0"/>
    <d v="2018-04-03T00:00:00"/>
    <x v="57"/>
    <n v="2018"/>
    <n v="4"/>
    <n v="14"/>
    <n v="5184"/>
    <n v="5184"/>
    <n v="5095"/>
    <n v="407.6"/>
    <n v="416.7"/>
    <n v="415.02"/>
  </r>
  <r>
    <n v="102"/>
    <n v="5"/>
    <n v="42069"/>
    <n v="695192"/>
    <n v="46868"/>
    <s v="A093M01-2"/>
    <s v="A093M01"/>
    <s v="TOL808"/>
    <s v="Eau gélifiée parfum menthe sucré sachet 80g  &quot;Tonus Line&quot;"/>
    <s v="SF00719"/>
    <n v="0.08"/>
    <x v="2"/>
    <x v="0"/>
    <d v="2018-04-04T00:00:00"/>
    <x v="57"/>
    <n v="2018"/>
    <n v="4"/>
    <n v="14"/>
    <n v="5184"/>
    <n v="5184"/>
    <n v="5115"/>
    <n v="409.2"/>
    <n v="416.7"/>
    <n v="415"/>
  </r>
  <r>
    <n v="102"/>
    <n v="5"/>
    <n v="42284"/>
    <n v="697589"/>
    <n v="46870"/>
    <s v="AS14PU01-7"/>
    <s v="AS14PU01"/>
    <s v="EDE104"/>
    <s v="Purée grand-mère salée sac 15 kg"/>
    <s v="SF01288"/>
    <n v="15"/>
    <x v="3"/>
    <x v="2"/>
    <d v="2018-04-04T00:00:00"/>
    <x v="57"/>
    <n v="2018"/>
    <n v="4"/>
    <n v="14"/>
    <n v="331"/>
    <n v="331"/>
    <n v="330"/>
    <n v="4950"/>
    <n v="0"/>
    <n v="0"/>
  </r>
  <r>
    <n v="102"/>
    <n v="5"/>
    <n v="42073"/>
    <n v="695220"/>
    <n v="46880"/>
    <s v="A093M03-3"/>
    <s v="A093M03"/>
    <s v="TOL1060"/>
    <s v="Entremets à froid parfum citron avec édulcorants sachet 40g &quot;NUTRISENS MEDICAL&quot;"/>
    <s v="SF01402"/>
    <n v="0.04"/>
    <x v="0"/>
    <x v="0"/>
    <d v="2018-04-05T00:00:00"/>
    <x v="58"/>
    <n v="2018"/>
    <n v="4"/>
    <n v="14"/>
    <n v="2592"/>
    <n v="2592"/>
    <n v="2496"/>
    <n v="99.84"/>
    <n v="104.5"/>
    <n v="103.67999999999999"/>
  </r>
  <r>
    <n v="102"/>
    <n v="5"/>
    <n v="42075"/>
    <n v="695239"/>
    <n v="46882"/>
    <s v="A093M06-3"/>
    <s v="A093M06"/>
    <s v="TOL1061"/>
    <s v="Entremets à froid parfum café avec édulcorants sachet 40g &quot;NUTRISENS MEDICAL&quot;"/>
    <s v="SF01403"/>
    <n v="0.04"/>
    <x v="0"/>
    <x v="0"/>
    <d v="2018-04-05T00:00:00"/>
    <x v="58"/>
    <n v="2018"/>
    <n v="4"/>
    <n v="14"/>
    <n v="2592"/>
    <n v="2592"/>
    <n v="2539"/>
    <n v="101.56"/>
    <n v="104.3"/>
    <n v="104.00000000000001"/>
  </r>
  <r>
    <n v="102"/>
    <n v="5"/>
    <n v="42079"/>
    <n v="695273"/>
    <n v="46890"/>
    <s v="A093M07-3"/>
    <s v="A093M07"/>
    <s v="TOL1052"/>
    <s v="Entremets à chaud parfum café avec édulcorants sachet 50g  &quot;NUTRISENS MEDICAL&quot;"/>
    <s v="SF01413"/>
    <n v="0.05"/>
    <x v="0"/>
    <x v="0"/>
    <d v="2018-04-05T00:00:00"/>
    <x v="58"/>
    <n v="2018"/>
    <n v="4"/>
    <n v="14"/>
    <n v="1296"/>
    <n v="1296"/>
    <n v="1245"/>
    <n v="62.25"/>
    <n v="64.900000000000006"/>
    <n v="64.8"/>
  </r>
  <r>
    <n v="102"/>
    <n v="5"/>
    <n v="42087"/>
    <n v="695349"/>
    <n v="46881"/>
    <s v="A093M02-1"/>
    <s v="A093M02"/>
    <s v="TOL997"/>
    <s v="Céréal'nut HP+ saveur miel bte 900 g (ALLERGENES)"/>
    <s v="SF01229"/>
    <n v="0.9"/>
    <x v="1"/>
    <x v="0"/>
    <d v="2018-04-05T00:00:00"/>
    <x v="58"/>
    <n v="2018"/>
    <n v="4"/>
    <n v="14"/>
    <n v="756"/>
    <n v="756"/>
    <n v="753"/>
    <n v="677.7"/>
    <n v="686.3"/>
    <n v="681.02"/>
  </r>
  <r>
    <n v="102"/>
    <n v="5"/>
    <n v="42095"/>
    <n v="695441"/>
    <n v="46889"/>
    <s v="A094M01-1"/>
    <s v="A094M01"/>
    <s v="TOL568"/>
    <s v="Mixé poulet aux petits légumes bte 350 g &quot;TOL&quot;"/>
    <s v="SF01159"/>
    <n v="0.35"/>
    <x v="1"/>
    <x v="0"/>
    <d v="2018-04-05T00:00:00"/>
    <x v="58"/>
    <n v="2018"/>
    <n v="4"/>
    <n v="14"/>
    <n v="324"/>
    <n v="324"/>
    <n v="317"/>
    <n v="110.94999999999999"/>
    <n v="114.3"/>
    <n v="114.01000000000002"/>
  </r>
  <r>
    <n v="102"/>
    <n v="5"/>
    <n v="42118"/>
    <n v="695671"/>
    <n v="46887"/>
    <s v="A094M05-1"/>
    <s v="A094M05"/>
    <s v="IMP032"/>
    <s v="Arômatique Bouquet garni - boite 0 kg 600 - &quot;Impact&quot;"/>
    <s v="SF00526"/>
    <n v="0.6"/>
    <x v="1"/>
    <x v="0"/>
    <d v="2018-04-05T00:00:00"/>
    <x v="58"/>
    <n v="2018"/>
    <n v="4"/>
    <n v="14"/>
    <n v="324"/>
    <n v="324"/>
    <n v="324"/>
    <n v="194.4"/>
    <n v="195.5"/>
    <n v="195.01000000000005"/>
  </r>
  <r>
    <n v="102"/>
    <n v="5"/>
    <n v="42177"/>
    <n v="696486"/>
    <n v="46871"/>
    <s v="A093M04-1"/>
    <s v="A093M04"/>
    <s v="TOL992"/>
    <s v="Céréal'nut HP+ saveur biscuit bte 900 g (ALLERGENES)"/>
    <s v="SF01220"/>
    <n v="0.9"/>
    <x v="1"/>
    <x v="0"/>
    <d v="2018-04-04T00:00:00"/>
    <x v="58"/>
    <n v="2018"/>
    <n v="4"/>
    <n v="14"/>
    <n v="756"/>
    <n v="756"/>
    <n v="751"/>
    <n v="675.9"/>
    <n v="683.9"/>
    <n v="681.02"/>
  </r>
  <r>
    <n v="102"/>
    <n v="5"/>
    <n v="42221"/>
    <n v="696975"/>
    <n v="46886"/>
    <s v="A094M03-1"/>
    <s v="A094M03"/>
    <s v="IMP038"/>
    <s v="Arômatique Paella - boite 0 kg 600 - &quot;Impact&quot;"/>
    <s v="SF00522"/>
    <n v="0.6"/>
    <x v="1"/>
    <x v="0"/>
    <d v="2018-04-05T00:00:00"/>
    <x v="58"/>
    <n v="2018"/>
    <n v="4"/>
    <n v="14"/>
    <n v="100"/>
    <n v="100"/>
    <n v="97"/>
    <n v="58.199999999999996"/>
    <n v="60.1"/>
    <n v="60.000000000000007"/>
  </r>
  <r>
    <n v="102"/>
    <n v="5"/>
    <n v="42282"/>
    <n v="697528"/>
    <n v="46888"/>
    <s v="A094M04-1"/>
    <s v="A094M04"/>
    <s v="PERF002"/>
    <s v="Fonds brun 1 kg  &quot;Nutrisens Performance&quot;"/>
    <s v="SF01322"/>
    <n v="1"/>
    <x v="1"/>
    <x v="0"/>
    <d v="2018-04-05T00:00:00"/>
    <x v="58"/>
    <n v="2018"/>
    <n v="4"/>
    <n v="14"/>
    <n v="324"/>
    <n v="324"/>
    <n v="316"/>
    <n v="316"/>
    <n v="323.89999999999998"/>
    <n v="323.98"/>
  </r>
  <r>
    <n v="102"/>
    <n v="5"/>
    <n v="42293"/>
    <n v="697745"/>
    <n v="46892"/>
    <s v="AS14PU02-7"/>
    <s v="AS14PU02"/>
    <s v="EDE106"/>
    <s v="Purée grand-mère pauvre en sodium sac 5 kg"/>
    <s v="SF01287"/>
    <n v="5"/>
    <x v="3"/>
    <x v="2"/>
    <d v="2018-04-05T00:00:00"/>
    <x v="58"/>
    <n v="2018"/>
    <n v="4"/>
    <n v="14"/>
    <n v="900"/>
    <n v="900"/>
    <n v="890"/>
    <n v="4450"/>
    <n v="0"/>
    <n v="0"/>
  </r>
  <r>
    <n v="102"/>
    <n v="5"/>
    <n v="42206"/>
    <n v="696709"/>
    <n v="46894"/>
    <s v="A096PX01"/>
    <s v="A096PX01"/>
    <s v="PREMIX00004"/>
    <s v="Pré-mix purée grand-mère salée &quot;nouvelle recette&quot;"/>
    <s v="XMP736"/>
    <n v="0"/>
    <x v="7"/>
    <x v="2"/>
    <d v="2018-04-06T00:00:00"/>
    <x v="59"/>
    <n v="2018"/>
    <n v="4"/>
    <n v="14"/>
    <n v="500"/>
    <n v="500"/>
    <n v="498.9"/>
    <n v="0"/>
    <n v="0"/>
    <n v="0"/>
  </r>
  <r>
    <n v="102"/>
    <n v="5"/>
    <n v="42161"/>
    <n v="696378"/>
    <n v="46922"/>
    <s v="A095M07-8"/>
    <s v="A095M07"/>
    <s v="TOL1026"/>
    <s v="Transimix stick 6.5g Tonus line"/>
    <s v="SF00148"/>
    <n v="6.0000000000000001E-3"/>
    <x v="4"/>
    <x v="0"/>
    <d v="2018-04-09T00:00:00"/>
    <x v="60"/>
    <n v="2018"/>
    <n v="4"/>
    <n v="15"/>
    <n v="2250"/>
    <n v="2192"/>
    <n v="1947"/>
    <n v="11.682"/>
    <n v="14.25"/>
    <n v="14.63"/>
  </r>
  <r>
    <n v="102"/>
    <n v="5"/>
    <n v="42163"/>
    <n v="696386"/>
    <n v="46912"/>
    <s v="A095M06-8"/>
    <s v="A095M06"/>
    <s v="TOL1026"/>
    <s v="Transimix stick 6.5g Tonus line"/>
    <s v="SF00148"/>
    <n v="6.0000000000000001E-3"/>
    <x v="4"/>
    <x v="0"/>
    <d v="2018-04-09T00:00:00"/>
    <x v="60"/>
    <n v="2018"/>
    <n v="4"/>
    <n v="15"/>
    <n v="2250"/>
    <n v="2258"/>
    <n v="1920"/>
    <n v="11.52"/>
    <n v="14.68"/>
    <n v="14.63"/>
  </r>
  <r>
    <n v="102"/>
    <n v="5"/>
    <n v="42167"/>
    <n v="696413"/>
    <n v="46923"/>
    <s v="A095M10-2"/>
    <s v="A095M10"/>
    <s v="TOL803"/>
    <s v="Eau gélifiée parfum grenadine sucré sachet 80g  &quot;Tonus Line&quot;"/>
    <s v="SF00718"/>
    <n v="0.08"/>
    <x v="2"/>
    <x v="0"/>
    <d v="2018-04-09T00:00:00"/>
    <x v="60"/>
    <n v="2018"/>
    <n v="4"/>
    <n v="15"/>
    <n v="5184"/>
    <n v="5184"/>
    <n v="5105"/>
    <n v="408.40000000000003"/>
    <n v="516.9"/>
    <n v="518.00999999999988"/>
  </r>
  <r>
    <n v="102"/>
    <n v="5"/>
    <n v="42169"/>
    <n v="696426"/>
    <n v="46921"/>
    <s v="A095M08-1"/>
    <s v="A095M08"/>
    <s v="TOL354"/>
    <s v="Eau gélifiée parfum citron sucré boite 800 g &quot;Tonus Line&quot;"/>
    <s v="SF00715"/>
    <n v="0.8"/>
    <x v="1"/>
    <x v="0"/>
    <d v="2018-04-09T00:00:00"/>
    <x v="60"/>
    <n v="2018"/>
    <n v="4"/>
    <n v="15"/>
    <n v="648"/>
    <n v="648"/>
    <n v="647"/>
    <n v="517.6"/>
    <n v="520.70000000000005"/>
    <n v="519.00000000000011"/>
  </r>
  <r>
    <n v="102"/>
    <n v="5"/>
    <n v="42173"/>
    <n v="696457"/>
    <n v="46924"/>
    <s v="A095M10-1"/>
    <s v="A095M10"/>
    <s v="TOL351"/>
    <s v="Eau gélifiée parfum abricot sucré boite 800 g &quot;Tonus Line&quot;"/>
    <s v="SF00711"/>
    <n v="0.8"/>
    <x v="1"/>
    <x v="0"/>
    <d v="2018-04-09T00:00:00"/>
    <x v="60"/>
    <n v="2018"/>
    <n v="4"/>
    <n v="15"/>
    <n v="648"/>
    <n v="648"/>
    <n v="648"/>
    <n v="518.4"/>
    <n v="516.9"/>
    <n v="518.00999999999988"/>
  </r>
  <r>
    <n v="102"/>
    <n v="5"/>
    <n v="42175"/>
    <n v="696472"/>
    <n v="46925"/>
    <s v="A096M01-1"/>
    <s v="A096M01"/>
    <s v="TOL363"/>
    <s v="Eau gélifiée parfum pomme sucré boite 800 g &quot;Tonus Line&quot;"/>
    <s v="SF00709"/>
    <n v="0.8"/>
    <x v="1"/>
    <x v="0"/>
    <d v="2018-04-09T00:00:00"/>
    <x v="60"/>
    <n v="2018"/>
    <n v="4"/>
    <n v="15"/>
    <n v="648"/>
    <n v="648"/>
    <n v="648"/>
    <n v="518.4"/>
    <n v="520.29999999999995"/>
    <n v="518.99"/>
  </r>
  <r>
    <n v="102"/>
    <n v="5"/>
    <n v="42207"/>
    <n v="696717"/>
    <n v="46895"/>
    <s v="A099PX01"/>
    <s v="A099PX01"/>
    <s v="PREMIX00005"/>
    <s v="Pré-mix purée grand-mère pauvre en sodium &quot;nouvelle recette&quot;"/>
    <s v="XMP736"/>
    <n v="0"/>
    <x v="7"/>
    <x v="2"/>
    <d v="2018-04-06T00:00:00"/>
    <x v="60"/>
    <n v="2018"/>
    <n v="4"/>
    <n v="15"/>
    <n v="400"/>
    <n v="500"/>
    <n v="500.3"/>
    <n v="0"/>
    <n v="0"/>
    <n v="0"/>
  </r>
  <r>
    <n v="102"/>
    <n v="5"/>
    <n v="42295"/>
    <n v="697776"/>
    <n v="46916"/>
    <s v="A099R01-1"/>
    <s v="A099R01"/>
    <s v="TOL972"/>
    <s v="Calorinut boîte 600g"/>
    <s v="SF01123"/>
    <n v="0.6"/>
    <x v="1"/>
    <x v="1"/>
    <d v="2018-04-09T00:00:00"/>
    <x v="60"/>
    <n v="2018"/>
    <n v="4"/>
    <n v="15"/>
    <n v="648"/>
    <n v="648"/>
    <n v="164"/>
    <n v="98.399999999999991"/>
    <n v="0"/>
    <n v="0"/>
  </r>
  <r>
    <n v="102"/>
    <n v="5"/>
    <n v="42296"/>
    <n v="697783"/>
    <n v="46909"/>
    <s v="A081M13-1"/>
    <s v="A081M13"/>
    <s v="TOL189"/>
    <s v="Gel Ami bte 0.300 kg &quot;TOL&quot;"/>
    <s v="SF01122"/>
    <n v="0.3"/>
    <x v="1"/>
    <x v="0"/>
    <d v="2018-04-09T00:00:00"/>
    <x v="60"/>
    <n v="2018"/>
    <n v="4"/>
    <n v="15"/>
    <n v="1436"/>
    <n v="1436"/>
    <n v="1377"/>
    <n v="413.09999999999997"/>
    <n v="430.6"/>
    <n v="423"/>
  </r>
  <r>
    <n v="102"/>
    <n v="5"/>
    <n v="42297"/>
    <n v="697790"/>
    <n v="46913"/>
    <s v="A088M03-1"/>
    <s v="A088M03"/>
    <s v="TOL189"/>
    <s v="Gel Ami bte 0.300 kg &quot;TOL&quot;"/>
    <s v="SF01122"/>
    <n v="0.3"/>
    <x v="1"/>
    <x v="0"/>
    <d v="2018-04-09T00:00:00"/>
    <x v="60"/>
    <n v="2018"/>
    <n v="4"/>
    <n v="15"/>
    <n v="1369"/>
    <n v="1369"/>
    <n v="1375"/>
    <n v="412.5"/>
    <n v="410.7"/>
    <n v="423"/>
  </r>
  <r>
    <n v="102"/>
    <n v="5"/>
    <n v="42298"/>
    <n v="697797"/>
    <n v="46907"/>
    <s v="A088M04-2"/>
    <s v="A088M04"/>
    <s v="TOL983"/>
    <s v="Gel' Ami - sac 1 kg - &quot;Tonus Line&quot;"/>
    <s v="SF01122"/>
    <n v="1"/>
    <x v="2"/>
    <x v="0"/>
    <d v="2018-04-09T00:00:00"/>
    <x v="60"/>
    <n v="2018"/>
    <n v="4"/>
    <n v="15"/>
    <n v="424"/>
    <n v="424"/>
    <n v="423"/>
    <n v="423"/>
    <n v="424.3"/>
    <n v="423"/>
  </r>
  <r>
    <n v="102"/>
    <n v="5"/>
    <n v="42077"/>
    <n v="695256"/>
    <n v="46936"/>
    <s v="A093M05-3"/>
    <s v="A093M05"/>
    <s v="TOL1054"/>
    <s v="Entremets à chaud parfum vanille avec édulcorants sachet 50g  &quot;NUTRISENS"/>
    <s v="SF01412"/>
    <n v="0.05"/>
    <x v="0"/>
    <x v="0"/>
    <d v="2018-04-10T00:00:00"/>
    <x v="61"/>
    <n v="2018"/>
    <n v="4"/>
    <n v="15"/>
    <n v="2592"/>
    <n v="2592"/>
    <n v="2520"/>
    <n v="126"/>
    <n v="129.9"/>
    <n v="129.60000000000002"/>
  </r>
  <r>
    <n v="102"/>
    <n v="5"/>
    <n v="42130"/>
    <n v="695929"/>
    <n v="46945"/>
    <s v="A099M07-1"/>
    <s v="A099M07"/>
    <s v="PF00031"/>
    <s v="Mousse parfum chocolat boite 1 kg &quot;Cookalim&quot;"/>
    <s v="SF01106"/>
    <n v="1"/>
    <x v="1"/>
    <x v="0"/>
    <d v="2018-04-10T00:00:00"/>
    <x v="61"/>
    <n v="2018"/>
    <n v="4"/>
    <n v="15"/>
    <n v="648"/>
    <n v="648"/>
    <n v="637"/>
    <n v="637"/>
    <n v="654.79999999999995"/>
    <n v="648"/>
  </r>
  <r>
    <n v="102"/>
    <n v="5"/>
    <n v="42165"/>
    <n v="696394"/>
    <n v="46939"/>
    <s v="A095M09-8"/>
    <s v="A095M09"/>
    <s v="TOL1011"/>
    <s v="Hydrinstant parf. ananas avec sucre et édulc stick 30g Tonus line"/>
    <s v="SF01292"/>
    <n v="0.03"/>
    <x v="4"/>
    <x v="0"/>
    <d v="2018-04-09T00:00:00"/>
    <x v="61"/>
    <n v="2018"/>
    <n v="4"/>
    <n v="15"/>
    <n v="4480"/>
    <n v="4500"/>
    <n v="4320"/>
    <n v="129.6"/>
    <n v="135.5"/>
    <n v="134.97999999999999"/>
  </r>
  <r>
    <n v="102"/>
    <n v="5"/>
    <n v="42179"/>
    <n v="696507"/>
    <n v="46937"/>
    <s v="A099M02-1"/>
    <s v="A099M02"/>
    <s v="TOL993"/>
    <s v="Céréal'nut HP+ avec édulcorants saveur biscuit bte 750 g (ALLERGENES)"/>
    <s v="SF01221"/>
    <n v="0.75"/>
    <x v="1"/>
    <x v="0"/>
    <d v="2018-04-10T00:00:00"/>
    <x v="61"/>
    <n v="2018"/>
    <n v="4"/>
    <n v="15"/>
    <n v="756"/>
    <n v="756"/>
    <n v="756"/>
    <n v="567"/>
    <n v="569.5"/>
    <n v="567.0200000000001"/>
  </r>
  <r>
    <n v="102"/>
    <n v="5"/>
    <n v="42181"/>
    <n v="696528"/>
    <n v="46935"/>
    <s v="A099M04-1"/>
    <s v="A099M04"/>
    <s v="TOL990"/>
    <s v="Nutridej' céréales saveur praliné 900 g (ALLERGENES)"/>
    <s v="SF01224"/>
    <n v="0.9"/>
    <x v="1"/>
    <x v="0"/>
    <d v="2018-04-10T00:00:00"/>
    <x v="61"/>
    <n v="2018"/>
    <n v="4"/>
    <n v="15"/>
    <n v="324"/>
    <n v="324"/>
    <n v="303"/>
    <n v="272.7"/>
    <n v="295.5"/>
    <n v="292"/>
  </r>
  <r>
    <n v="102"/>
    <n v="5"/>
    <n v="42187"/>
    <n v="696581"/>
    <n v="46929"/>
    <s v="A099M05-2"/>
    <s v="A099M05"/>
    <s v="TOL098"/>
    <s v="Crème HP saveur vanille sachet 200g &quot;TOL&quot;"/>
    <s v="SF01232"/>
    <n v="0.2"/>
    <x v="2"/>
    <x v="0"/>
    <d v="2018-04-09T00:00:00"/>
    <x v="61"/>
    <n v="2018"/>
    <n v="4"/>
    <n v="15"/>
    <n v="1800"/>
    <n v="1800"/>
    <n v="1768"/>
    <n v="353.6"/>
    <n v="360.1"/>
    <n v="360.01000000000005"/>
  </r>
  <r>
    <n v="102"/>
    <n v="5"/>
    <n v="42189"/>
    <n v="696596"/>
    <n v="46938"/>
    <s v="A099M06-2"/>
    <s v="A099M06"/>
    <s v="TOL232"/>
    <s v="Crème HP saveur fruits des bois sachet 200g &quot;TOL&quot;"/>
    <s v="SF01243"/>
    <n v="0.2"/>
    <x v="2"/>
    <x v="0"/>
    <d v="2018-04-10T00:00:00"/>
    <x v="61"/>
    <n v="2018"/>
    <n v="4"/>
    <n v="15"/>
    <n v="1620"/>
    <n v="1620"/>
    <n v="1602"/>
    <n v="320.40000000000003"/>
    <n v="324.3"/>
    <n v="324"/>
  </r>
  <r>
    <n v="102"/>
    <n v="5"/>
    <n v="42195"/>
    <n v="696642"/>
    <n v="46942"/>
    <s v="A100M01-2"/>
    <s v="A100M01"/>
    <s v="PF00218"/>
    <s v="Entremets parfum citron - sac 1 kg - &quot;Cookalim&quot;"/>
    <s v="SF01054"/>
    <n v="1"/>
    <x v="2"/>
    <x v="0"/>
    <d v="2018-04-10T00:00:00"/>
    <x v="61"/>
    <n v="2018"/>
    <n v="4"/>
    <n v="15"/>
    <n v="108"/>
    <n v="108"/>
    <n v="103"/>
    <n v="103"/>
    <n v="108"/>
    <n v="108"/>
  </r>
  <r>
    <n v="102"/>
    <n v="5"/>
    <n v="42199"/>
    <n v="696676"/>
    <n v="46944"/>
    <s v="A100M02-1"/>
    <s v="A100M02"/>
    <s v="PF00220"/>
    <s v="Entremets parfum praliné - sac 1 kg - &quot;Cookalim&quot;"/>
    <s v="SF01057"/>
    <n v="1"/>
    <x v="2"/>
    <x v="0"/>
    <d v="2018-04-10T00:00:00"/>
    <x v="61"/>
    <n v="2018"/>
    <n v="4"/>
    <n v="15"/>
    <n v="108"/>
    <n v="108"/>
    <n v="103"/>
    <n v="103"/>
    <n v="108"/>
    <n v="107.99000000000001"/>
  </r>
  <r>
    <n v="102"/>
    <n v="5"/>
    <n v="42258"/>
    <n v="697299"/>
    <n v="46928"/>
    <s v="A099M03-1"/>
    <s v="A099M03"/>
    <s v="TOL992"/>
    <s v="Céréal'nut HP+ saveur biscuit bte 900 g (ALLERGENES)"/>
    <s v="SF01220"/>
    <n v="0.9"/>
    <x v="1"/>
    <x v="0"/>
    <d v="2018-04-10T00:00:00"/>
    <x v="61"/>
    <n v="2018"/>
    <n v="4"/>
    <n v="15"/>
    <n v="756"/>
    <n v="756"/>
    <n v="755"/>
    <n v="679.5"/>
    <n v="684.3"/>
    <n v="681.0200000000001"/>
  </r>
  <r>
    <n v="102"/>
    <n v="5"/>
    <n v="42308"/>
    <n v="698095"/>
    <n v="46943"/>
    <s v="A099MR04-1"/>
    <s v="A099MR04"/>
    <s v="TOL990"/>
    <s v="Nutridej' céréales saveur praliné 900 g (ALLERGENES)"/>
    <s v="SF01224"/>
    <n v="0.9"/>
    <x v="1"/>
    <x v="0"/>
    <d v="2018-04-10T00:00:00"/>
    <x v="61"/>
    <n v="2018"/>
    <n v="4"/>
    <n v="15"/>
    <n v="21"/>
    <n v="21"/>
    <n v="21"/>
    <n v="18.900000000000002"/>
    <n v="19"/>
    <n v="19"/>
  </r>
  <r>
    <n v="102"/>
    <n v="5"/>
    <n v="42089"/>
    <n v="695370"/>
    <n v="46956"/>
    <s v="A094M02-1"/>
    <s v="A094M02"/>
    <s v="PERF00001"/>
    <s v="Bouillon de volaille 1 kg  &quot;Nutrisens Performance&quot;"/>
    <s v="SF01313"/>
    <n v="1"/>
    <x v="1"/>
    <x v="0"/>
    <d v="2018-04-11T00:00:00"/>
    <x v="62"/>
    <n v="2018"/>
    <n v="4"/>
    <n v="15"/>
    <n v="648"/>
    <n v="648"/>
    <n v="643"/>
    <n v="643"/>
    <n v="648.70000000000005"/>
    <n v="648"/>
  </r>
  <r>
    <n v="102"/>
    <n v="5"/>
    <n v="42134"/>
    <n v="695969"/>
    <n v="46959"/>
    <s v="A100M04-6"/>
    <s v="A100M04"/>
    <s v="BRAKE029"/>
    <s v="Fonds brun lié SANS GLUTAMATE 600G &quot;BRAKE&quot;"/>
    <s v="SF01385"/>
    <n v="0.6"/>
    <x v="5"/>
    <x v="0"/>
    <d v="2018-04-11T00:00:00"/>
    <x v="62"/>
    <n v="2018"/>
    <n v="4"/>
    <n v="15"/>
    <n v="1152"/>
    <n v="1152"/>
    <n v="1151"/>
    <n v="690.6"/>
    <n v="693.3"/>
    <n v="691.19000000000017"/>
  </r>
  <r>
    <n v="102"/>
    <n v="5"/>
    <n v="42138"/>
    <n v="696029"/>
    <n v="46965"/>
    <s v="A101M02-5"/>
    <s v="A101M02"/>
    <s v="BRAKE037"/>
    <s v="Jus de veau lié  SANS GLUTAMATE 600G &quot;BRAKE&quot;"/>
    <s v="SF01430"/>
    <n v="0.6"/>
    <x v="5"/>
    <x v="0"/>
    <d v="2018-04-11T00:00:00"/>
    <x v="62"/>
    <n v="2018"/>
    <n v="4"/>
    <n v="15"/>
    <n v="528"/>
    <n v="528"/>
    <n v="530"/>
    <n v="318"/>
    <n v="319.3"/>
    <n v="316.82000000000005"/>
  </r>
  <r>
    <n v="102"/>
    <n v="5"/>
    <n v="42154"/>
    <n v="696209"/>
    <n v="46958"/>
    <s v="A101M04-1"/>
    <s v="A101M04"/>
    <s v="PF00013"/>
    <s v="Bouillon de boeuf boite 1 kg Cookalim"/>
    <s v="SF00855"/>
    <n v="1"/>
    <x v="1"/>
    <x v="0"/>
    <d v="2018-04-11T00:00:00"/>
    <x v="62"/>
    <n v="2018"/>
    <n v="4"/>
    <n v="15"/>
    <n v="180"/>
    <n v="180"/>
    <n v="179"/>
    <n v="179"/>
    <n v="180.3"/>
    <n v="180.00000000000003"/>
  </r>
  <r>
    <n v="102"/>
    <n v="5"/>
    <n v="42183"/>
    <n v="696544"/>
    <n v="46964"/>
    <s v="A101M03-1"/>
    <s v="A101M03"/>
    <s v="PERF019"/>
    <s v="Jus de poulet bte 1kg &quot;NUTRISENS PERFORMANCE&quot;"/>
    <s v="SF01335"/>
    <n v="1"/>
    <x v="1"/>
    <x v="0"/>
    <d v="2018-04-11T00:00:00"/>
    <x v="62"/>
    <n v="2018"/>
    <n v="4"/>
    <n v="15"/>
    <n v="108"/>
    <n v="108"/>
    <n v="108"/>
    <n v="108"/>
    <n v="108"/>
    <n v="108"/>
  </r>
  <r>
    <n v="102"/>
    <n v="5"/>
    <n v="42185"/>
    <n v="696562"/>
    <n v="46957"/>
    <s v="A101M01-2"/>
    <s v="A101M01"/>
    <s v="PERF070"/>
    <s v="Velouté d'asperge 1Kg  &quot;NUTRISENS PERFORMANCE&quot;"/>
    <s v="SF01426"/>
    <n v="1"/>
    <x v="2"/>
    <x v="0"/>
    <d v="2018-04-11T00:00:00"/>
    <x v="62"/>
    <n v="2018"/>
    <n v="4"/>
    <n v="15"/>
    <n v="144"/>
    <n v="144"/>
    <n v="137"/>
    <n v="137"/>
    <n v="144.1"/>
    <n v="143.99"/>
  </r>
  <r>
    <n v="102"/>
    <n v="5"/>
    <n v="42215"/>
    <n v="696910"/>
    <n v="46952"/>
    <s v="A100M03-1"/>
    <s v="A100M03"/>
    <s v="PF00014"/>
    <s v="Bouillon de volaille boite 1 kg Cookalim"/>
    <s v="SF00857"/>
    <n v="1"/>
    <x v="1"/>
    <x v="0"/>
    <d v="2018-04-10T00:00:00"/>
    <x v="62"/>
    <n v="2018"/>
    <n v="4"/>
    <n v="15"/>
    <n v="390"/>
    <n v="390"/>
    <n v="384"/>
    <n v="384"/>
    <n v="390.9"/>
    <n v="390.01"/>
  </r>
  <r>
    <n v="102"/>
    <n v="5"/>
    <n v="42217"/>
    <n v="696928"/>
    <n v="46953"/>
    <s v="A100M06-1"/>
    <s v="A100M06"/>
    <s v="PF00021"/>
    <s v="Jus de veau boite 0kg900 Cookalim"/>
    <s v="SF00892"/>
    <n v="0.9"/>
    <x v="1"/>
    <x v="0"/>
    <d v="2018-04-11T00:00:00"/>
    <x v="62"/>
    <n v="2018"/>
    <n v="4"/>
    <n v="15"/>
    <n v="326"/>
    <n v="326"/>
    <n v="323"/>
    <n v="290.7"/>
    <n v="293.5"/>
    <n v="293.99"/>
  </r>
  <r>
    <n v="102"/>
    <n v="5"/>
    <n v="42301"/>
    <n v="697869"/>
    <n v="46961"/>
    <s v="A095M01-8"/>
    <s v="A095M01"/>
    <s v="PF00242"/>
    <s v="Gel clear stick  3,7G"/>
    <s v="SF01381"/>
    <n v="3.0000000000000001E-3"/>
    <x v="4"/>
    <x v="0"/>
    <d v="2018-04-11T00:00:00"/>
    <x v="62"/>
    <n v="2018"/>
    <n v="4"/>
    <n v="15"/>
    <n v="5000"/>
    <n v="5000"/>
    <n v="2160"/>
    <n v="6.48"/>
    <n v="9"/>
    <n v="9"/>
  </r>
  <r>
    <n v="102"/>
    <n v="5"/>
    <n v="42302"/>
    <n v="697998"/>
    <n v="46963"/>
    <s v="A099R02-1"/>
    <s v="A099R02"/>
    <s v="PF00071"/>
    <s v="Roux blanc boite 1 kg Cookalim"/>
    <s v="SF00843"/>
    <n v="1"/>
    <x v="1"/>
    <x v="1"/>
    <d v="2018-04-11T00:00:00"/>
    <x v="62"/>
    <n v="2018"/>
    <n v="4"/>
    <n v="15"/>
    <n v="54"/>
    <n v="54"/>
    <n v="54"/>
    <n v="54"/>
    <n v="0"/>
    <n v="0"/>
  </r>
  <r>
    <n v="102"/>
    <n v="5"/>
    <n v="42321"/>
    <n v="698320"/>
    <n v="46960"/>
    <s v="A080M01-1"/>
    <s v="A080M01"/>
    <s v="PERF013"/>
    <s v="Jus de veau lié pauvre en sodium 1 kg  &quot;Nutrisens Performance&quot;"/>
    <s v="SF01327"/>
    <n v="1"/>
    <x v="1"/>
    <x v="0"/>
    <d v="2018-04-11T00:00:00"/>
    <x v="62"/>
    <n v="2018"/>
    <n v="4"/>
    <n v="15"/>
    <n v="252"/>
    <n v="252"/>
    <n v="255"/>
    <n v="255"/>
    <n v="255"/>
    <n v="255"/>
  </r>
  <r>
    <n v="102"/>
    <n v="5"/>
    <n v="42332"/>
    <n v="698410"/>
    <n v="46962"/>
    <s v="AS15PU01-7"/>
    <s v="AS15PU01"/>
    <s v="EDE103"/>
    <s v="Purée grand-mère salée sac 5 kg"/>
    <s v="SF01288"/>
    <n v="5"/>
    <x v="3"/>
    <x v="2"/>
    <d v="2018-04-11T00:00:00"/>
    <x v="62"/>
    <n v="2018"/>
    <n v="4"/>
    <n v="15"/>
    <n v="840"/>
    <n v="840"/>
    <n v="833"/>
    <n v="4165"/>
    <n v="0"/>
    <n v="0"/>
  </r>
  <r>
    <n v="102"/>
    <n v="5"/>
    <n v="42114"/>
    <n v="695626"/>
    <n v="46815"/>
    <s v="A088M02"/>
    <s v="A088M02"/>
    <s v="ED06"/>
    <s v="HYDRA CLEAR ED Orange V4"/>
    <s v="XMP869"/>
    <n v="0"/>
    <x v="7"/>
    <x v="1"/>
    <d v="2018-03-19T00:00:00"/>
    <x v="63"/>
    <n v="2018"/>
    <n v="4"/>
    <n v="15"/>
    <n v="100"/>
    <n v="100"/>
    <n v="100"/>
    <n v="0"/>
    <n v="0"/>
    <n v="0"/>
  </r>
  <r>
    <n v="102"/>
    <n v="5"/>
    <n v="42132"/>
    <n v="695946"/>
    <n v="46986"/>
    <s v="A101M05-6"/>
    <s v="A101M05"/>
    <s v="BRAKE034"/>
    <s v="Bouillon de légumes SANS GLUTAMATE  &quot;BRAKE&quot;"/>
    <s v="SF01390"/>
    <n v="1.5"/>
    <x v="5"/>
    <x v="0"/>
    <d v="2018-04-12T00:00:00"/>
    <x v="63"/>
    <n v="2018"/>
    <n v="4"/>
    <n v="15"/>
    <n v="150"/>
    <n v="150"/>
    <n v="150"/>
    <n v="225"/>
    <n v="225.9"/>
    <n v="225.02"/>
  </r>
  <r>
    <n v="102"/>
    <n v="5"/>
    <n v="42136"/>
    <n v="695999"/>
    <n v="46970"/>
    <s v="A101M06-6"/>
    <s v="A101M06"/>
    <s v="BRAKE036"/>
    <s v="Fonds brun lié demi-glace SANS GLUTAMATE 600G &quot;BRAKE&quot;"/>
    <s v="SF01429"/>
    <n v="0.6"/>
    <x v="5"/>
    <x v="0"/>
    <d v="2018-04-11T00:00:00"/>
    <x v="63"/>
    <n v="2018"/>
    <n v="4"/>
    <n v="15"/>
    <n v="384"/>
    <n v="384"/>
    <n v="382"/>
    <n v="229.2"/>
    <n v="231.7"/>
    <n v="230.39999999999998"/>
  </r>
  <r>
    <n v="102"/>
    <n v="5"/>
    <n v="42140"/>
    <n v="696057"/>
    <n v="46979"/>
    <s v="A101M07-6"/>
    <s v="A101M07"/>
    <s v="BRAKE030"/>
    <s v="Fumet de poisson SANS GLUTAMATE 600G &quot;BRAKE&quot;"/>
    <s v="SF01386"/>
    <n v="0.6"/>
    <x v="5"/>
    <x v="0"/>
    <d v="2018-04-12T00:00:00"/>
    <x v="63"/>
    <n v="2018"/>
    <n v="4"/>
    <n v="15"/>
    <n v="700"/>
    <n v="700"/>
    <n v="697"/>
    <n v="418.2"/>
    <n v="421.1"/>
    <n v="419.99999999999994"/>
  </r>
  <r>
    <n v="102"/>
    <n v="5"/>
    <n v="42303"/>
    <n v="698004"/>
    <n v="46989"/>
    <s v="A099R03-6"/>
    <s v="A099R03"/>
    <s v="BRAKE008"/>
    <s v="Roux blanc - boite 1,5 kg"/>
    <s v="SF00843"/>
    <n v="1.5"/>
    <x v="5"/>
    <x v="1"/>
    <d v="2018-04-12T00:00:00"/>
    <x v="63"/>
    <n v="2018"/>
    <n v="4"/>
    <n v="15"/>
    <n v="432"/>
    <n v="432"/>
    <n v="432"/>
    <n v="648"/>
    <n v="0"/>
    <n v="0"/>
  </r>
  <r>
    <n v="102"/>
    <n v="5"/>
    <n v="42323"/>
    <n v="698355"/>
    <n v="46971"/>
    <s v="A102R01-1"/>
    <s v="A102R01"/>
    <s v="TOL1066"/>
    <s v="Protipulse 550 g"/>
    <s v="XMP866"/>
    <n v="0.55000000000000004"/>
    <x v="1"/>
    <x v="1"/>
    <d v="2018-04-12T00:00:00"/>
    <x v="63"/>
    <n v="2018"/>
    <n v="4"/>
    <n v="15"/>
    <n v="854"/>
    <n v="854"/>
    <n v="851"/>
    <n v="468.05"/>
    <n v="0"/>
    <n v="0"/>
  </r>
  <r>
    <n v="102"/>
    <n v="5"/>
    <n v="42324"/>
    <n v="698362"/>
    <n v="46978"/>
    <s v="A102R02-1"/>
    <s v="A102R02"/>
    <s v="TOL1066"/>
    <s v="Protipulse 550 g"/>
    <s v="XMP866"/>
    <n v="0.55000000000000004"/>
    <x v="1"/>
    <x v="1"/>
    <d v="2018-04-12T00:00:00"/>
    <x v="63"/>
    <n v="2018"/>
    <n v="4"/>
    <n v="15"/>
    <n v="854"/>
    <n v="854"/>
    <n v="846"/>
    <n v="465.3"/>
    <n v="0"/>
    <n v="0"/>
  </r>
  <r>
    <n v="102"/>
    <n v="5"/>
    <n v="42336"/>
    <n v="698429"/>
    <n v="46983"/>
    <s v="A102R03-1"/>
    <s v="A102R03"/>
    <s v="TOL1066"/>
    <s v="Protipulse 550 g"/>
    <s v="XMP866"/>
    <n v="0.55000000000000004"/>
    <x v="1"/>
    <x v="1"/>
    <d v="2018-04-12T00:00:00"/>
    <x v="63"/>
    <n v="2018"/>
    <n v="4"/>
    <n v="15"/>
    <n v="854"/>
    <n v="854"/>
    <n v="846"/>
    <n v="465.3"/>
    <n v="0"/>
    <n v="0"/>
  </r>
  <r>
    <n v="102"/>
    <n v="5"/>
    <n v="42382"/>
    <n v="698823"/>
    <n v="46976"/>
    <s v="A088M02"/>
    <s v="A088M02"/>
    <s v="ED06"/>
    <s v="HYDRA CLEAR ED Orange V4"/>
    <s v="XMP869"/>
    <n v="0"/>
    <x v="7"/>
    <x v="1"/>
    <d v="2018-04-12T00:00:00"/>
    <x v="63"/>
    <n v="2018"/>
    <n v="4"/>
    <n v="15"/>
    <n v="100"/>
    <n v="100"/>
    <n v="100.26"/>
    <n v="0"/>
    <n v="0"/>
    <n v="0"/>
  </r>
  <r>
    <n v="102"/>
    <n v="5"/>
    <n v="42384"/>
    <n v="698868"/>
    <n v="46985"/>
    <s v="A102R04-1"/>
    <s v="A102R04"/>
    <s v="TOL1066"/>
    <s v="Protipulse 550 g"/>
    <s v="XMP866"/>
    <n v="0.55000000000000004"/>
    <x v="1"/>
    <x v="1"/>
    <d v="2018-04-12T00:00:00"/>
    <x v="63"/>
    <n v="2018"/>
    <n v="4"/>
    <n v="15"/>
    <n v="854"/>
    <n v="854"/>
    <n v="852"/>
    <n v="468.6"/>
    <n v="0"/>
    <n v="0"/>
  </r>
  <r>
    <n v="102"/>
    <n v="5"/>
    <n v="42388"/>
    <n v="698918"/>
    <n v="46988"/>
    <s v="AS15PU01-7"/>
    <s v="AS15PU01"/>
    <s v="EDE104"/>
    <s v="Purée grand-mère salée sac 15 kg"/>
    <s v="SF01288"/>
    <n v="15"/>
    <x v="3"/>
    <x v="2"/>
    <d v="2018-04-12T00:00:00"/>
    <x v="63"/>
    <n v="2018"/>
    <n v="4"/>
    <n v="15"/>
    <n v="340"/>
    <n v="340"/>
    <n v="339"/>
    <n v="5085"/>
    <n v="0"/>
    <n v="0"/>
  </r>
  <r>
    <n v="102"/>
    <n v="5"/>
    <n v="42252"/>
    <n v="697259"/>
    <n v="47248"/>
    <s v="A103M01-3"/>
    <s v="A103M01"/>
    <s v="TOL375"/>
    <s v="Eau gélifiée parfum fruits rouges sucré sachet 27g &quot;Tonus Line&quot;"/>
    <s v="SF00717"/>
    <n v="2.7E-2"/>
    <x v="0"/>
    <x v="0"/>
    <d v="2018-04-16T00:00:00"/>
    <x v="64"/>
    <n v="2018"/>
    <n v="4"/>
    <n v="16"/>
    <n v="3500"/>
    <n v="3500"/>
    <n v="3365"/>
    <n v="90.855000000000004"/>
    <n v="94.1"/>
    <n v="93.990000000000009"/>
  </r>
  <r>
    <n v="102"/>
    <n v="5"/>
    <n v="42325"/>
    <n v="698369"/>
    <n v="47003"/>
    <s v="A088M05-2"/>
    <s v="A088M05"/>
    <s v="TOL983"/>
    <s v="Gel' Ami - sac 1 kg - &quot;Tonus Line&quot;"/>
    <s v="SF01122"/>
    <n v="1"/>
    <x v="2"/>
    <x v="0"/>
    <d v="2018-04-16T00:00:00"/>
    <x v="64"/>
    <n v="2018"/>
    <n v="4"/>
    <n v="16"/>
    <n v="423"/>
    <n v="423"/>
    <n v="420"/>
    <n v="420"/>
    <n v="424.3"/>
    <n v="423"/>
  </r>
  <r>
    <n v="102"/>
    <n v="5"/>
    <n v="42326"/>
    <n v="698374"/>
    <n v="47001"/>
    <s v="A088M06-2"/>
    <s v="A088M06"/>
    <s v="TOL983"/>
    <s v="Gel' Ami - sac 1 kg - &quot;Tonus Line&quot;"/>
    <s v="SF01122"/>
    <n v="1"/>
    <x v="2"/>
    <x v="0"/>
    <d v="2018-04-16T00:00:00"/>
    <x v="64"/>
    <n v="2018"/>
    <n v="4"/>
    <n v="16"/>
    <n v="423"/>
    <n v="423"/>
    <n v="420"/>
    <n v="420"/>
    <n v="423.9"/>
    <n v="423"/>
  </r>
  <r>
    <n v="102"/>
    <n v="5"/>
    <n v="42327"/>
    <n v="698379"/>
    <n v="47006"/>
    <s v="A088M07-2"/>
    <s v="A088M07"/>
    <s v="TOL983"/>
    <s v="Gel' Ami - sac 1 kg - &quot;Tonus Line&quot;"/>
    <s v="SF01122"/>
    <n v="1"/>
    <x v="2"/>
    <x v="0"/>
    <d v="2018-04-16T00:00:00"/>
    <x v="64"/>
    <n v="2018"/>
    <n v="4"/>
    <n v="16"/>
    <n v="423"/>
    <n v="423"/>
    <n v="420"/>
    <n v="420"/>
    <n v="435.1"/>
    <n v="423"/>
  </r>
  <r>
    <n v="102"/>
    <n v="5"/>
    <n v="42328"/>
    <n v="698384"/>
    <n v="47011"/>
    <s v="A095M02-2"/>
    <s v="A095M02"/>
    <s v="TOL983"/>
    <s v="Gel' Ami - sac 1 kg - &quot;Tonus Line&quot;"/>
    <s v="SF01122"/>
    <n v="1"/>
    <x v="2"/>
    <x v="0"/>
    <d v="2018-04-16T00:00:00"/>
    <x v="64"/>
    <n v="2018"/>
    <n v="4"/>
    <n v="16"/>
    <n v="423"/>
    <n v="423"/>
    <n v="421"/>
    <n v="421"/>
    <n v="410.9"/>
    <n v="423"/>
  </r>
  <r>
    <n v="102"/>
    <n v="5"/>
    <n v="42329"/>
    <n v="698389"/>
    <n v="47007"/>
    <s v="A095M03-1"/>
    <s v="A095M03"/>
    <s v="TOL191"/>
    <s v="Gel Ami bte 0.800 kg &quot;TOL&quot;"/>
    <s v="SF01122"/>
    <n v="0.8"/>
    <x v="1"/>
    <x v="0"/>
    <d v="2018-04-16T00:00:00"/>
    <x v="64"/>
    <n v="2018"/>
    <n v="4"/>
    <n v="16"/>
    <n v="529"/>
    <n v="529"/>
    <n v="530"/>
    <n v="424"/>
    <n v="423.5"/>
    <n v="423"/>
  </r>
  <r>
    <n v="102"/>
    <n v="5"/>
    <n v="42330"/>
    <n v="698396"/>
    <n v="47010"/>
    <s v="A095M04-1"/>
    <s v="A095M04"/>
    <s v="TOL191"/>
    <s v="Gel Ami bte 0.800 kg &quot;TOL&quot;"/>
    <s v="SF01122"/>
    <n v="0.8"/>
    <x v="1"/>
    <x v="0"/>
    <d v="2018-04-16T00:00:00"/>
    <x v="64"/>
    <n v="2018"/>
    <n v="4"/>
    <n v="16"/>
    <n v="529"/>
    <n v="529"/>
    <n v="522"/>
    <n v="417.6"/>
    <n v="423.9"/>
    <n v="423"/>
  </r>
  <r>
    <n v="102"/>
    <n v="5"/>
    <n v="42331"/>
    <n v="698403"/>
    <n v="47015"/>
    <s v="A095M05-1"/>
    <s v="A095M05"/>
    <s v="TOL191"/>
    <s v="Gel Ami bte 0.800 kg &quot;TOL&quot;"/>
    <s v="SF01122"/>
    <n v="0.8"/>
    <x v="1"/>
    <x v="0"/>
    <d v="2018-04-16T00:00:00"/>
    <x v="64"/>
    <n v="2018"/>
    <n v="4"/>
    <n v="16"/>
    <n v="529"/>
    <n v="529"/>
    <n v="547"/>
    <n v="437.6"/>
    <n v="434.5"/>
    <n v="423"/>
  </r>
  <r>
    <n v="102"/>
    <n v="5"/>
    <n v="42387"/>
    <n v="698904"/>
    <n v="47004"/>
    <s v="A106R01-1"/>
    <s v="A106R01"/>
    <s v="TOL058"/>
    <s v="Gel'mix+ bte 500g &quot;TOL&quot;"/>
    <s v="SF01249"/>
    <n v="0.5"/>
    <x v="1"/>
    <x v="1"/>
    <d v="2018-04-16T00:00:00"/>
    <x v="64"/>
    <n v="2018"/>
    <n v="4"/>
    <n v="16"/>
    <n v="700"/>
    <n v="700"/>
    <n v="704"/>
    <n v="352"/>
    <n v="0"/>
    <n v="0"/>
  </r>
  <r>
    <n v="102"/>
    <n v="5"/>
    <n v="42389"/>
    <n v="698944"/>
    <n v="47005"/>
    <s v="A106R02-1"/>
    <s v="A106R02"/>
    <s v="TOL058"/>
    <s v="Gel'mix+ bte 500g &quot;TOL&quot;"/>
    <s v="SF01249"/>
    <n v="0.5"/>
    <x v="1"/>
    <x v="1"/>
    <d v="2018-04-16T00:00:00"/>
    <x v="64"/>
    <n v="2018"/>
    <n v="4"/>
    <n v="16"/>
    <n v="700"/>
    <n v="700"/>
    <n v="704"/>
    <n v="352"/>
    <n v="0"/>
    <n v="0"/>
  </r>
  <r>
    <n v="102"/>
    <n v="5"/>
    <n v="42246"/>
    <n v="697208"/>
    <n v="47022"/>
    <s v="A103M02-1"/>
    <s v="A103M02"/>
    <s v="TOL985"/>
    <s v="Nutridej' céréales saveur biscuit 900 g (ALLERGENES)"/>
    <s v="SF01173"/>
    <n v="0.9"/>
    <x v="1"/>
    <x v="0"/>
    <d v="2018-04-17T00:00:00"/>
    <x v="65"/>
    <n v="2018"/>
    <n v="4"/>
    <n v="16"/>
    <n v="700"/>
    <n v="756"/>
    <n v="763"/>
    <n v="686.7"/>
    <n v="684"/>
    <n v="681.0100000000001"/>
  </r>
  <r>
    <n v="102"/>
    <n v="5"/>
    <n v="42248"/>
    <n v="697225"/>
    <n v="47033"/>
    <s v="A103M04-1"/>
    <s v="A103M04"/>
    <s v="TOL992"/>
    <s v="Céréal'nut HP+ saveur biscuit bte 900 g (ALLERGENES)"/>
    <s v="SF01220"/>
    <n v="0.9"/>
    <x v="1"/>
    <x v="0"/>
    <d v="2018-04-17T00:00:00"/>
    <x v="65"/>
    <n v="2018"/>
    <n v="4"/>
    <n v="16"/>
    <n v="756"/>
    <n v="756"/>
    <n v="753"/>
    <n v="677.7"/>
    <n v="681.1"/>
    <n v="681.0200000000001"/>
  </r>
  <r>
    <n v="102"/>
    <n v="5"/>
    <n v="42250"/>
    <n v="697246"/>
    <n v="47025"/>
    <s v="A102M05-2"/>
    <s v="A102M05"/>
    <s v="TOL805"/>
    <s v="Eau gélifiée parfum ananas sucré sachet 80g  &quot;Tonus Line&quot;"/>
    <s v="SF00712"/>
    <n v="0.08"/>
    <x v="2"/>
    <x v="0"/>
    <d v="2018-04-16T00:00:00"/>
    <x v="65"/>
    <n v="2018"/>
    <n v="4"/>
    <n v="16"/>
    <n v="5184"/>
    <n v="5184"/>
    <n v="5068"/>
    <n v="405.44"/>
    <n v="415.9"/>
    <n v="414.99999999999994"/>
  </r>
  <r>
    <n v="102"/>
    <n v="5"/>
    <n v="42254"/>
    <n v="697273"/>
    <n v="47030"/>
    <s v="A102M07-2"/>
    <s v="A102M07"/>
    <s v="EDE079"/>
    <s v="Rudy'Gel parfum ananas sachet 100g  &quot;Edé Ruy&quot;"/>
    <s v="SF01250"/>
    <n v="0.1"/>
    <x v="2"/>
    <x v="1"/>
    <d v="2018-04-17T00:00:00"/>
    <x v="65"/>
    <n v="2018"/>
    <n v="4"/>
    <n v="16"/>
    <n v="1344"/>
    <n v="1344"/>
    <n v="1296"/>
    <n v="129.6"/>
    <n v="134.30000000000001"/>
    <n v="135.34"/>
  </r>
  <r>
    <n v="102"/>
    <n v="5"/>
    <n v="42256"/>
    <n v="697285"/>
    <n v="47034"/>
    <s v="A102M08-2"/>
    <s v="A102M08"/>
    <s v="EDE048"/>
    <s v="Rudy'Gel avec édulcorants parfum grenadine sachet 50g  &quot;Edé Ruy&quot;"/>
    <s v="SF01203"/>
    <n v="0.05"/>
    <x v="2"/>
    <x v="0"/>
    <d v="2018-04-17T00:00:00"/>
    <x v="65"/>
    <n v="2018"/>
    <n v="4"/>
    <n v="16"/>
    <n v="1344"/>
    <n v="1344"/>
    <n v="1267"/>
    <n v="63.35"/>
    <n v="67.900000000000006"/>
    <n v="68.179999999999993"/>
  </r>
  <r>
    <n v="102"/>
    <n v="5"/>
    <n v="42260"/>
    <n v="697320"/>
    <n v="47035"/>
    <s v="A103M05-1"/>
    <s v="A103M05"/>
    <s v="TOL992"/>
    <s v="Céréal'nut HP+ saveur biscuit bte 900 g (ALLERGENES)"/>
    <s v="SF01220"/>
    <n v="0.9"/>
    <x v="1"/>
    <x v="0"/>
    <d v="2018-04-17T00:00:00"/>
    <x v="65"/>
    <n v="2018"/>
    <n v="4"/>
    <n v="16"/>
    <n v="756"/>
    <n v="763"/>
    <n v="768"/>
    <n v="691.2"/>
    <n v="686.9"/>
    <n v="681.0200000000001"/>
  </r>
  <r>
    <n v="102"/>
    <n v="5"/>
    <n v="42278"/>
    <n v="697477"/>
    <n v="47026"/>
    <s v="A106M04-3"/>
    <s v="A106M04"/>
    <s v="BOISS001"/>
    <s v="Boisson cacao 20 g riche en protéines avec sucre et édulcorants"/>
    <s v="SF01273"/>
    <n v="0.02"/>
    <x v="0"/>
    <x v="0"/>
    <d v="2018-04-16T00:00:00"/>
    <x v="65"/>
    <n v="2018"/>
    <n v="4"/>
    <n v="16"/>
    <n v="14000"/>
    <n v="14025"/>
    <n v="11880"/>
    <n v="237.6"/>
    <n v="280.5"/>
    <n v="280.02000000000004"/>
  </r>
  <r>
    <n v="102"/>
    <n v="5"/>
    <n v="42299"/>
    <n v="697814"/>
    <n v="47031"/>
    <s v="A103M03-1"/>
    <s v="A103M03"/>
    <s v="TOL992"/>
    <s v="Céréal'nut HP+ saveur biscuit bte 900 g (ALLERGENES)"/>
    <s v="SF01220"/>
    <n v="0.9"/>
    <x v="1"/>
    <x v="0"/>
    <d v="2018-04-17T00:00:00"/>
    <x v="65"/>
    <n v="2018"/>
    <n v="4"/>
    <n v="16"/>
    <n v="756"/>
    <n v="756"/>
    <n v="756"/>
    <n v="680.4"/>
    <n v="680.1"/>
    <n v="681.0200000000001"/>
  </r>
  <r>
    <n v="102"/>
    <n v="5"/>
    <n v="42262"/>
    <n v="697341"/>
    <n v="47043"/>
    <s v="A106M01-1"/>
    <s v="A106M01"/>
    <s v="TOL997"/>
    <s v="Céréal'nut HP+ saveur miel bte 900 g (ALLERGENES)"/>
    <s v="SF01229"/>
    <n v="0.9"/>
    <x v="1"/>
    <x v="0"/>
    <d v="2018-04-18T00:00:00"/>
    <x v="66"/>
    <n v="2018"/>
    <n v="4"/>
    <n v="16"/>
    <n v="756"/>
    <n v="758"/>
    <n v="756"/>
    <n v="680.4"/>
    <n v="682.9"/>
    <n v="681.02"/>
  </r>
  <r>
    <n v="102"/>
    <n v="5"/>
    <n v="42266"/>
    <n v="697382"/>
    <n v="47055"/>
    <s v="A106M03-2"/>
    <s v="A106M03"/>
    <s v="TOL078"/>
    <s v="Céréales instant saveur amande Tonus Line 650 g"/>
    <s v="SF01237"/>
    <n v="0.65"/>
    <x v="2"/>
    <x v="0"/>
    <d v="2018-04-18T00:00:00"/>
    <x v="66"/>
    <n v="2018"/>
    <n v="4"/>
    <n v="16"/>
    <n v="972"/>
    <n v="982"/>
    <n v="963"/>
    <n v="625.95000000000005"/>
    <n v="638.4"/>
    <n v="631.99999999999989"/>
  </r>
  <r>
    <n v="102"/>
    <n v="5"/>
    <n v="42268"/>
    <n v="697395"/>
    <n v="47060"/>
    <s v="A106M06-2"/>
    <s v="A106M06"/>
    <s v="TOL080"/>
    <s v="Céréales instant saveur miel Tonus Line 650 g"/>
    <s v="SF01239"/>
    <n v="0.65"/>
    <x v="2"/>
    <x v="0"/>
    <d v="2018-04-18T00:00:00"/>
    <x v="66"/>
    <n v="2018"/>
    <n v="4"/>
    <n v="16"/>
    <n v="972"/>
    <n v="978"/>
    <n v="968"/>
    <n v="629.20000000000005"/>
    <n v="636.20000000000005"/>
    <n v="631.99999999999989"/>
  </r>
  <r>
    <n v="102"/>
    <n v="5"/>
    <n v="42272"/>
    <n v="697422"/>
    <n v="47042"/>
    <s v="A106M02-2"/>
    <s v="A106M02"/>
    <s v="TOL1064"/>
    <s v="Entremets à froid parfum chocolat avec édulcorants sachet 50g &quot;NUTRISENS MEDICAL"/>
    <s v="SF01406"/>
    <n v="0.05"/>
    <x v="2"/>
    <x v="0"/>
    <d v="2018-04-17T00:00:00"/>
    <x v="66"/>
    <n v="2018"/>
    <n v="4"/>
    <n v="16"/>
    <n v="2592"/>
    <n v="2614"/>
    <n v="2447"/>
    <n v="122.35000000000001"/>
    <n v="130.69999999999999"/>
    <n v="129.6"/>
  </r>
  <r>
    <n v="102"/>
    <n v="5"/>
    <n v="42280"/>
    <n v="697501"/>
    <n v="47044"/>
    <s v="A106M05-3"/>
    <s v="A106M05"/>
    <s v="BOISS002"/>
    <s v="Boisson capuccino 20 g riche en protéines avec sucre et édulcorants"/>
    <s v="SF01271"/>
    <n v="0.02"/>
    <x v="0"/>
    <x v="0"/>
    <d v="2018-04-17T00:00:00"/>
    <x v="66"/>
    <n v="2018"/>
    <n v="4"/>
    <n v="16"/>
    <n v="14000"/>
    <n v="13985"/>
    <n v="12878"/>
    <n v="257.56"/>
    <n v="279.7"/>
    <n v="279.99999999999994"/>
  </r>
  <r>
    <n v="102"/>
    <n v="5"/>
    <n v="42285"/>
    <n v="697600"/>
    <n v="47056"/>
    <s v="A107M04-6"/>
    <s v="A107M04"/>
    <s v="BRAKE029"/>
    <s v="Fonds brun lié SANS GLUTAMATE 600G &quot;BRAKE&quot;"/>
    <s v="SF01385"/>
    <n v="0.6"/>
    <x v="5"/>
    <x v="0"/>
    <d v="2018-04-18T00:00:00"/>
    <x v="66"/>
    <n v="2018"/>
    <n v="4"/>
    <n v="16"/>
    <n v="1152"/>
    <n v="1155"/>
    <n v="1153"/>
    <n v="691.8"/>
    <n v="693.3"/>
    <n v="691.19000000000028"/>
  </r>
  <r>
    <n v="102"/>
    <n v="5"/>
    <n v="42418"/>
    <n v="699321"/>
    <n v="47057"/>
    <s v="A107M05-6"/>
    <s v="A107M05"/>
    <s v="BRAKE038"/>
    <s v="Jus d'agneau  SANS GLUTAMATE 600G &quot;BRAKE&quot;"/>
    <s v="SF01431"/>
    <n v="0.6"/>
    <x v="5"/>
    <x v="0"/>
    <d v="2018-04-18T00:00:00"/>
    <x v="66"/>
    <n v="2018"/>
    <n v="4"/>
    <n v="16"/>
    <n v="240"/>
    <n v="239"/>
    <n v="236"/>
    <n v="141.6"/>
    <n v="143.5"/>
    <n v="143.99999999999997"/>
  </r>
  <r>
    <n v="102"/>
    <n v="5"/>
    <n v="42427"/>
    <n v="699566"/>
    <n v="47049"/>
    <s v="A107MR03-5"/>
    <s v="A107MR03"/>
    <s v="PRO005"/>
    <s v="Pommes dauphines  seau 10 kg &quot;Proalim&quot;"/>
    <s v="SF00911"/>
    <n v="10"/>
    <x v="6"/>
    <x v="0"/>
    <d v="2018-04-18T00:00:00"/>
    <x v="66"/>
    <n v="2018"/>
    <n v="4"/>
    <n v="16"/>
    <n v="15"/>
    <n v="15"/>
    <n v="14"/>
    <n v="140"/>
    <n v="140"/>
    <n v="140"/>
  </r>
  <r>
    <n v="102"/>
    <n v="5"/>
    <n v="42436"/>
    <n v="699738"/>
    <n v="47058"/>
    <s v="AS16PU02-7"/>
    <s v="AS16PU02"/>
    <s v="EDE106"/>
    <s v="Purée grand-mère pauvre en sodium sac 5 kg"/>
    <s v="SF01287"/>
    <n v="5"/>
    <x v="3"/>
    <x v="2"/>
    <d v="2018-04-18T00:00:00"/>
    <x v="66"/>
    <n v="2018"/>
    <n v="4"/>
    <n v="16"/>
    <n v="540"/>
    <n v="540"/>
    <n v="535"/>
    <n v="2675"/>
    <n v="0"/>
    <n v="0"/>
  </r>
  <r>
    <n v="102"/>
    <n v="5"/>
    <n v="42223"/>
    <n v="697009"/>
    <n v="47083"/>
    <s v="A108M02-1"/>
    <s v="A108M02"/>
    <s v="IMP033"/>
    <s v="Arômatique Cantonaise - boite 0 kg 600 - &quot;Impact&quot;"/>
    <s v="SF00527"/>
    <n v="0.6"/>
    <x v="1"/>
    <x v="0"/>
    <d v="2018-04-19T00:00:00"/>
    <x v="67"/>
    <n v="2018"/>
    <n v="4"/>
    <n v="16"/>
    <n v="216"/>
    <n v="217"/>
    <n v="218"/>
    <n v="130.79999999999998"/>
    <n v="130.69999999999999"/>
    <n v="130"/>
  </r>
  <r>
    <n v="102"/>
    <n v="5"/>
    <n v="42235"/>
    <n v="697146"/>
    <n v="47077"/>
    <s v="A107M07-1"/>
    <s v="A107M07"/>
    <s v="PERF009"/>
    <s v="Fonds blanc de volaille pauvre en sodium 1 kg  &quot;Nutrisens Performance&quot;"/>
    <s v="SF01318"/>
    <n v="1"/>
    <x v="1"/>
    <x v="0"/>
    <d v="2018-04-19T00:00:00"/>
    <x v="67"/>
    <n v="2018"/>
    <n v="4"/>
    <n v="16"/>
    <n v="324"/>
    <n v="323"/>
    <n v="322"/>
    <n v="322"/>
    <n v="323.7"/>
    <n v="324"/>
  </r>
  <r>
    <n v="102"/>
    <n v="5"/>
    <n v="42237"/>
    <n v="697169"/>
    <n v="47072"/>
    <s v="A107M06-1"/>
    <s v="A107M06"/>
    <s v="PERF036"/>
    <s v="Bouillon de volaille pauvre en sodium&quot;NUTRISENS PERFORMANCE&quot;"/>
    <s v="SF01354"/>
    <n v="1"/>
    <x v="1"/>
    <x v="0"/>
    <d v="2018-04-19T00:00:00"/>
    <x v="67"/>
    <n v="2018"/>
    <n v="4"/>
    <n v="16"/>
    <n v="270"/>
    <n v="267"/>
    <n v="265"/>
    <n v="265"/>
    <n v="267.89999999999998"/>
    <n v="267.84000000000003"/>
  </r>
  <r>
    <n v="102"/>
    <n v="5"/>
    <n v="42264"/>
    <n v="697362"/>
    <n v="47068"/>
    <s v="A103M06-1"/>
    <s v="A103M06"/>
    <s v="TOL998"/>
    <s v="Céréal'nut HP+ saveur praliné bte 900 g (ALLERGENES)"/>
    <s v="SF01230"/>
    <n v="0.9"/>
    <x v="1"/>
    <x v="0"/>
    <d v="2018-04-19T00:00:00"/>
    <x v="67"/>
    <n v="2018"/>
    <n v="4"/>
    <n v="16"/>
    <n v="756"/>
    <n v="761"/>
    <n v="760"/>
    <n v="684"/>
    <n v="685.3"/>
    <n v="681.0200000000001"/>
  </r>
  <r>
    <n v="102"/>
    <n v="5"/>
    <n v="42270"/>
    <n v="697408"/>
    <n v="47073"/>
    <s v="A106M07-2"/>
    <s v="A106M07"/>
    <s v="TOL233"/>
    <s v="Crème HP saveur café sachet 200g &quot;TOL&quot;"/>
    <s v="SF01242"/>
    <n v="0.2"/>
    <x v="2"/>
    <x v="0"/>
    <d v="2018-04-19T00:00:00"/>
    <x v="67"/>
    <n v="2018"/>
    <n v="4"/>
    <n v="16"/>
    <n v="1620"/>
    <n v="1621"/>
    <n v="1604"/>
    <n v="320.8"/>
    <n v="324.3"/>
    <n v="324"/>
  </r>
  <r>
    <n v="102"/>
    <n v="5"/>
    <n v="42274"/>
    <n v="697436"/>
    <n v="47076"/>
    <s v="A107M01-1"/>
    <s v="A107M01"/>
    <s v="PERF008"/>
    <s v="Jus de veau lié 1 kg  &quot;Nutrisens Performance&quot;"/>
    <s v="SF01334"/>
    <n v="1"/>
    <x v="1"/>
    <x v="0"/>
    <d v="2018-04-19T00:00:00"/>
    <x v="67"/>
    <n v="2018"/>
    <n v="4"/>
    <n v="16"/>
    <n v="324"/>
    <n v="322"/>
    <n v="321"/>
    <n v="321"/>
    <n v="322.7"/>
    <n v="323.99"/>
  </r>
  <r>
    <n v="102"/>
    <n v="5"/>
    <n v="42276"/>
    <n v="697454"/>
    <n v="47085"/>
    <s v="A107M02-2"/>
    <s v="A107M02"/>
    <s v="TOL002"/>
    <s v="Velouté de légumes du soleil HP HC - sachet 70g - Tonus Line"/>
    <s v="SF00984"/>
    <n v="7.0000000000000007E-2"/>
    <x v="2"/>
    <x v="0"/>
    <d v="2018-04-19T00:00:00"/>
    <x v="67"/>
    <n v="2018"/>
    <n v="4"/>
    <n v="16"/>
    <n v="2592"/>
    <n v="5204"/>
    <n v="5143"/>
    <n v="360.01000000000005"/>
    <n v="364.3"/>
    <n v="362.98999999999995"/>
  </r>
  <r>
    <n v="102"/>
    <n v="5"/>
    <n v="42291"/>
    <n v="697672"/>
    <n v="47080"/>
    <s v="A108M04-6"/>
    <s v="A108M04"/>
    <s v="BRAKE032"/>
    <s v="Fonds de veau SANS GLUTAMATE 600G &quot;BRAKE&quot;"/>
    <s v="SF01388"/>
    <n v="0.6"/>
    <x v="5"/>
    <x v="0"/>
    <d v="2018-04-19T00:00:00"/>
    <x v="67"/>
    <n v="2018"/>
    <n v="4"/>
    <n v="16"/>
    <n v="1152"/>
    <n v="1151"/>
    <n v="1143"/>
    <n v="685.8"/>
    <n v="690.9"/>
    <n v="691.19"/>
  </r>
  <r>
    <n v="102"/>
    <n v="5"/>
    <n v="42304"/>
    <n v="698034"/>
    <n v="47084"/>
    <s v="A108M01-1"/>
    <s v="A108M01"/>
    <s v="IMP037"/>
    <s v="Arômatique Curry indien - boite 0 kg 600 - &quot;Impact&quot;"/>
    <s v="SF00520"/>
    <n v="0.6"/>
    <x v="1"/>
    <x v="0"/>
    <d v="2018-04-19T00:00:00"/>
    <x v="67"/>
    <n v="2018"/>
    <n v="4"/>
    <n v="16"/>
    <n v="108"/>
    <n v="108"/>
    <n v="105"/>
    <n v="63"/>
    <n v="65.099999999999994"/>
    <n v="65.03"/>
  </r>
  <r>
    <n v="102"/>
    <n v="5"/>
    <n v="42423"/>
    <n v="699391"/>
    <n v="47071"/>
    <s v="A108M03-6"/>
    <s v="A108M03"/>
    <s v="BRAKE037"/>
    <s v="Jus de veau lié  SANS GLUTAMATE 600G &quot;BRAKE&quot;"/>
    <s v="SF01430"/>
    <n v="0.6"/>
    <x v="5"/>
    <x v="0"/>
    <d v="2018-04-19T00:00:00"/>
    <x v="67"/>
    <n v="2018"/>
    <n v="4"/>
    <n v="16"/>
    <n v="1152"/>
    <n v="1156"/>
    <n v="1147"/>
    <n v="688.19999999999993"/>
    <n v="693.8"/>
    <n v="691.18999999999994"/>
  </r>
  <r>
    <n v="102"/>
    <n v="5"/>
    <n v="42426"/>
    <n v="699560"/>
    <n v="47079"/>
    <s v="A107M03-1"/>
    <s v="A107M03"/>
    <s v="PRO007"/>
    <s v="Pommes dauphines boite 0 kg 840 &quot;Proalim&quot;"/>
    <s v="SF00911"/>
    <n v="0.84"/>
    <x v="1"/>
    <x v="0"/>
    <d v="2018-04-19T00:00:00"/>
    <x v="67"/>
    <n v="2018"/>
    <n v="4"/>
    <n v="16"/>
    <n v="60"/>
    <n v="60"/>
    <n v="71"/>
    <n v="59.64"/>
    <n v="60"/>
    <n v="60"/>
  </r>
  <r>
    <n v="102"/>
    <n v="5"/>
    <n v="42337"/>
    <n v="698436"/>
    <n v="47114"/>
    <s v="A109M07-1"/>
    <s v="A109M07"/>
    <s v="TOL352"/>
    <s v="Eau gélifiée parfum ananas sucré boite 800 g &quot;Tonus Line&quot;"/>
    <s v="SF00712"/>
    <n v="0.8"/>
    <x v="1"/>
    <x v="0"/>
    <d v="2018-04-23T00:00:00"/>
    <x v="68"/>
    <n v="2018"/>
    <n v="4"/>
    <n v="17"/>
    <n v="648"/>
    <n v="651"/>
    <n v="649"/>
    <n v="519.20000000000005"/>
    <n v="521.29999999999995"/>
    <n v="518.99"/>
  </r>
  <r>
    <n v="102"/>
    <n v="5"/>
    <n v="42439"/>
    <n v="699822"/>
    <n v="47105"/>
    <s v="A102M01-2"/>
    <s v="A102M01"/>
    <s v="TOL983"/>
    <s v="Gel' Ami - sac 1 kg - &quot;Tonus Line&quot;"/>
    <s v="SF01122"/>
    <n v="1"/>
    <x v="2"/>
    <x v="0"/>
    <d v="2018-04-23T00:00:00"/>
    <x v="68"/>
    <n v="2018"/>
    <n v="4"/>
    <n v="17"/>
    <n v="409"/>
    <n v="409"/>
    <n v="410"/>
    <n v="410"/>
    <n v="409.5"/>
    <n v="423"/>
  </r>
  <r>
    <n v="102"/>
    <n v="5"/>
    <n v="42440"/>
    <n v="699827"/>
    <n v="47107"/>
    <s v="A102M02-2"/>
    <s v="A102M02"/>
    <s v="TOL983"/>
    <s v="Gel' Ami - sac 1 kg - &quot;Tonus Line&quot;"/>
    <s v="SF01122"/>
    <n v="1"/>
    <x v="2"/>
    <x v="0"/>
    <d v="2018-04-23T00:00:00"/>
    <x v="68"/>
    <n v="2018"/>
    <n v="4"/>
    <n v="17"/>
    <n v="422"/>
    <n v="422"/>
    <n v="420"/>
    <n v="420"/>
    <n v="422.1"/>
    <n v="423"/>
  </r>
  <r>
    <n v="102"/>
    <n v="5"/>
    <n v="42441"/>
    <n v="699839"/>
    <n v="47112"/>
    <s v="A102M03-2"/>
    <s v="A102M03"/>
    <s v="TOL983"/>
    <s v="Gel' Ami - sac 1 kg - &quot;Tonus Line&quot;"/>
    <s v="SF01122"/>
    <n v="1"/>
    <x v="2"/>
    <x v="0"/>
    <d v="2018-04-23T00:00:00"/>
    <x v="68"/>
    <n v="2018"/>
    <n v="4"/>
    <n v="17"/>
    <n v="423"/>
    <n v="423"/>
    <n v="420"/>
    <n v="420"/>
    <n v="423.1"/>
    <n v="423"/>
  </r>
  <r>
    <n v="102"/>
    <n v="5"/>
    <n v="42445"/>
    <n v="699885"/>
    <n v="47102"/>
    <s v="A113R04-2"/>
    <s v="A113R04"/>
    <s v="TOL196"/>
    <s v="Gel'mix+ sac 1 kg &quot;TOL&quot;"/>
    <s v="SF01249"/>
    <n v="1"/>
    <x v="2"/>
    <x v="1"/>
    <d v="2018-04-23T00:00:00"/>
    <x v="68"/>
    <n v="2018"/>
    <n v="4"/>
    <n v="17"/>
    <n v="350"/>
    <n v="350"/>
    <n v="335"/>
    <n v="335"/>
    <n v="0"/>
    <n v="0"/>
  </r>
  <r>
    <n v="102"/>
    <n v="5"/>
    <n v="42488"/>
    <n v="700235"/>
    <n v="47099"/>
    <s v="A113R01-1"/>
    <s v="A113R01"/>
    <s v="TOL972"/>
    <s v="Calorinut boîte 600g"/>
    <s v="SF01123"/>
    <n v="0.6"/>
    <x v="1"/>
    <x v="1"/>
    <d v="2018-04-23T00:00:00"/>
    <x v="68"/>
    <n v="2018"/>
    <n v="4"/>
    <n v="17"/>
    <n v="648"/>
    <n v="648"/>
    <n v="660"/>
    <n v="396"/>
    <n v="0"/>
    <n v="0"/>
  </r>
  <r>
    <n v="102"/>
    <n v="5"/>
    <n v="42489"/>
    <n v="700242"/>
    <n v="47108"/>
    <s v="A113R02-1"/>
    <s v="A113R02"/>
    <s v="TOL220"/>
    <s v="Gel' M bte 300g"/>
    <s v="SF01117"/>
    <n v="0.3"/>
    <x v="1"/>
    <x v="1"/>
    <d v="2018-04-23T00:00:00"/>
    <x v="68"/>
    <n v="2018"/>
    <n v="4"/>
    <n v="17"/>
    <n v="1333"/>
    <n v="1333"/>
    <n v="1475"/>
    <n v="442.5"/>
    <n v="0"/>
    <n v="0"/>
  </r>
  <r>
    <n v="102"/>
    <n v="5"/>
    <n v="42490"/>
    <n v="700249"/>
    <n v="47110"/>
    <s v="A113R03-1"/>
    <s v="A113R03"/>
    <s v="TOL220"/>
    <s v="Gel' M bte 300g"/>
    <s v="SF01117"/>
    <n v="0.3"/>
    <x v="1"/>
    <x v="1"/>
    <d v="2018-04-23T00:00:00"/>
    <x v="68"/>
    <n v="2018"/>
    <n v="4"/>
    <n v="17"/>
    <n v="1333"/>
    <n v="1333"/>
    <n v="1471"/>
    <n v="441.3"/>
    <n v="0"/>
    <n v="0"/>
  </r>
  <r>
    <n v="102"/>
    <n v="5"/>
    <n v="42492"/>
    <n v="700269"/>
    <n v="47113"/>
    <s v="A109M03-1"/>
    <s v="A109M03"/>
    <s v="PF00232"/>
    <s v="LIAISON PARFAITE  Bte standard  0.500 kg"/>
    <s v="SF01122"/>
    <n v="0.5"/>
    <x v="1"/>
    <x v="0"/>
    <d v="2018-04-23T00:00:00"/>
    <x v="68"/>
    <n v="2018"/>
    <n v="4"/>
    <n v="17"/>
    <n v="108"/>
    <n v="108"/>
    <n v="108"/>
    <n v="54"/>
    <n v="54"/>
    <n v="54"/>
  </r>
  <r>
    <n v="102"/>
    <n v="5"/>
    <n v="42341"/>
    <n v="698467"/>
    <n v="47122"/>
    <s v="A109M08-1"/>
    <s v="A109M08"/>
    <s v="TOL360"/>
    <s v="Eau gélifiée parfum orange sucré boite 800 g &quot;Tonus Line&quot;"/>
    <s v="SF00720"/>
    <n v="0.8"/>
    <x v="1"/>
    <x v="0"/>
    <d v="2018-04-24T00:00:00"/>
    <x v="69"/>
    <n v="2018"/>
    <n v="4"/>
    <n v="17"/>
    <n v="519"/>
    <n v="651"/>
    <n v="649"/>
    <n v="519.20000000000005"/>
    <n v="520.79999999999995"/>
    <n v="519"/>
  </r>
  <r>
    <n v="102"/>
    <n v="5"/>
    <n v="42345"/>
    <n v="698496"/>
    <n v="47129"/>
    <s v="A110M03-1"/>
    <s v="A110M03"/>
    <s v="TOL1004"/>
    <s v="Hydr'instant saveur grenadine avec sucre et édulc 0.600 g"/>
    <s v="SF01295"/>
    <n v="0.6"/>
    <x v="1"/>
    <x v="0"/>
    <d v="2018-04-24T00:00:00"/>
    <x v="69"/>
    <n v="2018"/>
    <n v="4"/>
    <n v="17"/>
    <n v="648"/>
    <n v="648"/>
    <n v="646"/>
    <n v="387.59999999999997"/>
    <n v="388.9"/>
    <n v="388.81"/>
  </r>
  <r>
    <n v="102"/>
    <n v="5"/>
    <n v="42347"/>
    <n v="698515"/>
    <n v="47123"/>
    <s v="A110M04-1"/>
    <s v="A110M04"/>
    <s v="TOL356"/>
    <s v="Eau gélifiée parfum grenadine sucré boite 800 g &quot;Tonus Line&quot;"/>
    <s v="SF00718"/>
    <n v="0.8"/>
    <x v="1"/>
    <x v="0"/>
    <d v="2018-04-24T00:00:00"/>
    <x v="69"/>
    <n v="2018"/>
    <n v="4"/>
    <n v="17"/>
    <n v="648"/>
    <n v="649"/>
    <n v="649"/>
    <n v="519.20000000000005"/>
    <n v="519.5"/>
    <n v="518.99"/>
  </r>
  <r>
    <n v="102"/>
    <n v="5"/>
    <n v="42355"/>
    <n v="698575"/>
    <n v="47136"/>
    <s v="A113M04-1"/>
    <s v="A113M04"/>
    <s v="TOL231"/>
    <s v="Protinut bte 0kg500 &quot;TOL&quot;"/>
    <s v="SF00841"/>
    <n v="0.5"/>
    <x v="1"/>
    <x v="0"/>
    <d v="2018-04-24T00:00:00"/>
    <x v="69"/>
    <n v="2018"/>
    <n v="4"/>
    <n v="17"/>
    <n v="810"/>
    <n v="807"/>
    <n v="798"/>
    <n v="399"/>
    <n v="403.9"/>
    <n v="405"/>
  </r>
  <r>
    <n v="102"/>
    <n v="5"/>
    <n v="42359"/>
    <n v="698593"/>
    <n v="47138"/>
    <s v="A113M05-1"/>
    <s v="A113M05"/>
    <s v="TOL231"/>
    <s v="Protinut bte 0kg500 &quot;TOL&quot;"/>
    <s v="SF00841"/>
    <n v="0.5"/>
    <x v="1"/>
    <x v="0"/>
    <d v="2018-04-24T00:00:00"/>
    <x v="69"/>
    <n v="2018"/>
    <n v="4"/>
    <n v="17"/>
    <n v="810"/>
    <n v="811"/>
    <n v="809"/>
    <n v="404.5"/>
    <n v="405.7"/>
    <n v="405"/>
  </r>
  <r>
    <n v="102"/>
    <n v="5"/>
    <n v="42366"/>
    <n v="698639"/>
    <n v="47124"/>
    <s v="A110M01-1"/>
    <s v="A110M01"/>
    <s v="TOL1000"/>
    <s v="Hydr'instant saveur abricot avec sucre et édulc 0.600 g"/>
    <s v="SF01291"/>
    <n v="0.6"/>
    <x v="1"/>
    <x v="0"/>
    <d v="2018-04-24T00:00:00"/>
    <x v="69"/>
    <n v="2018"/>
    <n v="4"/>
    <n v="17"/>
    <n v="324"/>
    <n v="324"/>
    <n v="322"/>
    <n v="193.2"/>
    <n v="194.3"/>
    <n v="194.39999999999995"/>
  </r>
  <r>
    <n v="102"/>
    <n v="5"/>
    <n v="42368"/>
    <n v="698659"/>
    <n v="47130"/>
    <s v="A113M03-1"/>
    <s v="A113M03"/>
    <s v="TOL297"/>
    <s v="Gel'froid parfum menthe boite 1 kg &quot;Tonus Line&quot;"/>
    <s v="SF01195"/>
    <n v="1"/>
    <x v="1"/>
    <x v="0"/>
    <d v="2018-04-24T00:00:00"/>
    <x v="69"/>
    <n v="2018"/>
    <n v="4"/>
    <n v="17"/>
    <n v="324"/>
    <n v="324"/>
    <n v="322"/>
    <n v="322"/>
    <n v="324.5"/>
    <n v="324.81"/>
  </r>
  <r>
    <n v="102"/>
    <n v="5"/>
    <n v="42442"/>
    <n v="699870"/>
    <n v="47121"/>
    <s v="A102M04-2"/>
    <s v="A102M04"/>
    <s v="TOL983"/>
    <s v="Gel' Ami - sac 1 kg - &quot;Tonus Line&quot;"/>
    <s v="SF01122"/>
    <n v="1"/>
    <x v="2"/>
    <x v="0"/>
    <d v="2018-04-24T00:00:00"/>
    <x v="69"/>
    <n v="2018"/>
    <n v="4"/>
    <n v="17"/>
    <n v="433"/>
    <n v="433"/>
    <n v="420"/>
    <n v="420"/>
    <n v="433.1"/>
    <n v="423"/>
  </r>
  <r>
    <n v="102"/>
    <n v="5"/>
    <n v="42443"/>
    <n v="699875"/>
    <n v="47120"/>
    <s v="A109M01-2"/>
    <s v="A109M01"/>
    <s v="TOL983"/>
    <s v="Gel' Ami - sac 1 kg - &quot;Tonus Line&quot;"/>
    <s v="SF01122"/>
    <n v="1"/>
    <x v="2"/>
    <x v="0"/>
    <d v="2018-04-24T00:00:00"/>
    <x v="69"/>
    <n v="2018"/>
    <n v="4"/>
    <n v="17"/>
    <n v="409"/>
    <n v="409"/>
    <n v="410"/>
    <n v="410"/>
    <n v="409.7"/>
    <n v="423"/>
  </r>
  <r>
    <n v="102"/>
    <n v="5"/>
    <n v="42444"/>
    <n v="699880"/>
    <n v="47131"/>
    <s v="A109M02-2"/>
    <s v="A109M02"/>
    <s v="TOL983"/>
    <s v="Gel' Ami - sac 1 kg - &quot;Tonus Line&quot;"/>
    <s v="SF01122"/>
    <n v="1"/>
    <x v="2"/>
    <x v="0"/>
    <d v="2018-04-24T00:00:00"/>
    <x v="69"/>
    <n v="2018"/>
    <n v="4"/>
    <n v="17"/>
    <n v="421"/>
    <n v="421"/>
    <n v="423"/>
    <n v="423"/>
    <n v="421.9"/>
    <n v="423"/>
  </r>
  <r>
    <n v="102"/>
    <n v="5"/>
    <n v="42491"/>
    <n v="700262"/>
    <n v="47143"/>
    <s v="A095MR01-8"/>
    <s v="A095MR01"/>
    <s v="PF00242"/>
    <s v="Gel clear stick  3,7G"/>
    <s v="SF01381"/>
    <n v="3.0000000000000001E-3"/>
    <x v="4"/>
    <x v="0"/>
    <d v="2018-04-23T00:00:00"/>
    <x v="69"/>
    <n v="2018"/>
    <n v="4"/>
    <n v="17"/>
    <n v="4680"/>
    <n v="4680"/>
    <n v="4860"/>
    <n v="14.58"/>
    <n v="17"/>
    <n v="17"/>
  </r>
  <r>
    <n v="102"/>
    <n v="5"/>
    <n v="42498"/>
    <n v="700462"/>
    <n v="47145"/>
    <s v="A114BIO07-7"/>
    <s v="A114BIO07"/>
    <s v="BIOPF001"/>
    <e v="#N/A"/>
    <e v="#N/A"/>
    <e v="#N/A"/>
    <x v="8"/>
    <x v="3"/>
    <d v="2018-04-24T00:00:00"/>
    <x v="69"/>
    <n v="2018"/>
    <n v="4"/>
    <n v="17"/>
    <n v="60"/>
    <n v="60"/>
    <n v="58"/>
    <e v="#N/A"/>
    <n v="0"/>
    <n v="0"/>
  </r>
  <r>
    <n v="102"/>
    <n v="5"/>
    <n v="42499"/>
    <n v="700469"/>
    <n v="47144"/>
    <s v="AS17PU01-7"/>
    <s v="AS17PU01"/>
    <s v="EDE103"/>
    <s v="Purée grand-mère salée sac 5 kg"/>
    <s v="SF01288"/>
    <n v="5"/>
    <x v="3"/>
    <x v="2"/>
    <d v="2018-04-24T00:00:00"/>
    <x v="69"/>
    <n v="2018"/>
    <n v="4"/>
    <n v="17"/>
    <n v="240"/>
    <n v="240"/>
    <n v="238"/>
    <n v="1190"/>
    <n v="0"/>
    <n v="0"/>
  </r>
  <r>
    <n v="102"/>
    <n v="5"/>
    <n v="42351"/>
    <n v="698545"/>
    <n v="47148"/>
    <s v="A110M02-2"/>
    <s v="A110M02"/>
    <s v="TOL802"/>
    <s v="Eau gélifiée parfum fruits rouges sucré sachet 80g  &quot;Tonus Line&quot;"/>
    <s v="SF00717"/>
    <n v="0.08"/>
    <x v="2"/>
    <x v="0"/>
    <d v="2018-04-24T00:00:00"/>
    <x v="70"/>
    <n v="2018"/>
    <n v="4"/>
    <n v="17"/>
    <n v="5184"/>
    <n v="5328"/>
    <n v="5205"/>
    <n v="416.40000000000003"/>
    <n v="426.3"/>
    <n v="424.99"/>
  </r>
  <r>
    <n v="102"/>
    <n v="5"/>
    <n v="42362"/>
    <n v="698610"/>
    <n v="47157"/>
    <s v="A113M07-2"/>
    <s v="A113M07"/>
    <s v="TOL1068"/>
    <s v="Céréales instant parfum BISCUIT avec édulcorant 650 g"/>
    <s v="SF01436"/>
    <n v="0.65"/>
    <x v="2"/>
    <x v="0"/>
    <d v="2018-04-25T00:00:00"/>
    <x v="70"/>
    <n v="2018"/>
    <n v="4"/>
    <n v="17"/>
    <n v="972"/>
    <n v="976"/>
    <n v="967"/>
    <n v="628.55000000000007"/>
    <n v="634.4"/>
    <n v="631.79"/>
  </r>
  <r>
    <n v="102"/>
    <n v="5"/>
    <n v="42372"/>
    <n v="698690"/>
    <n v="47152"/>
    <s v="A114M06-1"/>
    <s v="A114M06"/>
    <s v="PERF015"/>
    <s v="Bouillon de légumes - boite 1 kg &quot;NUTRISENS PERFORMANCE&quot;"/>
    <s v="SF01312"/>
    <n v="1"/>
    <x v="1"/>
    <x v="0"/>
    <d v="2018-04-25T00:00:00"/>
    <x v="70"/>
    <n v="2018"/>
    <n v="4"/>
    <n v="17"/>
    <n v="648"/>
    <n v="648"/>
    <n v="644"/>
    <n v="644"/>
    <n v="647.9"/>
    <n v="647.99000000000012"/>
  </r>
  <r>
    <n v="102"/>
    <n v="5"/>
    <n v="42402"/>
    <n v="699111"/>
    <n v="47156"/>
    <s v="A114M02-6"/>
    <s v="A114M02"/>
    <s v="BRAKE029"/>
    <s v="Fonds brun lié SANS GLUTAMATE 600G &quot;BRAKE&quot;"/>
    <s v="SF01385"/>
    <n v="0.6"/>
    <x v="5"/>
    <x v="0"/>
    <d v="2018-04-25T00:00:00"/>
    <x v="70"/>
    <n v="2018"/>
    <n v="4"/>
    <n v="17"/>
    <n v="1152"/>
    <n v="1152"/>
    <n v="1148"/>
    <n v="688.8"/>
    <n v="692.8"/>
    <n v="691.19000000000017"/>
  </r>
  <r>
    <n v="102"/>
    <n v="5"/>
    <n v="42434"/>
    <n v="699695"/>
    <n v="47147"/>
    <s v="A114M04-1"/>
    <s v="A114M04"/>
    <s v="TOL564"/>
    <s v="Mixé jambon 2 purées bte 350 g &quot;TOL&quot;"/>
    <s v="SF01153"/>
    <n v="0.35"/>
    <x v="1"/>
    <x v="0"/>
    <d v="2018-04-25T00:00:00"/>
    <x v="70"/>
    <n v="2018"/>
    <n v="4"/>
    <n v="17"/>
    <n v="216"/>
    <n v="216"/>
    <n v="215"/>
    <n v="75.25"/>
    <n v="75.900000000000006"/>
    <n v="71.44"/>
  </r>
  <r>
    <n v="102"/>
    <n v="5"/>
    <n v="42495"/>
    <n v="700388"/>
    <n v="47154"/>
    <s v="A082MR02-2"/>
    <s v="A082MR02"/>
    <s v="TOL800"/>
    <s v="Eau gélifiée parfum abricot sucré sachet 80g  &quot;Tonus Line&quot;"/>
    <s v="SF00711"/>
    <n v="0.08"/>
    <x v="2"/>
    <x v="0"/>
    <d v="2018-04-25T00:00:00"/>
    <x v="70"/>
    <n v="2018"/>
    <n v="4"/>
    <n v="17"/>
    <n v="5117"/>
    <n v="5117"/>
    <n v="3231"/>
    <n v="258.48"/>
    <n v="259.39999999999998"/>
    <n v="260"/>
  </r>
  <r>
    <n v="102"/>
    <n v="5"/>
    <n v="42500"/>
    <n v="700477"/>
    <n v="47150"/>
    <s v="A074MR03-8"/>
    <s v="A074MR03"/>
    <s v="TOL1017"/>
    <s v="Hydrinstant parf.pomme avec sucre et édulc stick 30g Tonus line"/>
    <s v="SF01299"/>
    <n v="0.03"/>
    <x v="4"/>
    <x v="0"/>
    <d v="2018-04-25T00:00:00"/>
    <x v="70"/>
    <n v="2018"/>
    <n v="4"/>
    <n v="17"/>
    <n v="2400"/>
    <n v="2400"/>
    <n v="2430"/>
    <n v="72.899999999999991"/>
    <n v="75"/>
    <n v="75"/>
  </r>
  <r>
    <n v="102"/>
    <n v="5"/>
    <n v="42502"/>
    <n v="700595"/>
    <n v="47158"/>
    <s v="AS17PU01-7"/>
    <s v="AS17PU01"/>
    <s v="EDE103"/>
    <s v="Purée grand-mère salée sac 5 kg"/>
    <s v="SF01288"/>
    <n v="5"/>
    <x v="3"/>
    <x v="2"/>
    <d v="2018-04-25T00:00:00"/>
    <x v="70"/>
    <n v="2018"/>
    <n v="4"/>
    <n v="17"/>
    <n v="240"/>
    <n v="240"/>
    <n v="239"/>
    <n v="1195"/>
    <n v="0"/>
    <n v="0"/>
  </r>
  <r>
    <n v="102"/>
    <n v="5"/>
    <n v="42510"/>
    <n v="700683"/>
    <n v="47159"/>
    <s v="AS17PU01-7"/>
    <s v="AS17PU01"/>
    <s v="EDE104"/>
    <s v="Purée grand-mère salée sac 15 kg"/>
    <s v="SF01288"/>
    <n v="15"/>
    <x v="3"/>
    <x v="2"/>
    <d v="2018-04-25T00:00:00"/>
    <x v="70"/>
    <n v="2018"/>
    <n v="4"/>
    <n v="17"/>
    <n v="240"/>
    <n v="240"/>
    <n v="239"/>
    <n v="3585"/>
    <n v="0"/>
    <n v="0"/>
  </r>
  <r>
    <n v="102"/>
    <n v="5"/>
    <n v="42364"/>
    <n v="698624"/>
    <n v="47164"/>
    <s v="A113M08-2"/>
    <s v="A113M08"/>
    <s v="TOL079"/>
    <s v="Céréales instant saveur cacao Tonus Line 650 g"/>
    <s v="SF01238"/>
    <n v="0.65"/>
    <x v="2"/>
    <x v="0"/>
    <d v="2018-04-25T00:00:00"/>
    <x v="71"/>
    <n v="2018"/>
    <n v="4"/>
    <n v="17"/>
    <n v="972"/>
    <n v="972"/>
    <n v="956"/>
    <n v="621.4"/>
    <n v="632.1"/>
    <n v="631.99999999999989"/>
  </r>
  <r>
    <n v="102"/>
    <n v="5"/>
    <n v="42374"/>
    <n v="698708"/>
    <n v="47163"/>
    <s v="A114M01-5"/>
    <s v="A114M01"/>
    <s v="BOV028"/>
    <s v="Fonds brun lié - seau 12 kg 500 - &quot;La Bovida&quot;"/>
    <s v="SF00881"/>
    <n v="12.5"/>
    <x v="6"/>
    <x v="0"/>
    <d v="2018-04-26T00:00:00"/>
    <x v="71"/>
    <n v="2018"/>
    <n v="4"/>
    <n v="17"/>
    <n v="8"/>
    <n v="7"/>
    <n v="8"/>
    <n v="100"/>
    <n v="99.9"/>
    <n v="100"/>
  </r>
  <r>
    <n v="102"/>
    <n v="5"/>
    <n v="42400"/>
    <n v="699085"/>
    <n v="47165"/>
    <s v="A115M01-6"/>
    <s v="A115M01"/>
    <s v="BRAKE031"/>
    <s v="Fonds blanc de volaille SANS GLUTAMATE 600G &quot;BRAKE&quot;"/>
    <s v="SF01387"/>
    <n v="0.6"/>
    <x v="5"/>
    <x v="0"/>
    <d v="2018-04-25T00:00:00"/>
    <x v="71"/>
    <n v="2018"/>
    <n v="4"/>
    <n v="17"/>
    <n v="768"/>
    <n v="762"/>
    <n v="756"/>
    <n v="453.59999999999997"/>
    <n v="457.7"/>
    <n v="458.61999999999995"/>
  </r>
  <r>
    <n v="102"/>
    <n v="5"/>
    <n v="42404"/>
    <n v="699141"/>
    <n v="47181"/>
    <s v="A115M02-6"/>
    <s v="A115M02"/>
    <s v="BRAKE036"/>
    <s v="Fonds brun lié demi-glace SANS GLUTAMATE 600G &quot;BRAKE&quot;"/>
    <s v="SF01429"/>
    <n v="0.6"/>
    <x v="5"/>
    <x v="0"/>
    <d v="2018-04-26T00:00:00"/>
    <x v="71"/>
    <n v="2018"/>
    <n v="4"/>
    <n v="17"/>
    <n v="384"/>
    <n v="383"/>
    <n v="381"/>
    <n v="228.6"/>
    <n v="230.3"/>
    <n v="230.40999999999994"/>
  </r>
  <r>
    <n v="102"/>
    <n v="5"/>
    <n v="42406"/>
    <n v="699171"/>
    <n v="47176"/>
    <s v="A115M03-6"/>
    <s v="A115M03"/>
    <s v="BRAKE032"/>
    <s v="Fonds de veau SANS GLUTAMATE 600G &quot;BRAKE&quot;"/>
    <s v="SF01388"/>
    <n v="0.6"/>
    <x v="5"/>
    <x v="0"/>
    <d v="2018-04-26T00:00:00"/>
    <x v="71"/>
    <n v="2018"/>
    <n v="4"/>
    <n v="17"/>
    <n v="1152"/>
    <n v="1154"/>
    <n v="1138"/>
    <n v="682.8"/>
    <n v="692.4"/>
    <n v="691.18000000000018"/>
  </r>
  <r>
    <n v="102"/>
    <n v="5"/>
    <n v="42428"/>
    <n v="699627"/>
    <n v="47162"/>
    <s v="A113M01-8"/>
    <s v="A113M01"/>
    <s v="TOL1016"/>
    <s v="Hydrinstant parf.orange avec sucre et édulc stick 30g Tonus line"/>
    <s v="SF01298"/>
    <n v="0.03"/>
    <x v="4"/>
    <x v="0"/>
    <d v="2018-04-25T00:00:00"/>
    <x v="71"/>
    <n v="2018"/>
    <n v="4"/>
    <n v="17"/>
    <n v="4300"/>
    <n v="4343"/>
    <n v="4185"/>
    <n v="125.55"/>
    <n v="130.30000000000001"/>
    <n v="129.01000000000002"/>
  </r>
  <r>
    <n v="102"/>
    <n v="5"/>
    <n v="42430"/>
    <n v="699647"/>
    <n v="47180"/>
    <s v="A113M02-8"/>
    <s v="A113M02"/>
    <s v="TOL1013"/>
    <s v="Hydrinstant parf. fruits rouges avec sucre et édulc stick 30g Tonus line"/>
    <s v="SF01294"/>
    <n v="0.03"/>
    <x v="4"/>
    <x v="0"/>
    <d v="2018-04-26T00:00:00"/>
    <x v="71"/>
    <n v="2018"/>
    <n v="4"/>
    <n v="17"/>
    <n v="4860"/>
    <n v="4856"/>
    <n v="4650"/>
    <n v="139.5"/>
    <n v="145.69999999999999"/>
    <n v="145.82"/>
  </r>
  <r>
    <n v="102"/>
    <n v="5"/>
    <n v="42437"/>
    <n v="699754"/>
    <n v="47170"/>
    <s v="A114M05-2"/>
    <s v="A114M05"/>
    <s v="EDE085"/>
    <s v="Beignets de pomme de terre - Sac 1 kg &quot;Nutrisens Restauration&quot;"/>
    <s v="SF01274"/>
    <n v="1"/>
    <x v="2"/>
    <x v="0"/>
    <d v="2018-04-26T00:00:00"/>
    <x v="71"/>
    <n v="2018"/>
    <n v="4"/>
    <n v="17"/>
    <n v="200"/>
    <n v="201"/>
    <n v="200"/>
    <n v="200"/>
    <n v="201.6"/>
    <n v="202"/>
  </r>
  <r>
    <n v="102"/>
    <n v="5"/>
    <n v="42501"/>
    <n v="700589"/>
    <n v="47177"/>
    <s v="A115R01-5"/>
    <s v="A115R01"/>
    <s v="PF00215"/>
    <s v="Pro Renfort 3 kg"/>
    <s v="XMP674"/>
    <n v="3"/>
    <x v="6"/>
    <x v="1"/>
    <d v="2018-04-26T00:00:00"/>
    <x v="71"/>
    <n v="2018"/>
    <n v="4"/>
    <n v="17"/>
    <n v="88"/>
    <n v="88"/>
    <n v="88"/>
    <n v="264"/>
    <n v="0"/>
    <n v="0"/>
  </r>
  <r>
    <n v="102"/>
    <n v="5"/>
    <n v="42561"/>
    <n v="701147"/>
    <n v="47185"/>
    <s v="A116R01-6"/>
    <s v="A116R01"/>
    <s v="BRAKE008"/>
    <s v="Roux blanc - boite 1,5 kg"/>
    <s v="SF00843"/>
    <n v="1.5"/>
    <x v="5"/>
    <x v="1"/>
    <d v="2018-04-26T00:00:00"/>
    <x v="71"/>
    <n v="2018"/>
    <n v="4"/>
    <n v="17"/>
    <n v="400"/>
    <n v="400"/>
    <n v="400"/>
    <n v="600"/>
    <n v="0"/>
    <n v="0"/>
  </r>
  <r>
    <n v="102"/>
    <n v="5"/>
    <n v="42562"/>
    <n v="701155"/>
    <n v="47184"/>
    <s v="A116R02-6"/>
    <s v="A116R02"/>
    <s v="BRAKE008"/>
    <s v="Roux blanc - boite 1,5 kg"/>
    <s v="SF00843"/>
    <n v="1.5"/>
    <x v="5"/>
    <x v="1"/>
    <d v="2018-04-26T00:00:00"/>
    <x v="71"/>
    <n v="2018"/>
    <n v="4"/>
    <n v="17"/>
    <n v="32"/>
    <n v="32"/>
    <n v="32"/>
    <n v="48"/>
    <n v="0"/>
    <n v="0"/>
  </r>
  <r>
    <n v="102"/>
    <n v="5"/>
    <n v="42566"/>
    <n v="701204"/>
    <n v="47183"/>
    <s v="AS17PU04-7"/>
    <s v="AS17PU04"/>
    <s v="EDE120"/>
    <s v="Purée du Chef pauvre en sodium sac 5 kg"/>
    <s v="SF01356"/>
    <n v="5"/>
    <x v="3"/>
    <x v="2"/>
    <d v="2018-04-26T00:00:00"/>
    <x v="71"/>
    <n v="2018"/>
    <n v="4"/>
    <n v="17"/>
    <n v="1020"/>
    <n v="1020"/>
    <n v="1017"/>
    <n v="5085"/>
    <n v="0"/>
    <n v="0"/>
  </r>
  <r>
    <n v="102"/>
    <n v="5"/>
    <n v="42570"/>
    <n v="701263"/>
    <n v="47191"/>
    <s v="AS17PU04-7"/>
    <s v="AS17PU04"/>
    <s v="EDE120"/>
    <s v="Purée du Chef pauvre en sodium sac 5 kg"/>
    <s v="SF01356"/>
    <n v="5"/>
    <x v="3"/>
    <x v="2"/>
    <d v="2018-04-27T00:00:00"/>
    <x v="72"/>
    <n v="2018"/>
    <n v="4"/>
    <n v="17"/>
    <n v="420"/>
    <n v="420"/>
    <n v="419"/>
    <n v="2095"/>
    <n v="0"/>
    <n v="0"/>
  </r>
  <r>
    <n v="102"/>
    <n v="5"/>
    <n v="42451"/>
    <n v="699905"/>
    <n v="47209"/>
    <s v="A116M07-1"/>
    <s v="A116M07"/>
    <s v="TOL221"/>
    <s v="Transimix bte 500g &quot;TOL&quot;"/>
    <s v="SF00148"/>
    <n v="0.5"/>
    <x v="1"/>
    <x v="0"/>
    <d v="2018-04-30T00:00:00"/>
    <x v="73"/>
    <n v="2018"/>
    <n v="4"/>
    <n v="18"/>
    <n v="324"/>
    <n v="322"/>
    <n v="319"/>
    <n v="159.5"/>
    <n v="161.1"/>
    <n v="162"/>
  </r>
  <r>
    <n v="102"/>
    <n v="5"/>
    <n v="42453"/>
    <n v="699915"/>
    <n v="47211"/>
    <s v="A116M08-1"/>
    <s v="A116M08"/>
    <s v="TOL359"/>
    <s v="Eau gélifiée parfum thé pêche sucré boite 800 g &quot;Tonus Line&quot;"/>
    <s v="SF00721"/>
    <n v="0.8"/>
    <x v="1"/>
    <x v="0"/>
    <d v="2018-04-30T00:00:00"/>
    <x v="73"/>
    <n v="2018"/>
    <n v="4"/>
    <n v="18"/>
    <n v="324"/>
    <n v="323"/>
    <n v="323"/>
    <n v="258.40000000000003"/>
    <n v="258.89999999999998"/>
    <n v="260"/>
  </r>
  <r>
    <n v="102"/>
    <n v="5"/>
    <n v="42464"/>
    <n v="699984"/>
    <n v="47202"/>
    <s v="A117MR02-3"/>
    <s v="A117MR02"/>
    <s v="TOL964"/>
    <s v="Eau gélifiée parfum orange édulcoré sachet 25 g &quot;Tonus Line&quot;"/>
    <s v="SF00726"/>
    <n v="2.5000000000000001E-2"/>
    <x v="0"/>
    <x v="0"/>
    <d v="2018-04-30T00:00:00"/>
    <x v="73"/>
    <n v="2018"/>
    <n v="4"/>
    <n v="18"/>
    <n v="6384"/>
    <n v="5196"/>
    <n v="4916"/>
    <n v="122.9"/>
    <n v="129.9"/>
    <n v="130"/>
  </r>
  <r>
    <n v="102"/>
    <n v="5"/>
    <n v="42466"/>
    <n v="700000"/>
    <n v="47210"/>
    <s v="A117M06-3"/>
    <s v="A117M06"/>
    <s v="EDE102"/>
    <s v="Déjeuner cacao edulcoré riche en fibre"/>
    <s v="SF01289"/>
    <n v="1.2E-2"/>
    <x v="0"/>
    <x v="0"/>
    <d v="2018-04-30T00:00:00"/>
    <x v="73"/>
    <n v="2018"/>
    <n v="4"/>
    <n v="18"/>
    <n v="10000"/>
    <n v="10066"/>
    <n v="8960"/>
    <n v="107.52"/>
    <n v="120.8"/>
    <n v="119.99999999999999"/>
  </r>
  <r>
    <n v="102"/>
    <n v="5"/>
    <n v="42563"/>
    <n v="701177"/>
    <n v="47201"/>
    <s v="A109M04-1"/>
    <s v="A109M04"/>
    <s v="TOL191"/>
    <s v="Gel Ami bte 0.800 kg &quot;TOL&quot;"/>
    <s v="SF01122"/>
    <n v="0.8"/>
    <x v="1"/>
    <x v="0"/>
    <d v="2018-04-30T00:00:00"/>
    <x v="73"/>
    <n v="2018"/>
    <n v="4"/>
    <n v="18"/>
    <n v="525"/>
    <n v="525"/>
    <n v="525"/>
    <n v="420"/>
    <n v="420.5"/>
    <n v="423"/>
  </r>
  <r>
    <n v="102"/>
    <n v="5"/>
    <n v="42564"/>
    <n v="701184"/>
    <n v="47205"/>
    <s v="A109M05-1"/>
    <s v="A109M05"/>
    <s v="TOL191"/>
    <s v="Gel Ami bte 0.800 kg &quot;TOL&quot;"/>
    <s v="SF01122"/>
    <n v="0.8"/>
    <x v="1"/>
    <x v="0"/>
    <d v="2018-04-30T00:00:00"/>
    <x v="73"/>
    <n v="2018"/>
    <n v="4"/>
    <n v="18"/>
    <n v="527"/>
    <n v="527"/>
    <n v="524"/>
    <n v="419.20000000000005"/>
    <n v="421.7"/>
    <n v="423"/>
  </r>
  <r>
    <n v="102"/>
    <n v="5"/>
    <n v="42565"/>
    <n v="701191"/>
    <n v="47207"/>
    <s v="A109M06-1"/>
    <s v="A109M06"/>
    <s v="TOL191"/>
    <s v="Gel Ami bte 0.800 kg &quot;TOL&quot;"/>
    <s v="SF01122"/>
    <n v="0.8"/>
    <x v="1"/>
    <x v="0"/>
    <d v="2018-04-30T00:00:00"/>
    <x v="73"/>
    <n v="2018"/>
    <n v="4"/>
    <n v="18"/>
    <n v="538"/>
    <n v="538"/>
    <n v="539"/>
    <n v="431.20000000000005"/>
    <n v="430.8"/>
    <n v="423"/>
  </r>
  <r>
    <n v="102"/>
    <n v="5"/>
    <n v="42568"/>
    <n v="701233"/>
    <n v="47203"/>
    <s v="A120R01-1"/>
    <s v="A120R01"/>
    <s v="TOL058"/>
    <s v="Gel'mix+ bte 500g &quot;TOL&quot;"/>
    <s v="SF01249"/>
    <n v="0.5"/>
    <x v="1"/>
    <x v="1"/>
    <d v="2018-04-30T00:00:00"/>
    <x v="73"/>
    <n v="2018"/>
    <n v="4"/>
    <n v="18"/>
    <n v="700"/>
    <n v="700"/>
    <n v="702"/>
    <n v="351"/>
    <n v="0"/>
    <n v="0"/>
  </r>
  <r>
    <n v="102"/>
    <n v="5"/>
    <n v="42569"/>
    <n v="701247"/>
    <n v="47196"/>
    <s v="A117M02-3"/>
    <s v="A117M02"/>
    <s v="TOL964IT"/>
    <s v="Eau gélifiée parfum orange édulcoré sachet 25 g ITALIE"/>
    <s v="SF00726"/>
    <n v="2.5000000000000001E-2"/>
    <x v="0"/>
    <x v="0"/>
    <d v="2018-04-30T00:00:00"/>
    <x v="73"/>
    <n v="2018"/>
    <n v="4"/>
    <n v="18"/>
    <n v="1200"/>
    <n v="1200"/>
    <n v="1200"/>
    <n v="30"/>
    <n v="30"/>
    <n v="30"/>
  </r>
  <r>
    <n v="102"/>
    <n v="5"/>
    <n v="42398"/>
    <n v="699060"/>
    <n v="47225"/>
    <s v="A122M03-6"/>
    <s v="A122M03"/>
    <s v="BRAKE034"/>
    <s v="Bouillon de légumes SANS GLUTAMATE  &quot;BRAKE&quot;"/>
    <s v="SF01390"/>
    <n v="1.5"/>
    <x v="5"/>
    <x v="0"/>
    <d v="2018-05-02T00:00:00"/>
    <x v="74"/>
    <n v="2018"/>
    <n v="5"/>
    <n v="18"/>
    <n v="144"/>
    <n v="144"/>
    <n v="142"/>
    <n v="213"/>
    <n v="215.7"/>
    <n v="216.00000000000006"/>
  </r>
  <r>
    <n v="102"/>
    <n v="5"/>
    <n v="42460"/>
    <n v="699953"/>
    <n v="47214"/>
    <s v="A117M01-1"/>
    <s v="A117M01"/>
    <s v="TOL351"/>
    <s v="Eau gélifiée parfum abricot sucré boite 800 g &quot;Tonus Line&quot;"/>
    <s v="SF00711"/>
    <n v="0.8"/>
    <x v="1"/>
    <x v="0"/>
    <d v="2018-04-30T00:00:00"/>
    <x v="74"/>
    <n v="2018"/>
    <n v="5"/>
    <n v="18"/>
    <n v="648"/>
    <n v="648"/>
    <n v="646"/>
    <n v="516.80000000000007"/>
    <n v="518.9"/>
    <n v="518.99"/>
  </r>
  <r>
    <n v="102"/>
    <n v="5"/>
    <n v="42462"/>
    <n v="699968"/>
    <n v="47217"/>
    <s v="A110M05-1"/>
    <s v="A110M05"/>
    <s v="TOL355"/>
    <s v="Eau gélifiée parfum fruits rouges sucré boite 800 g &quot;Tonus Line&quot;"/>
    <s v="SF00717"/>
    <n v="0.8"/>
    <x v="1"/>
    <x v="0"/>
    <d v="2018-05-02T00:00:00"/>
    <x v="74"/>
    <n v="2018"/>
    <n v="5"/>
    <n v="18"/>
    <n v="648"/>
    <n v="648"/>
    <n v="649"/>
    <n v="519.20000000000005"/>
    <n v="519.1"/>
    <n v="518.99999999999989"/>
  </r>
  <r>
    <n v="102"/>
    <n v="5"/>
    <n v="42468"/>
    <n v="700012"/>
    <n v="47224"/>
    <s v="A120M01-1"/>
    <s v="A120M01"/>
    <s v="TOL993"/>
    <s v="Céréal'nut HP+ avec édulcorants saveur biscuit bte 750 g (ALLERGENES)"/>
    <s v="SF01221"/>
    <n v="0.75"/>
    <x v="1"/>
    <x v="0"/>
    <d v="2018-05-02T00:00:00"/>
    <x v="74"/>
    <n v="2018"/>
    <n v="5"/>
    <n v="18"/>
    <n v="864"/>
    <n v="862"/>
    <n v="856"/>
    <n v="642"/>
    <n v="646.9"/>
    <n v="648.0100000000001"/>
  </r>
  <r>
    <n v="102"/>
    <n v="5"/>
    <n v="42470"/>
    <n v="700033"/>
    <n v="47223"/>
    <s v="A120M02-1"/>
    <s v="A120M02"/>
    <s v="TOL992"/>
    <s v="Céréal'nut HP+ saveur biscuit bte 900 g (ALLERGENES)"/>
    <s v="SF01220"/>
    <n v="0.9"/>
    <x v="1"/>
    <x v="0"/>
    <d v="2018-05-02T00:00:00"/>
    <x v="74"/>
    <n v="2018"/>
    <n v="5"/>
    <n v="18"/>
    <n v="756"/>
    <n v="755"/>
    <n v="751"/>
    <n v="675.9"/>
    <n v="679.9"/>
    <n v="680.9899999999999"/>
  </r>
  <r>
    <n v="102"/>
    <n v="5"/>
    <n v="42472"/>
    <n v="700054"/>
    <n v="47229"/>
    <s v="A120M03-1"/>
    <s v="A120M03"/>
    <s v="TOL997"/>
    <s v="Céréal'nut HP+ saveur miel bte 900 g (ALLERGENES)"/>
    <s v="SF01229"/>
    <n v="0.9"/>
    <x v="1"/>
    <x v="0"/>
    <d v="2018-05-02T00:00:00"/>
    <x v="74"/>
    <n v="2018"/>
    <n v="5"/>
    <n v="18"/>
    <n v="756"/>
    <n v="755"/>
    <n v="747"/>
    <n v="672.30000000000007"/>
    <n v="679.9"/>
    <n v="681.03999999999985"/>
  </r>
  <r>
    <n v="102"/>
    <n v="5"/>
    <n v="42514"/>
    <n v="700715"/>
    <n v="47215"/>
    <s v="A120M04-3"/>
    <s v="A120M04"/>
    <s v="TOL1063"/>
    <s v="Entremets à froid parfum vanille avec édulcorants sachet 40g &quot;NUTRISENS MEDICAL&quot;"/>
    <s v="SF01409"/>
    <n v="0.04"/>
    <x v="0"/>
    <x v="0"/>
    <d v="2018-04-30T00:00:00"/>
    <x v="74"/>
    <n v="2018"/>
    <n v="5"/>
    <n v="18"/>
    <n v="2592"/>
    <n v="2847"/>
    <n v="2465"/>
    <n v="98.600000000000009"/>
    <n v="113.9"/>
    <n v="114"/>
  </r>
  <r>
    <n v="102"/>
    <n v="5"/>
    <n v="42516"/>
    <n v="700732"/>
    <n v="47218"/>
    <s v="A120M05-3"/>
    <s v="A120M05"/>
    <s v="TOL1065"/>
    <s v="Entremets à froid parfum pistache avec édulcorants sachet 40g &quot;NUTRISENS MEDICAL"/>
    <s v="SF01408"/>
    <n v="0.04"/>
    <x v="0"/>
    <x v="0"/>
    <d v="2018-05-02T00:00:00"/>
    <x v="74"/>
    <n v="2018"/>
    <n v="5"/>
    <n v="18"/>
    <n v="2592"/>
    <n v="2847"/>
    <n v="2496"/>
    <n v="99.84"/>
    <n v="113.9"/>
    <n v="114"/>
  </r>
  <r>
    <n v="102"/>
    <n v="5"/>
    <n v="42518"/>
    <n v="700748"/>
    <n v="47222"/>
    <s v="A120M06-3"/>
    <s v="A120M06"/>
    <s v="TOL1056"/>
    <s v="Entremets à chaud parfum citron avec édulcorants sachet 50g  &quot;NUTRISENS MEDICAL&quot;"/>
    <s v="SF01398"/>
    <n v="0.05"/>
    <x v="0"/>
    <x v="0"/>
    <d v="2018-05-02T00:00:00"/>
    <x v="74"/>
    <n v="2018"/>
    <n v="5"/>
    <n v="18"/>
    <n v="1292"/>
    <n v="1290"/>
    <n v="1200"/>
    <n v="60"/>
    <n v="64.5"/>
    <n v="64.61"/>
  </r>
  <r>
    <n v="102"/>
    <n v="5"/>
    <n v="42578"/>
    <n v="701515"/>
    <n v="47226"/>
    <s v="AS18PU04-7"/>
    <s v="AS18PU04"/>
    <s v="EDE120"/>
    <s v="Purée du Chef pauvre en sodium sac 5 kg"/>
    <s v="SF01356"/>
    <n v="5"/>
    <x v="3"/>
    <x v="2"/>
    <d v="2018-05-02T00:00:00"/>
    <x v="74"/>
    <n v="2018"/>
    <n v="5"/>
    <n v="18"/>
    <n v="858"/>
    <n v="858"/>
    <n v="856"/>
    <n v="4280"/>
    <n v="0"/>
    <n v="0"/>
  </r>
  <r>
    <n v="102"/>
    <n v="5"/>
    <n v="42579"/>
    <n v="701521"/>
    <n v="47227"/>
    <s v="AS18PU02-7"/>
    <s v="AS18PU02"/>
    <s v="EDE106"/>
    <s v="Purée grand-mère pauvre en sodium sac 5 kg"/>
    <s v="SF01287"/>
    <n v="5"/>
    <x v="3"/>
    <x v="2"/>
    <d v="2018-05-02T00:00:00"/>
    <x v="74"/>
    <n v="2018"/>
    <n v="5"/>
    <n v="18"/>
    <n v="60"/>
    <n v="60"/>
    <n v="58"/>
    <n v="290"/>
    <n v="0"/>
    <n v="0"/>
  </r>
  <r>
    <n v="102"/>
    <n v="5"/>
    <n v="42370"/>
    <n v="698672"/>
    <n v="47243"/>
    <s v="A114M03-1"/>
    <s v="A114M03"/>
    <s v="PERF035"/>
    <s v="Bouillon de boeuf 1 kg &quot;NUTRISENS PERFORMANCE&quot;"/>
    <s v="SF01311"/>
    <n v="1"/>
    <x v="1"/>
    <x v="0"/>
    <d v="2018-05-03T00:00:00"/>
    <x v="75"/>
    <n v="2018"/>
    <n v="5"/>
    <n v="18"/>
    <n v="540"/>
    <n v="540"/>
    <n v="534"/>
    <n v="534"/>
    <n v="540.5"/>
    <n v="539.99999999999989"/>
  </r>
  <r>
    <n v="102"/>
    <n v="5"/>
    <n v="42390"/>
    <n v="698979"/>
    <n v="47245"/>
    <s v="A122M01-1"/>
    <s v="A122M01"/>
    <s v="PF00040"/>
    <s v="Sauce beurre blanc boite 1kg 000 Cookalim"/>
    <s v="SF00938"/>
    <n v="1"/>
    <x v="1"/>
    <x v="0"/>
    <d v="2018-05-03T00:00:00"/>
    <x v="75"/>
    <n v="2018"/>
    <n v="5"/>
    <n v="18"/>
    <n v="108"/>
    <n v="107"/>
    <n v="102"/>
    <n v="102"/>
    <n v="107.9"/>
    <n v="108.00999999999999"/>
  </r>
  <r>
    <n v="102"/>
    <n v="5"/>
    <n v="42392"/>
    <n v="699000"/>
    <n v="47244"/>
    <s v="A120M09-1"/>
    <s v="A120M09"/>
    <s v="PF00181"/>
    <s v="Sauce hollandaise - boite 1 kg 000 - &quot;Cookalim&quot;"/>
    <s v="SF00946"/>
    <n v="1"/>
    <x v="1"/>
    <x v="0"/>
    <d v="2018-05-03T00:00:00"/>
    <x v="75"/>
    <n v="2018"/>
    <n v="5"/>
    <n v="18"/>
    <n v="108"/>
    <n v="107"/>
    <n v="106"/>
    <n v="106"/>
    <n v="107.7"/>
    <n v="107.98999999999998"/>
  </r>
  <r>
    <n v="102"/>
    <n v="5"/>
    <n v="42396"/>
    <n v="699038"/>
    <n v="47237"/>
    <s v="A122M04-6"/>
    <s v="A122M04"/>
    <s v="BRAKE039"/>
    <s v="Bouillon de volaille SANS GLUTAMATE 1.5KG &quot;BRAKE&quot;"/>
    <s v="SF01432"/>
    <n v="1.5"/>
    <x v="5"/>
    <x v="0"/>
    <d v="2018-05-03T00:00:00"/>
    <x v="75"/>
    <n v="2018"/>
    <n v="5"/>
    <n v="18"/>
    <n v="216"/>
    <n v="216"/>
    <n v="215"/>
    <n v="322.5"/>
    <n v="324.10000000000002"/>
    <n v="323.99000000000007"/>
  </r>
  <r>
    <n v="102"/>
    <n v="5"/>
    <n v="42414"/>
    <n v="699267"/>
    <n v="47242"/>
    <s v="A122M05-6"/>
    <s v="A122M05"/>
    <s v="BRAKE035"/>
    <s v="Fumet de crustacés SANS GLUTAMATE 600G &quot;BRAKE&quot;"/>
    <s v="SF01391"/>
    <n v="0.6"/>
    <x v="5"/>
    <x v="0"/>
    <d v="2018-05-03T00:00:00"/>
    <x v="75"/>
    <n v="2018"/>
    <n v="5"/>
    <n v="18"/>
    <n v="144"/>
    <n v="143"/>
    <n v="137"/>
    <n v="82.2"/>
    <n v="86.1"/>
    <n v="86.390000000000015"/>
  </r>
  <r>
    <n v="102"/>
    <n v="5"/>
    <n v="42486"/>
    <n v="700181"/>
    <n v="47247"/>
    <s v="A122M02-1"/>
    <s v="A122M02"/>
    <s v="PERF002"/>
    <s v="Fonds brun 1 kg  &quot;Nutrisens Performance&quot;"/>
    <s v="SF01322"/>
    <n v="1"/>
    <x v="1"/>
    <x v="0"/>
    <d v="2018-05-03T00:00:00"/>
    <x v="75"/>
    <n v="2018"/>
    <n v="5"/>
    <n v="18"/>
    <n v="324"/>
    <n v="323"/>
    <n v="323"/>
    <n v="323"/>
    <n v="323.10000000000002"/>
    <n v="323.97999999999996"/>
  </r>
  <r>
    <n v="102"/>
    <n v="5"/>
    <n v="42512"/>
    <n v="700698"/>
    <n v="47246"/>
    <s v="A120M08-1"/>
    <s v="A120M08"/>
    <s v="PF00031"/>
    <s v="Mousse parfum chocolat boite 1 kg &quot;Cookalim&quot;"/>
    <s v="SF01106"/>
    <n v="1"/>
    <x v="1"/>
    <x v="0"/>
    <d v="2018-05-03T00:00:00"/>
    <x v="75"/>
    <n v="2018"/>
    <n v="5"/>
    <n v="18"/>
    <n v="324"/>
    <n v="324"/>
    <n v="321"/>
    <n v="321"/>
    <n v="324.5"/>
    <n v="324.01"/>
  </r>
  <r>
    <n v="102"/>
    <n v="5"/>
    <n v="42522"/>
    <n v="700785"/>
    <n v="47238"/>
    <s v="A120M07-1"/>
    <s v="A120M07"/>
    <s v="EDE089"/>
    <s v="Mousse saveur café avec édulcorants - Boite 0.335 kg"/>
    <s v="SF01278"/>
    <n v="0.33500000000000002"/>
    <x v="1"/>
    <x v="0"/>
    <d v="2018-05-03T00:00:00"/>
    <x v="75"/>
    <n v="2018"/>
    <n v="5"/>
    <n v="18"/>
    <n v="324"/>
    <n v="354"/>
    <n v="324"/>
    <n v="108.54"/>
    <n v="118.7"/>
    <n v="119"/>
  </r>
  <r>
    <n v="102"/>
    <n v="5"/>
    <n v="42613"/>
    <n v="701833"/>
    <n v="47249"/>
    <s v="A123R01-1"/>
    <s v="A123R01"/>
    <s v="TOL1066"/>
    <s v="Protipulse 550 g"/>
    <s v="XMP866"/>
    <n v="0.55000000000000004"/>
    <x v="1"/>
    <x v="1"/>
    <d v="2018-05-03T00:00:00"/>
    <x v="75"/>
    <n v="2018"/>
    <n v="5"/>
    <n v="18"/>
    <n v="854"/>
    <n v="854"/>
    <n v="847"/>
    <n v="465.85"/>
    <n v="0"/>
    <n v="0"/>
  </r>
  <r>
    <n v="102"/>
    <n v="5"/>
    <n v="42614"/>
    <n v="701841"/>
    <n v="47250"/>
    <s v="AS18PU02-7"/>
    <s v="AS18PU02"/>
    <s v="EDE106"/>
    <s v="Purée grand-mère pauvre en sodium sac 5 kg"/>
    <s v="SF01287"/>
    <n v="5"/>
    <x v="3"/>
    <x v="2"/>
    <d v="2018-05-03T00:00:00"/>
    <x v="75"/>
    <n v="2018"/>
    <n v="5"/>
    <n v="18"/>
    <n v="780"/>
    <n v="780"/>
    <n v="778"/>
    <n v="389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B44C38-874E-48AB-A24F-B3ED0A95B59A}" name="TCD_suivi" cacheId="5" applyNumberFormats="0" applyBorderFormats="0" applyFontFormats="0" applyPatternFormats="0" applyAlignmentFormats="0" applyWidthHeightFormats="1" dataCaption="Valeurs" updatedVersion="6" minRefreshableVersion="5" itemPrintTitles="1" createdVersion="6" indent="0" outline="1" outlineData="1" multipleFieldFilters="0" rowHeaderCaption="Date_x000a_de_x000a_fabrication">
  <location ref="B14:L22" firstHeaderRow="0" firstDataRow="1" firstDataCol="1"/>
  <pivotFields count="31"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10">
        <item x="5"/>
        <item x="1"/>
        <item x="7"/>
        <item x="3"/>
        <item x="0"/>
        <item x="6"/>
        <item x="4"/>
        <item x="2"/>
        <item x="8"/>
        <item t="default"/>
      </items>
    </pivotField>
    <pivotField showAll="0">
      <items count="5">
        <item x="0"/>
        <item h="1" x="2"/>
        <item h="1" x="1"/>
        <item h="1" x="3"/>
        <item t="default"/>
      </items>
    </pivotField>
    <pivotField numFmtId="14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numFmtId="164" showAll="0"/>
    <pivotField dataField="1" numFmtId="164" showAll="0"/>
    <pivotField name="Date de fabrication" axis="axisRow" showAll="0">
      <items count="15">
        <item sd="0" x="0"/>
        <item sd="0" x="1"/>
        <item sd="0" x="2"/>
        <item sd="0" x="3"/>
        <item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2">
    <field x="24"/>
    <field x="11"/>
  </rowFields>
  <rowItems count="8">
    <i>
      <x v="4"/>
    </i>
    <i r="1">
      <x/>
    </i>
    <i r="1">
      <x v="1"/>
    </i>
    <i r="1">
      <x v="4"/>
    </i>
    <i r="1">
      <x v="5"/>
    </i>
    <i r="1">
      <x v="6"/>
    </i>
    <i r="1">
      <x v="7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Nombre_x000a_de_x000a_fabrications" fld="4" subtotal="count" baseField="24" baseItem="4" numFmtId="3"/>
    <dataField name="Pesée" fld="23" baseField="24" baseItem="1" numFmtId="165"/>
    <dataField name="Mélange" fld="22" baseField="24" baseItem="1" numFmtId="165"/>
    <dataField name="Conditionnement" fld="21" baseField="24" baseItem="1" numFmtId="165"/>
    <dataField name="Pesée_x000a_Vs_x000a_Mélange_x000a_(en kg)" fld="25" baseField="0" baseItem="0" numFmtId="164"/>
    <dataField name="%_x000a_pesée_x000a_Vs_x000a_mélange" fld="26" baseField="24" baseItem="1" numFmtId="10"/>
    <dataField name="Mélange_x000a_Vs_x000a_Conditionnement_x000a_(en kg)" fld="27" baseField="0" baseItem="0"/>
    <dataField name="%_x000a_mélange_x000a_Vs_x000a_conditionnement" fld="28" baseField="24" baseItem="1" numFmtId="10"/>
    <dataField name="Pesée_x000a_Vs_x000a_Conditionnement_x000a_(en kg)" fld="29" baseField="0" baseItem="0"/>
    <dataField name="%_x000a_pesée_x000a_Vs_x000a_conditionnement" fld="30" baseField="24" baseItem="1" numFmtId="10"/>
  </dataFields>
  <formats count="18">
    <format dxfId="55">
      <pivotArea field="24" type="button" dataOnly="0" labelOnly="1" outline="0" axis="axisRow" fieldPosition="0"/>
    </format>
    <format dxfId="54">
      <pivotArea dataOnly="0" labelOnly="1" outline="0" fieldPosition="0">
        <references count="1">
          <reference field="4294967294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53">
      <pivotArea field="24" type="button" dataOnly="0" labelOnly="1" outline="0" axis="axisRow" fieldPosition="0"/>
    </format>
    <format dxfId="52">
      <pivotArea dataOnly="0" labelOnly="1" outline="0" fieldPosition="0">
        <references count="1">
          <reference field="4294967294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51">
      <pivotArea field="24" type="button" dataOnly="0" labelOnly="1" outline="0" axis="axisRow" fieldPosition="0"/>
    </format>
    <format dxfId="50">
      <pivotArea dataOnly="0" labelOnly="1" outline="0" fieldPosition="0">
        <references count="1">
          <reference field="4294967294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49">
      <pivotArea collapsedLevelsAreSubtotals="1" fieldPosition="0">
        <references count="3">
          <reference field="4294967294" count="1" selected="0">
            <x v="6"/>
          </reference>
          <reference field="11" count="1">
            <x v="0"/>
          </reference>
          <reference field="24" count="1" selected="0">
            <x v="4"/>
          </reference>
        </references>
      </pivotArea>
    </format>
    <format dxfId="48">
      <pivotArea collapsedLevelsAreSubtotals="1" fieldPosition="0">
        <references count="3">
          <reference field="4294967294" count="1" selected="0">
            <x v="6"/>
          </reference>
          <reference field="11" count="1">
            <x v="5"/>
          </reference>
          <reference field="24" count="1" selected="0">
            <x v="4"/>
          </reference>
        </references>
      </pivotArea>
    </format>
    <format dxfId="47">
      <pivotArea collapsedLevelsAreSubtotals="1" fieldPosition="0">
        <references count="3">
          <reference field="4294967294" count="1" selected="0">
            <x v="6"/>
          </reference>
          <reference field="11" count="1">
            <x v="7"/>
          </reference>
          <reference field="24" count="1" selected="0">
            <x v="4"/>
          </reference>
        </references>
      </pivotArea>
    </format>
    <format dxfId="46">
      <pivotArea outline="0" fieldPosition="0">
        <references count="1">
          <reference field="4294967294" count="1">
            <x v="0"/>
          </reference>
        </references>
      </pivotArea>
    </format>
    <format dxfId="4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2">
      <pivotArea collapsedLevelsAreSubtotals="1" fieldPosition="0">
        <references count="2">
          <reference field="4294967294" count="1" selected="0">
            <x v="0"/>
          </reference>
          <reference field="24" count="1">
            <x v="4"/>
          </reference>
        </references>
      </pivotArea>
    </format>
    <format dxfId="41">
      <pivotArea collapsedLevelsAreSubtotals="1" fieldPosition="0">
        <references count="3">
          <reference field="4294967294" count="1" selected="0">
            <x v="0"/>
          </reference>
          <reference field="11" count="6">
            <x v="0"/>
            <x v="1"/>
            <x v="4"/>
            <x v="5"/>
            <x v="6"/>
            <x v="7"/>
          </reference>
          <reference field="24" count="1" selected="0">
            <x v="4"/>
          </reference>
        </references>
      </pivotArea>
    </format>
    <format dxfId="40">
      <pivotArea field="24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39">
      <pivotArea collapsedLevelsAreSubtotals="1" fieldPosition="0">
        <references count="2">
          <reference field="4294967294" count="1" selected="0">
            <x v="1"/>
          </reference>
          <reference field="24" count="1">
            <x v="4"/>
          </reference>
        </references>
      </pivotArea>
    </format>
    <format dxfId="38">
      <pivotArea collapsedLevelsAreSubtotals="1" fieldPosition="0">
        <references count="3">
          <reference field="4294967294" count="1" selected="0">
            <x v="1"/>
          </reference>
          <reference field="11" count="6">
            <x v="0"/>
            <x v="1"/>
            <x v="4"/>
            <x v="5"/>
            <x v="6"/>
            <x v="7"/>
          </reference>
          <reference field="24" count="1" selected="0">
            <x v="4"/>
          </reference>
        </references>
      </pivotArea>
    </format>
  </formats>
  <pivotTableStyleInfo name="Mon style" showRowHeaders="1" showColHeaders="1" showRowStripes="0" showColStripes="0" showLastColumn="1"/>
  <filters count="1">
    <filter fld="14" type="dateBetween" evalOrder="-1" id="15" name="DATEFINREVISEE">
      <autoFilter ref="A1">
        <filterColumn colId="0">
          <customFilters and="1">
            <customFilter operator="greaterThanOrEqual" val="43191"/>
            <customFilter operator="lessThanOrEqual" val="4322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PROALIM" connectionId="3" xr16:uid="{00000000-0016-0000-0100-000000000000}" autoFormatId="16" applyNumberFormats="0" applyBorderFormats="0" applyFontFormats="0" applyPatternFormats="0" applyAlignmentFormats="0" applyWidthHeightFormats="0">
  <queryTableRefresh nextId="25" unboundColumnsRight="3">
    <queryTableFields count="24">
      <queryTableField id="1" name="DOSSIER" tableColumnId="1"/>
      <queryTableField id="2" name="STATUS" tableColumnId="2"/>
      <queryTableField id="3" name="PIECENO" tableColumnId="3"/>
      <queryTableField id="4" name="ENREGNO" tableColumnId="4"/>
      <queryTableField id="5" name="BLNO" tableColumnId="5"/>
      <queryTableField id="19" dataBound="0" tableColumnId="19"/>
      <queryTableField id="23" dataBound="0" tableColumnId="23"/>
      <queryTableField id="6" name="REFERENCE" tableColumnId="6"/>
      <queryTableField id="15" dataBound="0" tableColumnId="15"/>
      <queryTableField id="14" dataBound="0" tableColumnId="14"/>
      <queryTableField id="13" dataBound="0" tableColumnId="13"/>
      <queryTableField id="12" dataBound="0" tableColumnId="12"/>
      <queryTableField id="24" dataBound="0" tableColumnId="24"/>
      <queryTableField id="7" name="DATEDEBUTREVISEE" tableColumnId="7"/>
      <queryTableField id="8" name="DATEFINREVISEE" tableColumnId="8"/>
      <queryTableField id="16" dataBound="0" tableColumnId="16"/>
      <queryTableField id="17" dataBound="0" tableColumnId="17"/>
      <queryTableField id="18" dataBound="0" tableColumnId="18"/>
      <queryTableField id="9" name="QTE_OF_ENTETE" tableColumnId="9"/>
      <queryTableField id="10" name="QTECDE" tableColumnId="10"/>
      <queryTableField id="11" name="QTEBL" tableColumnId="11"/>
      <queryTableField id="20" dataBound="0" tableColumnId="20"/>
      <queryTableField id="21" dataBound="0" tableColumnId="21"/>
      <queryTableField id="22" dataBound="0" tableColumnId="2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PROALIM" connectionId="1" xr16:uid="{00000000-0016-0000-0300-000001000000}" autoFormatId="16" applyNumberFormats="0" applyBorderFormats="0" applyFontFormats="0" applyPatternFormats="0" applyAlignmentFormats="0" applyWidthHeightFormats="0">
  <queryTableRefresh nextId="12" unboundColumnsRight="2">
    <queryTableFields count="11">
      <queryTableField id="1" name="DOSSIER" tableColumnId="1"/>
      <queryTableField id="2" name="DATEFINVALID" tableColumnId="2"/>
      <queryTableField id="3" name="REFERENCE" tableColumnId="3"/>
      <queryTableField id="4" name="REFERENCECOMPOSANT" tableColumnId="4"/>
      <queryTableField id="5" name="DESIGNATION" tableColumnId="5"/>
      <queryTableField id="6" name="NATUREPRODUIT" tableColumnId="6"/>
      <queryTableField id="7" name="UNITEREFERENCE" tableColumnId="7"/>
      <queryTableField id="8" name="FAMILLESTAT_0002" tableColumnId="8"/>
      <queryTableField id="9" name="POIDSNET" tableColumnId="9"/>
      <queryTableField id="10" dataBound="0" tableColumnId="10"/>
      <queryTableField id="11" dataBound="0" tableColumnId="1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PROALIM" connectionId="2" xr16:uid="{00000000-0016-0000-0400-000002000000}" autoFormatId="16" applyNumberFormats="0" applyBorderFormats="0" applyFontFormats="0" applyPatternFormats="0" applyAlignmentFormats="0" applyWidthHeightFormats="0">
  <queryTableRefresh nextId="4">
    <queryTableFields count="3">
      <queryTableField id="1" name="DOSSIER" tableColumnId="1"/>
      <queryTableField id="2" name="REFERENCE" tableColumnId="2"/>
      <queryTableField id="3" name="DESIGNATION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PROALIM" connectionId="4" xr16:uid="{00000000-0016-0000-0500-000003000000}" autoFormatId="16" applyNumberFormats="0" applyBorderFormats="0" applyFontFormats="0" applyPatternFormats="0" applyAlignmentFormats="0" applyWidthHeightFormats="0">
  <queryTableRefresh nextId="12" unboundColumnsRight="2">
    <queryTableFields count="11">
      <queryTableField id="1" name="DOSSIER" tableColumnId="1"/>
      <queryTableField id="2" name="STATUS" tableColumnId="2"/>
      <queryTableField id="3" name="PIECENO" tableColumnId="3"/>
      <queryTableField id="4" name="ENREGNO" tableColumnId="4"/>
      <queryTableField id="5" name="BLNO" tableColumnId="5"/>
      <queryTableField id="6" name="REFERENCE" tableColumnId="6"/>
      <queryTableField id="7" name="DATEDEBUTREVISEE" tableColumnId="7"/>
      <queryTableField id="8" name="DATEFINREVISEE" tableColumnId="8"/>
      <queryTableField id="9" name="QTEBL" tableColumnId="9"/>
      <queryTableField id="10" dataBound="0" tableColumnId="10"/>
      <queryTableField id="11" dataBound="0" tableColumnId="1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PROALIM" connectionId="5" xr16:uid="{00000000-0016-0000-0600-000004000000}" autoFormatId="16" applyNumberFormats="0" applyBorderFormats="0" applyFontFormats="0" applyPatternFormats="0" applyAlignmentFormats="0" applyWidthHeightFormats="0">
  <queryTableRefresh nextId="10">
    <queryTableFields count="9">
      <queryTableField id="1" name="DOSSIER" tableColumnId="1"/>
      <queryTableField id="2" name="CODEOPERATION" tableColumnId="2"/>
      <queryTableField id="3" name="ENREGNO" tableColumnId="3"/>
      <queryTableField id="4" name="PIECENO" tableColumnId="4"/>
      <queryTableField id="5" name="DATEBL" tableColumnId="5"/>
      <queryTableField id="6" name="REFERENCE" tableColumnId="6"/>
      <queryTableField id="7" name="SERIELOT" tableColumnId="7"/>
      <queryTableField id="8" name="DATEPEREMPTION" tableColumnId="8"/>
      <queryTableField id="9" name="QTE_VENTILATION" tableColumnId="9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PROALIM" connectionId="6" xr16:uid="{00000000-0016-0000-0700-000005000000}" autoFormatId="16" applyNumberFormats="0" applyBorderFormats="0" applyFontFormats="0" applyPatternFormats="0" applyAlignmentFormats="0" applyWidthHeightFormats="0">
  <queryTableRefresh nextId="10">
    <queryTableFields count="9">
      <queryTableField id="1" name="DOSSIER" tableColumnId="1"/>
      <queryTableField id="2" name="ENREGNO" tableColumnId="2"/>
      <queryTableField id="3" name="DATEBL" tableColumnId="3"/>
      <queryTableField id="4" name="BLNO" tableColumnId="4"/>
      <queryTableField id="5" name="CODEOPERATION" tableColumnId="5"/>
      <queryTableField id="6" name="OFNO" tableColumnId="6"/>
      <queryTableField id="7" name="REFERENCE" tableColumnId="7"/>
      <queryTableField id="8" name="DESIGNATION" tableColumnId="8"/>
      <queryTableField id="9" name="QTEBLSIGN" tableColumnId="9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PROALIM" connectionId="7" xr16:uid="{00000000-0016-0000-0800-000006000000}" autoFormatId="16" applyNumberFormats="0" applyBorderFormats="0" applyFontFormats="0" applyPatternFormats="0" applyAlignmentFormats="0" applyWidthHeightFormats="0">
  <queryTableRefresh nextId="7" unboundColumnsRight="1">
    <queryTableFields count="6">
      <queryTableField id="1" name="DOSSIER" tableColumnId="1"/>
      <queryTableField id="2" name="REFERENCE" tableColumnId="2"/>
      <queryTableField id="3" name="DESIGNATION" tableColumnId="3"/>
      <queryTableField id="4" name="NATUREPRODUIT" tableColumnId="4"/>
      <queryTableField id="6" name="DATEFINVALID" tableColumnId="6"/>
      <queryTableField id="5" dataBound="0" tableColumnId="5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65F7D4E9-FFD0-4C62-8B25-C366DF61DA2C}" sourceName="TYPE">
  <pivotTables>
    <pivotTable tabId="14" name="TCD_suivi"/>
  </pivotTables>
  <data>
    <tabular pivotCacheId="59606945">
      <items count="4">
        <i x="0" s="1"/>
        <i x="2"/>
        <i x="1"/>
        <i x="3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2" xr10:uid="{080E7455-4E6D-42FC-82A3-9BCBED846433}" cache="Segment_TYPE" caption="TYPE" style="Style de segment 2" rowHeight="2095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_SuiviOF" displayName="Tab_SuiviOF" ref="A1:X838" tableType="queryTable" totalsRowShown="0">
  <autoFilter ref="A1:X838" xr:uid="{00000000-0009-0000-0100-000004000000}">
    <filterColumn colId="11">
      <filters>
        <filter val="Tecse"/>
      </filters>
    </filterColumn>
    <filterColumn colId="12">
      <filters>
        <filter val="Produit pesé"/>
      </filters>
    </filterColumn>
    <filterColumn colId="16">
      <filters>
        <filter val="4"/>
      </filters>
    </filterColumn>
  </autoFilter>
  <sortState ref="A2:X838">
    <sortCondition ref="O1:O838"/>
  </sortState>
  <tableColumns count="24">
    <tableColumn id="1" xr3:uid="{00000000-0010-0000-0000-000001000000}" uniqueName="1" name="DOSSIER" queryTableFieldId="1"/>
    <tableColumn id="2" xr3:uid="{00000000-0010-0000-0000-000002000000}" uniqueName="2" name="STATUS" queryTableFieldId="2"/>
    <tableColumn id="3" xr3:uid="{00000000-0010-0000-0000-000003000000}" uniqueName="3" name="PIECENO" queryTableFieldId="3"/>
    <tableColumn id="4" xr3:uid="{00000000-0010-0000-0000-000004000000}" uniqueName="4" name="ENREGNO" queryTableFieldId="4"/>
    <tableColumn id="5" xr3:uid="{00000000-0010-0000-0000-000005000000}" uniqueName="5" name="BLNO" queryTableFieldId="5"/>
    <tableColumn id="19" xr3:uid="{00000000-0010-0000-0000-000013000000}" uniqueName="19" name="LOT" queryTableFieldId="19">
      <calculatedColumnFormula array="1">INDEX(Bd_VENTILATIONS!$G:$G,MATCH(Tab_SuiviOF[[#This Row],[REFERENCE]]&amp;Tab_SuiviOF[[#This Row],[BLNO]],Bd_VENTILATIONS!$F:$F&amp;Bd_VENTILATIONS!$D:$D,0))</calculatedColumnFormula>
    </tableColumn>
    <tableColumn id="23" xr3:uid="{00000000-0010-0000-0000-000017000000}" uniqueName="23" name="LOT A PRENDRE EN COMPTE" queryTableFieldId="23">
      <calculatedColumnFormula>IFERROR(MID(Tab_SuiviOF[[#This Row],[LOT]],1,SEARCH("-",Tab_SuiviOF[[#This Row],[LOT]])-1),Tab_SuiviOF[[#This Row],[LOT]])</calculatedColumnFormula>
    </tableColumn>
    <tableColumn id="6" xr3:uid="{00000000-0010-0000-0000-000006000000}" uniqueName="6" name="REFERENCE" queryTableFieldId="6"/>
    <tableColumn id="15" xr3:uid="{00000000-0010-0000-0000-00000F000000}" uniqueName="15" name="DESIGNATION" queryTableFieldId="15">
      <calculatedColumnFormula>INDEX(Bd_PF!$E:$E,MATCH(Tab_SuiviOF[[#This Row],[REFERENCE]],Bd_PF!$C:$C,0))</calculatedColumnFormula>
    </tableColumn>
    <tableColumn id="14" xr3:uid="{00000000-0010-0000-0000-00000E000000}" uniqueName="14" name="FORMULE" queryTableFieldId="14">
      <calculatedColumnFormula>INDEX(Bd_PF!$D:$D,MATCH(Tab_SuiviOF[[#This Row],[REFERENCE]],Bd_PF!$C:$C,0))</calculatedColumnFormula>
    </tableColumn>
    <tableColumn id="13" xr3:uid="{00000000-0010-0000-0000-00000D000000}" uniqueName="13" name="POIDS NET" queryTableFieldId="13" dataDxfId="37">
      <calculatedColumnFormula>INDEX(Bd_PF!$I:$I,MATCH(Tab_SuiviOF[[#This Row],[REFERENCE]],Bd_PF!$C:$C,0))</calculatedColumnFormula>
    </tableColumn>
    <tableColumn id="12" xr3:uid="{00000000-0010-0000-0000-00000C000000}" uniqueName="12" name="LIGNE" queryTableFieldId="12">
      <calculatedColumnFormula>INDEX(Bd_PF!$J:$J,MATCH(Tab_SuiviOF[[#This Row],[REFERENCE]],Bd_PF!$C:$C,0))</calculatedColumnFormula>
    </tableColumn>
    <tableColumn id="24" xr3:uid="{00000000-0010-0000-0000-000018000000}" uniqueName="24" name="TYPE" queryTableFieldId="24">
      <calculatedColumnFormula>INDEX(Bd_PF!$K:$K,MATCH(Tab_SuiviOF[[#This Row],[REFERENCE]],Bd_PF!$C:$C,0))</calculatedColumnFormula>
    </tableColumn>
    <tableColumn id="7" xr3:uid="{00000000-0010-0000-0000-000007000000}" uniqueName="7" name="DATEDEBUTREVISEE" queryTableFieldId="7" dataDxfId="36"/>
    <tableColumn id="8" xr3:uid="{00000000-0010-0000-0000-000008000000}" uniqueName="8" name="DATEFINREVISEE" queryTableFieldId="8" dataDxfId="35"/>
    <tableColumn id="16" xr3:uid="{00000000-0010-0000-0000-000010000000}" uniqueName="16" name="ANNEE" queryTableFieldId="16" dataDxfId="34">
      <calculatedColumnFormula>YEAR(Tab_SuiviOF[[#This Row],[DATEFINREVISEE]])</calculatedColumnFormula>
    </tableColumn>
    <tableColumn id="17" xr3:uid="{00000000-0010-0000-0000-000011000000}" uniqueName="17" name="MOIS" queryTableFieldId="17" dataDxfId="33">
      <calculatedColumnFormula>MONTH(Tab_SuiviOF[[#This Row],[DATEFINREVISEE]])</calculatedColumnFormula>
    </tableColumn>
    <tableColumn id="18" xr3:uid="{00000000-0010-0000-0000-000012000000}" uniqueName="18" name="SEMAINE" queryTableFieldId="18" dataDxfId="32">
      <calculatedColumnFormula>WEEKNUM(Tab_SuiviOF[[#This Row],[DATEFINREVISEE]],21)</calculatedColumnFormula>
    </tableColumn>
    <tableColumn id="9" xr3:uid="{00000000-0010-0000-0000-000009000000}" uniqueName="9" name="QTE_OF_ENTETE" queryTableFieldId="9"/>
    <tableColumn id="10" xr3:uid="{00000000-0010-0000-0000-00000A000000}" uniqueName="10" name="QTECDE" queryTableFieldId="10"/>
    <tableColumn id="11" xr3:uid="{00000000-0010-0000-0000-00000B000000}" uniqueName="11" name="QTEBL" queryTableFieldId="11"/>
    <tableColumn id="20" xr3:uid="{00000000-0010-0000-0000-000014000000}" uniqueName="20" name="POIDS CONDITIONNÉ" queryTableFieldId="20" dataDxfId="31">
      <calculatedColumnFormula>Tab_SuiviOF[[#This Row],[QTEBL]]*Tab_SuiviOF[[#This Row],[POIDS NET]]</calculatedColumnFormula>
    </tableColumn>
    <tableColumn id="21" xr3:uid="{00000000-0010-0000-0000-000015000000}" uniqueName="21" name="POIDS MÉLANGE" queryTableFieldId="21" dataDxfId="30">
      <calculatedColumnFormula>IFERROR(INDEX(Bd_MÉLANGES!$I:$I,MATCH('Bd_FABRICATIONS PF'!$G:$G,Bd_MÉLANGES!$J:$J,0)),0)</calculatedColumnFormula>
    </tableColumn>
    <tableColumn id="22" xr3:uid="{00000000-0010-0000-0000-000016000000}" uniqueName="22" name="POIDS PESÉE" queryTableFieldId="22" dataDxfId="29">
      <calculatedColumnFormula>IFERROR(INDEX(Bd_MÉLANGES!$K:$K,MATCH(Tab_SuiviOF[[#This Row],[LOT A PRENDRE EN COMPTE]],Bd_MÉLANGES!$J:$J,0)),0)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_Lignes" displayName="Tab_Lignes" ref="B2:C10" totalsRowShown="0">
  <autoFilter ref="B2:C10" xr:uid="{00000000-0009-0000-0100-000001000000}"/>
  <tableColumns count="2">
    <tableColumn id="1" xr3:uid="{00000000-0010-0000-0100-000001000000}" name="FAMILLESTAT_0002" dataCellStyle="Normal 2"/>
    <tableColumn id="2" xr3:uid="{00000000-0010-0000-0100-000002000000}" name="LIGNES" dataCellStyle="Normal 13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_PF" displayName="Tab_PF" ref="A1:K559" tableType="queryTable" totalsRowShown="0">
  <autoFilter ref="A1:K559" xr:uid="{00000000-0009-0000-0100-000002000000}">
    <filterColumn colId="2">
      <filters>
        <filter val="PREMIX00003"/>
        <filter val="PREMIX00004"/>
        <filter val="PREMIX00005"/>
      </filters>
    </filterColumn>
  </autoFilter>
  <tableColumns count="11">
    <tableColumn id="1" xr3:uid="{00000000-0010-0000-0200-000001000000}" uniqueName="1" name="DOSSIER" queryTableFieldId="1"/>
    <tableColumn id="2" xr3:uid="{00000000-0010-0000-0200-000002000000}" uniqueName="2" name="DATEFINVALID" queryTableFieldId="2" dataDxfId="28"/>
    <tableColumn id="3" xr3:uid="{00000000-0010-0000-0200-000003000000}" uniqueName="3" name="REFERENCE" queryTableFieldId="3"/>
    <tableColumn id="4" xr3:uid="{00000000-0010-0000-0200-000004000000}" uniqueName="4" name="REFERENCECOMPOSANT" queryTableFieldId="4"/>
    <tableColumn id="5" xr3:uid="{00000000-0010-0000-0200-000005000000}" uniqueName="5" name="DESIGNATION" queryTableFieldId="5"/>
    <tableColumn id="6" xr3:uid="{00000000-0010-0000-0200-000006000000}" uniqueName="6" name="NATUREPRODUIT" queryTableFieldId="6"/>
    <tableColumn id="7" xr3:uid="{00000000-0010-0000-0200-000007000000}" uniqueName="7" name="UNITEREFERENCE" queryTableFieldId="7"/>
    <tableColumn id="8" xr3:uid="{00000000-0010-0000-0200-000008000000}" uniqueName="8" name="FAMILLESTAT_0002" queryTableFieldId="8"/>
    <tableColumn id="9" xr3:uid="{00000000-0010-0000-0200-000009000000}" uniqueName="9" name="POIDSNET" queryTableFieldId="9" dataDxfId="27"/>
    <tableColumn id="10" xr3:uid="{00000000-0010-0000-0200-00000A000000}" uniqueName="10" name="LIGNES" queryTableFieldId="10">
      <calculatedColumnFormula>INDEX(Bd_Lignes!$C:$C,MATCH(Tab_PF[[#This Row],[FAMILLESTAT_0002]],Bd_Lignes!$B:$B,0))</calculatedColumnFormula>
    </tableColumn>
    <tableColumn id="11" xr3:uid="{00000000-0010-0000-0200-00000B000000}" uniqueName="11" name="TYPE" queryTableFieldId="11">
      <calculatedColumnFormula>INDEX(Bd_RECONDITIONNEMENT!$F:$F,MATCH(Bd_PF!$C:$C,Bd_RECONDITIONNEMENT!$B:$B,0))</calculatedColumnFormula>
    </tableColumn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_SF" displayName="Tab_SF" ref="A1:C823" tableType="queryTable" totalsRowShown="0">
  <autoFilter ref="A1:C823" xr:uid="{00000000-0009-0000-0100-000003000000}"/>
  <tableColumns count="3">
    <tableColumn id="1" xr3:uid="{00000000-0010-0000-0300-000001000000}" uniqueName="1" name="DOSSIER" queryTableFieldId="1"/>
    <tableColumn id="2" xr3:uid="{00000000-0010-0000-0300-000002000000}" uniqueName="2" name="REFERENCE" queryTableFieldId="2"/>
    <tableColumn id="3" xr3:uid="{00000000-0010-0000-0300-000003000000}" uniqueName="3" name="DESIGNATION" queryTableFieldId="3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_Mélanges" displayName="Tab_Mélanges" ref="A1:K612" tableType="queryTable" totalsRowShown="0">
  <autoFilter ref="A1:K612" xr:uid="{00000000-0009-0000-0100-000005000000}">
    <filterColumn colId="9">
      <filters>
        <filter val="A082M01"/>
        <filter val="A082M02"/>
        <filter val="A082M03"/>
        <filter val="A082M04"/>
        <filter val="A082M05"/>
        <filter val="A082M06"/>
      </filters>
    </filterColumn>
  </autoFilter>
  <sortState ref="A2:K612">
    <sortCondition ref="H1:H612"/>
  </sortState>
  <tableColumns count="11">
    <tableColumn id="1" xr3:uid="{00000000-0010-0000-0400-000001000000}" uniqueName="1" name="DOSSIER" queryTableFieldId="1"/>
    <tableColumn id="2" xr3:uid="{00000000-0010-0000-0400-000002000000}" uniqueName="2" name="STATUS" queryTableFieldId="2"/>
    <tableColumn id="3" xr3:uid="{00000000-0010-0000-0400-000003000000}" uniqueName="3" name="PIECENO" queryTableFieldId="3"/>
    <tableColumn id="4" xr3:uid="{00000000-0010-0000-0400-000004000000}" uniqueName="4" name="ENREGNO" queryTableFieldId="4"/>
    <tableColumn id="5" xr3:uid="{00000000-0010-0000-0400-000005000000}" uniqueName="5" name="BLNO" queryTableFieldId="5"/>
    <tableColumn id="6" xr3:uid="{00000000-0010-0000-0400-000006000000}" uniqueName="6" name="REFERENCE" queryTableFieldId="6"/>
    <tableColumn id="7" xr3:uid="{00000000-0010-0000-0400-000007000000}" uniqueName="7" name="DATEDEBUTREVISEE" queryTableFieldId="7" dataDxfId="26"/>
    <tableColumn id="8" xr3:uid="{00000000-0010-0000-0400-000008000000}" uniqueName="8" name="DATEFINREVISEE" queryTableFieldId="8" dataDxfId="25"/>
    <tableColumn id="9" xr3:uid="{00000000-0010-0000-0400-000009000000}" uniqueName="9" name="QTEBL" queryTableFieldId="9" dataDxfId="24"/>
    <tableColumn id="10" xr3:uid="{00000000-0010-0000-0400-00000A000000}" uniqueName="10" name="LOT" queryTableFieldId="10">
      <calculatedColumnFormula>INDEX(Bd_VENTILATIONS!$G:$G,MATCH(Bd_MÉLANGES!$E:$E,Bd_VENTILATIONS!$D:$D,0))</calculatedColumnFormula>
    </tableColumn>
    <tableColumn id="11" xr3:uid="{00000000-0010-0000-0400-00000B000000}" uniqueName="11" name="QTE PESEE" queryTableFieldId="11" dataDxfId="23">
      <calculatedColumnFormula>SUMIF('Bd_CONSO MP'!$F:$F,Tab_Mélanges[[#This Row],[PIECENO]],'Bd_CONSO MP'!$I:$I)</calculatedColumnFormula>
    </tableColumn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_Ventilations" displayName="Tab_Ventilations" ref="A1:I1773" tableType="queryTable" totalsRowShown="0">
  <autoFilter ref="A1:I1773" xr:uid="{00000000-0009-0000-0100-000006000000}">
    <filterColumn colId="6">
      <filters>
        <filter val="A082M01"/>
        <filter val="A082M01-3"/>
        <filter val="A082M02"/>
        <filter val="A082M02-1"/>
        <filter val="A082M03"/>
        <filter val="A082M03-2"/>
        <filter val="A082M04"/>
        <filter val="A082M04-2"/>
        <filter val="A082M05"/>
        <filter val="A082M05-2"/>
        <filter val="A082M06"/>
        <filter val="A082M06-2"/>
        <filter val="A082MR02-2"/>
      </filters>
    </filterColumn>
  </autoFilter>
  <sortState ref="A2:I1773">
    <sortCondition ref="E1:E1773"/>
  </sortState>
  <tableColumns count="9">
    <tableColumn id="1" xr3:uid="{00000000-0010-0000-0500-000001000000}" uniqueName="1" name="DOSSIER" queryTableFieldId="1"/>
    <tableColumn id="2" xr3:uid="{00000000-0010-0000-0500-000002000000}" uniqueName="2" name="CODEOPERATION" queryTableFieldId="2"/>
    <tableColumn id="3" xr3:uid="{00000000-0010-0000-0500-000003000000}" uniqueName="3" name="ENREGNO" queryTableFieldId="3"/>
    <tableColumn id="4" xr3:uid="{00000000-0010-0000-0500-000004000000}" uniqueName="4" name="PIECENO" queryTableFieldId="4"/>
    <tableColumn id="5" xr3:uid="{00000000-0010-0000-0500-000005000000}" uniqueName="5" name="DATEBL" queryTableFieldId="5" dataDxfId="22"/>
    <tableColumn id="6" xr3:uid="{00000000-0010-0000-0500-000006000000}" uniqueName="6" name="REFERENCE" queryTableFieldId="6"/>
    <tableColumn id="7" xr3:uid="{00000000-0010-0000-0500-000007000000}" uniqueName="7" name="SERIELOT" queryTableFieldId="7"/>
    <tableColumn id="8" xr3:uid="{00000000-0010-0000-0500-000008000000}" uniqueName="8" name="DATEPEREMPTION" queryTableFieldId="8" dataDxfId="21"/>
    <tableColumn id="9" xr3:uid="{00000000-0010-0000-0500-000009000000}" uniqueName="9" name="QTE_VENTILATION" queryTableFieldId="9"/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_MP" displayName="Tab_MP" ref="A1:I6058" tableType="queryTable" totalsRowShown="0">
  <autoFilter ref="A1:I6058" xr:uid="{00000000-0009-0000-0100-000007000000}"/>
  <tableColumns count="9">
    <tableColumn id="1" xr3:uid="{00000000-0010-0000-0600-000001000000}" uniqueName="1" name="DOSSIER" queryTableFieldId="1"/>
    <tableColumn id="2" xr3:uid="{00000000-0010-0000-0600-000002000000}" uniqueName="2" name="ENREGNO" queryTableFieldId="2"/>
    <tableColumn id="3" xr3:uid="{00000000-0010-0000-0600-000003000000}" uniqueName="3" name="DATEBL" queryTableFieldId="3" dataDxfId="20"/>
    <tableColumn id="4" xr3:uid="{00000000-0010-0000-0600-000004000000}" uniqueName="4" name="BLNO" queryTableFieldId="4"/>
    <tableColumn id="5" xr3:uid="{00000000-0010-0000-0600-000005000000}" uniqueName="5" name="CODEOPERATION" queryTableFieldId="5"/>
    <tableColumn id="6" xr3:uid="{00000000-0010-0000-0600-000006000000}" uniqueName="6" name="OFNO" queryTableFieldId="6"/>
    <tableColumn id="7" xr3:uid="{00000000-0010-0000-0600-000007000000}" uniqueName="7" name="REFERENCE" queryTableFieldId="7"/>
    <tableColumn id="8" xr3:uid="{00000000-0010-0000-0600-000008000000}" uniqueName="8" name="DESIGNATION" queryTableFieldId="8"/>
    <tableColumn id="9" xr3:uid="{00000000-0010-0000-0600-000009000000}" uniqueName="9" name="QTEBLSIGN" queryTableFieldId="9" dataDxfId="19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_Reconditionnement" displayName="Tab_Reconditionnement" ref="A1:F448" tableType="queryTable" totalsRowShown="0">
  <autoFilter ref="A1:F448" xr:uid="{00000000-0009-0000-0100-000008000000}"/>
  <tableColumns count="6">
    <tableColumn id="1" xr3:uid="{00000000-0010-0000-0700-000001000000}" uniqueName="1" name="DOSSIER" queryTableFieldId="1"/>
    <tableColumn id="2" xr3:uid="{00000000-0010-0000-0700-000002000000}" uniqueName="2" name="REFERENCE" queryTableFieldId="2"/>
    <tableColumn id="3" xr3:uid="{00000000-0010-0000-0700-000003000000}" uniqueName="3" name="DESIGNATION" queryTableFieldId="3"/>
    <tableColumn id="4" xr3:uid="{00000000-0010-0000-0700-000004000000}" uniqueName="4" name="NATUREPRODUIT" queryTableFieldId="4"/>
    <tableColumn id="6" xr3:uid="{00000000-0010-0000-0700-000006000000}" uniqueName="6" name="DATEFINVALID" queryTableFieldId="6" dataDxfId="18"/>
    <tableColumn id="5" xr3:uid="{00000000-0010-0000-0700-000005000000}" uniqueName="5" name="TYPE" queryTableField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FINREVISEE1" xr10:uid="{954A1D37-E611-440B-8F31-EAACE1165FD7}" sourceName="DATEFINREVISEE">
  <pivotTables>
    <pivotTable tabId="14" name="TCD_suivi"/>
  </pivotTables>
  <state minimalRefreshVersion="6" lastRefreshVersion="6" pivotCacheId="59606945" filterType="dateBetween">
    <selection startDate="2018-04-01T00:00:00" endDate="2018-04-30T00:00:00"/>
    <bounds startDate="2018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FINREVISEE" xr10:uid="{C080775D-7B81-438B-80A8-7DAAEDC61381}" cache="ChronologieNative_DATEFINREVISEE1" caption="DATEFINREVISEE" level="2" selectionLevel="2" scrollPosition="2018-01-01T00:00:00" style="Style de chronologie 1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4CD91-88C4-4944-83BA-9CD17914DC68}">
  <sheetPr>
    <pageSetUpPr fitToPage="1"/>
  </sheetPr>
  <dimension ref="B1:O22"/>
  <sheetViews>
    <sheetView showGridLines="0" tabSelected="1" topLeftCell="F2" zoomScaleNormal="100" workbookViewId="0">
      <selection activeCell="M15" sqref="M15"/>
    </sheetView>
  </sheetViews>
  <sheetFormatPr baseColWidth="10" defaultRowHeight="12.75" x14ac:dyDescent="0.2"/>
  <cols>
    <col min="1" max="1" width="2.7109375" customWidth="1"/>
    <col min="2" max="15" width="20.7109375" customWidth="1"/>
    <col min="16" max="16" width="2.7109375" customWidth="1"/>
  </cols>
  <sheetData>
    <row r="1" spans="2:15" s="12" customFormat="1" ht="39.950000000000003" customHeight="1" thickTop="1" thickBot="1" x14ac:dyDescent="0.25">
      <c r="B1" s="11" t="s">
        <v>4557</v>
      </c>
      <c r="C1" s="11" t="s">
        <v>4558</v>
      </c>
      <c r="D1" s="11" t="s">
        <v>4559</v>
      </c>
      <c r="E1" s="11" t="s">
        <v>4560</v>
      </c>
      <c r="F1" s="11" t="s">
        <v>4558</v>
      </c>
      <c r="H1" s="14"/>
      <c r="I1" s="14"/>
      <c r="J1" s="14"/>
      <c r="K1" s="14"/>
      <c r="L1" s="14"/>
      <c r="M1" s="14"/>
      <c r="N1" s="14"/>
      <c r="O1" s="14"/>
    </row>
    <row r="2" spans="2:15" ht="50.1" customHeight="1" thickTop="1" thickBot="1" x14ac:dyDescent="0.25">
      <c r="D2" s="11" t="s">
        <v>4561</v>
      </c>
      <c r="E2" s="11" t="s">
        <v>4562</v>
      </c>
      <c r="F2" s="11" t="s">
        <v>4560</v>
      </c>
      <c r="G2" s="11" t="s">
        <v>4563</v>
      </c>
      <c r="H2" s="11" t="s">
        <v>4558</v>
      </c>
      <c r="I2" s="11" t="s">
        <v>4559</v>
      </c>
      <c r="J2" s="11" t="s">
        <v>4558</v>
      </c>
      <c r="K2" s="11" t="s">
        <v>4564</v>
      </c>
    </row>
    <row r="3" spans="2:15" ht="50.1" customHeight="1" thickTop="1" x14ac:dyDescent="0.2"/>
    <row r="14" spans="2:15" s="9" customFormat="1" ht="63.75" x14ac:dyDescent="0.2">
      <c r="B14" s="13" t="s">
        <v>4565</v>
      </c>
      <c r="C14" s="9" t="s">
        <v>4566</v>
      </c>
      <c r="D14" s="9" t="s">
        <v>4546</v>
      </c>
      <c r="E14" s="9" t="s">
        <v>4547</v>
      </c>
      <c r="F14" s="9" t="s">
        <v>4548</v>
      </c>
      <c r="G14" s="9" t="s">
        <v>4552</v>
      </c>
      <c r="H14" s="9" t="s">
        <v>4551</v>
      </c>
      <c r="I14" s="9" t="s">
        <v>4553</v>
      </c>
      <c r="J14" s="9" t="s">
        <v>4554</v>
      </c>
      <c r="K14" s="9" t="s">
        <v>4556</v>
      </c>
      <c r="L14" s="9" t="s">
        <v>4555</v>
      </c>
      <c r="M14" s="18" t="s">
        <v>4567</v>
      </c>
    </row>
    <row r="15" spans="2:15" x14ac:dyDescent="0.2">
      <c r="B15" s="7" t="s">
        <v>4550</v>
      </c>
      <c r="C15" s="16">
        <v>126</v>
      </c>
      <c r="D15" s="17">
        <v>44532.119999999988</v>
      </c>
      <c r="E15" s="8">
        <v>44630.630000000012</v>
      </c>
      <c r="F15" s="8">
        <v>44007.652000000016</v>
      </c>
      <c r="G15" s="4">
        <v>98.510000000023865</v>
      </c>
      <c r="H15" s="10">
        <v>2.2121111682988346E-3</v>
      </c>
      <c r="I15" s="5">
        <v>-622.97799999999552</v>
      </c>
      <c r="J15" s="10">
        <v>-1.3958530273939564E-2</v>
      </c>
      <c r="K15" s="5">
        <v>-524.46799999997165</v>
      </c>
      <c r="L15" s="10">
        <v>-1.1777296926352749E-2</v>
      </c>
      <c r="M15" s="4">
        <f>GETPIVOTDATA("Pesée
Vs
Conditionnement
(en kg)",$B$14,"Date de fabrication",4)/GETPIVOTDATA("Nombre
de
fabrications",$B$14,"Date de fabrication",4)</f>
        <v>-4.1624444444442199</v>
      </c>
    </row>
    <row r="16" spans="2:15" x14ac:dyDescent="0.2">
      <c r="B16" s="15" t="s">
        <v>9</v>
      </c>
      <c r="C16" s="16">
        <v>13</v>
      </c>
      <c r="D16" s="17">
        <v>6172.4000000000005</v>
      </c>
      <c r="E16" s="8">
        <v>6186</v>
      </c>
      <c r="F16" s="8">
        <v>6142.2</v>
      </c>
      <c r="G16" s="4">
        <v>13.599999999999454</v>
      </c>
      <c r="H16" s="10">
        <v>2.2033568790096967E-3</v>
      </c>
      <c r="I16" s="4">
        <v>-43.800000000000182</v>
      </c>
      <c r="J16" s="10">
        <v>-7.0805043646945008E-3</v>
      </c>
      <c r="K16" s="5">
        <v>-30.200000000000728</v>
      </c>
      <c r="L16" s="10">
        <v>-4.8927483636836116E-3</v>
      </c>
      <c r="M16" s="4">
        <f>GETPIVOTDATA("Pesée
Vs
Conditionnement
(en kg)",$B$14,"LIGNE","Boite plastique","Date de fabrication",4)/GETPIVOTDATA("Nombre
de
fabrications",$B$14,"LIGNE","Boite plastique","Date de fabrication",4)</f>
        <v>-2.3230769230769792</v>
      </c>
    </row>
    <row r="17" spans="2:13" x14ac:dyDescent="0.2">
      <c r="B17" s="15" t="s">
        <v>11</v>
      </c>
      <c r="C17" s="16">
        <v>61</v>
      </c>
      <c r="D17" s="17">
        <v>24068.98</v>
      </c>
      <c r="E17" s="8">
        <v>24144</v>
      </c>
      <c r="F17" s="8">
        <v>23966.985000000011</v>
      </c>
      <c r="G17" s="4">
        <v>75.020000000000437</v>
      </c>
      <c r="H17" s="10">
        <v>3.1168749153474905E-3</v>
      </c>
      <c r="I17" s="5">
        <v>-177.0149999999885</v>
      </c>
      <c r="J17" s="10">
        <v>-7.3316351888663232E-3</v>
      </c>
      <c r="K17" s="5">
        <v>-101.99499999998807</v>
      </c>
      <c r="L17" s="10">
        <v>-4.2376120633274891E-3</v>
      </c>
      <c r="M17" s="4">
        <f>GETPIVOTDATA("Pesée
Vs
Conditionnement
(en kg)",$B$14,"LIGNE","OTS","Date de fabrication",4)/GETPIVOTDATA("Nombre
de
fabrications",$B$14,"LIGNE","OTS","Date de fabrication",4)</f>
        <v>-1.6720491803276731</v>
      </c>
    </row>
    <row r="18" spans="2:13" x14ac:dyDescent="0.2">
      <c r="B18" s="15" t="s">
        <v>5</v>
      </c>
      <c r="C18" s="16">
        <v>10</v>
      </c>
      <c r="D18" s="17">
        <v>1336.0900000000001</v>
      </c>
      <c r="E18" s="8">
        <v>1338.6000000000001</v>
      </c>
      <c r="F18" s="8">
        <v>1236.0849999999998</v>
      </c>
      <c r="G18" s="4">
        <v>2.5099999999999909</v>
      </c>
      <c r="H18" s="10">
        <v>1.8786159614995925E-3</v>
      </c>
      <c r="I18" s="5">
        <v>-102.51500000000033</v>
      </c>
      <c r="J18" s="10">
        <v>-7.6583744210369273E-2</v>
      </c>
      <c r="K18" s="5">
        <v>-100.00500000000034</v>
      </c>
      <c r="L18" s="10">
        <v>-7.4848999693134688E-2</v>
      </c>
      <c r="M18" s="4">
        <f>GETPIVOTDATA("Pesée
Vs
Conditionnement
(en kg)",$B$14,"LIGNE","Rovema","Date de fabrication",4)/GETPIVOTDATA("Nombre
de
fabrications",$B$14,"LIGNE","Rovema","Date de fabrication",4)</f>
        <v>-10.000500000000034</v>
      </c>
    </row>
    <row r="19" spans="2:13" x14ac:dyDescent="0.2">
      <c r="B19" s="15" t="s">
        <v>7</v>
      </c>
      <c r="C19" s="16">
        <v>2</v>
      </c>
      <c r="D19" s="17">
        <v>240</v>
      </c>
      <c r="E19" s="8">
        <v>239.9</v>
      </c>
      <c r="F19" s="8">
        <v>240</v>
      </c>
      <c r="G19" s="4">
        <v>-9.9999999999994316E-2</v>
      </c>
      <c r="H19" s="10">
        <v>-4.16666666666643E-4</v>
      </c>
      <c r="I19" s="4">
        <v>9.9999999999994316E-2</v>
      </c>
      <c r="J19" s="10">
        <v>4.1684035014587044E-4</v>
      </c>
      <c r="K19" s="5">
        <v>0</v>
      </c>
      <c r="L19" s="10">
        <v>0</v>
      </c>
      <c r="M19" s="4">
        <f>GETPIVOTDATA("Pesée
Vs
Conditionnement
(en kg)",$B$14,"LIGNE","Seau","Date de fabrication",4)/GETPIVOTDATA("Nombre
de
fabrications",$B$14,"LIGNE","Seau","Date de fabrication",4)</f>
        <v>0</v>
      </c>
    </row>
    <row r="20" spans="2:13" x14ac:dyDescent="0.2">
      <c r="B20" s="15" t="s">
        <v>17</v>
      </c>
      <c r="C20" s="16">
        <v>8</v>
      </c>
      <c r="D20" s="17">
        <v>540.07000000000005</v>
      </c>
      <c r="E20" s="8">
        <v>541.42999999999995</v>
      </c>
      <c r="F20" s="8">
        <v>511.81200000000001</v>
      </c>
      <c r="G20" s="4">
        <v>1.3599999999999</v>
      </c>
      <c r="H20" s="10">
        <v>2.5181920862108612E-3</v>
      </c>
      <c r="I20" s="5">
        <v>-29.617999999999938</v>
      </c>
      <c r="J20" s="10">
        <v>-5.4703285743309273E-2</v>
      </c>
      <c r="K20" s="5">
        <v>-28.258000000000038</v>
      </c>
      <c r="L20" s="10">
        <v>-5.2322847038346949E-2</v>
      </c>
      <c r="M20" s="4">
        <f>GETPIVOTDATA("Pesée
Vs
Conditionnement
(en kg)",$B$14,"LIGNE","Stick","Date de fabrication",4)/GETPIVOTDATA("Nombre
de
fabrications",$B$14,"LIGNE","Stick","Date de fabrication",4)</f>
        <v>-3.5322500000000048</v>
      </c>
    </row>
    <row r="21" spans="2:13" x14ac:dyDescent="0.2">
      <c r="B21" s="15" t="s">
        <v>15</v>
      </c>
      <c r="C21" s="16">
        <v>32</v>
      </c>
      <c r="D21" s="17">
        <v>12174.58</v>
      </c>
      <c r="E21" s="8">
        <v>12180.699999999999</v>
      </c>
      <c r="F21" s="8">
        <v>11910.570000000002</v>
      </c>
      <c r="G21" s="4">
        <v>6.1199999999989814</v>
      </c>
      <c r="H21" s="10">
        <v>5.0268674566177898E-4</v>
      </c>
      <c r="I21" s="4">
        <v>-270.12999999999738</v>
      </c>
      <c r="J21" s="10">
        <v>-2.2176886385839679E-2</v>
      </c>
      <c r="K21" s="5">
        <v>-264.0099999999984</v>
      </c>
      <c r="L21" s="10">
        <v>-2.168534766702411E-2</v>
      </c>
      <c r="M21" s="4">
        <f>GETPIVOTDATA("Pesée
Vs
Conditionnement
(en kg)",$B$14,"LIGNE","Tecse","Date de fabrication",4)/GETPIVOTDATA("Nombre
de
fabrications",$B$14,"LIGNE","Tecse","Date de fabrication",4)</f>
        <v>-8.25031249999995</v>
      </c>
    </row>
    <row r="22" spans="2:13" x14ac:dyDescent="0.2">
      <c r="B22" s="7" t="s">
        <v>4513</v>
      </c>
      <c r="C22" s="16">
        <v>126</v>
      </c>
      <c r="D22" s="8">
        <v>44532.119999999988</v>
      </c>
      <c r="E22" s="8">
        <v>44630.630000000012</v>
      </c>
      <c r="F22" s="8">
        <v>44007.652000000016</v>
      </c>
      <c r="G22" s="4">
        <v>98.510000000023865</v>
      </c>
      <c r="H22" s="10">
        <v>2.2121111682988346E-3</v>
      </c>
      <c r="I22" s="5">
        <v>-622.97799999999552</v>
      </c>
      <c r="J22" s="10">
        <v>-1.3958530273939564E-2</v>
      </c>
      <c r="K22" s="5">
        <v>-524.46799999997165</v>
      </c>
      <c r="L22" s="10">
        <v>-1.1777296926352749E-2</v>
      </c>
      <c r="M22" s="19">
        <f>GETPIVOTDATA("Pesée
Vs
Conditionnement
(en kg)",$B$14)/GETPIVOTDATA("Nombre
de
fabrications",$B$14)</f>
        <v>-4.1624444444442199</v>
      </c>
    </row>
  </sheetData>
  <printOptions horizontalCentered="1" verticalCentered="1"/>
  <pageMargins left="0" right="0" top="0" bottom="0" header="0.31496062992125984" footer="0.31496062992125984"/>
  <pageSetup paperSize="9" scale="80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/>
  </sheetPr>
  <dimension ref="A1:X838"/>
  <sheetViews>
    <sheetView topLeftCell="J1" workbookViewId="0">
      <selection activeCell="Y732" sqref="Y732"/>
    </sheetView>
  </sheetViews>
  <sheetFormatPr baseColWidth="10" defaultRowHeight="12.75" x14ac:dyDescent="0.2"/>
  <cols>
    <col min="1" max="1" width="9.7109375" bestFit="1" customWidth="1"/>
    <col min="2" max="2" width="8.7109375" bestFit="1" customWidth="1"/>
    <col min="3" max="3" width="9.85546875" bestFit="1" customWidth="1"/>
    <col min="4" max="4" width="10.5703125" bestFit="1" customWidth="1"/>
    <col min="5" max="5" width="7.28515625" bestFit="1" customWidth="1"/>
    <col min="6" max="6" width="12.140625" bestFit="1" customWidth="1"/>
    <col min="7" max="7" width="24.5703125" bestFit="1" customWidth="1"/>
    <col min="8" max="8" width="17.140625" bestFit="1" customWidth="1"/>
    <col min="9" max="9" width="69.5703125" bestFit="1" customWidth="1"/>
    <col min="10" max="10" width="10.5703125" bestFit="1" customWidth="1"/>
    <col min="11" max="11" width="11.28515625" bestFit="1" customWidth="1"/>
    <col min="12" max="12" width="12.85546875" bestFit="1" customWidth="1"/>
    <col min="13" max="13" width="16.28515625" bestFit="1" customWidth="1"/>
    <col min="14" max="14" width="18" bestFit="1" customWidth="1"/>
    <col min="15" max="15" width="15.5703125" bestFit="1" customWidth="1"/>
    <col min="16" max="16" width="8.140625" bestFit="1" customWidth="1"/>
    <col min="17" max="17" width="7.42578125" bestFit="1" customWidth="1"/>
    <col min="18" max="18" width="10" bestFit="1" customWidth="1"/>
    <col min="19" max="19" width="15.42578125" bestFit="1" customWidth="1"/>
    <col min="20" max="20" width="9.140625" bestFit="1" customWidth="1"/>
    <col min="21" max="21" width="7.85546875" bestFit="1" customWidth="1"/>
    <col min="22" max="22" width="19.5703125" bestFit="1" customWidth="1"/>
    <col min="23" max="23" width="15.7109375" style="4" bestFit="1" customWidth="1"/>
    <col min="24" max="24" width="12.85546875" style="4" bestFit="1" customWidth="1"/>
  </cols>
  <sheetData>
    <row r="1" spans="1:24" x14ac:dyDescent="0.2">
      <c r="A1" t="s">
        <v>18</v>
      </c>
      <c r="B1" t="s">
        <v>2537</v>
      </c>
      <c r="C1" t="s">
        <v>2538</v>
      </c>
      <c r="D1" t="s">
        <v>2539</v>
      </c>
      <c r="E1" t="s">
        <v>2540</v>
      </c>
      <c r="F1" t="s">
        <v>2563</v>
      </c>
      <c r="G1" t="s">
        <v>4013</v>
      </c>
      <c r="H1" t="s">
        <v>20</v>
      </c>
      <c r="I1" t="s">
        <v>22</v>
      </c>
      <c r="J1" t="s">
        <v>2557</v>
      </c>
      <c r="K1" t="s">
        <v>2558</v>
      </c>
      <c r="L1" t="s">
        <v>2559</v>
      </c>
      <c r="M1" t="s">
        <v>4537</v>
      </c>
      <c r="N1" t="s">
        <v>2541</v>
      </c>
      <c r="O1" t="s">
        <v>2542</v>
      </c>
      <c r="P1" t="s">
        <v>2560</v>
      </c>
      <c r="Q1" t="s">
        <v>2561</v>
      </c>
      <c r="R1" t="s">
        <v>2562</v>
      </c>
      <c r="S1" t="s">
        <v>2543</v>
      </c>
      <c r="T1" t="s">
        <v>2544</v>
      </c>
      <c r="U1" t="s">
        <v>2545</v>
      </c>
      <c r="V1" t="s">
        <v>2564</v>
      </c>
      <c r="W1" s="4" t="s">
        <v>2565</v>
      </c>
      <c r="X1" s="4" t="s">
        <v>2566</v>
      </c>
    </row>
    <row r="2" spans="1:24" hidden="1" x14ac:dyDescent="0.2">
      <c r="A2">
        <v>102</v>
      </c>
      <c r="B2">
        <v>5</v>
      </c>
      <c r="C2">
        <v>40370</v>
      </c>
      <c r="D2">
        <v>674670</v>
      </c>
      <c r="E2">
        <v>45425</v>
      </c>
      <c r="F2" t="str">
        <f t="array" ref="F2">INDEX(Bd_VENTILATIONS!$G:$G,MATCH(Tab_SuiviOF[[#This Row],[REFERENCE]]&amp;Tab_SuiviOF[[#This Row],[BLNO]],Bd_VENTILATIONS!$F:$F&amp;Bd_VENTILATIONS!$D:$D,0))</f>
        <v>B362M06-3</v>
      </c>
      <c r="G2" t="str">
        <f>IFERROR(MID(Tab_SuiviOF[[#This Row],[LOT]],1,SEARCH("-",Tab_SuiviOF[[#This Row],[LOT]])-1),Tab_SuiviOF[[#This Row],[LOT]])</f>
        <v>B362M06</v>
      </c>
      <c r="H2" t="s">
        <v>756</v>
      </c>
      <c r="I2" t="str">
        <f>INDEX(Bd_PF!$E:$E,MATCH(Tab_SuiviOF[[#This Row],[REFERENCE]],Bd_PF!$C:$C,0))</f>
        <v>Eau gélifiée parfum poire édulcoré sachet 25 g "Tonus Line"</v>
      </c>
      <c r="J2" t="str">
        <f>INDEX(Bd_PF!$D:$D,MATCH(Tab_SuiviOF[[#This Row],[REFERENCE]],Bd_PF!$C:$C,0))</f>
        <v>SF00634</v>
      </c>
      <c r="K2" s="4">
        <f>INDEX(Bd_PF!$I:$I,MATCH(Tab_SuiviOF[[#This Row],[REFERENCE]],Bd_PF!$C:$C,0))</f>
        <v>2.5000000000000001E-2</v>
      </c>
      <c r="L2" t="str">
        <f>INDEX(Bd_PF!$J:$J,MATCH(Tab_SuiviOF[[#This Row],[REFERENCE]],Bd_PF!$C:$C,0))</f>
        <v>Rovema</v>
      </c>
      <c r="M2" t="str">
        <f>INDEX(Bd_PF!$K:$K,MATCH(Tab_SuiviOF[[#This Row],[REFERENCE]],Bd_PF!$C:$C,0))</f>
        <v>Produit pesé</v>
      </c>
      <c r="N2" s="3">
        <v>43103</v>
      </c>
      <c r="O2" s="3">
        <v>43103</v>
      </c>
      <c r="P2" s="5">
        <f>YEAR(Tab_SuiviOF[[#This Row],[DATEFINREVISEE]])</f>
        <v>2018</v>
      </c>
      <c r="Q2" s="5">
        <f>MONTH(Tab_SuiviOF[[#This Row],[DATEFINREVISEE]])</f>
        <v>1</v>
      </c>
      <c r="R2" s="5">
        <f>WEEKNUM(Tab_SuiviOF[[#This Row],[DATEFINREVISEE]],21)</f>
        <v>1</v>
      </c>
      <c r="S2">
        <v>2592</v>
      </c>
      <c r="T2">
        <v>2592</v>
      </c>
      <c r="U2">
        <v>2412</v>
      </c>
      <c r="V2" s="4">
        <f>Tab_SuiviOF[[#This Row],[QTEBL]]*Tab_SuiviOF[[#This Row],[POIDS NET]]</f>
        <v>60.300000000000004</v>
      </c>
      <c r="W2" s="4">
        <f>IFERROR(INDEX(Bd_MÉLANGES!$I:$I,MATCH('Bd_FABRICATIONS PF'!$G:$G,Bd_MÉLANGES!$J:$J,0)),0)</f>
        <v>0</v>
      </c>
      <c r="X2" s="4">
        <f>IFERROR(INDEX(Bd_MÉLANGES!$K:$K,MATCH(Tab_SuiviOF[[#This Row],[LOT A PRENDRE EN COMPTE]],Bd_MÉLANGES!$J:$J,0)),0)</f>
        <v>0</v>
      </c>
    </row>
    <row r="3" spans="1:24" hidden="1" x14ac:dyDescent="0.2">
      <c r="A3">
        <v>102</v>
      </c>
      <c r="B3">
        <v>5</v>
      </c>
      <c r="C3">
        <v>40380</v>
      </c>
      <c r="D3">
        <v>674755</v>
      </c>
      <c r="E3">
        <v>45428</v>
      </c>
      <c r="F3" t="str">
        <f t="array" ref="F3">INDEX(Bd_VENTILATIONS!$G:$G,MATCH(Tab_SuiviOF[[#This Row],[REFERENCE]]&amp;Tab_SuiviOF[[#This Row],[BLNO]],Bd_VENTILATIONS!$F:$F&amp;Bd_VENTILATIONS!$D:$D,0))</f>
        <v>B362M07-3</v>
      </c>
      <c r="G3" t="str">
        <f>IFERROR(MID(Tab_SuiviOF[[#This Row],[LOT]],1,SEARCH("-",Tab_SuiviOF[[#This Row],[LOT]])-1),Tab_SuiviOF[[#This Row],[LOT]])</f>
        <v>B362M07</v>
      </c>
      <c r="H3" t="s">
        <v>1126</v>
      </c>
      <c r="I3" t="str">
        <f>INDEX(Bd_PF!$E:$E,MATCH(Tab_SuiviOF[[#This Row],[REFERENCE]],Bd_PF!$C:$C,0))</f>
        <v>Eau gélifiée parfum orange édulcoré sachet 25 g "Tonus Line"</v>
      </c>
      <c r="J3" t="str">
        <f>INDEX(Bd_PF!$D:$D,MATCH(Tab_SuiviOF[[#This Row],[REFERENCE]],Bd_PF!$C:$C,0))</f>
        <v>SF00726</v>
      </c>
      <c r="K3" s="4">
        <f>INDEX(Bd_PF!$I:$I,MATCH(Tab_SuiviOF[[#This Row],[REFERENCE]],Bd_PF!$C:$C,0))</f>
        <v>2.5000000000000001E-2</v>
      </c>
      <c r="L3" t="str">
        <f>INDEX(Bd_PF!$J:$J,MATCH(Tab_SuiviOF[[#This Row],[REFERENCE]],Bd_PF!$C:$C,0))</f>
        <v>Rovema</v>
      </c>
      <c r="M3" t="str">
        <f>INDEX(Bd_PF!$K:$K,MATCH(Tab_SuiviOF[[#This Row],[REFERENCE]],Bd_PF!$C:$C,0))</f>
        <v>Produit pesé</v>
      </c>
      <c r="N3" s="3">
        <v>43103</v>
      </c>
      <c r="O3" s="3">
        <v>43103</v>
      </c>
      <c r="P3" s="5">
        <f>YEAR(Tab_SuiviOF[[#This Row],[DATEFINREVISEE]])</f>
        <v>2018</v>
      </c>
      <c r="Q3" s="5">
        <f>MONTH(Tab_SuiviOF[[#This Row],[DATEFINREVISEE]])</f>
        <v>1</v>
      </c>
      <c r="R3" s="5">
        <f>WEEKNUM(Tab_SuiviOF[[#This Row],[DATEFINREVISEE]],21)</f>
        <v>1</v>
      </c>
      <c r="S3">
        <v>2592</v>
      </c>
      <c r="T3">
        <v>2592</v>
      </c>
      <c r="U3">
        <v>2397</v>
      </c>
      <c r="V3" s="4">
        <f>Tab_SuiviOF[[#This Row],[QTEBL]]*Tab_SuiviOF[[#This Row],[POIDS NET]]</f>
        <v>59.925000000000004</v>
      </c>
      <c r="W3" s="4">
        <f>IFERROR(INDEX(Bd_MÉLANGES!$I:$I,MATCH('Bd_FABRICATIONS PF'!$G:$G,Bd_MÉLANGES!$J:$J,0)),0)</f>
        <v>0</v>
      </c>
      <c r="X3" s="4">
        <f>IFERROR(INDEX(Bd_MÉLANGES!$K:$K,MATCH(Tab_SuiviOF[[#This Row],[LOT A PRENDRE EN COMPTE]],Bd_MÉLANGES!$J:$J,0)),0)</f>
        <v>0</v>
      </c>
    </row>
    <row r="4" spans="1:24" hidden="1" x14ac:dyDescent="0.2">
      <c r="A4">
        <v>102</v>
      </c>
      <c r="B4">
        <v>5</v>
      </c>
      <c r="C4">
        <v>40382</v>
      </c>
      <c r="D4">
        <v>674771</v>
      </c>
      <c r="E4">
        <v>45438</v>
      </c>
      <c r="F4" t="str">
        <f t="array" ref="F4">INDEX(Bd_VENTILATIONS!$G:$G,MATCH(Tab_SuiviOF[[#This Row],[REFERENCE]]&amp;Tab_SuiviOF[[#This Row],[BLNO]],Bd_VENTILATIONS!$F:$F&amp;Bd_VENTILATIONS!$D:$D,0))</f>
        <v>B362M04-3</v>
      </c>
      <c r="G4" t="str">
        <f>IFERROR(MID(Tab_SuiviOF[[#This Row],[LOT]],1,SEARCH("-",Tab_SuiviOF[[#This Row],[LOT]])-1),Tab_SuiviOF[[#This Row],[LOT]])</f>
        <v>B362M04</v>
      </c>
      <c r="H4" t="s">
        <v>1122</v>
      </c>
      <c r="I4" t="str">
        <f>INDEX(Bd_PF!$E:$E,MATCH(Tab_SuiviOF[[#This Row],[REFERENCE]],Bd_PF!$C:$C,0))</f>
        <v>Eau gélifiée parfum fruits rouges édulcoré sachet 25 g "Tonus Line"</v>
      </c>
      <c r="J4" t="str">
        <f>INDEX(Bd_PF!$D:$D,MATCH(Tab_SuiviOF[[#This Row],[REFERENCE]],Bd_PF!$C:$C,0))</f>
        <v>SF00724</v>
      </c>
      <c r="K4" s="4">
        <f>INDEX(Bd_PF!$I:$I,MATCH(Tab_SuiviOF[[#This Row],[REFERENCE]],Bd_PF!$C:$C,0))</f>
        <v>2.5000000000000001E-2</v>
      </c>
      <c r="L4" t="str">
        <f>INDEX(Bd_PF!$J:$J,MATCH(Tab_SuiviOF[[#This Row],[REFERENCE]],Bd_PF!$C:$C,0))</f>
        <v>Rovema</v>
      </c>
      <c r="M4" t="str">
        <f>INDEX(Bd_PF!$K:$K,MATCH(Tab_SuiviOF[[#This Row],[REFERENCE]],Bd_PF!$C:$C,0))</f>
        <v>Produit pesé</v>
      </c>
      <c r="N4" s="3">
        <v>43103</v>
      </c>
      <c r="O4" s="3">
        <v>43103</v>
      </c>
      <c r="P4" s="5">
        <f>YEAR(Tab_SuiviOF[[#This Row],[DATEFINREVISEE]])</f>
        <v>2018</v>
      </c>
      <c r="Q4" s="5">
        <f>MONTH(Tab_SuiviOF[[#This Row],[DATEFINREVISEE]])</f>
        <v>1</v>
      </c>
      <c r="R4" s="5">
        <f>WEEKNUM(Tab_SuiviOF[[#This Row],[DATEFINREVISEE]],21)</f>
        <v>1</v>
      </c>
      <c r="S4">
        <v>5184</v>
      </c>
      <c r="T4">
        <v>5184</v>
      </c>
      <c r="U4">
        <v>5184</v>
      </c>
      <c r="V4" s="4">
        <f>Tab_SuiviOF[[#This Row],[QTEBL]]*Tab_SuiviOF[[#This Row],[POIDS NET]]</f>
        <v>129.6</v>
      </c>
      <c r="W4" s="4">
        <f>IFERROR(INDEX(Bd_MÉLANGES!$I:$I,MATCH('Bd_FABRICATIONS PF'!$G:$G,Bd_MÉLANGES!$J:$J,0)),0)</f>
        <v>0</v>
      </c>
      <c r="X4" s="4">
        <f>IFERROR(INDEX(Bd_MÉLANGES!$K:$K,MATCH(Tab_SuiviOF[[#This Row],[LOT A PRENDRE EN COMPTE]],Bd_MÉLANGES!$J:$J,0)),0)</f>
        <v>0</v>
      </c>
    </row>
    <row r="5" spans="1:24" hidden="1" x14ac:dyDescent="0.2">
      <c r="A5">
        <v>102</v>
      </c>
      <c r="B5">
        <v>5</v>
      </c>
      <c r="C5">
        <v>40384</v>
      </c>
      <c r="D5">
        <v>674788</v>
      </c>
      <c r="E5">
        <v>45443</v>
      </c>
      <c r="F5" t="str">
        <f t="array" ref="F5">INDEX(Bd_VENTILATIONS!$G:$G,MATCH(Tab_SuiviOF[[#This Row],[REFERENCE]]&amp;Tab_SuiviOF[[#This Row],[BLNO]],Bd_VENTILATIONS!$F:$F&amp;Bd_VENTILATIONS!$D:$D,0))</f>
        <v>A003M01-3</v>
      </c>
      <c r="G5" t="str">
        <f>IFERROR(MID(Tab_SuiviOF[[#This Row],[LOT]],1,SEARCH("-",Tab_SuiviOF[[#This Row],[LOT]])-1),Tab_SuiviOF[[#This Row],[LOT]])</f>
        <v>A003M01</v>
      </c>
      <c r="H5" t="s">
        <v>1130</v>
      </c>
      <c r="I5" t="str">
        <f>INDEX(Bd_PF!$E:$E,MATCH(Tab_SuiviOF[[#This Row],[REFERENCE]],Bd_PF!$C:$C,0))</f>
        <v>Eau gélifiée parfum grenadine édulcoré sachet 25 g "Tonus Line"</v>
      </c>
      <c r="J5" t="str">
        <f>INDEX(Bd_PF!$D:$D,MATCH(Tab_SuiviOF[[#This Row],[REFERENCE]],Bd_PF!$C:$C,0))</f>
        <v>SF00725</v>
      </c>
      <c r="K5" s="4">
        <f>INDEX(Bd_PF!$I:$I,MATCH(Tab_SuiviOF[[#This Row],[REFERENCE]],Bd_PF!$C:$C,0))</f>
        <v>2.5000000000000001E-2</v>
      </c>
      <c r="L5" t="str">
        <f>INDEX(Bd_PF!$J:$J,MATCH(Tab_SuiviOF[[#This Row],[REFERENCE]],Bd_PF!$C:$C,0))</f>
        <v>Rovema</v>
      </c>
      <c r="M5" t="str">
        <f>INDEX(Bd_PF!$K:$K,MATCH(Tab_SuiviOF[[#This Row],[REFERENCE]],Bd_PF!$C:$C,0))</f>
        <v>Produit pesé</v>
      </c>
      <c r="N5" s="3">
        <v>43103</v>
      </c>
      <c r="O5" s="3">
        <v>43103</v>
      </c>
      <c r="P5" s="5">
        <f>YEAR(Tab_SuiviOF[[#This Row],[DATEFINREVISEE]])</f>
        <v>2018</v>
      </c>
      <c r="Q5" s="5">
        <f>MONTH(Tab_SuiviOF[[#This Row],[DATEFINREVISEE]])</f>
        <v>1</v>
      </c>
      <c r="R5" s="5">
        <f>WEEKNUM(Tab_SuiviOF[[#This Row],[DATEFINREVISEE]],21)</f>
        <v>1</v>
      </c>
      <c r="S5">
        <v>5184</v>
      </c>
      <c r="T5">
        <v>5184</v>
      </c>
      <c r="U5">
        <v>4812</v>
      </c>
      <c r="V5" s="4">
        <f>Tab_SuiviOF[[#This Row],[QTEBL]]*Tab_SuiviOF[[#This Row],[POIDS NET]]</f>
        <v>120.30000000000001</v>
      </c>
      <c r="W5" s="4">
        <f>IFERROR(INDEX(Bd_MÉLANGES!$I:$I,MATCH('Bd_FABRICATIONS PF'!$G:$G,Bd_MÉLANGES!$J:$J,0)),0)</f>
        <v>0</v>
      </c>
      <c r="X5" s="4">
        <f>IFERROR(INDEX(Bd_MÉLANGES!$K:$K,MATCH(Tab_SuiviOF[[#This Row],[LOT A PRENDRE EN COMPTE]],Bd_MÉLANGES!$J:$J,0)),0)</f>
        <v>0</v>
      </c>
    </row>
    <row r="6" spans="1:24" hidden="1" x14ac:dyDescent="0.2">
      <c r="A6">
        <v>102</v>
      </c>
      <c r="B6">
        <v>5</v>
      </c>
      <c r="C6">
        <v>40386</v>
      </c>
      <c r="D6">
        <v>674803</v>
      </c>
      <c r="E6">
        <v>45446</v>
      </c>
      <c r="F6" t="str">
        <f t="array" ref="F6">INDEX(Bd_VENTILATIONS!$G:$G,MATCH(Tab_SuiviOF[[#This Row],[REFERENCE]]&amp;Tab_SuiviOF[[#This Row],[BLNO]],Bd_VENTILATIONS!$F:$F&amp;Bd_VENTILATIONS!$D:$D,0))</f>
        <v>A003M07-3</v>
      </c>
      <c r="G6" t="str">
        <f>IFERROR(MID(Tab_SuiviOF[[#This Row],[LOT]],1,SEARCH("-",Tab_SuiviOF[[#This Row],[LOT]])-1),Tab_SuiviOF[[#This Row],[LOT]])</f>
        <v>A003M07</v>
      </c>
      <c r="H6" t="s">
        <v>774</v>
      </c>
      <c r="I6" t="str">
        <f>INDEX(Bd_PF!$E:$E,MATCH(Tab_SuiviOF[[#This Row],[REFERENCE]],Bd_PF!$C:$C,0))</f>
        <v>Eau gélifiée parfum menthe édulcoré sachet 25 g "Tonus Line"</v>
      </c>
      <c r="J6" t="str">
        <f>INDEX(Bd_PF!$D:$D,MATCH(Tab_SuiviOF[[#This Row],[REFERENCE]],Bd_PF!$C:$C,0))</f>
        <v>SF00633</v>
      </c>
      <c r="K6" s="4">
        <f>INDEX(Bd_PF!$I:$I,MATCH(Tab_SuiviOF[[#This Row],[REFERENCE]],Bd_PF!$C:$C,0))</f>
        <v>2.5000000000000001E-2</v>
      </c>
      <c r="L6" t="str">
        <f>INDEX(Bd_PF!$J:$J,MATCH(Tab_SuiviOF[[#This Row],[REFERENCE]],Bd_PF!$C:$C,0))</f>
        <v>Rovema</v>
      </c>
      <c r="M6" t="str">
        <f>INDEX(Bd_PF!$K:$K,MATCH(Tab_SuiviOF[[#This Row],[REFERENCE]],Bd_PF!$C:$C,0))</f>
        <v>Produit pesé</v>
      </c>
      <c r="N6" s="3">
        <v>43103</v>
      </c>
      <c r="O6" s="3">
        <v>43103</v>
      </c>
      <c r="P6" s="5">
        <f>YEAR(Tab_SuiviOF[[#This Row],[DATEFINREVISEE]])</f>
        <v>2018</v>
      </c>
      <c r="Q6" s="5">
        <f>MONTH(Tab_SuiviOF[[#This Row],[DATEFINREVISEE]])</f>
        <v>1</v>
      </c>
      <c r="R6" s="5">
        <f>WEEKNUM(Tab_SuiviOF[[#This Row],[DATEFINREVISEE]],21)</f>
        <v>1</v>
      </c>
      <c r="S6">
        <v>2592</v>
      </c>
      <c r="T6">
        <v>2592</v>
      </c>
      <c r="U6">
        <v>2400</v>
      </c>
      <c r="V6" s="4">
        <f>Tab_SuiviOF[[#This Row],[QTEBL]]*Tab_SuiviOF[[#This Row],[POIDS NET]]</f>
        <v>60</v>
      </c>
      <c r="W6" s="4">
        <f>IFERROR(INDEX(Bd_MÉLANGES!$I:$I,MATCH('Bd_FABRICATIONS PF'!$G:$G,Bd_MÉLANGES!$J:$J,0)),0)</f>
        <v>65.2</v>
      </c>
      <c r="X6" s="4">
        <f>IFERROR(INDEX(Bd_MÉLANGES!$K:$K,MATCH(Tab_SuiviOF[[#This Row],[LOT A PRENDRE EN COMPTE]],Bd_MÉLANGES!$J:$J,0)),0)</f>
        <v>65.009999999999991</v>
      </c>
    </row>
    <row r="7" spans="1:24" hidden="1" x14ac:dyDescent="0.2">
      <c r="A7">
        <v>102</v>
      </c>
      <c r="B7">
        <v>5</v>
      </c>
      <c r="C7">
        <v>40484</v>
      </c>
      <c r="D7">
        <v>675752</v>
      </c>
      <c r="E7">
        <v>45445</v>
      </c>
      <c r="F7" t="str">
        <f t="array" ref="F7">INDEX(Bd_VENTILATIONS!$G:$G,MATCH(Tab_SuiviOF[[#This Row],[REFERENCE]]&amp;Tab_SuiviOF[[#This Row],[BLNO]],Bd_VENTILATIONS!$F:$F&amp;Bd_VENTILATIONS!$D:$D,0))</f>
        <v>B362M01-1</v>
      </c>
      <c r="G7" t="str">
        <f>IFERROR(MID(Tab_SuiviOF[[#This Row],[LOT]],1,SEARCH("-",Tab_SuiviOF[[#This Row],[LOT]])-1),Tab_SuiviOF[[#This Row],[LOT]])</f>
        <v>B362M01</v>
      </c>
      <c r="H7" t="s">
        <v>972</v>
      </c>
      <c r="I7" t="str">
        <f>INDEX(Bd_PF!$E:$E,MATCH(Tab_SuiviOF[[#This Row],[REFERENCE]],Bd_PF!$C:$C,0))</f>
        <v>Eau gélifiée parfum nature sucré boite 800 g "Tonus Line"</v>
      </c>
      <c r="J7" t="str">
        <f>INDEX(Bd_PF!$D:$D,MATCH(Tab_SuiviOF[[#This Row],[REFERENCE]],Bd_PF!$C:$C,0))</f>
        <v>SF01118</v>
      </c>
      <c r="K7" s="4">
        <f>INDEX(Bd_PF!$I:$I,MATCH(Tab_SuiviOF[[#This Row],[REFERENCE]],Bd_PF!$C:$C,0))</f>
        <v>0.8</v>
      </c>
      <c r="L7" t="str">
        <f>INDEX(Bd_PF!$J:$J,MATCH(Tab_SuiviOF[[#This Row],[REFERENCE]],Bd_PF!$C:$C,0))</f>
        <v>OTS</v>
      </c>
      <c r="M7" t="str">
        <f>INDEX(Bd_PF!$K:$K,MATCH(Tab_SuiviOF[[#This Row],[REFERENCE]],Bd_PF!$C:$C,0))</f>
        <v>Produit pesé</v>
      </c>
      <c r="N7" s="3">
        <v>43103</v>
      </c>
      <c r="O7" s="3">
        <v>43103</v>
      </c>
      <c r="P7" s="5">
        <f>YEAR(Tab_SuiviOF[[#This Row],[DATEFINREVISEE]])</f>
        <v>2018</v>
      </c>
      <c r="Q7" s="5">
        <f>MONTH(Tab_SuiviOF[[#This Row],[DATEFINREVISEE]])</f>
        <v>1</v>
      </c>
      <c r="R7" s="5">
        <f>WEEKNUM(Tab_SuiviOF[[#This Row],[DATEFINREVISEE]],21)</f>
        <v>1</v>
      </c>
      <c r="S7">
        <v>324</v>
      </c>
      <c r="T7">
        <v>324</v>
      </c>
      <c r="U7">
        <v>324</v>
      </c>
      <c r="V7" s="4">
        <f>Tab_SuiviOF[[#This Row],[QTEBL]]*Tab_SuiviOF[[#This Row],[POIDS NET]]</f>
        <v>259.2</v>
      </c>
      <c r="W7" s="4">
        <f>IFERROR(INDEX(Bd_MÉLANGES!$I:$I,MATCH('Bd_FABRICATIONS PF'!$G:$G,Bd_MÉLANGES!$J:$J,0)),0)</f>
        <v>0</v>
      </c>
      <c r="X7" s="4">
        <f>IFERROR(INDEX(Bd_MÉLANGES!$K:$K,MATCH(Tab_SuiviOF[[#This Row],[LOT A PRENDRE EN COMPTE]],Bd_MÉLANGES!$J:$J,0)),0)</f>
        <v>0</v>
      </c>
    </row>
    <row r="8" spans="1:24" hidden="1" x14ac:dyDescent="0.2">
      <c r="A8">
        <v>102</v>
      </c>
      <c r="B8">
        <v>5</v>
      </c>
      <c r="C8">
        <v>40538</v>
      </c>
      <c r="D8">
        <v>676933</v>
      </c>
      <c r="E8">
        <v>45429</v>
      </c>
      <c r="F8" t="str">
        <f t="array" ref="F8">INDEX(Bd_VENTILATIONS!$G:$G,MATCH(Tab_SuiviOF[[#This Row],[REFERENCE]]&amp;Tab_SuiviOF[[#This Row],[BLNO]],Bd_VENTILATIONS!$F:$F&amp;Bd_VENTILATIONS!$D:$D,0))</f>
        <v>A003R01-1</v>
      </c>
      <c r="G8" t="str">
        <f>IFERROR(MID(Tab_SuiviOF[[#This Row],[LOT]],1,SEARCH("-",Tab_SuiviOF[[#This Row],[LOT]])-1),Tab_SuiviOF[[#This Row],[LOT]])</f>
        <v>A003R01</v>
      </c>
      <c r="H8" t="s">
        <v>759</v>
      </c>
      <c r="I8" t="str">
        <f>INDEX(Bd_PF!$E:$E,MATCH(Tab_SuiviOF[[#This Row],[REFERENCE]],Bd_PF!$C:$C,0))</f>
        <v>Gel'mix+ bte 500g "TOL"</v>
      </c>
      <c r="J8" t="str">
        <f>INDEX(Bd_PF!$D:$D,MATCH(Tab_SuiviOF[[#This Row],[REFERENCE]],Bd_PF!$C:$C,0))</f>
        <v>SF01249</v>
      </c>
      <c r="K8" s="4">
        <f>INDEX(Bd_PF!$I:$I,MATCH(Tab_SuiviOF[[#This Row],[REFERENCE]],Bd_PF!$C:$C,0))</f>
        <v>0.5</v>
      </c>
      <c r="L8" t="str">
        <f>INDEX(Bd_PF!$J:$J,MATCH(Tab_SuiviOF[[#This Row],[REFERENCE]],Bd_PF!$C:$C,0))</f>
        <v>OTS</v>
      </c>
      <c r="M8" t="str">
        <f>INDEX(Bd_PF!$K:$K,MATCH(Tab_SuiviOF[[#This Row],[REFERENCE]],Bd_PF!$C:$C,0))</f>
        <v>Reconditionnement</v>
      </c>
      <c r="N8" s="3">
        <v>43103</v>
      </c>
      <c r="O8" s="3">
        <v>43103</v>
      </c>
      <c r="P8" s="5">
        <f>YEAR(Tab_SuiviOF[[#This Row],[DATEFINREVISEE]])</f>
        <v>2018</v>
      </c>
      <c r="Q8" s="5">
        <f>MONTH(Tab_SuiviOF[[#This Row],[DATEFINREVISEE]])</f>
        <v>1</v>
      </c>
      <c r="R8" s="5">
        <f>WEEKNUM(Tab_SuiviOF[[#This Row],[DATEFINREVISEE]],21)</f>
        <v>1</v>
      </c>
      <c r="S8">
        <v>720</v>
      </c>
      <c r="T8">
        <v>720</v>
      </c>
      <c r="U8">
        <v>726</v>
      </c>
      <c r="V8" s="4">
        <f>Tab_SuiviOF[[#This Row],[QTEBL]]*Tab_SuiviOF[[#This Row],[POIDS NET]]</f>
        <v>363</v>
      </c>
      <c r="W8" s="4">
        <f>IFERROR(INDEX(Bd_MÉLANGES!$I:$I,MATCH('Bd_FABRICATIONS PF'!$G:$G,Bd_MÉLANGES!$J:$J,0)),0)</f>
        <v>0</v>
      </c>
      <c r="X8" s="4">
        <f>IFERROR(INDEX(Bd_MÉLANGES!$K:$K,MATCH(Tab_SuiviOF[[#This Row],[LOT A PRENDRE EN COMPTE]],Bd_MÉLANGES!$J:$J,0)),0)</f>
        <v>0</v>
      </c>
    </row>
    <row r="9" spans="1:24" hidden="1" x14ac:dyDescent="0.2">
      <c r="A9">
        <v>102</v>
      </c>
      <c r="B9">
        <v>5</v>
      </c>
      <c r="C9">
        <v>40539</v>
      </c>
      <c r="D9">
        <v>676940</v>
      </c>
      <c r="E9">
        <v>45439</v>
      </c>
      <c r="F9" t="str">
        <f t="array" ref="F9">INDEX(Bd_VENTILATIONS!$G:$G,MATCH(Tab_SuiviOF[[#This Row],[REFERENCE]]&amp;Tab_SuiviOF[[#This Row],[BLNO]],Bd_VENTILATIONS!$F:$F&amp;Bd_VENTILATIONS!$D:$D,0))</f>
        <v>A003R02-1</v>
      </c>
      <c r="G9" t="str">
        <f>IFERROR(MID(Tab_SuiviOF[[#This Row],[LOT]],1,SEARCH("-",Tab_SuiviOF[[#This Row],[LOT]])-1),Tab_SuiviOF[[#This Row],[LOT]])</f>
        <v>A003R02</v>
      </c>
      <c r="H9" t="s">
        <v>759</v>
      </c>
      <c r="I9" t="str">
        <f>INDEX(Bd_PF!$E:$E,MATCH(Tab_SuiviOF[[#This Row],[REFERENCE]],Bd_PF!$C:$C,0))</f>
        <v>Gel'mix+ bte 500g "TOL"</v>
      </c>
      <c r="J9" t="str">
        <f>INDEX(Bd_PF!$D:$D,MATCH(Tab_SuiviOF[[#This Row],[REFERENCE]],Bd_PF!$C:$C,0))</f>
        <v>SF01249</v>
      </c>
      <c r="K9" s="4">
        <f>INDEX(Bd_PF!$I:$I,MATCH(Tab_SuiviOF[[#This Row],[REFERENCE]],Bd_PF!$C:$C,0))</f>
        <v>0.5</v>
      </c>
      <c r="L9" t="str">
        <f>INDEX(Bd_PF!$J:$J,MATCH(Tab_SuiviOF[[#This Row],[REFERENCE]],Bd_PF!$C:$C,0))</f>
        <v>OTS</v>
      </c>
      <c r="M9" t="str">
        <f>INDEX(Bd_PF!$K:$K,MATCH(Tab_SuiviOF[[#This Row],[REFERENCE]],Bd_PF!$C:$C,0))</f>
        <v>Reconditionnement</v>
      </c>
      <c r="N9" s="3">
        <v>43103</v>
      </c>
      <c r="O9" s="3">
        <v>43103</v>
      </c>
      <c r="P9" s="5">
        <f>YEAR(Tab_SuiviOF[[#This Row],[DATEFINREVISEE]])</f>
        <v>2018</v>
      </c>
      <c r="Q9" s="5">
        <f>MONTH(Tab_SuiviOF[[#This Row],[DATEFINREVISEE]])</f>
        <v>1</v>
      </c>
      <c r="R9" s="5">
        <f>WEEKNUM(Tab_SuiviOF[[#This Row],[DATEFINREVISEE]],21)</f>
        <v>1</v>
      </c>
      <c r="S9">
        <v>720</v>
      </c>
      <c r="T9">
        <v>720</v>
      </c>
      <c r="U9">
        <v>677</v>
      </c>
      <c r="V9" s="4">
        <f>Tab_SuiviOF[[#This Row],[QTEBL]]*Tab_SuiviOF[[#This Row],[POIDS NET]]</f>
        <v>338.5</v>
      </c>
      <c r="W9" s="4">
        <f>IFERROR(INDEX(Bd_MÉLANGES!$I:$I,MATCH('Bd_FABRICATIONS PF'!$G:$G,Bd_MÉLANGES!$J:$J,0)),0)</f>
        <v>0</v>
      </c>
      <c r="X9" s="4">
        <f>IFERROR(INDEX(Bd_MÉLANGES!$K:$K,MATCH(Tab_SuiviOF[[#This Row],[LOT A PRENDRE EN COMPTE]],Bd_MÉLANGES!$J:$J,0)),0)</f>
        <v>0</v>
      </c>
    </row>
    <row r="10" spans="1:24" hidden="1" x14ac:dyDescent="0.2">
      <c r="A10">
        <v>102</v>
      </c>
      <c r="B10">
        <v>5</v>
      </c>
      <c r="C10">
        <v>40540</v>
      </c>
      <c r="D10">
        <v>676947</v>
      </c>
      <c r="E10">
        <v>45437</v>
      </c>
      <c r="F10" t="str">
        <f t="array" ref="F10">INDEX(Bd_VENTILATIONS!$G:$G,MATCH(Tab_SuiviOF[[#This Row],[REFERENCE]]&amp;Tab_SuiviOF[[#This Row],[BLNO]],Bd_VENTILATIONS!$F:$F&amp;Bd_VENTILATIONS!$D:$D,0))</f>
        <v>B355M01-1</v>
      </c>
      <c r="G10" t="str">
        <f>IFERROR(MID(Tab_SuiviOF[[#This Row],[LOT]],1,SEARCH("-",Tab_SuiviOF[[#This Row],[LOT]])-1),Tab_SuiviOF[[#This Row],[LOT]])</f>
        <v>B355M01</v>
      </c>
      <c r="H10" t="s">
        <v>915</v>
      </c>
      <c r="I10" t="str">
        <f>INDEX(Bd_PF!$E:$E,MATCH(Tab_SuiviOF[[#This Row],[REFERENCE]],Bd_PF!$C:$C,0))</f>
        <v>Gel Ami bte 0.800 kg "TOL"</v>
      </c>
      <c r="J10" t="str">
        <f>INDEX(Bd_PF!$D:$D,MATCH(Tab_SuiviOF[[#This Row],[REFERENCE]],Bd_PF!$C:$C,0))</f>
        <v>SF01122</v>
      </c>
      <c r="K10" s="4">
        <f>INDEX(Bd_PF!$I:$I,MATCH(Tab_SuiviOF[[#This Row],[REFERENCE]],Bd_PF!$C:$C,0))</f>
        <v>0.8</v>
      </c>
      <c r="L10" t="str">
        <f>INDEX(Bd_PF!$J:$J,MATCH(Tab_SuiviOF[[#This Row],[REFERENCE]],Bd_PF!$C:$C,0))</f>
        <v>OTS</v>
      </c>
      <c r="M10" t="str">
        <f>INDEX(Bd_PF!$K:$K,MATCH(Tab_SuiviOF[[#This Row],[REFERENCE]],Bd_PF!$C:$C,0))</f>
        <v>Produit pesé</v>
      </c>
      <c r="N10" s="3">
        <v>43103</v>
      </c>
      <c r="O10" s="3">
        <v>43103</v>
      </c>
      <c r="P10" s="5">
        <f>YEAR(Tab_SuiviOF[[#This Row],[DATEFINREVISEE]])</f>
        <v>2018</v>
      </c>
      <c r="Q10" s="5">
        <f>MONTH(Tab_SuiviOF[[#This Row],[DATEFINREVISEE]])</f>
        <v>1</v>
      </c>
      <c r="R10" s="5">
        <f>WEEKNUM(Tab_SuiviOF[[#This Row],[DATEFINREVISEE]],21)</f>
        <v>1</v>
      </c>
      <c r="S10">
        <v>529</v>
      </c>
      <c r="T10">
        <v>529</v>
      </c>
      <c r="U10">
        <v>515</v>
      </c>
      <c r="V10" s="4">
        <f>Tab_SuiviOF[[#This Row],[QTEBL]]*Tab_SuiviOF[[#This Row],[POIDS NET]]</f>
        <v>412</v>
      </c>
      <c r="W10" s="4">
        <f>IFERROR(INDEX(Bd_MÉLANGES!$I:$I,MATCH('Bd_FABRICATIONS PF'!$G:$G,Bd_MÉLANGES!$J:$J,0)),0)</f>
        <v>0</v>
      </c>
      <c r="X10" s="4">
        <f>IFERROR(INDEX(Bd_MÉLANGES!$K:$K,MATCH(Tab_SuiviOF[[#This Row],[LOT A PRENDRE EN COMPTE]],Bd_MÉLANGES!$J:$J,0)),0)</f>
        <v>0</v>
      </c>
    </row>
    <row r="11" spans="1:24" hidden="1" x14ac:dyDescent="0.2">
      <c r="A11">
        <v>102</v>
      </c>
      <c r="B11">
        <v>5</v>
      </c>
      <c r="C11">
        <v>40541</v>
      </c>
      <c r="D11">
        <v>676954</v>
      </c>
      <c r="E11">
        <v>45436</v>
      </c>
      <c r="F11" t="str">
        <f t="array" ref="F11">INDEX(Bd_VENTILATIONS!$G:$G,MATCH(Tab_SuiviOF[[#This Row],[REFERENCE]]&amp;Tab_SuiviOF[[#This Row],[BLNO]],Bd_VENTILATIONS!$F:$F&amp;Bd_VENTILATIONS!$D:$D,0))</f>
        <v>B355M02-1</v>
      </c>
      <c r="G11" t="str">
        <f>IFERROR(MID(Tab_SuiviOF[[#This Row],[LOT]],1,SEARCH("-",Tab_SuiviOF[[#This Row],[LOT]])-1),Tab_SuiviOF[[#This Row],[LOT]])</f>
        <v>B355M02</v>
      </c>
      <c r="H11" t="s">
        <v>915</v>
      </c>
      <c r="I11" t="str">
        <f>INDEX(Bd_PF!$E:$E,MATCH(Tab_SuiviOF[[#This Row],[REFERENCE]],Bd_PF!$C:$C,0))</f>
        <v>Gel Ami bte 0.800 kg "TOL"</v>
      </c>
      <c r="J11" t="str">
        <f>INDEX(Bd_PF!$D:$D,MATCH(Tab_SuiviOF[[#This Row],[REFERENCE]],Bd_PF!$C:$C,0))</f>
        <v>SF01122</v>
      </c>
      <c r="K11" s="4">
        <f>INDEX(Bd_PF!$I:$I,MATCH(Tab_SuiviOF[[#This Row],[REFERENCE]],Bd_PF!$C:$C,0))</f>
        <v>0.8</v>
      </c>
      <c r="L11" t="str">
        <f>INDEX(Bd_PF!$J:$J,MATCH(Tab_SuiviOF[[#This Row],[REFERENCE]],Bd_PF!$C:$C,0))</f>
        <v>OTS</v>
      </c>
      <c r="M11" t="str">
        <f>INDEX(Bd_PF!$K:$K,MATCH(Tab_SuiviOF[[#This Row],[REFERENCE]],Bd_PF!$C:$C,0))</f>
        <v>Produit pesé</v>
      </c>
      <c r="N11" s="3">
        <v>43103</v>
      </c>
      <c r="O11" s="3">
        <v>43103</v>
      </c>
      <c r="P11" s="5">
        <f>YEAR(Tab_SuiviOF[[#This Row],[DATEFINREVISEE]])</f>
        <v>2018</v>
      </c>
      <c r="Q11" s="5">
        <f>MONTH(Tab_SuiviOF[[#This Row],[DATEFINREVISEE]])</f>
        <v>1</v>
      </c>
      <c r="R11" s="5">
        <f>WEEKNUM(Tab_SuiviOF[[#This Row],[DATEFINREVISEE]],21)</f>
        <v>1</v>
      </c>
      <c r="S11">
        <v>529</v>
      </c>
      <c r="T11">
        <v>529</v>
      </c>
      <c r="U11">
        <v>526</v>
      </c>
      <c r="V11" s="4">
        <f>Tab_SuiviOF[[#This Row],[QTEBL]]*Tab_SuiviOF[[#This Row],[POIDS NET]]</f>
        <v>420.8</v>
      </c>
      <c r="W11" s="4">
        <f>IFERROR(INDEX(Bd_MÉLANGES!$I:$I,MATCH('Bd_FABRICATIONS PF'!$G:$G,Bd_MÉLANGES!$J:$J,0)),0)</f>
        <v>0</v>
      </c>
      <c r="X11" s="4">
        <f>IFERROR(INDEX(Bd_MÉLANGES!$K:$K,MATCH(Tab_SuiviOF[[#This Row],[LOT A PRENDRE EN COMPTE]],Bd_MÉLANGES!$J:$J,0)),0)</f>
        <v>0</v>
      </c>
    </row>
    <row r="12" spans="1:24" hidden="1" x14ac:dyDescent="0.2">
      <c r="A12">
        <v>102</v>
      </c>
      <c r="B12">
        <v>5</v>
      </c>
      <c r="C12">
        <v>40542</v>
      </c>
      <c r="D12">
        <v>676961</v>
      </c>
      <c r="E12">
        <v>45442</v>
      </c>
      <c r="F12" t="str">
        <f t="array" ref="F12">INDEX(Bd_VENTILATIONS!$G:$G,MATCH(Tab_SuiviOF[[#This Row],[REFERENCE]]&amp;Tab_SuiviOF[[#This Row],[BLNO]],Bd_VENTILATIONS!$F:$F&amp;Bd_VENTILATIONS!$D:$D,0))</f>
        <v>B355M03-1</v>
      </c>
      <c r="G12" t="str">
        <f>IFERROR(MID(Tab_SuiviOF[[#This Row],[LOT]],1,SEARCH("-",Tab_SuiviOF[[#This Row],[LOT]])-1),Tab_SuiviOF[[#This Row],[LOT]])</f>
        <v>B355M03</v>
      </c>
      <c r="H12" t="s">
        <v>915</v>
      </c>
      <c r="I12" t="str">
        <f>INDEX(Bd_PF!$E:$E,MATCH(Tab_SuiviOF[[#This Row],[REFERENCE]],Bd_PF!$C:$C,0))</f>
        <v>Gel Ami bte 0.800 kg "TOL"</v>
      </c>
      <c r="J12" t="str">
        <f>INDEX(Bd_PF!$D:$D,MATCH(Tab_SuiviOF[[#This Row],[REFERENCE]],Bd_PF!$C:$C,0))</f>
        <v>SF01122</v>
      </c>
      <c r="K12" s="4">
        <f>INDEX(Bd_PF!$I:$I,MATCH(Tab_SuiviOF[[#This Row],[REFERENCE]],Bd_PF!$C:$C,0))</f>
        <v>0.8</v>
      </c>
      <c r="L12" t="str">
        <f>INDEX(Bd_PF!$J:$J,MATCH(Tab_SuiviOF[[#This Row],[REFERENCE]],Bd_PF!$C:$C,0))</f>
        <v>OTS</v>
      </c>
      <c r="M12" t="str">
        <f>INDEX(Bd_PF!$K:$K,MATCH(Tab_SuiviOF[[#This Row],[REFERENCE]],Bd_PF!$C:$C,0))</f>
        <v>Produit pesé</v>
      </c>
      <c r="N12" s="3">
        <v>43103</v>
      </c>
      <c r="O12" s="3">
        <v>43103</v>
      </c>
      <c r="P12" s="5">
        <f>YEAR(Tab_SuiviOF[[#This Row],[DATEFINREVISEE]])</f>
        <v>2018</v>
      </c>
      <c r="Q12" s="5">
        <f>MONTH(Tab_SuiviOF[[#This Row],[DATEFINREVISEE]])</f>
        <v>1</v>
      </c>
      <c r="R12" s="5">
        <f>WEEKNUM(Tab_SuiviOF[[#This Row],[DATEFINREVISEE]],21)</f>
        <v>1</v>
      </c>
      <c r="S12">
        <v>529</v>
      </c>
      <c r="T12">
        <v>529</v>
      </c>
      <c r="U12">
        <v>524</v>
      </c>
      <c r="V12" s="4">
        <f>Tab_SuiviOF[[#This Row],[QTEBL]]*Tab_SuiviOF[[#This Row],[POIDS NET]]</f>
        <v>419.20000000000005</v>
      </c>
      <c r="W12" s="4">
        <f>IFERROR(INDEX(Bd_MÉLANGES!$I:$I,MATCH('Bd_FABRICATIONS PF'!$G:$G,Bd_MÉLANGES!$J:$J,0)),0)</f>
        <v>0</v>
      </c>
      <c r="X12" s="4">
        <f>IFERROR(INDEX(Bd_MÉLANGES!$K:$K,MATCH(Tab_SuiviOF[[#This Row],[LOT A PRENDRE EN COMPTE]],Bd_MÉLANGES!$J:$J,0)),0)</f>
        <v>0</v>
      </c>
    </row>
    <row r="13" spans="1:24" hidden="1" x14ac:dyDescent="0.2">
      <c r="A13">
        <v>102</v>
      </c>
      <c r="B13">
        <v>5</v>
      </c>
      <c r="C13">
        <v>40543</v>
      </c>
      <c r="D13">
        <v>677593</v>
      </c>
      <c r="E13">
        <v>45435</v>
      </c>
      <c r="F13" t="str">
        <f t="array" ref="F13">INDEX(Bd_VENTILATIONS!$G:$G,MATCH(Tab_SuiviOF[[#This Row],[REFERENCE]]&amp;Tab_SuiviOF[[#This Row],[BLNO]],Bd_VENTILATIONS!$F:$F&amp;Bd_VENTILATIONS!$D:$D,0))</f>
        <v>B355M04-2</v>
      </c>
      <c r="G13" t="str">
        <f>IFERROR(MID(Tab_SuiviOF[[#This Row],[LOT]],1,SEARCH("-",Tab_SuiviOF[[#This Row],[LOT]])-1),Tab_SuiviOF[[#This Row],[LOT]])</f>
        <v>B355M04</v>
      </c>
      <c r="H13" t="s">
        <v>1139</v>
      </c>
      <c r="I13" t="str">
        <f>INDEX(Bd_PF!$E:$E,MATCH(Tab_SuiviOF[[#This Row],[REFERENCE]],Bd_PF!$C:$C,0))</f>
        <v>Gel' Ami - sac 1 kg - "Tonus Line"</v>
      </c>
      <c r="J13" t="str">
        <f>INDEX(Bd_PF!$D:$D,MATCH(Tab_SuiviOF[[#This Row],[REFERENCE]],Bd_PF!$C:$C,0))</f>
        <v>SF01122</v>
      </c>
      <c r="K13" s="4">
        <f>INDEX(Bd_PF!$I:$I,MATCH(Tab_SuiviOF[[#This Row],[REFERENCE]],Bd_PF!$C:$C,0))</f>
        <v>1</v>
      </c>
      <c r="L13" t="str">
        <f>INDEX(Bd_PF!$J:$J,MATCH(Tab_SuiviOF[[#This Row],[REFERENCE]],Bd_PF!$C:$C,0))</f>
        <v>Tecse</v>
      </c>
      <c r="M13" t="str">
        <f>INDEX(Bd_PF!$K:$K,MATCH(Tab_SuiviOF[[#This Row],[REFERENCE]],Bd_PF!$C:$C,0))</f>
        <v>Produit pesé</v>
      </c>
      <c r="N13" s="3">
        <v>43103</v>
      </c>
      <c r="O13" s="3">
        <v>43103</v>
      </c>
      <c r="P13" s="5">
        <f>YEAR(Tab_SuiviOF[[#This Row],[DATEFINREVISEE]])</f>
        <v>2018</v>
      </c>
      <c r="Q13" s="5">
        <f>MONTH(Tab_SuiviOF[[#This Row],[DATEFINREVISEE]])</f>
        <v>1</v>
      </c>
      <c r="R13" s="5">
        <f>WEEKNUM(Tab_SuiviOF[[#This Row],[DATEFINREVISEE]],21)</f>
        <v>1</v>
      </c>
      <c r="S13">
        <v>427</v>
      </c>
      <c r="T13">
        <v>427</v>
      </c>
      <c r="U13">
        <v>420</v>
      </c>
      <c r="V13" s="4">
        <f>Tab_SuiviOF[[#This Row],[QTEBL]]*Tab_SuiviOF[[#This Row],[POIDS NET]]</f>
        <v>420</v>
      </c>
      <c r="W13" s="4">
        <f>IFERROR(INDEX(Bd_MÉLANGES!$I:$I,MATCH('Bd_FABRICATIONS PF'!$G:$G,Bd_MÉLANGES!$J:$J,0)),0)</f>
        <v>0</v>
      </c>
      <c r="X13" s="4">
        <f>IFERROR(INDEX(Bd_MÉLANGES!$K:$K,MATCH(Tab_SuiviOF[[#This Row],[LOT A PRENDRE EN COMPTE]],Bd_MÉLANGES!$J:$J,0)),0)</f>
        <v>0</v>
      </c>
    </row>
    <row r="14" spans="1:24" hidden="1" x14ac:dyDescent="0.2">
      <c r="A14">
        <v>102</v>
      </c>
      <c r="B14">
        <v>5</v>
      </c>
      <c r="C14">
        <v>40544</v>
      </c>
      <c r="D14">
        <v>677598</v>
      </c>
      <c r="E14">
        <v>45434</v>
      </c>
      <c r="F14" t="str">
        <f t="array" ref="F14">INDEX(Bd_VENTILATIONS!$G:$G,MATCH(Tab_SuiviOF[[#This Row],[REFERENCE]]&amp;Tab_SuiviOF[[#This Row],[BLNO]],Bd_VENTILATIONS!$F:$F&amp;Bd_VENTILATIONS!$D:$D,0))</f>
        <v>B355M06-2</v>
      </c>
      <c r="G14" t="str">
        <f>IFERROR(MID(Tab_SuiviOF[[#This Row],[LOT]],1,SEARCH("-",Tab_SuiviOF[[#This Row],[LOT]])-1),Tab_SuiviOF[[#This Row],[LOT]])</f>
        <v>B355M06</v>
      </c>
      <c r="H14" t="s">
        <v>1139</v>
      </c>
      <c r="I14" t="str">
        <f>INDEX(Bd_PF!$E:$E,MATCH(Tab_SuiviOF[[#This Row],[REFERENCE]],Bd_PF!$C:$C,0))</f>
        <v>Gel' Ami - sac 1 kg - "Tonus Line"</v>
      </c>
      <c r="J14" t="str">
        <f>INDEX(Bd_PF!$D:$D,MATCH(Tab_SuiviOF[[#This Row],[REFERENCE]],Bd_PF!$C:$C,0))</f>
        <v>SF01122</v>
      </c>
      <c r="K14" s="4">
        <f>INDEX(Bd_PF!$I:$I,MATCH(Tab_SuiviOF[[#This Row],[REFERENCE]],Bd_PF!$C:$C,0))</f>
        <v>1</v>
      </c>
      <c r="L14" t="str">
        <f>INDEX(Bd_PF!$J:$J,MATCH(Tab_SuiviOF[[#This Row],[REFERENCE]],Bd_PF!$C:$C,0))</f>
        <v>Tecse</v>
      </c>
      <c r="M14" t="str">
        <f>INDEX(Bd_PF!$K:$K,MATCH(Tab_SuiviOF[[#This Row],[REFERENCE]],Bd_PF!$C:$C,0))</f>
        <v>Produit pesé</v>
      </c>
      <c r="N14" s="3">
        <v>43103</v>
      </c>
      <c r="O14" s="3">
        <v>43103</v>
      </c>
      <c r="P14" s="5">
        <f>YEAR(Tab_SuiviOF[[#This Row],[DATEFINREVISEE]])</f>
        <v>2018</v>
      </c>
      <c r="Q14" s="5">
        <f>MONTH(Tab_SuiviOF[[#This Row],[DATEFINREVISEE]])</f>
        <v>1</v>
      </c>
      <c r="R14" s="5">
        <f>WEEKNUM(Tab_SuiviOF[[#This Row],[DATEFINREVISEE]],21)</f>
        <v>1</v>
      </c>
      <c r="S14">
        <v>426</v>
      </c>
      <c r="T14">
        <v>426</v>
      </c>
      <c r="U14">
        <v>420</v>
      </c>
      <c r="V14" s="4">
        <f>Tab_SuiviOF[[#This Row],[QTEBL]]*Tab_SuiviOF[[#This Row],[POIDS NET]]</f>
        <v>420</v>
      </c>
      <c r="W14" s="4">
        <f>IFERROR(INDEX(Bd_MÉLANGES!$I:$I,MATCH('Bd_FABRICATIONS PF'!$G:$G,Bd_MÉLANGES!$J:$J,0)),0)</f>
        <v>0</v>
      </c>
      <c r="X14" s="4">
        <f>IFERROR(INDEX(Bd_MÉLANGES!$K:$K,MATCH(Tab_SuiviOF[[#This Row],[LOT A PRENDRE EN COMPTE]],Bd_MÉLANGES!$J:$J,0)),0)</f>
        <v>0</v>
      </c>
    </row>
    <row r="15" spans="1:24" hidden="1" x14ac:dyDescent="0.2">
      <c r="A15">
        <v>102</v>
      </c>
      <c r="B15">
        <v>5</v>
      </c>
      <c r="C15">
        <v>40545</v>
      </c>
      <c r="D15">
        <v>677603</v>
      </c>
      <c r="E15">
        <v>45441</v>
      </c>
      <c r="F15" t="str">
        <f t="array" ref="F15">INDEX(Bd_VENTILATIONS!$G:$G,MATCH(Tab_SuiviOF[[#This Row],[REFERENCE]]&amp;Tab_SuiviOF[[#This Row],[BLNO]],Bd_VENTILATIONS!$F:$F&amp;Bd_VENTILATIONS!$D:$D,0))</f>
        <v>B355M08-2</v>
      </c>
      <c r="G15" t="str">
        <f>IFERROR(MID(Tab_SuiviOF[[#This Row],[LOT]],1,SEARCH("-",Tab_SuiviOF[[#This Row],[LOT]])-1),Tab_SuiviOF[[#This Row],[LOT]])</f>
        <v>B355M08</v>
      </c>
      <c r="H15" t="s">
        <v>1139</v>
      </c>
      <c r="I15" t="str">
        <f>INDEX(Bd_PF!$E:$E,MATCH(Tab_SuiviOF[[#This Row],[REFERENCE]],Bd_PF!$C:$C,0))</f>
        <v>Gel' Ami - sac 1 kg - "Tonus Line"</v>
      </c>
      <c r="J15" t="str">
        <f>INDEX(Bd_PF!$D:$D,MATCH(Tab_SuiviOF[[#This Row],[REFERENCE]],Bd_PF!$C:$C,0))</f>
        <v>SF01122</v>
      </c>
      <c r="K15" s="4">
        <f>INDEX(Bd_PF!$I:$I,MATCH(Tab_SuiviOF[[#This Row],[REFERENCE]],Bd_PF!$C:$C,0))</f>
        <v>1</v>
      </c>
      <c r="L15" t="str">
        <f>INDEX(Bd_PF!$J:$J,MATCH(Tab_SuiviOF[[#This Row],[REFERENCE]],Bd_PF!$C:$C,0))</f>
        <v>Tecse</v>
      </c>
      <c r="M15" t="str">
        <f>INDEX(Bd_PF!$K:$K,MATCH(Tab_SuiviOF[[#This Row],[REFERENCE]],Bd_PF!$C:$C,0))</f>
        <v>Produit pesé</v>
      </c>
      <c r="N15" s="3">
        <v>43103</v>
      </c>
      <c r="O15" s="3">
        <v>43103</v>
      </c>
      <c r="P15" s="5">
        <f>YEAR(Tab_SuiviOF[[#This Row],[DATEFINREVISEE]])</f>
        <v>2018</v>
      </c>
      <c r="Q15" s="5">
        <f>MONTH(Tab_SuiviOF[[#This Row],[DATEFINREVISEE]])</f>
        <v>1</v>
      </c>
      <c r="R15" s="5">
        <f>WEEKNUM(Tab_SuiviOF[[#This Row],[DATEFINREVISEE]],21)</f>
        <v>1</v>
      </c>
      <c r="S15">
        <v>426</v>
      </c>
      <c r="T15">
        <v>426</v>
      </c>
      <c r="U15">
        <v>420</v>
      </c>
      <c r="V15" s="4">
        <f>Tab_SuiviOF[[#This Row],[QTEBL]]*Tab_SuiviOF[[#This Row],[POIDS NET]]</f>
        <v>420</v>
      </c>
      <c r="W15" s="4">
        <f>IFERROR(INDEX(Bd_MÉLANGES!$I:$I,MATCH('Bd_FABRICATIONS PF'!$G:$G,Bd_MÉLANGES!$J:$J,0)),0)</f>
        <v>0</v>
      </c>
      <c r="X15" s="4">
        <f>IFERROR(INDEX(Bd_MÉLANGES!$K:$K,MATCH(Tab_SuiviOF[[#This Row],[LOT A PRENDRE EN COMPTE]],Bd_MÉLANGES!$J:$J,0)),0)</f>
        <v>0</v>
      </c>
    </row>
    <row r="16" spans="1:24" hidden="1" x14ac:dyDescent="0.2">
      <c r="A16">
        <v>102</v>
      </c>
      <c r="B16">
        <v>5</v>
      </c>
      <c r="C16">
        <v>40546</v>
      </c>
      <c r="D16">
        <v>677608</v>
      </c>
      <c r="E16">
        <v>45447</v>
      </c>
      <c r="F16" t="str">
        <f t="array" ref="F16">INDEX(Bd_VENTILATIONS!$G:$G,MATCH(Tab_SuiviOF[[#This Row],[REFERENCE]]&amp;Tab_SuiviOF[[#This Row],[BLNO]],Bd_VENTILATIONS!$F:$F&amp;Bd_VENTILATIONS!$D:$D,0))</f>
        <v>B355M09-2</v>
      </c>
      <c r="G16" t="str">
        <f>IFERROR(MID(Tab_SuiviOF[[#This Row],[LOT]],1,SEARCH("-",Tab_SuiviOF[[#This Row],[LOT]])-1),Tab_SuiviOF[[#This Row],[LOT]])</f>
        <v>B355M09</v>
      </c>
      <c r="H16" t="s">
        <v>1139</v>
      </c>
      <c r="I16" t="str">
        <f>INDEX(Bd_PF!$E:$E,MATCH(Tab_SuiviOF[[#This Row],[REFERENCE]],Bd_PF!$C:$C,0))</f>
        <v>Gel' Ami - sac 1 kg - "Tonus Line"</v>
      </c>
      <c r="J16" t="str">
        <f>INDEX(Bd_PF!$D:$D,MATCH(Tab_SuiviOF[[#This Row],[REFERENCE]],Bd_PF!$C:$C,0))</f>
        <v>SF01122</v>
      </c>
      <c r="K16" s="4">
        <f>INDEX(Bd_PF!$I:$I,MATCH(Tab_SuiviOF[[#This Row],[REFERENCE]],Bd_PF!$C:$C,0))</f>
        <v>1</v>
      </c>
      <c r="L16" t="str">
        <f>INDEX(Bd_PF!$J:$J,MATCH(Tab_SuiviOF[[#This Row],[REFERENCE]],Bd_PF!$C:$C,0))</f>
        <v>Tecse</v>
      </c>
      <c r="M16" t="str">
        <f>INDEX(Bd_PF!$K:$K,MATCH(Tab_SuiviOF[[#This Row],[REFERENCE]],Bd_PF!$C:$C,0))</f>
        <v>Produit pesé</v>
      </c>
      <c r="N16" s="3">
        <v>43103</v>
      </c>
      <c r="O16" s="3">
        <v>43103</v>
      </c>
      <c r="P16" s="5">
        <f>YEAR(Tab_SuiviOF[[#This Row],[DATEFINREVISEE]])</f>
        <v>2018</v>
      </c>
      <c r="Q16" s="5">
        <f>MONTH(Tab_SuiviOF[[#This Row],[DATEFINREVISEE]])</f>
        <v>1</v>
      </c>
      <c r="R16" s="5">
        <f>WEEKNUM(Tab_SuiviOF[[#This Row],[DATEFINREVISEE]],21)</f>
        <v>1</v>
      </c>
      <c r="S16">
        <v>426</v>
      </c>
      <c r="T16">
        <v>426</v>
      </c>
      <c r="U16">
        <v>420</v>
      </c>
      <c r="V16" s="4">
        <f>Tab_SuiviOF[[#This Row],[QTEBL]]*Tab_SuiviOF[[#This Row],[POIDS NET]]</f>
        <v>420</v>
      </c>
      <c r="W16" s="4">
        <f>IFERROR(INDEX(Bd_MÉLANGES!$I:$I,MATCH('Bd_FABRICATIONS PF'!$G:$G,Bd_MÉLANGES!$J:$J,0)),0)</f>
        <v>0</v>
      </c>
      <c r="X16" s="4">
        <f>IFERROR(INDEX(Bd_MÉLANGES!$K:$K,MATCH(Tab_SuiviOF[[#This Row],[LOT A PRENDRE EN COMPTE]],Bd_MÉLANGES!$J:$J,0)),0)</f>
        <v>0</v>
      </c>
    </row>
    <row r="17" spans="1:24" hidden="1" x14ac:dyDescent="0.2">
      <c r="A17">
        <v>102</v>
      </c>
      <c r="B17">
        <v>5</v>
      </c>
      <c r="C17">
        <v>40374</v>
      </c>
      <c r="D17">
        <v>674700</v>
      </c>
      <c r="E17">
        <v>45454</v>
      </c>
      <c r="F17" t="str">
        <f t="array" ref="F17">INDEX(Bd_VENTILATIONS!$G:$G,MATCH(Tab_SuiviOF[[#This Row],[REFERENCE]]&amp;Tab_SuiviOF[[#This Row],[BLNO]],Bd_VENTILATIONS!$F:$F&amp;Bd_VENTILATIONS!$D:$D,0))</f>
        <v>B362M05-1</v>
      </c>
      <c r="G17" t="str">
        <f>IFERROR(MID(Tab_SuiviOF[[#This Row],[LOT]],1,SEARCH("-",Tab_SuiviOF[[#This Row],[LOT]])-1),Tab_SuiviOF[[#This Row],[LOT]])</f>
        <v>B362M05</v>
      </c>
      <c r="H17" t="s">
        <v>960</v>
      </c>
      <c r="I17" t="str">
        <f>INDEX(Bd_PF!$E:$E,MATCH(Tab_SuiviOF[[#This Row],[REFERENCE]],Bd_PF!$C:$C,0))</f>
        <v>Eau gélifiée parfum citron sucré boite 800 g "Tonus Line"</v>
      </c>
      <c r="J17" t="str">
        <f>INDEX(Bd_PF!$D:$D,MATCH(Tab_SuiviOF[[#This Row],[REFERENCE]],Bd_PF!$C:$C,0))</f>
        <v>SF00715</v>
      </c>
      <c r="K17" s="4">
        <f>INDEX(Bd_PF!$I:$I,MATCH(Tab_SuiviOF[[#This Row],[REFERENCE]],Bd_PF!$C:$C,0))</f>
        <v>0.8</v>
      </c>
      <c r="L17" t="str">
        <f>INDEX(Bd_PF!$J:$J,MATCH(Tab_SuiviOF[[#This Row],[REFERENCE]],Bd_PF!$C:$C,0))</f>
        <v>OTS</v>
      </c>
      <c r="M17" t="str">
        <f>INDEX(Bd_PF!$K:$K,MATCH(Tab_SuiviOF[[#This Row],[REFERENCE]],Bd_PF!$C:$C,0))</f>
        <v>Produit pesé</v>
      </c>
      <c r="N17" s="3">
        <v>43104</v>
      </c>
      <c r="O17" s="3">
        <v>43104</v>
      </c>
      <c r="P17" s="5">
        <f>YEAR(Tab_SuiviOF[[#This Row],[DATEFINREVISEE]])</f>
        <v>2018</v>
      </c>
      <c r="Q17" s="5">
        <f>MONTH(Tab_SuiviOF[[#This Row],[DATEFINREVISEE]])</f>
        <v>1</v>
      </c>
      <c r="R17" s="5">
        <f>WEEKNUM(Tab_SuiviOF[[#This Row],[DATEFINREVISEE]],21)</f>
        <v>1</v>
      </c>
      <c r="S17">
        <v>324</v>
      </c>
      <c r="T17">
        <v>324</v>
      </c>
      <c r="U17">
        <v>323</v>
      </c>
      <c r="V17" s="4">
        <f>Tab_SuiviOF[[#This Row],[QTEBL]]*Tab_SuiviOF[[#This Row],[POIDS NET]]</f>
        <v>258.40000000000003</v>
      </c>
      <c r="W17" s="4">
        <f>IFERROR(INDEX(Bd_MÉLANGES!$I:$I,MATCH('Bd_FABRICATIONS PF'!$G:$G,Bd_MÉLANGES!$J:$J,0)),0)</f>
        <v>0</v>
      </c>
      <c r="X17" s="4">
        <f>IFERROR(INDEX(Bd_MÉLANGES!$K:$K,MATCH(Tab_SuiviOF[[#This Row],[LOT A PRENDRE EN COMPTE]],Bd_MÉLANGES!$J:$J,0)),0)</f>
        <v>0</v>
      </c>
    </row>
    <row r="18" spans="1:24" hidden="1" x14ac:dyDescent="0.2">
      <c r="A18">
        <v>102</v>
      </c>
      <c r="B18">
        <v>5</v>
      </c>
      <c r="C18">
        <v>40392</v>
      </c>
      <c r="D18">
        <v>674846</v>
      </c>
      <c r="E18">
        <v>45467</v>
      </c>
      <c r="F18" t="str">
        <f t="array" ref="F18">INDEX(Bd_VENTILATIONS!$G:$G,MATCH(Tab_SuiviOF[[#This Row],[REFERENCE]]&amp;Tab_SuiviOF[[#This Row],[BLNO]],Bd_VENTILATIONS!$F:$F&amp;Bd_VENTILATIONS!$D:$D,0))</f>
        <v>A003M03-2</v>
      </c>
      <c r="G18" t="str">
        <f>IFERROR(MID(Tab_SuiviOF[[#This Row],[LOT]],1,SEARCH("-",Tab_SuiviOF[[#This Row],[LOT]])-1),Tab_SuiviOF[[#This Row],[LOT]])</f>
        <v>A003M03</v>
      </c>
      <c r="H18" t="s">
        <v>1053</v>
      </c>
      <c r="I18" t="str">
        <f>INDEX(Bd_PF!$E:$E,MATCH(Tab_SuiviOF[[#This Row],[REFERENCE]],Bd_PF!$C:$C,0))</f>
        <v>Eau gélifiée parfum grenadine sucré sachet 80g  "Tonus Line"</v>
      </c>
      <c r="J18" t="str">
        <f>INDEX(Bd_PF!$D:$D,MATCH(Tab_SuiviOF[[#This Row],[REFERENCE]],Bd_PF!$C:$C,0))</f>
        <v>SF00718</v>
      </c>
      <c r="K18" s="4">
        <f>INDEX(Bd_PF!$I:$I,MATCH(Tab_SuiviOF[[#This Row],[REFERENCE]],Bd_PF!$C:$C,0))</f>
        <v>0.08</v>
      </c>
      <c r="L18" t="str">
        <f>INDEX(Bd_PF!$J:$J,MATCH(Tab_SuiviOF[[#This Row],[REFERENCE]],Bd_PF!$C:$C,0))</f>
        <v>Tecse</v>
      </c>
      <c r="M18" t="str">
        <f>INDEX(Bd_PF!$K:$K,MATCH(Tab_SuiviOF[[#This Row],[REFERENCE]],Bd_PF!$C:$C,0))</f>
        <v>Produit pesé</v>
      </c>
      <c r="N18" s="3">
        <v>43104</v>
      </c>
      <c r="O18" s="3">
        <v>43104</v>
      </c>
      <c r="P18" s="5">
        <f>YEAR(Tab_SuiviOF[[#This Row],[DATEFINREVISEE]])</f>
        <v>2018</v>
      </c>
      <c r="Q18" s="5">
        <f>MONTH(Tab_SuiviOF[[#This Row],[DATEFINREVISEE]])</f>
        <v>1</v>
      </c>
      <c r="R18" s="5">
        <f>WEEKNUM(Tab_SuiviOF[[#This Row],[DATEFINREVISEE]],21)</f>
        <v>1</v>
      </c>
      <c r="S18">
        <v>5184</v>
      </c>
      <c r="T18">
        <v>5184</v>
      </c>
      <c r="U18">
        <v>5127</v>
      </c>
      <c r="V18" s="4">
        <f>Tab_SuiviOF[[#This Row],[QTEBL]]*Tab_SuiviOF[[#This Row],[POIDS NET]]</f>
        <v>410.16</v>
      </c>
      <c r="W18" s="4">
        <f>IFERROR(INDEX(Bd_MÉLANGES!$I:$I,MATCH('Bd_FABRICATIONS PF'!$G:$G,Bd_MÉLANGES!$J:$J,0)),0)</f>
        <v>417.6</v>
      </c>
      <c r="X18" s="4">
        <f>IFERROR(INDEX(Bd_MÉLANGES!$K:$K,MATCH(Tab_SuiviOF[[#This Row],[LOT A PRENDRE EN COMPTE]],Bd_MÉLANGES!$J:$J,0)),0)</f>
        <v>415.01000000000005</v>
      </c>
    </row>
    <row r="19" spans="1:24" hidden="1" x14ac:dyDescent="0.2">
      <c r="A19">
        <v>102</v>
      </c>
      <c r="B19">
        <v>5</v>
      </c>
      <c r="C19">
        <v>40394</v>
      </c>
      <c r="D19">
        <v>674859</v>
      </c>
      <c r="E19">
        <v>45457</v>
      </c>
      <c r="F19" t="str">
        <f t="array" ref="F19">INDEX(Bd_VENTILATIONS!$G:$G,MATCH(Tab_SuiviOF[[#This Row],[REFERENCE]]&amp;Tab_SuiviOF[[#This Row],[BLNO]],Bd_VENTILATIONS!$F:$F&amp;Bd_VENTILATIONS!$D:$D,0))</f>
        <v>A003M04-1</v>
      </c>
      <c r="G19" t="str">
        <f>IFERROR(MID(Tab_SuiviOF[[#This Row],[LOT]],1,SEARCH("-",Tab_SuiviOF[[#This Row],[LOT]])-1),Tab_SuiviOF[[#This Row],[LOT]])</f>
        <v>A003M04</v>
      </c>
      <c r="H19" t="s">
        <v>966</v>
      </c>
      <c r="I19" t="str">
        <f>INDEX(Bd_PF!$E:$E,MATCH(Tab_SuiviOF[[#This Row],[REFERENCE]],Bd_PF!$C:$C,0))</f>
        <v>Eau gélifiée parfum grenadine sucré boite 800 g "Tonus Line"</v>
      </c>
      <c r="J19" t="str">
        <f>INDEX(Bd_PF!$D:$D,MATCH(Tab_SuiviOF[[#This Row],[REFERENCE]],Bd_PF!$C:$C,0))</f>
        <v>SF00718</v>
      </c>
      <c r="K19" s="4">
        <f>INDEX(Bd_PF!$I:$I,MATCH(Tab_SuiviOF[[#This Row],[REFERENCE]],Bd_PF!$C:$C,0))</f>
        <v>0.8</v>
      </c>
      <c r="L19" t="str">
        <f>INDEX(Bd_PF!$J:$J,MATCH(Tab_SuiviOF[[#This Row],[REFERENCE]],Bd_PF!$C:$C,0))</f>
        <v>OTS</v>
      </c>
      <c r="M19" t="str">
        <f>INDEX(Bd_PF!$K:$K,MATCH(Tab_SuiviOF[[#This Row],[REFERENCE]],Bd_PF!$C:$C,0))</f>
        <v>Produit pesé</v>
      </c>
      <c r="N19" s="3">
        <v>43104</v>
      </c>
      <c r="O19" s="3">
        <v>43104</v>
      </c>
      <c r="P19" s="5">
        <f>YEAR(Tab_SuiviOF[[#This Row],[DATEFINREVISEE]])</f>
        <v>2018</v>
      </c>
      <c r="Q19" s="5">
        <f>MONTH(Tab_SuiviOF[[#This Row],[DATEFINREVISEE]])</f>
        <v>1</v>
      </c>
      <c r="R19" s="5">
        <f>WEEKNUM(Tab_SuiviOF[[#This Row],[DATEFINREVISEE]],21)</f>
        <v>1</v>
      </c>
      <c r="S19">
        <v>324</v>
      </c>
      <c r="T19">
        <v>324</v>
      </c>
      <c r="U19">
        <v>323</v>
      </c>
      <c r="V19" s="4">
        <f>Tab_SuiviOF[[#This Row],[QTEBL]]*Tab_SuiviOF[[#This Row],[POIDS NET]]</f>
        <v>258.40000000000003</v>
      </c>
      <c r="W19" s="4">
        <f>IFERROR(INDEX(Bd_MÉLANGES!$I:$I,MATCH('Bd_FABRICATIONS PF'!$G:$G,Bd_MÉLANGES!$J:$J,0)),0)</f>
        <v>261.2</v>
      </c>
      <c r="X19" s="4">
        <f>IFERROR(INDEX(Bd_MÉLANGES!$K:$K,MATCH(Tab_SuiviOF[[#This Row],[LOT A PRENDRE EN COMPTE]],Bd_MÉLANGES!$J:$J,0)),0)</f>
        <v>260</v>
      </c>
    </row>
    <row r="20" spans="1:24" hidden="1" x14ac:dyDescent="0.2">
      <c r="A20">
        <v>102</v>
      </c>
      <c r="B20">
        <v>5</v>
      </c>
      <c r="C20">
        <v>40398</v>
      </c>
      <c r="D20">
        <v>674894</v>
      </c>
      <c r="E20">
        <v>45464</v>
      </c>
      <c r="F20" t="str">
        <f t="array" ref="F20">INDEX(Bd_VENTILATIONS!$G:$G,MATCH(Tab_SuiviOF[[#This Row],[REFERENCE]]&amp;Tab_SuiviOF[[#This Row],[BLNO]],Bd_VENTILATIONS!$F:$F&amp;Bd_VENTILATIONS!$D:$D,0))</f>
        <v>A003M08-1</v>
      </c>
      <c r="G20" t="str">
        <f>IFERROR(MID(Tab_SuiviOF[[#This Row],[LOT]],1,SEARCH("-",Tab_SuiviOF[[#This Row],[LOT]])-1),Tab_SuiviOF[[#This Row],[LOT]])</f>
        <v>A003M08</v>
      </c>
      <c r="H20" t="s">
        <v>1144</v>
      </c>
      <c r="I20" t="str">
        <f>INDEX(Bd_PF!$E:$E,MATCH(Tab_SuiviOF[[#This Row],[REFERENCE]],Bd_PF!$C:$C,0))</f>
        <v>Nutridej' céréales saveur biscuit 900 g (ALLERGENES)</v>
      </c>
      <c r="J20" t="str">
        <f>INDEX(Bd_PF!$D:$D,MATCH(Tab_SuiviOF[[#This Row],[REFERENCE]],Bd_PF!$C:$C,0))</f>
        <v>SF01173</v>
      </c>
      <c r="K20" s="4">
        <f>INDEX(Bd_PF!$I:$I,MATCH(Tab_SuiviOF[[#This Row],[REFERENCE]],Bd_PF!$C:$C,0))</f>
        <v>0.9</v>
      </c>
      <c r="L20" t="str">
        <f>INDEX(Bd_PF!$J:$J,MATCH(Tab_SuiviOF[[#This Row],[REFERENCE]],Bd_PF!$C:$C,0))</f>
        <v>OTS</v>
      </c>
      <c r="M20" t="str">
        <f>INDEX(Bd_PF!$K:$K,MATCH(Tab_SuiviOF[[#This Row],[REFERENCE]],Bd_PF!$C:$C,0))</f>
        <v>Produit pesé</v>
      </c>
      <c r="N20" s="3">
        <v>43104</v>
      </c>
      <c r="O20" s="3">
        <v>43104</v>
      </c>
      <c r="P20" s="5">
        <f>YEAR(Tab_SuiviOF[[#This Row],[DATEFINREVISEE]])</f>
        <v>2018</v>
      </c>
      <c r="Q20" s="5">
        <f>MONTH(Tab_SuiviOF[[#This Row],[DATEFINREVISEE]])</f>
        <v>1</v>
      </c>
      <c r="R20" s="5">
        <f>WEEKNUM(Tab_SuiviOF[[#This Row],[DATEFINREVISEE]],21)</f>
        <v>1</v>
      </c>
      <c r="S20">
        <v>648</v>
      </c>
      <c r="T20">
        <v>648</v>
      </c>
      <c r="U20">
        <v>650</v>
      </c>
      <c r="V20" s="4">
        <f>Tab_SuiviOF[[#This Row],[QTEBL]]*Tab_SuiviOF[[#This Row],[POIDS NET]]</f>
        <v>585</v>
      </c>
      <c r="W20" s="4">
        <f>IFERROR(INDEX(Bd_MÉLANGES!$I:$I,MATCH('Bd_FABRICATIONS PF'!$G:$G,Bd_MÉLANGES!$J:$J,0)),0)</f>
        <v>588.20000000000005</v>
      </c>
      <c r="X20" s="4">
        <f>IFERROR(INDEX(Bd_MÉLANGES!$K:$K,MATCH(Tab_SuiviOF[[#This Row],[LOT A PRENDRE EN COMPTE]],Bd_MÉLANGES!$J:$J,0)),0)</f>
        <v>584</v>
      </c>
    </row>
    <row r="21" spans="1:24" hidden="1" x14ac:dyDescent="0.2">
      <c r="A21">
        <v>102</v>
      </c>
      <c r="B21">
        <v>5</v>
      </c>
      <c r="C21">
        <v>40406</v>
      </c>
      <c r="D21">
        <v>674974</v>
      </c>
      <c r="E21">
        <v>45468</v>
      </c>
      <c r="F21" t="str">
        <f t="array" ref="F21">INDEX(Bd_VENTILATIONS!$G:$G,MATCH(Tab_SuiviOF[[#This Row],[REFERENCE]]&amp;Tab_SuiviOF[[#This Row],[BLNO]],Bd_VENTILATIONS!$F:$F&amp;Bd_VENTILATIONS!$D:$D,0))</f>
        <v>A003M09-1</v>
      </c>
      <c r="G21" t="str">
        <f>IFERROR(MID(Tab_SuiviOF[[#This Row],[LOT]],1,SEARCH("-",Tab_SuiviOF[[#This Row],[LOT]])-1),Tab_SuiviOF[[#This Row],[LOT]])</f>
        <v>A003M09</v>
      </c>
      <c r="H21" t="s">
        <v>1154</v>
      </c>
      <c r="I21" t="str">
        <f>INDEX(Bd_PF!$E:$E,MATCH(Tab_SuiviOF[[#This Row],[REFERENCE]],Bd_PF!$C:$C,0))</f>
        <v>Céréal'nut HP+ saveur biscuit bte 900 g (ALLERGENES)</v>
      </c>
      <c r="J21" t="str">
        <f>INDEX(Bd_PF!$D:$D,MATCH(Tab_SuiviOF[[#This Row],[REFERENCE]],Bd_PF!$C:$C,0))</f>
        <v>SF01220</v>
      </c>
      <c r="K21" s="4">
        <f>INDEX(Bd_PF!$I:$I,MATCH(Tab_SuiviOF[[#This Row],[REFERENCE]],Bd_PF!$C:$C,0))</f>
        <v>0.9</v>
      </c>
      <c r="L21" t="str">
        <f>INDEX(Bd_PF!$J:$J,MATCH(Tab_SuiviOF[[#This Row],[REFERENCE]],Bd_PF!$C:$C,0))</f>
        <v>OTS</v>
      </c>
      <c r="M21" t="str">
        <f>INDEX(Bd_PF!$K:$K,MATCH(Tab_SuiviOF[[#This Row],[REFERENCE]],Bd_PF!$C:$C,0))</f>
        <v>Produit pesé</v>
      </c>
      <c r="N21" s="3">
        <v>43104</v>
      </c>
      <c r="O21" s="3">
        <v>43104</v>
      </c>
      <c r="P21" s="5">
        <f>YEAR(Tab_SuiviOF[[#This Row],[DATEFINREVISEE]])</f>
        <v>2018</v>
      </c>
      <c r="Q21" s="5">
        <f>MONTH(Tab_SuiviOF[[#This Row],[DATEFINREVISEE]])</f>
        <v>1</v>
      </c>
      <c r="R21" s="5">
        <f>WEEKNUM(Tab_SuiviOF[[#This Row],[DATEFINREVISEE]],21)</f>
        <v>1</v>
      </c>
      <c r="S21">
        <v>756</v>
      </c>
      <c r="T21">
        <v>756</v>
      </c>
      <c r="U21">
        <v>750</v>
      </c>
      <c r="V21" s="4">
        <f>Tab_SuiviOF[[#This Row],[QTEBL]]*Tab_SuiviOF[[#This Row],[POIDS NET]]</f>
        <v>675</v>
      </c>
      <c r="W21" s="4">
        <f>IFERROR(INDEX(Bd_MÉLANGES!$I:$I,MATCH('Bd_FABRICATIONS PF'!$G:$G,Bd_MÉLANGES!$J:$J,0)),0)</f>
        <v>680.8</v>
      </c>
      <c r="X21" s="4">
        <f>IFERROR(INDEX(Bd_MÉLANGES!$K:$K,MATCH(Tab_SuiviOF[[#This Row],[LOT A PRENDRE EN COMPTE]],Bd_MÉLANGES!$J:$J,0)),0)</f>
        <v>681.01</v>
      </c>
    </row>
    <row r="22" spans="1:24" hidden="1" x14ac:dyDescent="0.2">
      <c r="A22">
        <v>102</v>
      </c>
      <c r="B22">
        <v>5</v>
      </c>
      <c r="C22">
        <v>40433</v>
      </c>
      <c r="D22">
        <v>675218</v>
      </c>
      <c r="E22">
        <v>45456</v>
      </c>
      <c r="F22" t="str">
        <f t="array" ref="F22">INDEX(Bd_VENTILATIONS!$G:$G,MATCH(Tab_SuiviOF[[#This Row],[REFERENCE]]&amp;Tab_SuiviOF[[#This Row],[BLNO]],Bd_VENTILATIONS!$F:$F&amp;Bd_VENTILATIONS!$D:$D,0))</f>
        <v>A003M02-2</v>
      </c>
      <c r="G22" t="str">
        <f>IFERROR(MID(Tab_SuiviOF[[#This Row],[LOT]],1,SEARCH("-",Tab_SuiviOF[[#This Row],[LOT]])-1),Tab_SuiviOF[[#This Row],[LOT]])</f>
        <v>A003M02</v>
      </c>
      <c r="H22" t="s">
        <v>238</v>
      </c>
      <c r="I22" t="str">
        <f>INDEX(Bd_PF!$E:$E,MATCH(Tab_SuiviOF[[#This Row],[REFERENCE]],Bd_PF!$C:$C,0))</f>
        <v>Rudy'Gel parfum pêche sachet 100g  "Edé Ruy"</v>
      </c>
      <c r="J22" t="str">
        <f>INDEX(Bd_PF!$D:$D,MATCH(Tab_SuiviOF[[#This Row],[REFERENCE]],Bd_PF!$C:$C,0))</f>
        <v>SF01197</v>
      </c>
      <c r="K22" s="4">
        <f>INDEX(Bd_PF!$I:$I,MATCH(Tab_SuiviOF[[#This Row],[REFERENCE]],Bd_PF!$C:$C,0))</f>
        <v>0.1</v>
      </c>
      <c r="L22" t="str">
        <f>INDEX(Bd_PF!$J:$J,MATCH(Tab_SuiviOF[[#This Row],[REFERENCE]],Bd_PF!$C:$C,0))</f>
        <v>Tecse</v>
      </c>
      <c r="M22" t="str">
        <f>INDEX(Bd_PF!$K:$K,MATCH(Tab_SuiviOF[[#This Row],[REFERENCE]],Bd_PF!$C:$C,0))</f>
        <v>Produit pesé</v>
      </c>
      <c r="N22" s="3">
        <v>43104</v>
      </c>
      <c r="O22" s="3">
        <v>43104</v>
      </c>
      <c r="P22" s="5">
        <f>YEAR(Tab_SuiviOF[[#This Row],[DATEFINREVISEE]])</f>
        <v>2018</v>
      </c>
      <c r="Q22" s="5">
        <f>MONTH(Tab_SuiviOF[[#This Row],[DATEFINREVISEE]])</f>
        <v>1</v>
      </c>
      <c r="R22" s="5">
        <f>WEEKNUM(Tab_SuiviOF[[#This Row],[DATEFINREVISEE]],21)</f>
        <v>1</v>
      </c>
      <c r="S22">
        <v>1344</v>
      </c>
      <c r="T22">
        <v>1344</v>
      </c>
      <c r="U22">
        <v>1300</v>
      </c>
      <c r="V22" s="4">
        <f>Tab_SuiviOF[[#This Row],[QTEBL]]*Tab_SuiviOF[[#This Row],[POIDS NET]]</f>
        <v>130</v>
      </c>
      <c r="W22" s="4">
        <f>IFERROR(INDEX(Bd_MÉLANGES!$I:$I,MATCH('Bd_FABRICATIONS PF'!$G:$G,Bd_MÉLANGES!$J:$J,0)),0)</f>
        <v>135.6</v>
      </c>
      <c r="X22" s="4">
        <f>IFERROR(INDEX(Bd_MÉLANGES!$K:$K,MATCH(Tab_SuiviOF[[#This Row],[LOT A PRENDRE EN COMPTE]],Bd_MÉLANGES!$J:$J,0)),0)</f>
        <v>0</v>
      </c>
    </row>
    <row r="23" spans="1:24" hidden="1" x14ac:dyDescent="0.2">
      <c r="A23">
        <v>102</v>
      </c>
      <c r="B23">
        <v>5</v>
      </c>
      <c r="C23">
        <v>40487</v>
      </c>
      <c r="D23">
        <v>675888</v>
      </c>
      <c r="E23">
        <v>45452</v>
      </c>
      <c r="F23" t="str">
        <f t="array" ref="F23">INDEX(Bd_VENTILATIONS!$G:$G,MATCH(Tab_SuiviOF[[#This Row],[REFERENCE]]&amp;Tab_SuiviOF[[#This Row],[BLNO]],Bd_VENTILATIONS!$F:$F&amp;Bd_VENTILATIONS!$D:$D,0))</f>
        <v>B362M02-1</v>
      </c>
      <c r="G23" t="str">
        <f>IFERROR(MID(Tab_SuiviOF[[#This Row],[LOT]],1,SEARCH("-",Tab_SuiviOF[[#This Row],[LOT]])-1),Tab_SuiviOF[[#This Row],[LOT]])</f>
        <v>B362M02</v>
      </c>
      <c r="H23" t="s">
        <v>951</v>
      </c>
      <c r="I23" t="str">
        <f>INDEX(Bd_PF!$E:$E,MATCH(Tab_SuiviOF[[#This Row],[REFERENCE]],Bd_PF!$C:$C,0))</f>
        <v>Eau gélifiée parfum abricot sucré boite 800 g "Tonus Line"</v>
      </c>
      <c r="J23" t="str">
        <f>INDEX(Bd_PF!$D:$D,MATCH(Tab_SuiviOF[[#This Row],[REFERENCE]],Bd_PF!$C:$C,0))</f>
        <v>SF00711</v>
      </c>
      <c r="K23" s="4">
        <f>INDEX(Bd_PF!$I:$I,MATCH(Tab_SuiviOF[[#This Row],[REFERENCE]],Bd_PF!$C:$C,0))</f>
        <v>0.8</v>
      </c>
      <c r="L23" t="str">
        <f>INDEX(Bd_PF!$J:$J,MATCH(Tab_SuiviOF[[#This Row],[REFERENCE]],Bd_PF!$C:$C,0))</f>
        <v>OTS</v>
      </c>
      <c r="M23" t="str">
        <f>INDEX(Bd_PF!$K:$K,MATCH(Tab_SuiviOF[[#This Row],[REFERENCE]],Bd_PF!$C:$C,0))</f>
        <v>Produit pesé</v>
      </c>
      <c r="N23" s="3">
        <v>43103</v>
      </c>
      <c r="O23" s="3">
        <v>43104</v>
      </c>
      <c r="P23" s="5">
        <f>YEAR(Tab_SuiviOF[[#This Row],[DATEFINREVISEE]])</f>
        <v>2018</v>
      </c>
      <c r="Q23" s="5">
        <f>MONTH(Tab_SuiviOF[[#This Row],[DATEFINREVISEE]])</f>
        <v>1</v>
      </c>
      <c r="R23" s="5">
        <f>WEEKNUM(Tab_SuiviOF[[#This Row],[DATEFINREVISEE]],21)</f>
        <v>1</v>
      </c>
      <c r="S23">
        <v>648</v>
      </c>
      <c r="T23">
        <v>648</v>
      </c>
      <c r="U23">
        <v>644</v>
      </c>
      <c r="V23" s="4">
        <f>Tab_SuiviOF[[#This Row],[QTEBL]]*Tab_SuiviOF[[#This Row],[POIDS NET]]</f>
        <v>515.20000000000005</v>
      </c>
      <c r="W23" s="4">
        <f>IFERROR(INDEX(Bd_MÉLANGES!$I:$I,MATCH('Bd_FABRICATIONS PF'!$G:$G,Bd_MÉLANGES!$J:$J,0)),0)</f>
        <v>0</v>
      </c>
      <c r="X23" s="4">
        <f>IFERROR(INDEX(Bd_MÉLANGES!$K:$K,MATCH(Tab_SuiviOF[[#This Row],[LOT A PRENDRE EN COMPTE]],Bd_MÉLANGES!$J:$J,0)),0)</f>
        <v>0</v>
      </c>
    </row>
    <row r="24" spans="1:24" hidden="1" x14ac:dyDescent="0.2">
      <c r="A24">
        <v>102</v>
      </c>
      <c r="B24">
        <v>5</v>
      </c>
      <c r="C24">
        <v>40489</v>
      </c>
      <c r="D24">
        <v>675903</v>
      </c>
      <c r="E24">
        <v>45460</v>
      </c>
      <c r="F24" t="str">
        <f t="array" ref="F24">INDEX(Bd_VENTILATIONS!$G:$G,MATCH(Tab_SuiviOF[[#This Row],[REFERENCE]]&amp;Tab_SuiviOF[[#This Row],[BLNO]],Bd_VENTILATIONS!$F:$F&amp;Bd_VENTILATIONS!$D:$D,0))</f>
        <v>A003M05-1</v>
      </c>
      <c r="G24" t="str">
        <f>IFERROR(MID(Tab_SuiviOF[[#This Row],[LOT]],1,SEARCH("-",Tab_SuiviOF[[#This Row],[LOT]])-1),Tab_SuiviOF[[#This Row],[LOT]])</f>
        <v>A003M05</v>
      </c>
      <c r="H24" t="s">
        <v>963</v>
      </c>
      <c r="I24" t="str">
        <f>INDEX(Bd_PF!$E:$E,MATCH(Tab_SuiviOF[[#This Row],[REFERENCE]],Bd_PF!$C:$C,0))</f>
        <v>Eau gélifiée parfum fruits rouges sucré boite 800 g "Tonus Line"</v>
      </c>
      <c r="J24" t="str">
        <f>INDEX(Bd_PF!$D:$D,MATCH(Tab_SuiviOF[[#This Row],[REFERENCE]],Bd_PF!$C:$C,0))</f>
        <v>SF00717</v>
      </c>
      <c r="K24" s="4">
        <f>INDEX(Bd_PF!$I:$I,MATCH(Tab_SuiviOF[[#This Row],[REFERENCE]],Bd_PF!$C:$C,0))</f>
        <v>0.8</v>
      </c>
      <c r="L24" t="str">
        <f>INDEX(Bd_PF!$J:$J,MATCH(Tab_SuiviOF[[#This Row],[REFERENCE]],Bd_PF!$C:$C,0))</f>
        <v>OTS</v>
      </c>
      <c r="M24" t="str">
        <f>INDEX(Bd_PF!$K:$K,MATCH(Tab_SuiviOF[[#This Row],[REFERENCE]],Bd_PF!$C:$C,0))</f>
        <v>Produit pesé</v>
      </c>
      <c r="N24" s="3">
        <v>43104</v>
      </c>
      <c r="O24" s="3">
        <v>43104</v>
      </c>
      <c r="P24" s="5">
        <f>YEAR(Tab_SuiviOF[[#This Row],[DATEFINREVISEE]])</f>
        <v>2018</v>
      </c>
      <c r="Q24" s="5">
        <f>MONTH(Tab_SuiviOF[[#This Row],[DATEFINREVISEE]])</f>
        <v>1</v>
      </c>
      <c r="R24" s="5">
        <f>WEEKNUM(Tab_SuiviOF[[#This Row],[DATEFINREVISEE]],21)</f>
        <v>1</v>
      </c>
      <c r="S24">
        <v>648</v>
      </c>
      <c r="T24">
        <v>648</v>
      </c>
      <c r="U24">
        <v>640</v>
      </c>
      <c r="V24" s="4">
        <f>Tab_SuiviOF[[#This Row],[QTEBL]]*Tab_SuiviOF[[#This Row],[POIDS NET]]</f>
        <v>512</v>
      </c>
      <c r="W24" s="4">
        <f>IFERROR(INDEX(Bd_MÉLANGES!$I:$I,MATCH('Bd_FABRICATIONS PF'!$G:$G,Bd_MÉLANGES!$J:$J,0)),0)</f>
        <v>517</v>
      </c>
      <c r="X24" s="4">
        <f>IFERROR(INDEX(Bd_MÉLANGES!$K:$K,MATCH(Tab_SuiviOF[[#This Row],[LOT A PRENDRE EN COMPTE]],Bd_MÉLANGES!$J:$J,0)),0)</f>
        <v>519</v>
      </c>
    </row>
    <row r="25" spans="1:24" hidden="1" x14ac:dyDescent="0.2">
      <c r="A25">
        <v>102</v>
      </c>
      <c r="B25">
        <v>5</v>
      </c>
      <c r="C25">
        <v>40547</v>
      </c>
      <c r="D25">
        <v>677613</v>
      </c>
      <c r="E25">
        <v>45450</v>
      </c>
      <c r="F25" t="str">
        <f t="array" ref="F25">INDEX(Bd_VENTILATIONS!$G:$G,MATCH(Tab_SuiviOF[[#This Row],[REFERENCE]]&amp;Tab_SuiviOF[[#This Row],[BLNO]],Bd_VENTILATIONS!$F:$F&amp;Bd_VENTILATIONS!$D:$D,0))</f>
        <v>B355M10-2</v>
      </c>
      <c r="G25" t="str">
        <f>IFERROR(MID(Tab_SuiviOF[[#This Row],[LOT]],1,SEARCH("-",Tab_SuiviOF[[#This Row],[LOT]])-1),Tab_SuiviOF[[#This Row],[LOT]])</f>
        <v>B355M10</v>
      </c>
      <c r="H25" t="s">
        <v>1139</v>
      </c>
      <c r="I25" t="str">
        <f>INDEX(Bd_PF!$E:$E,MATCH(Tab_SuiviOF[[#This Row],[REFERENCE]],Bd_PF!$C:$C,0))</f>
        <v>Gel' Ami - sac 1 kg - "Tonus Line"</v>
      </c>
      <c r="J25" t="str">
        <f>INDEX(Bd_PF!$D:$D,MATCH(Tab_SuiviOF[[#This Row],[REFERENCE]],Bd_PF!$C:$C,0))</f>
        <v>SF01122</v>
      </c>
      <c r="K25" s="4">
        <f>INDEX(Bd_PF!$I:$I,MATCH(Tab_SuiviOF[[#This Row],[REFERENCE]],Bd_PF!$C:$C,0))</f>
        <v>1</v>
      </c>
      <c r="L25" t="str">
        <f>INDEX(Bd_PF!$J:$J,MATCH(Tab_SuiviOF[[#This Row],[REFERENCE]],Bd_PF!$C:$C,0))</f>
        <v>Tecse</v>
      </c>
      <c r="M25" t="str">
        <f>INDEX(Bd_PF!$K:$K,MATCH(Tab_SuiviOF[[#This Row],[REFERENCE]],Bd_PF!$C:$C,0))</f>
        <v>Produit pesé</v>
      </c>
      <c r="N25" s="3">
        <v>43103</v>
      </c>
      <c r="O25" s="3">
        <v>43104</v>
      </c>
      <c r="P25" s="5">
        <f>YEAR(Tab_SuiviOF[[#This Row],[DATEFINREVISEE]])</f>
        <v>2018</v>
      </c>
      <c r="Q25" s="5">
        <f>MONTH(Tab_SuiviOF[[#This Row],[DATEFINREVISEE]])</f>
        <v>1</v>
      </c>
      <c r="R25" s="5">
        <f>WEEKNUM(Tab_SuiviOF[[#This Row],[DATEFINREVISEE]],21)</f>
        <v>1</v>
      </c>
      <c r="S25">
        <v>427</v>
      </c>
      <c r="T25">
        <v>427</v>
      </c>
      <c r="U25">
        <v>433</v>
      </c>
      <c r="V25" s="4">
        <f>Tab_SuiviOF[[#This Row],[QTEBL]]*Tab_SuiviOF[[#This Row],[POIDS NET]]</f>
        <v>433</v>
      </c>
      <c r="W25" s="4">
        <f>IFERROR(INDEX(Bd_MÉLANGES!$I:$I,MATCH('Bd_FABRICATIONS PF'!$G:$G,Bd_MÉLANGES!$J:$J,0)),0)</f>
        <v>0</v>
      </c>
      <c r="X25" s="4">
        <f>IFERROR(INDEX(Bd_MÉLANGES!$K:$K,MATCH(Tab_SuiviOF[[#This Row],[LOT A PRENDRE EN COMPTE]],Bd_MÉLANGES!$J:$J,0)),0)</f>
        <v>0</v>
      </c>
    </row>
    <row r="26" spans="1:24" hidden="1" x14ac:dyDescent="0.2">
      <c r="A26">
        <v>102</v>
      </c>
      <c r="B26">
        <v>5</v>
      </c>
      <c r="C26">
        <v>40548</v>
      </c>
      <c r="D26">
        <v>677618</v>
      </c>
      <c r="E26">
        <v>45461</v>
      </c>
      <c r="F26" t="str">
        <f t="array" ref="F26">INDEX(Bd_VENTILATIONS!$G:$G,MATCH(Tab_SuiviOF[[#This Row],[REFERENCE]]&amp;Tab_SuiviOF[[#This Row],[BLNO]],Bd_VENTILATIONS!$F:$F&amp;Bd_VENTILATIONS!$D:$D,0))</f>
        <v>B362MR04-1</v>
      </c>
      <c r="G26" t="str">
        <f>IFERROR(MID(Tab_SuiviOF[[#This Row],[LOT]],1,SEARCH("-",Tab_SuiviOF[[#This Row],[LOT]])-1),Tab_SuiviOF[[#This Row],[LOT]])</f>
        <v>B362MR04</v>
      </c>
      <c r="H26" t="s">
        <v>1086</v>
      </c>
      <c r="I26" t="str">
        <f>INDEX(Bd_PF!$E:$E,MATCH(Tab_SuiviOF[[#This Row],[REFERENCE]],Bd_PF!$C:$C,0))</f>
        <v>Eau gélifiée parfum fruits rouges édulcorée boite 625g "Tonus line"</v>
      </c>
      <c r="J26" t="str">
        <f>INDEX(Bd_PF!$D:$D,MATCH(Tab_SuiviOF[[#This Row],[REFERENCE]],Bd_PF!$C:$C,0))</f>
        <v>SF00724</v>
      </c>
      <c r="K26" s="4">
        <f>INDEX(Bd_PF!$I:$I,MATCH(Tab_SuiviOF[[#This Row],[REFERENCE]],Bd_PF!$C:$C,0))</f>
        <v>0.625</v>
      </c>
      <c r="L26" t="str">
        <f>INDEX(Bd_PF!$J:$J,MATCH(Tab_SuiviOF[[#This Row],[REFERENCE]],Bd_PF!$C:$C,0))</f>
        <v>OTS</v>
      </c>
      <c r="M26" t="str">
        <f>INDEX(Bd_PF!$K:$K,MATCH(Tab_SuiviOF[[#This Row],[REFERENCE]],Bd_PF!$C:$C,0))</f>
        <v>Produit pesé</v>
      </c>
      <c r="N26" s="3">
        <v>43104</v>
      </c>
      <c r="O26" s="3">
        <v>43104</v>
      </c>
      <c r="P26" s="5">
        <f>YEAR(Tab_SuiviOF[[#This Row],[DATEFINREVISEE]])</f>
        <v>2018</v>
      </c>
      <c r="Q26" s="5">
        <f>MONTH(Tab_SuiviOF[[#This Row],[DATEFINREVISEE]])</f>
        <v>1</v>
      </c>
      <c r="R26" s="5">
        <f>WEEKNUM(Tab_SuiviOF[[#This Row],[DATEFINREVISEE]],21)</f>
        <v>1</v>
      </c>
      <c r="S26">
        <v>324</v>
      </c>
      <c r="T26">
        <v>324</v>
      </c>
      <c r="U26">
        <v>307</v>
      </c>
      <c r="V26" s="4">
        <f>Tab_SuiviOF[[#This Row],[QTEBL]]*Tab_SuiviOF[[#This Row],[POIDS NET]]</f>
        <v>191.875</v>
      </c>
      <c r="W26" s="4">
        <f>IFERROR(INDEX(Bd_MÉLANGES!$I:$I,MATCH('Bd_FABRICATIONS PF'!$G:$G,Bd_MÉLANGES!$J:$J,0)),0)</f>
        <v>0</v>
      </c>
      <c r="X26" s="4">
        <f>IFERROR(INDEX(Bd_MÉLANGES!$K:$K,MATCH(Tab_SuiviOF[[#This Row],[LOT A PRENDRE EN COMPTE]],Bd_MÉLANGES!$J:$J,0)),0)</f>
        <v>0</v>
      </c>
    </row>
    <row r="27" spans="1:24" hidden="1" x14ac:dyDescent="0.2">
      <c r="A27">
        <v>102</v>
      </c>
      <c r="B27">
        <v>5</v>
      </c>
      <c r="C27">
        <v>40562</v>
      </c>
      <c r="D27">
        <v>678009</v>
      </c>
      <c r="E27">
        <v>45469</v>
      </c>
      <c r="F27" t="str">
        <f t="array" ref="F27">INDEX(Bd_VENTILATIONS!$G:$G,MATCH(Tab_SuiviOF[[#This Row],[REFERENCE]]&amp;Tab_SuiviOF[[#This Row],[BLNO]],Bd_VENTILATIONS!$F:$F&amp;Bd_VENTILATIONS!$D:$D,0))</f>
        <v>AS01PU01-7</v>
      </c>
      <c r="G27" t="str">
        <f>IFERROR(MID(Tab_SuiviOF[[#This Row],[LOT]],1,SEARCH("-",Tab_SuiviOF[[#This Row],[LOT]])-1),Tab_SuiviOF[[#This Row],[LOT]])</f>
        <v>AS01PU01</v>
      </c>
      <c r="H27" t="s">
        <v>289</v>
      </c>
      <c r="I27" t="str">
        <f>INDEX(Bd_PF!$E:$E,MATCH(Tab_SuiviOF[[#This Row],[REFERENCE]],Bd_PF!$C:$C,0))</f>
        <v>Purée grand-mère salée sac 15 kg</v>
      </c>
      <c r="J27" t="str">
        <f>INDEX(Bd_PF!$D:$D,MATCH(Tab_SuiviOF[[#This Row],[REFERENCE]],Bd_PF!$C:$C,0))</f>
        <v>SF01288</v>
      </c>
      <c r="K27" s="4">
        <f>INDEX(Bd_PF!$I:$I,MATCH(Tab_SuiviOF[[#This Row],[REFERENCE]],Bd_PF!$C:$C,0))</f>
        <v>15</v>
      </c>
      <c r="L27" t="str">
        <f>INDEX(Bd_PF!$J:$J,MATCH(Tab_SuiviOF[[#This Row],[REFERENCE]],Bd_PF!$C:$C,0))</f>
        <v>Purée</v>
      </c>
      <c r="M27" t="str">
        <f>INDEX(Bd_PF!$K:$K,MATCH(Tab_SuiviOF[[#This Row],[REFERENCE]],Bd_PF!$C:$C,0))</f>
        <v>Purée</v>
      </c>
      <c r="N27" s="3">
        <v>43104</v>
      </c>
      <c r="O27" s="3">
        <v>43104</v>
      </c>
      <c r="P27" s="5">
        <f>YEAR(Tab_SuiviOF[[#This Row],[DATEFINREVISEE]])</f>
        <v>2018</v>
      </c>
      <c r="Q27" s="5">
        <f>MONTH(Tab_SuiviOF[[#This Row],[DATEFINREVISEE]])</f>
        <v>1</v>
      </c>
      <c r="R27" s="5">
        <f>WEEKNUM(Tab_SuiviOF[[#This Row],[DATEFINREVISEE]],21)</f>
        <v>1</v>
      </c>
      <c r="S27">
        <v>299</v>
      </c>
      <c r="T27">
        <v>299</v>
      </c>
      <c r="U27">
        <v>296</v>
      </c>
      <c r="V27" s="4">
        <f>Tab_SuiviOF[[#This Row],[QTEBL]]*Tab_SuiviOF[[#This Row],[POIDS NET]]</f>
        <v>4440</v>
      </c>
      <c r="W27" s="4">
        <f>IFERROR(INDEX(Bd_MÉLANGES!$I:$I,MATCH('Bd_FABRICATIONS PF'!$G:$G,Bd_MÉLANGES!$J:$J,0)),0)</f>
        <v>0</v>
      </c>
      <c r="X27" s="4">
        <f>IFERROR(INDEX(Bd_MÉLANGES!$K:$K,MATCH(Tab_SuiviOF[[#This Row],[LOT A PRENDRE EN COMPTE]],Bd_MÉLANGES!$J:$J,0)),0)</f>
        <v>0</v>
      </c>
    </row>
    <row r="28" spans="1:24" hidden="1" x14ac:dyDescent="0.2">
      <c r="A28">
        <v>102</v>
      </c>
      <c r="B28">
        <v>5</v>
      </c>
      <c r="C28">
        <v>40390</v>
      </c>
      <c r="D28">
        <v>674833</v>
      </c>
      <c r="E28">
        <v>45483</v>
      </c>
      <c r="F28" t="str">
        <f t="array" ref="F28">INDEX(Bd_VENTILATIONS!$G:$G,MATCH(Tab_SuiviOF[[#This Row],[REFERENCE]]&amp;Tab_SuiviOF[[#This Row],[BLNO]],Bd_VENTILATIONS!$F:$F&amp;Bd_VENTILATIONS!$D:$D,0))</f>
        <v>B362M03-2</v>
      </c>
      <c r="G28" t="str">
        <f>IFERROR(MID(Tab_SuiviOF[[#This Row],[LOT]],1,SEARCH("-",Tab_SuiviOF[[#This Row],[LOT]])-1),Tab_SuiviOF[[#This Row],[LOT]])</f>
        <v>B362M03</v>
      </c>
      <c r="H28" t="s">
        <v>1061</v>
      </c>
      <c r="I28" t="str">
        <f>INDEX(Bd_PF!$E:$E,MATCH(Tab_SuiviOF[[#This Row],[REFERENCE]],Bd_PF!$C:$C,0))</f>
        <v>Eau gélifiée parfum ananas sucré sachet 80g  "Tonus Line"</v>
      </c>
      <c r="J28" t="str">
        <f>INDEX(Bd_PF!$D:$D,MATCH(Tab_SuiviOF[[#This Row],[REFERENCE]],Bd_PF!$C:$C,0))</f>
        <v>SF00712</v>
      </c>
      <c r="K28" s="4">
        <f>INDEX(Bd_PF!$I:$I,MATCH(Tab_SuiviOF[[#This Row],[REFERENCE]],Bd_PF!$C:$C,0))</f>
        <v>0.08</v>
      </c>
      <c r="L28" t="str">
        <f>INDEX(Bd_PF!$J:$J,MATCH(Tab_SuiviOF[[#This Row],[REFERENCE]],Bd_PF!$C:$C,0))</f>
        <v>Tecse</v>
      </c>
      <c r="M28" t="str">
        <f>INDEX(Bd_PF!$K:$K,MATCH(Tab_SuiviOF[[#This Row],[REFERENCE]],Bd_PF!$C:$C,0))</f>
        <v>Produit pesé</v>
      </c>
      <c r="N28" s="3">
        <v>43105</v>
      </c>
      <c r="O28" s="3">
        <v>43105</v>
      </c>
      <c r="P28" s="5">
        <f>YEAR(Tab_SuiviOF[[#This Row],[DATEFINREVISEE]])</f>
        <v>2018</v>
      </c>
      <c r="Q28" s="5">
        <f>MONTH(Tab_SuiviOF[[#This Row],[DATEFINREVISEE]])</f>
        <v>1</v>
      </c>
      <c r="R28" s="5">
        <f>WEEKNUM(Tab_SuiviOF[[#This Row],[DATEFINREVISEE]],21)</f>
        <v>1</v>
      </c>
      <c r="S28">
        <v>5184</v>
      </c>
      <c r="T28">
        <v>5184</v>
      </c>
      <c r="U28">
        <v>5095</v>
      </c>
      <c r="V28" s="4">
        <f>Tab_SuiviOF[[#This Row],[QTEBL]]*Tab_SuiviOF[[#This Row],[POIDS NET]]</f>
        <v>407.6</v>
      </c>
      <c r="W28" s="4">
        <f>IFERROR(INDEX(Bd_MÉLANGES!$I:$I,MATCH('Bd_FABRICATIONS PF'!$G:$G,Bd_MÉLANGES!$J:$J,0)),0)</f>
        <v>0</v>
      </c>
      <c r="X28" s="4">
        <f>IFERROR(INDEX(Bd_MÉLANGES!$K:$K,MATCH(Tab_SuiviOF[[#This Row],[LOT A PRENDRE EN COMPTE]],Bd_MÉLANGES!$J:$J,0)),0)</f>
        <v>0</v>
      </c>
    </row>
    <row r="29" spans="1:24" hidden="1" x14ac:dyDescent="0.2">
      <c r="A29">
        <v>102</v>
      </c>
      <c r="B29">
        <v>5</v>
      </c>
      <c r="C29">
        <v>40404</v>
      </c>
      <c r="D29">
        <v>674953</v>
      </c>
      <c r="E29">
        <v>45474</v>
      </c>
      <c r="F29" t="str">
        <f t="array" ref="F29">INDEX(Bd_VENTILATIONS!$G:$G,MATCH(Tab_SuiviOF[[#This Row],[REFERENCE]]&amp;Tab_SuiviOF[[#This Row],[BLNO]],Bd_VENTILATIONS!$F:$F&amp;Bd_VENTILATIONS!$D:$D,0))</f>
        <v>A003M10-1</v>
      </c>
      <c r="G29" t="str">
        <f>IFERROR(MID(Tab_SuiviOF[[#This Row],[LOT]],1,SEARCH("-",Tab_SuiviOF[[#This Row],[LOT]])-1),Tab_SuiviOF[[#This Row],[LOT]])</f>
        <v>A003M10</v>
      </c>
      <c r="H29" t="s">
        <v>1154</v>
      </c>
      <c r="I29" t="str">
        <f>INDEX(Bd_PF!$E:$E,MATCH(Tab_SuiviOF[[#This Row],[REFERENCE]],Bd_PF!$C:$C,0))</f>
        <v>Céréal'nut HP+ saveur biscuit bte 900 g (ALLERGENES)</v>
      </c>
      <c r="J29" t="str">
        <f>INDEX(Bd_PF!$D:$D,MATCH(Tab_SuiviOF[[#This Row],[REFERENCE]],Bd_PF!$C:$C,0))</f>
        <v>SF01220</v>
      </c>
      <c r="K29" s="4">
        <f>INDEX(Bd_PF!$I:$I,MATCH(Tab_SuiviOF[[#This Row],[REFERENCE]],Bd_PF!$C:$C,0))</f>
        <v>0.9</v>
      </c>
      <c r="L29" t="str">
        <f>INDEX(Bd_PF!$J:$J,MATCH(Tab_SuiviOF[[#This Row],[REFERENCE]],Bd_PF!$C:$C,0))</f>
        <v>OTS</v>
      </c>
      <c r="M29" t="str">
        <f>INDEX(Bd_PF!$K:$K,MATCH(Tab_SuiviOF[[#This Row],[REFERENCE]],Bd_PF!$C:$C,0))</f>
        <v>Produit pesé</v>
      </c>
      <c r="N29" s="3">
        <v>43104</v>
      </c>
      <c r="O29" s="3">
        <v>43105</v>
      </c>
      <c r="P29" s="5">
        <f>YEAR(Tab_SuiviOF[[#This Row],[DATEFINREVISEE]])</f>
        <v>2018</v>
      </c>
      <c r="Q29" s="5">
        <f>MONTH(Tab_SuiviOF[[#This Row],[DATEFINREVISEE]])</f>
        <v>1</v>
      </c>
      <c r="R29" s="5">
        <f>WEEKNUM(Tab_SuiviOF[[#This Row],[DATEFINREVISEE]],21)</f>
        <v>1</v>
      </c>
      <c r="S29">
        <v>756</v>
      </c>
      <c r="T29">
        <v>756</v>
      </c>
      <c r="U29">
        <v>758</v>
      </c>
      <c r="V29" s="4">
        <f>Tab_SuiviOF[[#This Row],[QTEBL]]*Tab_SuiviOF[[#This Row],[POIDS NET]]</f>
        <v>682.2</v>
      </c>
      <c r="W29" s="4">
        <f>IFERROR(INDEX(Bd_MÉLANGES!$I:$I,MATCH('Bd_FABRICATIONS PF'!$G:$G,Bd_MÉLANGES!$J:$J,0)),0)</f>
        <v>689.8</v>
      </c>
      <c r="X29" s="4">
        <f>IFERROR(INDEX(Bd_MÉLANGES!$K:$K,MATCH(Tab_SuiviOF[[#This Row],[LOT A PRENDRE EN COMPTE]],Bd_MÉLANGES!$J:$J,0)),0)</f>
        <v>681.0200000000001</v>
      </c>
    </row>
    <row r="30" spans="1:24" hidden="1" x14ac:dyDescent="0.2">
      <c r="A30">
        <v>102</v>
      </c>
      <c r="B30">
        <v>5</v>
      </c>
      <c r="C30">
        <v>40408</v>
      </c>
      <c r="D30">
        <v>674995</v>
      </c>
      <c r="E30">
        <v>45486</v>
      </c>
      <c r="F30" t="str">
        <f t="array" ref="F30">INDEX(Bd_VENTILATIONS!$G:$G,MATCH(Tab_SuiviOF[[#This Row],[REFERENCE]]&amp;Tab_SuiviOF[[#This Row],[BLNO]],Bd_VENTILATIONS!$F:$F&amp;Bd_VENTILATIONS!$D:$D,0))</f>
        <v>A004M07-1</v>
      </c>
      <c r="G30" t="str">
        <f>IFERROR(MID(Tab_SuiviOF[[#This Row],[LOT]],1,SEARCH("-",Tab_SuiviOF[[#This Row],[LOT]])-1),Tab_SuiviOF[[#This Row],[LOT]])</f>
        <v>A004M07</v>
      </c>
      <c r="H30" t="s">
        <v>660</v>
      </c>
      <c r="I30" t="str">
        <f>INDEX(Bd_PF!$E:$E,MATCH(Tab_SuiviOF[[#This Row],[REFERENCE]],Bd_PF!$C:$C,0))</f>
        <v>Sauce hollandaise - boite 1 kg 000 - "Cookalim"</v>
      </c>
      <c r="J30" t="str">
        <f>INDEX(Bd_PF!$D:$D,MATCH(Tab_SuiviOF[[#This Row],[REFERENCE]],Bd_PF!$C:$C,0))</f>
        <v>SF00946</v>
      </c>
      <c r="K30" s="4">
        <f>INDEX(Bd_PF!$I:$I,MATCH(Tab_SuiviOF[[#This Row],[REFERENCE]],Bd_PF!$C:$C,0))</f>
        <v>1</v>
      </c>
      <c r="L30" t="str">
        <f>INDEX(Bd_PF!$J:$J,MATCH(Tab_SuiviOF[[#This Row],[REFERENCE]],Bd_PF!$C:$C,0))</f>
        <v>OTS</v>
      </c>
      <c r="M30" t="str">
        <f>INDEX(Bd_PF!$K:$K,MATCH(Tab_SuiviOF[[#This Row],[REFERENCE]],Bd_PF!$C:$C,0))</f>
        <v>Produit pesé</v>
      </c>
      <c r="N30" s="3">
        <v>43105</v>
      </c>
      <c r="O30" s="3">
        <v>43105</v>
      </c>
      <c r="P30" s="5">
        <f>YEAR(Tab_SuiviOF[[#This Row],[DATEFINREVISEE]])</f>
        <v>2018</v>
      </c>
      <c r="Q30" s="5">
        <f>MONTH(Tab_SuiviOF[[#This Row],[DATEFINREVISEE]])</f>
        <v>1</v>
      </c>
      <c r="R30" s="5">
        <f>WEEKNUM(Tab_SuiviOF[[#This Row],[DATEFINREVISEE]],21)</f>
        <v>1</v>
      </c>
      <c r="S30">
        <v>324</v>
      </c>
      <c r="T30">
        <v>324</v>
      </c>
      <c r="U30">
        <v>321</v>
      </c>
      <c r="V30" s="4">
        <f>Tab_SuiviOF[[#This Row],[QTEBL]]*Tab_SuiviOF[[#This Row],[POIDS NET]]</f>
        <v>321</v>
      </c>
      <c r="W30" s="4">
        <f>IFERROR(INDEX(Bd_MÉLANGES!$I:$I,MATCH('Bd_FABRICATIONS PF'!$G:$G,Bd_MÉLANGES!$J:$J,0)),0)</f>
        <v>324</v>
      </c>
      <c r="X30" s="4">
        <f>IFERROR(INDEX(Bd_MÉLANGES!$K:$K,MATCH(Tab_SuiviOF[[#This Row],[LOT A PRENDRE EN COMPTE]],Bd_MÉLANGES!$J:$J,0)),0)</f>
        <v>324</v>
      </c>
    </row>
    <row r="31" spans="1:24" hidden="1" x14ac:dyDescent="0.2">
      <c r="A31">
        <v>102</v>
      </c>
      <c r="B31">
        <v>5</v>
      </c>
      <c r="C31">
        <v>40491</v>
      </c>
      <c r="D31">
        <v>675919</v>
      </c>
      <c r="E31">
        <v>45477</v>
      </c>
      <c r="F31" t="str">
        <f t="array" ref="F31">INDEX(Bd_VENTILATIONS!$G:$G,MATCH(Tab_SuiviOF[[#This Row],[REFERENCE]]&amp;Tab_SuiviOF[[#This Row],[BLNO]],Bd_VENTILATIONS!$F:$F&amp;Bd_VENTILATIONS!$D:$D,0))</f>
        <v>A003M06-2</v>
      </c>
      <c r="G31" t="str">
        <f>IFERROR(MID(Tab_SuiviOF[[#This Row],[LOT]],1,SEARCH("-",Tab_SuiviOF[[#This Row],[LOT]])-1),Tab_SuiviOF[[#This Row],[LOT]])</f>
        <v>A003M06</v>
      </c>
      <c r="H31" t="s">
        <v>1049</v>
      </c>
      <c r="I31" t="str">
        <f>INDEX(Bd_PF!$E:$E,MATCH(Tab_SuiviOF[[#This Row],[REFERENCE]],Bd_PF!$C:$C,0))</f>
        <v>Eau gélifiée parfum fruits rouges sucré sachet 80g  "Tonus Line"</v>
      </c>
      <c r="J31" t="str">
        <f>INDEX(Bd_PF!$D:$D,MATCH(Tab_SuiviOF[[#This Row],[REFERENCE]],Bd_PF!$C:$C,0))</f>
        <v>SF00717</v>
      </c>
      <c r="K31" s="4">
        <f>INDEX(Bd_PF!$I:$I,MATCH(Tab_SuiviOF[[#This Row],[REFERENCE]],Bd_PF!$C:$C,0))</f>
        <v>0.08</v>
      </c>
      <c r="L31" t="str">
        <f>INDEX(Bd_PF!$J:$J,MATCH(Tab_SuiviOF[[#This Row],[REFERENCE]],Bd_PF!$C:$C,0))</f>
        <v>Tecse</v>
      </c>
      <c r="M31" t="str">
        <f>INDEX(Bd_PF!$K:$K,MATCH(Tab_SuiviOF[[#This Row],[REFERENCE]],Bd_PF!$C:$C,0))</f>
        <v>Produit pesé</v>
      </c>
      <c r="N31" s="3">
        <v>43104</v>
      </c>
      <c r="O31" s="3">
        <v>43105</v>
      </c>
      <c r="P31" s="5">
        <f>YEAR(Tab_SuiviOF[[#This Row],[DATEFINREVISEE]])</f>
        <v>2018</v>
      </c>
      <c r="Q31" s="5">
        <f>MONTH(Tab_SuiviOF[[#This Row],[DATEFINREVISEE]])</f>
        <v>1</v>
      </c>
      <c r="R31" s="5">
        <f>WEEKNUM(Tab_SuiviOF[[#This Row],[DATEFINREVISEE]],21)</f>
        <v>1</v>
      </c>
      <c r="S31">
        <v>5184</v>
      </c>
      <c r="T31">
        <v>5184</v>
      </c>
      <c r="U31">
        <v>5157</v>
      </c>
      <c r="V31" s="4">
        <f>Tab_SuiviOF[[#This Row],[QTEBL]]*Tab_SuiviOF[[#This Row],[POIDS NET]]</f>
        <v>412.56</v>
      </c>
      <c r="W31" s="4">
        <f>IFERROR(INDEX(Bd_MÉLANGES!$I:$I,MATCH('Bd_FABRICATIONS PF'!$G:$G,Bd_MÉLANGES!$J:$J,0)),0)</f>
        <v>421.2</v>
      </c>
      <c r="X31" s="4">
        <f>IFERROR(INDEX(Bd_MÉLANGES!$K:$K,MATCH(Tab_SuiviOF[[#This Row],[LOT A PRENDRE EN COMPTE]],Bd_MÉLANGES!$J:$J,0)),0)</f>
        <v>415</v>
      </c>
    </row>
    <row r="32" spans="1:24" hidden="1" x14ac:dyDescent="0.2">
      <c r="A32">
        <v>102</v>
      </c>
      <c r="B32">
        <v>5</v>
      </c>
      <c r="C32">
        <v>40617</v>
      </c>
      <c r="D32">
        <v>678528</v>
      </c>
      <c r="E32">
        <v>45485</v>
      </c>
      <c r="F32" t="str">
        <f t="array" ref="F32">INDEX(Bd_VENTILATIONS!$G:$G,MATCH(Tab_SuiviOF[[#This Row],[REFERENCE]]&amp;Tab_SuiviOF[[#This Row],[BLNO]],Bd_VENTILATIONS!$F:$F&amp;Bd_VENTILATIONS!$D:$D,0))</f>
        <v>A005R01-1</v>
      </c>
      <c r="G32" t="str">
        <f>IFERROR(MID(Tab_SuiviOF[[#This Row],[LOT]],1,SEARCH("-",Tab_SuiviOF[[#This Row],[LOT]])-1),Tab_SuiviOF[[#This Row],[LOT]])</f>
        <v>A005R01</v>
      </c>
      <c r="H32" t="s">
        <v>2546</v>
      </c>
      <c r="I32" t="str">
        <f>INDEX(Bd_PF!$E:$E,MATCH(Tab_SuiviOF[[#This Row],[REFERENCE]],Bd_PF!$C:$C,0))</f>
        <v>Calorinut boîte 600g ITALIE</v>
      </c>
      <c r="J32" t="str">
        <f>INDEX(Bd_PF!$D:$D,MATCH(Tab_SuiviOF[[#This Row],[REFERENCE]],Bd_PF!$C:$C,0))</f>
        <v>XMP169</v>
      </c>
      <c r="K32" s="4">
        <f>INDEX(Bd_PF!$I:$I,MATCH(Tab_SuiviOF[[#This Row],[REFERENCE]],Bd_PF!$C:$C,0))</f>
        <v>0.6</v>
      </c>
      <c r="L32" t="str">
        <f>INDEX(Bd_PF!$J:$J,MATCH(Tab_SuiviOF[[#This Row],[REFERENCE]],Bd_PF!$C:$C,0))</f>
        <v>OTS</v>
      </c>
      <c r="M32" t="str">
        <f>INDEX(Bd_PF!$K:$K,MATCH(Tab_SuiviOF[[#This Row],[REFERENCE]],Bd_PF!$C:$C,0))</f>
        <v>Reconditionnement</v>
      </c>
      <c r="N32" s="3">
        <v>43105</v>
      </c>
      <c r="O32" s="3">
        <v>43105</v>
      </c>
      <c r="P32" s="5">
        <f>YEAR(Tab_SuiviOF[[#This Row],[DATEFINREVISEE]])</f>
        <v>2018</v>
      </c>
      <c r="Q32" s="5">
        <f>MONTH(Tab_SuiviOF[[#This Row],[DATEFINREVISEE]])</f>
        <v>1</v>
      </c>
      <c r="R32" s="5">
        <f>WEEKNUM(Tab_SuiviOF[[#This Row],[DATEFINREVISEE]],21)</f>
        <v>1</v>
      </c>
      <c r="S32">
        <v>15</v>
      </c>
      <c r="T32">
        <v>15</v>
      </c>
      <c r="U32">
        <v>15</v>
      </c>
      <c r="V32" s="4">
        <f>Tab_SuiviOF[[#This Row],[QTEBL]]*Tab_SuiviOF[[#This Row],[POIDS NET]]</f>
        <v>9</v>
      </c>
      <c r="W32" s="4">
        <f>IFERROR(INDEX(Bd_MÉLANGES!$I:$I,MATCH('Bd_FABRICATIONS PF'!$G:$G,Bd_MÉLANGES!$J:$J,0)),0)</f>
        <v>0</v>
      </c>
      <c r="X32" s="4">
        <f>IFERROR(INDEX(Bd_MÉLANGES!$K:$K,MATCH(Tab_SuiviOF[[#This Row],[LOT A PRENDRE EN COMPTE]],Bd_MÉLANGES!$J:$J,0)),0)</f>
        <v>0</v>
      </c>
    </row>
    <row r="33" spans="1:24" hidden="1" x14ac:dyDescent="0.2">
      <c r="A33">
        <v>102</v>
      </c>
      <c r="B33">
        <v>5</v>
      </c>
      <c r="C33">
        <v>40618</v>
      </c>
      <c r="D33">
        <v>678545</v>
      </c>
      <c r="E33">
        <v>45479</v>
      </c>
      <c r="F33" t="str">
        <f t="array" ref="F33">INDEX(Bd_VENTILATIONS!$G:$G,MATCH(Tab_SuiviOF[[#This Row],[REFERENCE]]&amp;Tab_SuiviOF[[#This Row],[BLNO]],Bd_VENTILATIONS!$F:$F&amp;Bd_VENTILATIONS!$D:$D,0))</f>
        <v>AS01PU01-7</v>
      </c>
      <c r="G33" t="str">
        <f>IFERROR(MID(Tab_SuiviOF[[#This Row],[LOT]],1,SEARCH("-",Tab_SuiviOF[[#This Row],[LOT]])-1),Tab_SuiviOF[[#This Row],[LOT]])</f>
        <v>AS01PU01</v>
      </c>
      <c r="H33" t="s">
        <v>289</v>
      </c>
      <c r="I33" t="str">
        <f>INDEX(Bd_PF!$E:$E,MATCH(Tab_SuiviOF[[#This Row],[REFERENCE]],Bd_PF!$C:$C,0))</f>
        <v>Purée grand-mère salée sac 15 kg</v>
      </c>
      <c r="J33" t="str">
        <f>INDEX(Bd_PF!$D:$D,MATCH(Tab_SuiviOF[[#This Row],[REFERENCE]],Bd_PF!$C:$C,0))</f>
        <v>SF01288</v>
      </c>
      <c r="K33" s="4">
        <f>INDEX(Bd_PF!$I:$I,MATCH(Tab_SuiviOF[[#This Row],[REFERENCE]],Bd_PF!$C:$C,0))</f>
        <v>15</v>
      </c>
      <c r="L33" t="str">
        <f>INDEX(Bd_PF!$J:$J,MATCH(Tab_SuiviOF[[#This Row],[REFERENCE]],Bd_PF!$C:$C,0))</f>
        <v>Purée</v>
      </c>
      <c r="M33" t="str">
        <f>INDEX(Bd_PF!$K:$K,MATCH(Tab_SuiviOF[[#This Row],[REFERENCE]],Bd_PF!$C:$C,0))</f>
        <v>Purée</v>
      </c>
      <c r="N33" s="3">
        <v>43105</v>
      </c>
      <c r="O33" s="3">
        <v>43105</v>
      </c>
      <c r="P33" s="5">
        <f>YEAR(Tab_SuiviOF[[#This Row],[DATEFINREVISEE]])</f>
        <v>2018</v>
      </c>
      <c r="Q33" s="5">
        <f>MONTH(Tab_SuiviOF[[#This Row],[DATEFINREVISEE]])</f>
        <v>1</v>
      </c>
      <c r="R33" s="5">
        <f>WEEKNUM(Tab_SuiviOF[[#This Row],[DATEFINREVISEE]],21)</f>
        <v>1</v>
      </c>
      <c r="S33">
        <v>128</v>
      </c>
      <c r="T33">
        <v>128</v>
      </c>
      <c r="U33">
        <v>126</v>
      </c>
      <c r="V33" s="4">
        <f>Tab_SuiviOF[[#This Row],[QTEBL]]*Tab_SuiviOF[[#This Row],[POIDS NET]]</f>
        <v>1890</v>
      </c>
      <c r="W33" s="4">
        <f>IFERROR(INDEX(Bd_MÉLANGES!$I:$I,MATCH('Bd_FABRICATIONS PF'!$G:$G,Bd_MÉLANGES!$J:$J,0)),0)</f>
        <v>0</v>
      </c>
      <c r="X33" s="4">
        <f>IFERROR(INDEX(Bd_MÉLANGES!$K:$K,MATCH(Tab_SuiviOF[[#This Row],[LOT A PRENDRE EN COMPTE]],Bd_MÉLANGES!$J:$J,0)),0)</f>
        <v>0</v>
      </c>
    </row>
    <row r="34" spans="1:24" hidden="1" x14ac:dyDescent="0.2">
      <c r="A34">
        <v>102</v>
      </c>
      <c r="B34">
        <v>5</v>
      </c>
      <c r="C34">
        <v>40640</v>
      </c>
      <c r="D34">
        <v>678783</v>
      </c>
      <c r="E34">
        <v>45484</v>
      </c>
      <c r="F34" t="str">
        <f t="array" ref="F34">INDEX(Bd_VENTILATIONS!$G:$G,MATCH(Tab_SuiviOF[[#This Row],[REFERENCE]]&amp;Tab_SuiviOF[[#This Row],[BLNO]],Bd_VENTILATIONS!$F:$F&amp;Bd_VENTILATIONS!$D:$D,0))</f>
        <v>AS01PU02-7</v>
      </c>
      <c r="G34" t="str">
        <f>IFERROR(MID(Tab_SuiviOF[[#This Row],[LOT]],1,SEARCH("-",Tab_SuiviOF[[#This Row],[LOT]])-1),Tab_SuiviOF[[#This Row],[LOT]])</f>
        <v>AS01PU02</v>
      </c>
      <c r="H34" t="s">
        <v>291</v>
      </c>
      <c r="I34" t="str">
        <f>INDEX(Bd_PF!$E:$E,MATCH(Tab_SuiviOF[[#This Row],[REFERENCE]],Bd_PF!$C:$C,0))</f>
        <v>Purée grand-mère pauvre en sodium sac 5 kg</v>
      </c>
      <c r="J34" t="str">
        <f>INDEX(Bd_PF!$D:$D,MATCH(Tab_SuiviOF[[#This Row],[REFERENCE]],Bd_PF!$C:$C,0))</f>
        <v>SF01287</v>
      </c>
      <c r="K34" s="4">
        <f>INDEX(Bd_PF!$I:$I,MATCH(Tab_SuiviOF[[#This Row],[REFERENCE]],Bd_PF!$C:$C,0))</f>
        <v>5</v>
      </c>
      <c r="L34" t="str">
        <f>INDEX(Bd_PF!$J:$J,MATCH(Tab_SuiviOF[[#This Row],[REFERENCE]],Bd_PF!$C:$C,0))</f>
        <v>Purée</v>
      </c>
      <c r="M34" t="str">
        <f>INDEX(Bd_PF!$K:$K,MATCH(Tab_SuiviOF[[#This Row],[REFERENCE]],Bd_PF!$C:$C,0))</f>
        <v>Purée</v>
      </c>
      <c r="N34" s="3">
        <v>43105</v>
      </c>
      <c r="O34" s="3">
        <v>43105</v>
      </c>
      <c r="P34" s="5">
        <f>YEAR(Tab_SuiviOF[[#This Row],[DATEFINREVISEE]])</f>
        <v>2018</v>
      </c>
      <c r="Q34" s="5">
        <f>MONTH(Tab_SuiviOF[[#This Row],[DATEFINREVISEE]])</f>
        <v>1</v>
      </c>
      <c r="R34" s="5">
        <f>WEEKNUM(Tab_SuiviOF[[#This Row],[DATEFINREVISEE]],21)</f>
        <v>1</v>
      </c>
      <c r="S34">
        <v>315</v>
      </c>
      <c r="T34">
        <v>315</v>
      </c>
      <c r="U34">
        <v>309</v>
      </c>
      <c r="V34" s="4">
        <f>Tab_SuiviOF[[#This Row],[QTEBL]]*Tab_SuiviOF[[#This Row],[POIDS NET]]</f>
        <v>1545</v>
      </c>
      <c r="W34" s="4">
        <f>IFERROR(INDEX(Bd_MÉLANGES!$I:$I,MATCH('Bd_FABRICATIONS PF'!$G:$G,Bd_MÉLANGES!$J:$J,0)),0)</f>
        <v>0</v>
      </c>
      <c r="X34" s="4">
        <f>IFERROR(INDEX(Bd_MÉLANGES!$K:$K,MATCH(Tab_SuiviOF[[#This Row],[LOT A PRENDRE EN COMPTE]],Bd_MÉLANGES!$J:$J,0)),0)</f>
        <v>0</v>
      </c>
    </row>
    <row r="35" spans="1:24" hidden="1" x14ac:dyDescent="0.2">
      <c r="A35">
        <v>102</v>
      </c>
      <c r="B35">
        <v>5</v>
      </c>
      <c r="C35">
        <v>40378</v>
      </c>
      <c r="D35">
        <v>674735</v>
      </c>
      <c r="E35">
        <v>45501</v>
      </c>
      <c r="F35" t="str">
        <f t="array" ref="F35">INDEX(Bd_VENTILATIONS!$G:$G,MATCH(Tab_SuiviOF[[#This Row],[REFERENCE]]&amp;Tab_SuiviOF[[#This Row],[BLNO]],Bd_VENTILATIONS!$F:$F&amp;Bd_VENTILATIONS!$D:$D,0))</f>
        <v>B355M07-8</v>
      </c>
      <c r="G35" t="str">
        <f>IFERROR(MID(Tab_SuiviOF[[#This Row],[LOT]],1,SEARCH("-",Tab_SuiviOF[[#This Row],[LOT]])-1),Tab_SuiviOF[[#This Row],[LOT]])</f>
        <v>B355M07</v>
      </c>
      <c r="H35" t="s">
        <v>821</v>
      </c>
      <c r="I35" t="str">
        <f>INDEX(Bd_PF!$E:$E,MATCH(Tab_SuiviOF[[#This Row],[REFERENCE]],Bd_PF!$C:$C,0))</f>
        <v>Hydrinstant parf. citron avec sucre et édulc stick 30g Tonus line</v>
      </c>
      <c r="J35" t="str">
        <f>INDEX(Bd_PF!$D:$D,MATCH(Tab_SuiviOF[[#This Row],[REFERENCE]],Bd_PF!$C:$C,0))</f>
        <v>SF01293</v>
      </c>
      <c r="K35" s="4">
        <f>INDEX(Bd_PF!$I:$I,MATCH(Tab_SuiviOF[[#This Row],[REFERENCE]],Bd_PF!$C:$C,0))</f>
        <v>0.03</v>
      </c>
      <c r="L35" t="str">
        <f>INDEX(Bd_PF!$J:$J,MATCH(Tab_SuiviOF[[#This Row],[REFERENCE]],Bd_PF!$C:$C,0))</f>
        <v>Stick</v>
      </c>
      <c r="M35" t="str">
        <f>INDEX(Bd_PF!$K:$K,MATCH(Tab_SuiviOF[[#This Row],[REFERENCE]],Bd_PF!$C:$C,0))</f>
        <v>Produit pesé</v>
      </c>
      <c r="N35" s="3">
        <v>43108</v>
      </c>
      <c r="O35" s="3">
        <v>43108</v>
      </c>
      <c r="P35" s="5">
        <f>YEAR(Tab_SuiviOF[[#This Row],[DATEFINREVISEE]])</f>
        <v>2018</v>
      </c>
      <c r="Q35" s="5">
        <f>MONTH(Tab_SuiviOF[[#This Row],[DATEFINREVISEE]])</f>
        <v>1</v>
      </c>
      <c r="R35" s="5">
        <f>WEEKNUM(Tab_SuiviOF[[#This Row],[DATEFINREVISEE]],21)</f>
        <v>2</v>
      </c>
      <c r="S35">
        <v>2340</v>
      </c>
      <c r="T35">
        <v>2340</v>
      </c>
      <c r="U35">
        <v>2190</v>
      </c>
      <c r="V35" s="4">
        <f>Tab_SuiviOF[[#This Row],[QTEBL]]*Tab_SuiviOF[[#This Row],[POIDS NET]]</f>
        <v>65.7</v>
      </c>
      <c r="W35" s="4">
        <f>IFERROR(INDEX(Bd_MÉLANGES!$I:$I,MATCH('Bd_FABRICATIONS PF'!$G:$G,Bd_MÉLANGES!$J:$J,0)),0)</f>
        <v>0</v>
      </c>
      <c r="X35" s="4">
        <f>IFERROR(INDEX(Bd_MÉLANGES!$K:$K,MATCH(Tab_SuiviOF[[#This Row],[LOT A PRENDRE EN COMPTE]],Bd_MÉLANGES!$J:$J,0)),0)</f>
        <v>0</v>
      </c>
    </row>
    <row r="36" spans="1:24" hidden="1" x14ac:dyDescent="0.2">
      <c r="A36">
        <v>102</v>
      </c>
      <c r="B36">
        <v>5</v>
      </c>
      <c r="C36">
        <v>40400</v>
      </c>
      <c r="D36">
        <v>674911</v>
      </c>
      <c r="E36">
        <v>45487</v>
      </c>
      <c r="F36" t="str">
        <f t="array" ref="F36">INDEX(Bd_VENTILATIONS!$G:$G,MATCH(Tab_SuiviOF[[#This Row],[REFERENCE]]&amp;Tab_SuiviOF[[#This Row],[BLNO]],Bd_VENTILATIONS!$F:$F&amp;Bd_VENTILATIONS!$D:$D,0))</f>
        <v>A003M11-1</v>
      </c>
      <c r="G36" t="str">
        <f>IFERROR(MID(Tab_SuiviOF[[#This Row],[LOT]],1,SEARCH("-",Tab_SuiviOF[[#This Row],[LOT]])-1),Tab_SuiviOF[[#This Row],[LOT]])</f>
        <v>A003M11</v>
      </c>
      <c r="H36" t="s">
        <v>1164</v>
      </c>
      <c r="I36" t="str">
        <f>INDEX(Bd_PF!$E:$E,MATCH(Tab_SuiviOF[[#This Row],[REFERENCE]],Bd_PF!$C:$C,0))</f>
        <v>Céréal'nut HP+ saveur fruits des bois bte 900 g (ALLERGENES)</v>
      </c>
      <c r="J36" t="str">
        <f>INDEX(Bd_PF!$D:$D,MATCH(Tab_SuiviOF[[#This Row],[REFERENCE]],Bd_PF!$C:$C,0))</f>
        <v>SF01228</v>
      </c>
      <c r="K36" s="4">
        <f>INDEX(Bd_PF!$I:$I,MATCH(Tab_SuiviOF[[#This Row],[REFERENCE]],Bd_PF!$C:$C,0))</f>
        <v>0.9</v>
      </c>
      <c r="L36" t="str">
        <f>INDEX(Bd_PF!$J:$J,MATCH(Tab_SuiviOF[[#This Row],[REFERENCE]],Bd_PF!$C:$C,0))</f>
        <v>OTS</v>
      </c>
      <c r="M36" t="str">
        <f>INDEX(Bd_PF!$K:$K,MATCH(Tab_SuiviOF[[#This Row],[REFERENCE]],Bd_PF!$C:$C,0))</f>
        <v>Produit pesé</v>
      </c>
      <c r="N36" s="3">
        <v>43108</v>
      </c>
      <c r="O36" s="3">
        <v>43108</v>
      </c>
      <c r="P36" s="5">
        <f>YEAR(Tab_SuiviOF[[#This Row],[DATEFINREVISEE]])</f>
        <v>2018</v>
      </c>
      <c r="Q36" s="5">
        <f>MONTH(Tab_SuiviOF[[#This Row],[DATEFINREVISEE]])</f>
        <v>1</v>
      </c>
      <c r="R36" s="5">
        <f>WEEKNUM(Tab_SuiviOF[[#This Row],[DATEFINREVISEE]],21)</f>
        <v>2</v>
      </c>
      <c r="S36">
        <v>648</v>
      </c>
      <c r="T36">
        <v>648</v>
      </c>
      <c r="U36">
        <v>641</v>
      </c>
      <c r="V36" s="4">
        <f>Tab_SuiviOF[[#This Row],[QTEBL]]*Tab_SuiviOF[[#This Row],[POIDS NET]]</f>
        <v>576.9</v>
      </c>
      <c r="W36" s="4">
        <f>IFERROR(INDEX(Bd_MÉLANGES!$I:$I,MATCH('Bd_FABRICATIONS PF'!$G:$G,Bd_MÉLANGES!$J:$J,0)),0)</f>
        <v>583.79999999999995</v>
      </c>
      <c r="X36" s="4">
        <f>IFERROR(INDEX(Bd_MÉLANGES!$K:$K,MATCH(Tab_SuiviOF[[#This Row],[LOT A PRENDRE EN COMPTE]],Bd_MÉLANGES!$J:$J,0)),0)</f>
        <v>584</v>
      </c>
    </row>
    <row r="37" spans="1:24" hidden="1" x14ac:dyDescent="0.2">
      <c r="A37">
        <v>102</v>
      </c>
      <c r="B37">
        <v>5</v>
      </c>
      <c r="C37">
        <v>40418</v>
      </c>
      <c r="D37">
        <v>675068</v>
      </c>
      <c r="E37">
        <v>45506</v>
      </c>
      <c r="F37" t="str">
        <f t="array" ref="F37">INDEX(Bd_VENTILATIONS!$G:$G,MATCH(Tab_SuiviOF[[#This Row],[REFERENCE]]&amp;Tab_SuiviOF[[#This Row],[BLNO]],Bd_VENTILATIONS!$F:$F&amp;Bd_VENTILATIONS!$D:$D,0))</f>
        <v>A005M04-1</v>
      </c>
      <c r="G37" t="str">
        <f>IFERROR(MID(Tab_SuiviOF[[#This Row],[LOT]],1,SEARCH("-",Tab_SuiviOF[[#This Row],[LOT]])-1),Tab_SuiviOF[[#This Row],[LOT]])</f>
        <v>A005M04</v>
      </c>
      <c r="H37" t="s">
        <v>506</v>
      </c>
      <c r="I37" t="str">
        <f>INDEX(Bd_PF!$E:$E,MATCH(Tab_SuiviOF[[#This Row],[REFERENCE]],Bd_PF!$C:$C,0))</f>
        <v>Jus de poulet bte 1kg "NUTRISENS PERFORMANCE"</v>
      </c>
      <c r="J37" t="str">
        <f>INDEX(Bd_PF!$D:$D,MATCH(Tab_SuiviOF[[#This Row],[REFERENCE]],Bd_PF!$C:$C,0))</f>
        <v>SF01335</v>
      </c>
      <c r="K37" s="4">
        <f>INDEX(Bd_PF!$I:$I,MATCH(Tab_SuiviOF[[#This Row],[REFERENCE]],Bd_PF!$C:$C,0))</f>
        <v>1</v>
      </c>
      <c r="L37" t="str">
        <f>INDEX(Bd_PF!$J:$J,MATCH(Tab_SuiviOF[[#This Row],[REFERENCE]],Bd_PF!$C:$C,0))</f>
        <v>OTS</v>
      </c>
      <c r="M37" t="str">
        <f>INDEX(Bd_PF!$K:$K,MATCH(Tab_SuiviOF[[#This Row],[REFERENCE]],Bd_PF!$C:$C,0))</f>
        <v>Produit pesé</v>
      </c>
      <c r="N37" s="3">
        <v>43108</v>
      </c>
      <c r="O37" s="3">
        <v>43108</v>
      </c>
      <c r="P37" s="5">
        <f>YEAR(Tab_SuiviOF[[#This Row],[DATEFINREVISEE]])</f>
        <v>2018</v>
      </c>
      <c r="Q37" s="5">
        <f>MONTH(Tab_SuiviOF[[#This Row],[DATEFINREVISEE]])</f>
        <v>1</v>
      </c>
      <c r="R37" s="5">
        <f>WEEKNUM(Tab_SuiviOF[[#This Row],[DATEFINREVISEE]],21)</f>
        <v>2</v>
      </c>
      <c r="S37">
        <v>108</v>
      </c>
      <c r="T37">
        <v>108</v>
      </c>
      <c r="U37">
        <v>106</v>
      </c>
      <c r="V37" s="4">
        <f>Tab_SuiviOF[[#This Row],[QTEBL]]*Tab_SuiviOF[[#This Row],[POIDS NET]]</f>
        <v>106</v>
      </c>
      <c r="W37" s="4">
        <f>IFERROR(INDEX(Bd_MÉLANGES!$I:$I,MATCH('Bd_FABRICATIONS PF'!$G:$G,Bd_MÉLANGES!$J:$J,0)),0)</f>
        <v>107.4</v>
      </c>
      <c r="X37" s="4">
        <f>IFERROR(INDEX(Bd_MÉLANGES!$K:$K,MATCH(Tab_SuiviOF[[#This Row],[LOT A PRENDRE EN COMPTE]],Bd_MÉLANGES!$J:$J,0)),0)</f>
        <v>107.99999999999999</v>
      </c>
    </row>
    <row r="38" spans="1:24" hidden="1" x14ac:dyDescent="0.2">
      <c r="A38">
        <v>102</v>
      </c>
      <c r="B38">
        <v>5</v>
      </c>
      <c r="C38">
        <v>40445</v>
      </c>
      <c r="D38">
        <v>675356</v>
      </c>
      <c r="E38">
        <v>45504</v>
      </c>
      <c r="F38" t="str">
        <f t="array" ref="F38">INDEX(Bd_VENTILATIONS!$G:$G,MATCH(Tab_SuiviOF[[#This Row],[REFERENCE]]&amp;Tab_SuiviOF[[#This Row],[BLNO]],Bd_VENTILATIONS!$F:$F&amp;Bd_VENTILATIONS!$D:$D,0))</f>
        <v>A005M01-6</v>
      </c>
      <c r="G38" t="str">
        <f>IFERROR(MID(Tab_SuiviOF[[#This Row],[LOT]],1,SEARCH("-",Tab_SuiviOF[[#This Row],[LOT]])-1),Tab_SuiviOF[[#This Row],[LOT]])</f>
        <v>A005M01</v>
      </c>
      <c r="H38" t="s">
        <v>61</v>
      </c>
      <c r="I38" t="str">
        <f>INDEX(Bd_PF!$E:$E,MATCH(Tab_SuiviOF[[#This Row],[REFERENCE]],Bd_PF!$C:$C,0))</f>
        <v>Bouillon de boeuf SANS GLUTAMATE 1.5KG "BRAKE"</v>
      </c>
      <c r="J38" t="str">
        <f>INDEX(Bd_PF!$D:$D,MATCH(Tab_SuiviOF[[#This Row],[REFERENCE]],Bd_PF!$C:$C,0))</f>
        <v>SF01389</v>
      </c>
      <c r="K38" s="4">
        <f>INDEX(Bd_PF!$I:$I,MATCH(Tab_SuiviOF[[#This Row],[REFERENCE]],Bd_PF!$C:$C,0))</f>
        <v>1.5</v>
      </c>
      <c r="L38" t="str">
        <f>INDEX(Bd_PF!$J:$J,MATCH(Tab_SuiviOF[[#This Row],[REFERENCE]],Bd_PF!$C:$C,0))</f>
        <v>Boite plastique</v>
      </c>
      <c r="M38" t="str">
        <f>INDEX(Bd_PF!$K:$K,MATCH(Tab_SuiviOF[[#This Row],[REFERENCE]],Bd_PF!$C:$C,0))</f>
        <v>Produit pesé</v>
      </c>
      <c r="N38" s="3">
        <v>43108</v>
      </c>
      <c r="O38" s="3">
        <v>43108</v>
      </c>
      <c r="P38" s="5">
        <f>YEAR(Tab_SuiviOF[[#This Row],[DATEFINREVISEE]])</f>
        <v>2018</v>
      </c>
      <c r="Q38" s="5">
        <f>MONTH(Tab_SuiviOF[[#This Row],[DATEFINREVISEE]])</f>
        <v>1</v>
      </c>
      <c r="R38" s="5">
        <f>WEEKNUM(Tab_SuiviOF[[#This Row],[DATEFINREVISEE]],21)</f>
        <v>2</v>
      </c>
      <c r="S38">
        <v>108</v>
      </c>
      <c r="T38">
        <v>108</v>
      </c>
      <c r="U38">
        <v>106</v>
      </c>
      <c r="V38" s="4">
        <f>Tab_SuiviOF[[#This Row],[QTEBL]]*Tab_SuiviOF[[#This Row],[POIDS NET]]</f>
        <v>159</v>
      </c>
      <c r="W38" s="4">
        <f>IFERROR(INDEX(Bd_MÉLANGES!$I:$I,MATCH('Bd_FABRICATIONS PF'!$G:$G,Bd_MÉLANGES!$J:$J,0)),0)</f>
        <v>162</v>
      </c>
      <c r="X38" s="4">
        <f>IFERROR(INDEX(Bd_MÉLANGES!$K:$K,MATCH(Tab_SuiviOF[[#This Row],[LOT A PRENDRE EN COMPTE]],Bd_MÉLANGES!$J:$J,0)),0)</f>
        <v>162.01</v>
      </c>
    </row>
    <row r="39" spans="1:24" hidden="1" x14ac:dyDescent="0.2">
      <c r="A39">
        <v>102</v>
      </c>
      <c r="B39">
        <v>5</v>
      </c>
      <c r="C39">
        <v>40494</v>
      </c>
      <c r="D39">
        <v>675995</v>
      </c>
      <c r="E39">
        <v>45502</v>
      </c>
      <c r="F39" t="str">
        <f t="array" ref="F39">INDEX(Bd_VENTILATIONS!$G:$G,MATCH(Tab_SuiviOF[[#This Row],[REFERENCE]]&amp;Tab_SuiviOF[[#This Row],[BLNO]],Bd_VENTILATIONS!$F:$F&amp;Bd_VENTILATIONS!$D:$D,0))</f>
        <v>A008M01-3</v>
      </c>
      <c r="G39" t="str">
        <f>IFERROR(MID(Tab_SuiviOF[[#This Row],[LOT]],1,SEARCH("-",Tab_SuiviOF[[#This Row],[LOT]])-1),Tab_SuiviOF[[#This Row],[LOT]])</f>
        <v>A008M01</v>
      </c>
      <c r="H39" t="s">
        <v>551</v>
      </c>
      <c r="I39" t="str">
        <f>INDEX(Bd_PF!$E:$E,MATCH(Tab_SuiviOF[[#This Row],[REFERENCE]],Bd_PF!$C:$C,0))</f>
        <v>Potage instant légumes 20g "NUTRISENS PERFORMANCE"</v>
      </c>
      <c r="J39" t="str">
        <f>INDEX(Bd_PF!$D:$D,MATCH(Tab_SuiviOF[[#This Row],[REFERENCE]],Bd_PF!$C:$C,0))</f>
        <v>SF01281</v>
      </c>
      <c r="K39" s="4">
        <f>INDEX(Bd_PF!$I:$I,MATCH(Tab_SuiviOF[[#This Row],[REFERENCE]],Bd_PF!$C:$C,0))</f>
        <v>0.02</v>
      </c>
      <c r="L39" t="str">
        <f>INDEX(Bd_PF!$J:$J,MATCH(Tab_SuiviOF[[#This Row],[REFERENCE]],Bd_PF!$C:$C,0))</f>
        <v>Rovema</v>
      </c>
      <c r="M39" t="str">
        <f>INDEX(Bd_PF!$K:$K,MATCH(Tab_SuiviOF[[#This Row],[REFERENCE]],Bd_PF!$C:$C,0))</f>
        <v>Produit pesé</v>
      </c>
      <c r="N39" s="3">
        <v>43108</v>
      </c>
      <c r="O39" s="3">
        <v>43108</v>
      </c>
      <c r="P39" s="5">
        <f>YEAR(Tab_SuiviOF[[#This Row],[DATEFINREVISEE]])</f>
        <v>2018</v>
      </c>
      <c r="Q39" s="5">
        <f>MONTH(Tab_SuiviOF[[#This Row],[DATEFINREVISEE]])</f>
        <v>1</v>
      </c>
      <c r="R39" s="5">
        <f>WEEKNUM(Tab_SuiviOF[[#This Row],[DATEFINREVISEE]],21)</f>
        <v>2</v>
      </c>
      <c r="S39">
        <v>18000</v>
      </c>
      <c r="T39">
        <v>18000</v>
      </c>
      <c r="U39">
        <v>16550</v>
      </c>
      <c r="V39" s="4">
        <f>Tab_SuiviOF[[#This Row],[QTEBL]]*Tab_SuiviOF[[#This Row],[POIDS NET]]</f>
        <v>331</v>
      </c>
      <c r="W39" s="4">
        <f>IFERROR(INDEX(Bd_MÉLANGES!$I:$I,MATCH('Bd_FABRICATIONS PF'!$G:$G,Bd_MÉLANGES!$J:$J,0)),0)</f>
        <v>359.2</v>
      </c>
      <c r="X39" s="4">
        <f>IFERROR(INDEX(Bd_MÉLANGES!$K:$K,MATCH(Tab_SuiviOF[[#This Row],[LOT A PRENDRE EN COMPTE]],Bd_MÉLANGES!$J:$J,0)),0)</f>
        <v>356.99999999999994</v>
      </c>
    </row>
    <row r="40" spans="1:24" hidden="1" x14ac:dyDescent="0.2">
      <c r="A40">
        <v>102</v>
      </c>
      <c r="B40">
        <v>5</v>
      </c>
      <c r="C40">
        <v>40563</v>
      </c>
      <c r="D40">
        <v>678015</v>
      </c>
      <c r="E40">
        <v>45503</v>
      </c>
      <c r="F40" t="str">
        <f t="array" ref="F40">INDEX(Bd_VENTILATIONS!$G:$G,MATCH(Tab_SuiviOF[[#This Row],[REFERENCE]]&amp;Tab_SuiviOF[[#This Row],[BLNO]],Bd_VENTILATIONS!$F:$F&amp;Bd_VENTILATIONS!$D:$D,0))</f>
        <v>A008M02-3</v>
      </c>
      <c r="G40" t="str">
        <f>IFERROR(MID(Tab_SuiviOF[[#This Row],[LOT]],1,SEARCH("-",Tab_SuiviOF[[#This Row],[LOT]])-1),Tab_SuiviOF[[#This Row],[LOT]])</f>
        <v>A008M02</v>
      </c>
      <c r="H40" t="s">
        <v>578</v>
      </c>
      <c r="I40" t="str">
        <f>INDEX(Bd_PF!$E:$E,MATCH(Tab_SuiviOF[[#This Row],[REFERENCE]],Bd_PF!$C:$C,0))</f>
        <v>Potage instant cresson pauvre en sodium 20g "NUTRISENS PERFORMANCE"</v>
      </c>
      <c r="J40" t="str">
        <f>INDEX(Bd_PF!$D:$D,MATCH(Tab_SuiviOF[[#This Row],[REFERENCE]],Bd_PF!$C:$C,0))</f>
        <v>SF01424</v>
      </c>
      <c r="K40" s="4">
        <f>INDEX(Bd_PF!$I:$I,MATCH(Tab_SuiviOF[[#This Row],[REFERENCE]],Bd_PF!$C:$C,0))</f>
        <v>0.02</v>
      </c>
      <c r="L40" t="str">
        <f>INDEX(Bd_PF!$J:$J,MATCH(Tab_SuiviOF[[#This Row],[REFERENCE]],Bd_PF!$C:$C,0))</f>
        <v>Rovema</v>
      </c>
      <c r="M40" t="str">
        <f>INDEX(Bd_PF!$K:$K,MATCH(Tab_SuiviOF[[#This Row],[REFERENCE]],Bd_PF!$C:$C,0))</f>
        <v>Produit pesé</v>
      </c>
      <c r="N40" s="3">
        <v>43108</v>
      </c>
      <c r="O40" s="3">
        <v>43108</v>
      </c>
      <c r="P40" s="5">
        <f>YEAR(Tab_SuiviOF[[#This Row],[DATEFINREVISEE]])</f>
        <v>2018</v>
      </c>
      <c r="Q40" s="5">
        <f>MONTH(Tab_SuiviOF[[#This Row],[DATEFINREVISEE]])</f>
        <v>1</v>
      </c>
      <c r="R40" s="5">
        <f>WEEKNUM(Tab_SuiviOF[[#This Row],[DATEFINREVISEE]],21)</f>
        <v>2</v>
      </c>
      <c r="S40">
        <v>3500</v>
      </c>
      <c r="T40">
        <v>3500</v>
      </c>
      <c r="U40">
        <v>3000</v>
      </c>
      <c r="V40" s="4">
        <f>Tab_SuiviOF[[#This Row],[QTEBL]]*Tab_SuiviOF[[#This Row],[POIDS NET]]</f>
        <v>60</v>
      </c>
      <c r="W40" s="4">
        <f>IFERROR(INDEX(Bd_MÉLANGES!$I:$I,MATCH('Bd_FABRICATIONS PF'!$G:$G,Bd_MÉLANGES!$J:$J,0)),0)</f>
        <v>69.2</v>
      </c>
      <c r="X40" s="4">
        <f>IFERROR(INDEX(Bd_MÉLANGES!$K:$K,MATCH(Tab_SuiviOF[[#This Row],[LOT A PRENDRE EN COMPTE]],Bd_MÉLANGES!$J:$J,0)),0)</f>
        <v>59.16</v>
      </c>
    </row>
    <row r="41" spans="1:24" hidden="1" x14ac:dyDescent="0.2">
      <c r="A41">
        <v>102</v>
      </c>
      <c r="B41">
        <v>5</v>
      </c>
      <c r="C41">
        <v>40633</v>
      </c>
      <c r="D41">
        <v>678714</v>
      </c>
      <c r="E41">
        <v>45495</v>
      </c>
      <c r="F41" t="str">
        <f t="array" ref="F41">INDEX(Bd_VENTILATIONS!$G:$G,MATCH(Tab_SuiviOF[[#This Row],[REFERENCE]]&amp;Tab_SuiviOF[[#This Row],[BLNO]],Bd_VENTILATIONS!$F:$F&amp;Bd_VENTILATIONS!$D:$D,0))</f>
        <v>B362MR01-2</v>
      </c>
      <c r="G41" t="str">
        <f>IFERROR(MID(Tab_SuiviOF[[#This Row],[LOT]],1,SEARCH("-",Tab_SuiviOF[[#This Row],[LOT]])-1),Tab_SuiviOF[[#This Row],[LOT]])</f>
        <v>B362MR01</v>
      </c>
      <c r="H41" t="s">
        <v>1034</v>
      </c>
      <c r="I41" t="str">
        <f>INDEX(Bd_PF!$E:$E,MATCH(Tab_SuiviOF[[#This Row],[REFERENCE]],Bd_PF!$C:$C,0))</f>
        <v>Eau gélifiée parfum nature sachet 80g  "Tonus Line"</v>
      </c>
      <c r="J41" t="str">
        <f>INDEX(Bd_PF!$D:$D,MATCH(Tab_SuiviOF[[#This Row],[REFERENCE]],Bd_PF!$C:$C,0))</f>
        <v>SF01118</v>
      </c>
      <c r="K41" s="4">
        <f>INDEX(Bd_PF!$I:$I,MATCH(Tab_SuiviOF[[#This Row],[REFERENCE]],Bd_PF!$C:$C,0))</f>
        <v>0.08</v>
      </c>
      <c r="L41" t="str">
        <f>INDEX(Bd_PF!$J:$J,MATCH(Tab_SuiviOF[[#This Row],[REFERENCE]],Bd_PF!$C:$C,0))</f>
        <v>Tecse</v>
      </c>
      <c r="M41" t="str">
        <f>INDEX(Bd_PF!$K:$K,MATCH(Tab_SuiviOF[[#This Row],[REFERENCE]],Bd_PF!$C:$C,0))</f>
        <v>Produit pesé</v>
      </c>
      <c r="N41" s="3">
        <v>43108</v>
      </c>
      <c r="O41" s="3">
        <v>43108</v>
      </c>
      <c r="P41" s="5">
        <f>YEAR(Tab_SuiviOF[[#This Row],[DATEFINREVISEE]])</f>
        <v>2018</v>
      </c>
      <c r="Q41" s="5">
        <f>MONTH(Tab_SuiviOF[[#This Row],[DATEFINREVISEE]])</f>
        <v>1</v>
      </c>
      <c r="R41" s="5">
        <f>WEEKNUM(Tab_SuiviOF[[#This Row],[DATEFINREVISEE]],21)</f>
        <v>2</v>
      </c>
      <c r="S41">
        <v>2592</v>
      </c>
      <c r="T41">
        <v>2592</v>
      </c>
      <c r="U41">
        <v>2533</v>
      </c>
      <c r="V41" s="4">
        <f>Tab_SuiviOF[[#This Row],[QTEBL]]*Tab_SuiviOF[[#This Row],[POIDS NET]]</f>
        <v>202.64000000000001</v>
      </c>
      <c r="W41" s="4">
        <f>IFERROR(INDEX(Bd_MÉLANGES!$I:$I,MATCH('Bd_FABRICATIONS PF'!$G:$G,Bd_MÉLANGES!$J:$J,0)),0)</f>
        <v>0</v>
      </c>
      <c r="X41" s="4">
        <f>IFERROR(INDEX(Bd_MÉLANGES!$K:$K,MATCH(Tab_SuiviOF[[#This Row],[LOT A PRENDRE EN COMPTE]],Bd_MÉLANGES!$J:$J,0)),0)</f>
        <v>0</v>
      </c>
    </row>
    <row r="42" spans="1:24" hidden="1" x14ac:dyDescent="0.2">
      <c r="A42">
        <v>102</v>
      </c>
      <c r="B42">
        <v>5</v>
      </c>
      <c r="C42">
        <v>40642</v>
      </c>
      <c r="D42">
        <v>678799</v>
      </c>
      <c r="E42">
        <v>45505</v>
      </c>
      <c r="F42" t="str">
        <f t="array" ref="F42">INDEX(Bd_VENTILATIONS!$G:$G,MATCH(Tab_SuiviOF[[#This Row],[REFERENCE]]&amp;Tab_SuiviOF[[#This Row],[BLNO]],Bd_VENTILATIONS!$F:$F&amp;Bd_VENTILATIONS!$D:$D,0))</f>
        <v>B355M11-2</v>
      </c>
      <c r="G42" t="str">
        <f>IFERROR(MID(Tab_SuiviOF[[#This Row],[LOT]],1,SEARCH("-",Tab_SuiviOF[[#This Row],[LOT]])-1),Tab_SuiviOF[[#This Row],[LOT]])</f>
        <v>B355M11</v>
      </c>
      <c r="H42" t="s">
        <v>1139</v>
      </c>
      <c r="I42" t="str">
        <f>INDEX(Bd_PF!$E:$E,MATCH(Tab_SuiviOF[[#This Row],[REFERENCE]],Bd_PF!$C:$C,0))</f>
        <v>Gel' Ami - sac 1 kg - "Tonus Line"</v>
      </c>
      <c r="J42" t="str">
        <f>INDEX(Bd_PF!$D:$D,MATCH(Tab_SuiviOF[[#This Row],[REFERENCE]],Bd_PF!$C:$C,0))</f>
        <v>SF01122</v>
      </c>
      <c r="K42" s="4">
        <f>INDEX(Bd_PF!$I:$I,MATCH(Tab_SuiviOF[[#This Row],[REFERENCE]],Bd_PF!$C:$C,0))</f>
        <v>1</v>
      </c>
      <c r="L42" t="str">
        <f>INDEX(Bd_PF!$J:$J,MATCH(Tab_SuiviOF[[#This Row],[REFERENCE]],Bd_PF!$C:$C,0))</f>
        <v>Tecse</v>
      </c>
      <c r="M42" t="str">
        <f>INDEX(Bd_PF!$K:$K,MATCH(Tab_SuiviOF[[#This Row],[REFERENCE]],Bd_PF!$C:$C,0))</f>
        <v>Produit pesé</v>
      </c>
      <c r="N42" s="3">
        <v>43108</v>
      </c>
      <c r="O42" s="3">
        <v>43108</v>
      </c>
      <c r="P42" s="5">
        <f>YEAR(Tab_SuiviOF[[#This Row],[DATEFINREVISEE]])</f>
        <v>2018</v>
      </c>
      <c r="Q42" s="5">
        <f>MONTH(Tab_SuiviOF[[#This Row],[DATEFINREVISEE]])</f>
        <v>1</v>
      </c>
      <c r="R42" s="5">
        <f>WEEKNUM(Tab_SuiviOF[[#This Row],[DATEFINREVISEE]],21)</f>
        <v>2</v>
      </c>
      <c r="S42">
        <v>423</v>
      </c>
      <c r="T42">
        <v>423</v>
      </c>
      <c r="U42">
        <v>420</v>
      </c>
      <c r="V42" s="4">
        <f>Tab_SuiviOF[[#This Row],[QTEBL]]*Tab_SuiviOF[[#This Row],[POIDS NET]]</f>
        <v>420</v>
      </c>
      <c r="W42" s="4">
        <f>IFERROR(INDEX(Bd_MÉLANGES!$I:$I,MATCH('Bd_FABRICATIONS PF'!$G:$G,Bd_MÉLANGES!$J:$J,0)),0)</f>
        <v>0</v>
      </c>
      <c r="X42" s="4">
        <f>IFERROR(INDEX(Bd_MÉLANGES!$K:$K,MATCH(Tab_SuiviOF[[#This Row],[LOT A PRENDRE EN COMPTE]],Bd_MÉLANGES!$J:$J,0)),0)</f>
        <v>0</v>
      </c>
    </row>
    <row r="43" spans="1:24" hidden="1" x14ac:dyDescent="0.2">
      <c r="A43">
        <v>102</v>
      </c>
      <c r="B43">
        <v>5</v>
      </c>
      <c r="C43">
        <v>40643</v>
      </c>
      <c r="D43">
        <v>678804</v>
      </c>
      <c r="E43">
        <v>45496</v>
      </c>
      <c r="F43" t="str">
        <f t="array" ref="F43">INDEX(Bd_VENTILATIONS!$G:$G,MATCH(Tab_SuiviOF[[#This Row],[REFERENCE]]&amp;Tab_SuiviOF[[#This Row],[BLNO]],Bd_VENTILATIONS!$F:$F&amp;Bd_VENTILATIONS!$D:$D,0))</f>
        <v>A008R01-6</v>
      </c>
      <c r="G43" t="str">
        <f>IFERROR(MID(Tab_SuiviOF[[#This Row],[LOT]],1,SEARCH("-",Tab_SuiviOF[[#This Row],[LOT]])-1),Tab_SuiviOF[[#This Row],[LOT]])</f>
        <v>A008R01</v>
      </c>
      <c r="H43" t="s">
        <v>42</v>
      </c>
      <c r="I43" t="str">
        <f>INDEX(Bd_PF!$E:$E,MATCH(Tab_SuiviOF[[#This Row],[REFERENCE]],Bd_PF!$C:$C,0))</f>
        <v>Roux blanc - boite 1,5 kg</v>
      </c>
      <c r="J43" t="str">
        <f>INDEX(Bd_PF!$D:$D,MATCH(Tab_SuiviOF[[#This Row],[REFERENCE]],Bd_PF!$C:$C,0))</f>
        <v>SF00843</v>
      </c>
      <c r="K43" s="4">
        <f>INDEX(Bd_PF!$I:$I,MATCH(Tab_SuiviOF[[#This Row],[REFERENCE]],Bd_PF!$C:$C,0))</f>
        <v>1.5</v>
      </c>
      <c r="L43" t="str">
        <f>INDEX(Bd_PF!$J:$J,MATCH(Tab_SuiviOF[[#This Row],[REFERENCE]],Bd_PF!$C:$C,0))</f>
        <v>Boite plastique</v>
      </c>
      <c r="M43" t="str">
        <f>INDEX(Bd_PF!$K:$K,MATCH(Tab_SuiviOF[[#This Row],[REFERENCE]],Bd_PF!$C:$C,0))</f>
        <v>Reconditionnement</v>
      </c>
      <c r="N43" s="3">
        <v>43108</v>
      </c>
      <c r="O43" s="3">
        <v>43108</v>
      </c>
      <c r="P43" s="5">
        <f>YEAR(Tab_SuiviOF[[#This Row],[DATEFINREVISEE]])</f>
        <v>2018</v>
      </c>
      <c r="Q43" s="5">
        <f>MONTH(Tab_SuiviOF[[#This Row],[DATEFINREVISEE]])</f>
        <v>1</v>
      </c>
      <c r="R43" s="5">
        <f>WEEKNUM(Tab_SuiviOF[[#This Row],[DATEFINREVISEE]],21)</f>
        <v>2</v>
      </c>
      <c r="S43">
        <v>130</v>
      </c>
      <c r="T43">
        <v>130</v>
      </c>
      <c r="U43">
        <v>126</v>
      </c>
      <c r="V43" s="4">
        <f>Tab_SuiviOF[[#This Row],[QTEBL]]*Tab_SuiviOF[[#This Row],[POIDS NET]]</f>
        <v>189</v>
      </c>
      <c r="W43" s="4">
        <f>IFERROR(INDEX(Bd_MÉLANGES!$I:$I,MATCH('Bd_FABRICATIONS PF'!$G:$G,Bd_MÉLANGES!$J:$J,0)),0)</f>
        <v>0</v>
      </c>
      <c r="X43" s="4">
        <f>IFERROR(INDEX(Bd_MÉLANGES!$K:$K,MATCH(Tab_SuiviOF[[#This Row],[LOT A PRENDRE EN COMPTE]],Bd_MÉLANGES!$J:$J,0)),0)</f>
        <v>0</v>
      </c>
    </row>
    <row r="44" spans="1:24" hidden="1" x14ac:dyDescent="0.2">
      <c r="A44">
        <v>102</v>
      </c>
      <c r="B44">
        <v>5</v>
      </c>
      <c r="C44">
        <v>40652</v>
      </c>
      <c r="D44">
        <v>678859</v>
      </c>
      <c r="E44">
        <v>45500</v>
      </c>
      <c r="F44" t="str">
        <f t="array" ref="F44">INDEX(Bd_VENTILATIONS!$G:$G,MATCH(Tab_SuiviOF[[#This Row],[REFERENCE]]&amp;Tab_SuiviOF[[#This Row],[BLNO]],Bd_VENTILATIONS!$F:$F&amp;Bd_VENTILATIONS!$D:$D,0))</f>
        <v>A008R03-2</v>
      </c>
      <c r="G44" t="str">
        <f>IFERROR(MID(Tab_SuiviOF[[#This Row],[LOT]],1,SEARCH("-",Tab_SuiviOF[[#This Row],[LOT]])-1),Tab_SuiviOF[[#This Row],[LOT]])</f>
        <v>A008R03</v>
      </c>
      <c r="H44" t="s">
        <v>917</v>
      </c>
      <c r="I44" t="str">
        <f>INDEX(Bd_PF!$E:$E,MATCH(Tab_SuiviOF[[#This Row],[REFERENCE]],Bd_PF!$C:$C,0))</f>
        <v>Gel'mix+ sac 1 kg "TOL"</v>
      </c>
      <c r="J44" t="str">
        <f>INDEX(Bd_PF!$D:$D,MATCH(Tab_SuiviOF[[#This Row],[REFERENCE]],Bd_PF!$C:$C,0))</f>
        <v>SF01249</v>
      </c>
      <c r="K44" s="4">
        <f>INDEX(Bd_PF!$I:$I,MATCH(Tab_SuiviOF[[#This Row],[REFERENCE]],Bd_PF!$C:$C,0))</f>
        <v>1</v>
      </c>
      <c r="L44" t="str">
        <f>INDEX(Bd_PF!$J:$J,MATCH(Tab_SuiviOF[[#This Row],[REFERENCE]],Bd_PF!$C:$C,0))</f>
        <v>Tecse</v>
      </c>
      <c r="M44" t="str">
        <f>INDEX(Bd_PF!$K:$K,MATCH(Tab_SuiviOF[[#This Row],[REFERENCE]],Bd_PF!$C:$C,0))</f>
        <v>Reconditionnement</v>
      </c>
      <c r="N44" s="3">
        <v>43108</v>
      </c>
      <c r="O44" s="3">
        <v>43108</v>
      </c>
      <c r="P44" s="5">
        <f>YEAR(Tab_SuiviOF[[#This Row],[DATEFINREVISEE]])</f>
        <v>2018</v>
      </c>
      <c r="Q44" s="5">
        <f>MONTH(Tab_SuiviOF[[#This Row],[DATEFINREVISEE]])</f>
        <v>1</v>
      </c>
      <c r="R44" s="5">
        <f>WEEKNUM(Tab_SuiviOF[[#This Row],[DATEFINREVISEE]],21)</f>
        <v>2</v>
      </c>
      <c r="S44">
        <v>360</v>
      </c>
      <c r="T44">
        <v>360</v>
      </c>
      <c r="U44">
        <v>341</v>
      </c>
      <c r="V44" s="4">
        <f>Tab_SuiviOF[[#This Row],[QTEBL]]*Tab_SuiviOF[[#This Row],[POIDS NET]]</f>
        <v>341</v>
      </c>
      <c r="W44" s="4">
        <f>IFERROR(INDEX(Bd_MÉLANGES!$I:$I,MATCH('Bd_FABRICATIONS PF'!$G:$G,Bd_MÉLANGES!$J:$J,0)),0)</f>
        <v>0</v>
      </c>
      <c r="X44" s="4">
        <f>IFERROR(INDEX(Bd_MÉLANGES!$K:$K,MATCH(Tab_SuiviOF[[#This Row],[LOT A PRENDRE EN COMPTE]],Bd_MÉLANGES!$J:$J,0)),0)</f>
        <v>0</v>
      </c>
    </row>
    <row r="45" spans="1:24" hidden="1" x14ac:dyDescent="0.2">
      <c r="A45">
        <v>102</v>
      </c>
      <c r="B45">
        <v>5</v>
      </c>
      <c r="C45">
        <v>40653</v>
      </c>
      <c r="D45">
        <v>678864</v>
      </c>
      <c r="E45">
        <v>45499</v>
      </c>
      <c r="F45" t="str">
        <f t="array" ref="F45">INDEX(Bd_VENTILATIONS!$G:$G,MATCH(Tab_SuiviOF[[#This Row],[REFERENCE]]&amp;Tab_SuiviOF[[#This Row],[BLNO]],Bd_VENTILATIONS!$F:$F&amp;Bd_VENTILATIONS!$D:$D,0))</f>
        <v>A008R02-5</v>
      </c>
      <c r="G45" t="str">
        <f>IFERROR(MID(Tab_SuiviOF[[#This Row],[LOT]],1,SEARCH("-",Tab_SuiviOF[[#This Row],[LOT]])-1),Tab_SuiviOF[[#This Row],[LOT]])</f>
        <v>A008R02</v>
      </c>
      <c r="H45" t="s">
        <v>42</v>
      </c>
      <c r="I45" t="str">
        <f>INDEX(Bd_PF!$E:$E,MATCH(Tab_SuiviOF[[#This Row],[REFERENCE]],Bd_PF!$C:$C,0))</f>
        <v>Roux blanc - boite 1,5 kg</v>
      </c>
      <c r="J45" t="str">
        <f>INDEX(Bd_PF!$D:$D,MATCH(Tab_SuiviOF[[#This Row],[REFERENCE]],Bd_PF!$C:$C,0))</f>
        <v>SF00843</v>
      </c>
      <c r="K45" s="4">
        <f>INDEX(Bd_PF!$I:$I,MATCH(Tab_SuiviOF[[#This Row],[REFERENCE]],Bd_PF!$C:$C,0))</f>
        <v>1.5</v>
      </c>
      <c r="L45" t="str">
        <f>INDEX(Bd_PF!$J:$J,MATCH(Tab_SuiviOF[[#This Row],[REFERENCE]],Bd_PF!$C:$C,0))</f>
        <v>Boite plastique</v>
      </c>
      <c r="M45" t="str">
        <f>INDEX(Bd_PF!$K:$K,MATCH(Tab_SuiviOF[[#This Row],[REFERENCE]],Bd_PF!$C:$C,0))</f>
        <v>Reconditionnement</v>
      </c>
      <c r="N45" s="3">
        <v>43108</v>
      </c>
      <c r="O45" s="3">
        <v>43108</v>
      </c>
      <c r="P45" s="5">
        <f>YEAR(Tab_SuiviOF[[#This Row],[DATEFINREVISEE]])</f>
        <v>2018</v>
      </c>
      <c r="Q45" s="5">
        <f>MONTH(Tab_SuiviOF[[#This Row],[DATEFINREVISEE]])</f>
        <v>1</v>
      </c>
      <c r="R45" s="5">
        <f>WEEKNUM(Tab_SuiviOF[[#This Row],[DATEFINREVISEE]],21)</f>
        <v>2</v>
      </c>
      <c r="S45">
        <v>306</v>
      </c>
      <c r="T45">
        <v>306</v>
      </c>
      <c r="U45">
        <v>306</v>
      </c>
      <c r="V45" s="4">
        <f>Tab_SuiviOF[[#This Row],[QTEBL]]*Tab_SuiviOF[[#This Row],[POIDS NET]]</f>
        <v>459</v>
      </c>
      <c r="W45" s="4">
        <f>IFERROR(INDEX(Bd_MÉLANGES!$I:$I,MATCH('Bd_FABRICATIONS PF'!$G:$G,Bd_MÉLANGES!$J:$J,0)),0)</f>
        <v>0</v>
      </c>
      <c r="X45" s="4">
        <f>IFERROR(INDEX(Bd_MÉLANGES!$K:$K,MATCH(Tab_SuiviOF[[#This Row],[LOT A PRENDRE EN COMPTE]],Bd_MÉLANGES!$J:$J,0)),0)</f>
        <v>0</v>
      </c>
    </row>
    <row r="46" spans="1:24" hidden="1" x14ac:dyDescent="0.2">
      <c r="A46">
        <v>102</v>
      </c>
      <c r="B46">
        <v>5</v>
      </c>
      <c r="C46">
        <v>40426</v>
      </c>
      <c r="D46">
        <v>675148</v>
      </c>
      <c r="E46">
        <v>45520</v>
      </c>
      <c r="F46" t="str">
        <f t="array" ref="F46">INDEX(Bd_VENTILATIONS!$G:$G,MATCH(Tab_SuiviOF[[#This Row],[REFERENCE]]&amp;Tab_SuiviOF[[#This Row],[BLNO]],Bd_VENTILATIONS!$F:$F&amp;Bd_VENTILATIONS!$D:$D,0))</f>
        <v>A008M05-1</v>
      </c>
      <c r="G46" t="str">
        <f>IFERROR(MID(Tab_SuiviOF[[#This Row],[LOT]],1,SEARCH("-",Tab_SuiviOF[[#This Row],[LOT]])-1),Tab_SuiviOF[[#This Row],[LOT]])</f>
        <v>A008M05</v>
      </c>
      <c r="H46" t="s">
        <v>500</v>
      </c>
      <c r="I46" t="str">
        <f>INDEX(Bd_PF!$E:$E,MATCH(Tab_SuiviOF[[#This Row],[REFERENCE]],Bd_PF!$C:$C,0))</f>
        <v>Bouillon de légumes - boite 1 kg "NUTRISENS PERFORMANCE"</v>
      </c>
      <c r="J46" t="str">
        <f>INDEX(Bd_PF!$D:$D,MATCH(Tab_SuiviOF[[#This Row],[REFERENCE]],Bd_PF!$C:$C,0))</f>
        <v>SF01312</v>
      </c>
      <c r="K46" s="4">
        <f>INDEX(Bd_PF!$I:$I,MATCH(Tab_SuiviOF[[#This Row],[REFERENCE]],Bd_PF!$C:$C,0))</f>
        <v>1</v>
      </c>
      <c r="L46" t="str">
        <f>INDEX(Bd_PF!$J:$J,MATCH(Tab_SuiviOF[[#This Row],[REFERENCE]],Bd_PF!$C:$C,0))</f>
        <v>OTS</v>
      </c>
      <c r="M46" t="str">
        <f>INDEX(Bd_PF!$K:$K,MATCH(Tab_SuiviOF[[#This Row],[REFERENCE]],Bd_PF!$C:$C,0))</f>
        <v>Produit pesé</v>
      </c>
      <c r="N46" s="3">
        <v>43109</v>
      </c>
      <c r="O46" s="3">
        <v>43109</v>
      </c>
      <c r="P46" s="5">
        <f>YEAR(Tab_SuiviOF[[#This Row],[DATEFINREVISEE]])</f>
        <v>2018</v>
      </c>
      <c r="Q46" s="5">
        <f>MONTH(Tab_SuiviOF[[#This Row],[DATEFINREVISEE]])</f>
        <v>1</v>
      </c>
      <c r="R46" s="5">
        <f>WEEKNUM(Tab_SuiviOF[[#This Row],[DATEFINREVISEE]],21)</f>
        <v>2</v>
      </c>
      <c r="S46">
        <v>324</v>
      </c>
      <c r="T46">
        <v>324</v>
      </c>
      <c r="U46">
        <v>315</v>
      </c>
      <c r="V46" s="4">
        <f>Tab_SuiviOF[[#This Row],[QTEBL]]*Tab_SuiviOF[[#This Row],[POIDS NET]]</f>
        <v>315</v>
      </c>
      <c r="W46" s="4">
        <f>IFERROR(INDEX(Bd_MÉLANGES!$I:$I,MATCH('Bd_FABRICATIONS PF'!$G:$G,Bd_MÉLANGES!$J:$J,0)),0)</f>
        <v>323.60000000000002</v>
      </c>
      <c r="X46" s="4">
        <f>IFERROR(INDEX(Bd_MÉLANGES!$K:$K,MATCH(Tab_SuiviOF[[#This Row],[LOT A PRENDRE EN COMPTE]],Bd_MÉLANGES!$J:$J,0)),0)</f>
        <v>324.00000000000006</v>
      </c>
    </row>
    <row r="47" spans="1:24" hidden="1" x14ac:dyDescent="0.2">
      <c r="A47">
        <v>102</v>
      </c>
      <c r="B47">
        <v>5</v>
      </c>
      <c r="C47">
        <v>40437</v>
      </c>
      <c r="D47">
        <v>675250</v>
      </c>
      <c r="E47">
        <v>45527</v>
      </c>
      <c r="F47" t="str">
        <f t="array" ref="F47">INDEX(Bd_VENTILATIONS!$G:$G,MATCH(Tab_SuiviOF[[#This Row],[REFERENCE]]&amp;Tab_SuiviOF[[#This Row],[BLNO]],Bd_VENTILATIONS!$F:$F&amp;Bd_VENTILATIONS!$D:$D,0))</f>
        <v>A005M03-6</v>
      </c>
      <c r="G47" t="str">
        <f>IFERROR(MID(Tab_SuiviOF[[#This Row],[LOT]],1,SEARCH("-",Tab_SuiviOF[[#This Row],[LOT]])-1),Tab_SuiviOF[[#This Row],[LOT]])</f>
        <v>A005M03</v>
      </c>
      <c r="H47" t="s">
        <v>47</v>
      </c>
      <c r="I47" t="str">
        <f>INDEX(Bd_PF!$E:$E,MATCH(Tab_SuiviOF[[#This Row],[REFERENCE]],Bd_PF!$C:$C,0))</f>
        <v>Fonds brun lié SANS GLUTAMATE 600G "BRAKE"</v>
      </c>
      <c r="J47" t="str">
        <f>INDEX(Bd_PF!$D:$D,MATCH(Tab_SuiviOF[[#This Row],[REFERENCE]],Bd_PF!$C:$C,0))</f>
        <v>SF01385</v>
      </c>
      <c r="K47" s="4">
        <f>INDEX(Bd_PF!$I:$I,MATCH(Tab_SuiviOF[[#This Row],[REFERENCE]],Bd_PF!$C:$C,0))</f>
        <v>0.6</v>
      </c>
      <c r="L47" t="str">
        <f>INDEX(Bd_PF!$J:$J,MATCH(Tab_SuiviOF[[#This Row],[REFERENCE]],Bd_PF!$C:$C,0))</f>
        <v>Boite plastique</v>
      </c>
      <c r="M47" t="str">
        <f>INDEX(Bd_PF!$K:$K,MATCH(Tab_SuiviOF[[#This Row],[REFERENCE]],Bd_PF!$C:$C,0))</f>
        <v>Produit pesé</v>
      </c>
      <c r="N47" s="3">
        <v>43109</v>
      </c>
      <c r="O47" s="3">
        <v>43109</v>
      </c>
      <c r="P47" s="5">
        <f>YEAR(Tab_SuiviOF[[#This Row],[DATEFINREVISEE]])</f>
        <v>2018</v>
      </c>
      <c r="Q47" s="5">
        <f>MONTH(Tab_SuiviOF[[#This Row],[DATEFINREVISEE]])</f>
        <v>1</v>
      </c>
      <c r="R47" s="5">
        <f>WEEKNUM(Tab_SuiviOF[[#This Row],[DATEFINREVISEE]],21)</f>
        <v>2</v>
      </c>
      <c r="S47">
        <v>1152</v>
      </c>
      <c r="T47">
        <v>1152</v>
      </c>
      <c r="U47">
        <v>1145</v>
      </c>
      <c r="V47" s="4">
        <f>Tab_SuiviOF[[#This Row],[QTEBL]]*Tab_SuiviOF[[#This Row],[POIDS NET]]</f>
        <v>687</v>
      </c>
      <c r="W47" s="4">
        <f>IFERROR(INDEX(Bd_MÉLANGES!$I:$I,MATCH('Bd_FABRICATIONS PF'!$G:$G,Bd_MÉLANGES!$J:$J,0)),0)</f>
        <v>696.6</v>
      </c>
      <c r="X47" s="4">
        <f>IFERROR(INDEX(Bd_MÉLANGES!$K:$K,MATCH(Tab_SuiviOF[[#This Row],[LOT A PRENDRE EN COMPTE]],Bd_MÉLANGES!$J:$J,0)),0)</f>
        <v>679.56000000000017</v>
      </c>
    </row>
    <row r="48" spans="1:24" hidden="1" x14ac:dyDescent="0.2">
      <c r="A48">
        <v>102</v>
      </c>
      <c r="B48">
        <v>5</v>
      </c>
      <c r="C48">
        <v>40453</v>
      </c>
      <c r="D48">
        <v>675453</v>
      </c>
      <c r="E48">
        <v>45523</v>
      </c>
      <c r="F48" t="str">
        <f t="array" ref="F48">INDEX(Bd_VENTILATIONS!$G:$G,MATCH(Tab_SuiviOF[[#This Row],[REFERENCE]]&amp;Tab_SuiviOF[[#This Row],[BLNO]],Bd_VENTILATIONS!$F:$F&amp;Bd_VENTILATIONS!$D:$D,0))</f>
        <v>A005M08-6</v>
      </c>
      <c r="G48" t="str">
        <f>IFERROR(MID(Tab_SuiviOF[[#This Row],[LOT]],1,SEARCH("-",Tab_SuiviOF[[#This Row],[LOT]])-1),Tab_SuiviOF[[#This Row],[LOT]])</f>
        <v>A005M08</v>
      </c>
      <c r="H48" t="s">
        <v>73</v>
      </c>
      <c r="I48" t="str">
        <f>INDEX(Bd_PF!$E:$E,MATCH(Tab_SuiviOF[[#This Row],[REFERENCE]],Bd_PF!$C:$C,0))</f>
        <v>Jus de veau lié  SANS GLUTAMATE 600G "BRAKE"</v>
      </c>
      <c r="J48" t="str">
        <f>INDEX(Bd_PF!$D:$D,MATCH(Tab_SuiviOF[[#This Row],[REFERENCE]],Bd_PF!$C:$C,0))</f>
        <v>SF01430</v>
      </c>
      <c r="K48" s="4">
        <f>INDEX(Bd_PF!$I:$I,MATCH(Tab_SuiviOF[[#This Row],[REFERENCE]],Bd_PF!$C:$C,0))</f>
        <v>0.6</v>
      </c>
      <c r="L48" t="str">
        <f>INDEX(Bd_PF!$J:$J,MATCH(Tab_SuiviOF[[#This Row],[REFERENCE]],Bd_PF!$C:$C,0))</f>
        <v>Boite plastique</v>
      </c>
      <c r="M48" t="str">
        <f>INDEX(Bd_PF!$K:$K,MATCH(Tab_SuiviOF[[#This Row],[REFERENCE]],Bd_PF!$C:$C,0))</f>
        <v>Produit pesé</v>
      </c>
      <c r="N48" s="3">
        <v>43109</v>
      </c>
      <c r="O48" s="3">
        <v>43109</v>
      </c>
      <c r="P48" s="5">
        <f>YEAR(Tab_SuiviOF[[#This Row],[DATEFINREVISEE]])</f>
        <v>2018</v>
      </c>
      <c r="Q48" s="5">
        <f>MONTH(Tab_SuiviOF[[#This Row],[DATEFINREVISEE]])</f>
        <v>1</v>
      </c>
      <c r="R48" s="5">
        <f>WEEKNUM(Tab_SuiviOF[[#This Row],[DATEFINREVISEE]],21)</f>
        <v>2</v>
      </c>
      <c r="S48">
        <v>384</v>
      </c>
      <c r="T48">
        <v>384</v>
      </c>
      <c r="U48">
        <v>384</v>
      </c>
      <c r="V48" s="4">
        <f>Tab_SuiviOF[[#This Row],[QTEBL]]*Tab_SuiviOF[[#This Row],[POIDS NET]]</f>
        <v>230.39999999999998</v>
      </c>
      <c r="W48" s="4">
        <f>IFERROR(INDEX(Bd_MÉLANGES!$I:$I,MATCH('Bd_FABRICATIONS PF'!$G:$G,Bd_MÉLANGES!$J:$J,0)),0)</f>
        <v>227.8</v>
      </c>
      <c r="X48" s="4">
        <f>IFERROR(INDEX(Bd_MÉLANGES!$K:$K,MATCH(Tab_SuiviOF[[#This Row],[LOT A PRENDRE EN COMPTE]],Bd_MÉLANGES!$J:$J,0)),0)</f>
        <v>228.58</v>
      </c>
    </row>
    <row r="49" spans="1:24" hidden="1" x14ac:dyDescent="0.2">
      <c r="A49">
        <v>102</v>
      </c>
      <c r="B49">
        <v>5</v>
      </c>
      <c r="C49">
        <v>40455</v>
      </c>
      <c r="D49">
        <v>675481</v>
      </c>
      <c r="E49">
        <v>45525</v>
      </c>
      <c r="F49" t="str">
        <f t="array" ref="F49">INDEX(Bd_VENTILATIONS!$G:$G,MATCH(Tab_SuiviOF[[#This Row],[REFERENCE]]&amp;Tab_SuiviOF[[#This Row],[BLNO]],Bd_VENTILATIONS!$F:$F&amp;Bd_VENTILATIONS!$D:$D,0))</f>
        <v>A005M05-6</v>
      </c>
      <c r="G49" t="str">
        <f>IFERROR(MID(Tab_SuiviOF[[#This Row],[LOT]],1,SEARCH("-",Tab_SuiviOF[[#This Row],[LOT]])-1),Tab_SuiviOF[[#This Row],[LOT]])</f>
        <v>A005M05</v>
      </c>
      <c r="H49" t="s">
        <v>76</v>
      </c>
      <c r="I49" t="str">
        <f>INDEX(Bd_PF!$E:$E,MATCH(Tab_SuiviOF[[#This Row],[REFERENCE]],Bd_PF!$C:$C,0))</f>
        <v>Jus d'agneau  SANS GLUTAMATE 600G "BRAKE"</v>
      </c>
      <c r="J49" t="str">
        <f>INDEX(Bd_PF!$D:$D,MATCH(Tab_SuiviOF[[#This Row],[REFERENCE]],Bd_PF!$C:$C,0))</f>
        <v>SF01431</v>
      </c>
      <c r="K49" s="4">
        <f>INDEX(Bd_PF!$I:$I,MATCH(Tab_SuiviOF[[#This Row],[REFERENCE]],Bd_PF!$C:$C,0))</f>
        <v>0.6</v>
      </c>
      <c r="L49" t="str">
        <f>INDEX(Bd_PF!$J:$J,MATCH(Tab_SuiviOF[[#This Row],[REFERENCE]],Bd_PF!$C:$C,0))</f>
        <v>Boite plastique</v>
      </c>
      <c r="M49" t="str">
        <f>INDEX(Bd_PF!$K:$K,MATCH(Tab_SuiviOF[[#This Row],[REFERENCE]],Bd_PF!$C:$C,0))</f>
        <v>Produit pesé</v>
      </c>
      <c r="N49" s="3">
        <v>43109</v>
      </c>
      <c r="O49" s="3">
        <v>43109</v>
      </c>
      <c r="P49" s="5">
        <f>YEAR(Tab_SuiviOF[[#This Row],[DATEFINREVISEE]])</f>
        <v>2018</v>
      </c>
      <c r="Q49" s="5">
        <f>MONTH(Tab_SuiviOF[[#This Row],[DATEFINREVISEE]])</f>
        <v>1</v>
      </c>
      <c r="R49" s="5">
        <f>WEEKNUM(Tab_SuiviOF[[#This Row],[DATEFINREVISEE]],21)</f>
        <v>2</v>
      </c>
      <c r="S49">
        <v>144</v>
      </c>
      <c r="T49">
        <v>144</v>
      </c>
      <c r="U49">
        <v>142</v>
      </c>
      <c r="V49" s="4">
        <f>Tab_SuiviOF[[#This Row],[QTEBL]]*Tab_SuiviOF[[#This Row],[POIDS NET]]</f>
        <v>85.2</v>
      </c>
      <c r="W49" s="4">
        <f>IFERROR(INDEX(Bd_MÉLANGES!$I:$I,MATCH('Bd_FABRICATIONS PF'!$G:$G,Bd_MÉLANGES!$J:$J,0)),0)</f>
        <v>86.2</v>
      </c>
      <c r="X49" s="4">
        <f>IFERROR(INDEX(Bd_MÉLANGES!$K:$K,MATCH(Tab_SuiviOF[[#This Row],[LOT A PRENDRE EN COMPTE]],Bd_MÉLANGES!$J:$J,0)),0)</f>
        <v>85.090000000000018</v>
      </c>
    </row>
    <row r="50" spans="1:24" hidden="1" x14ac:dyDescent="0.2">
      <c r="A50">
        <v>102</v>
      </c>
      <c r="B50">
        <v>5</v>
      </c>
      <c r="C50">
        <v>40461</v>
      </c>
      <c r="D50">
        <v>675540</v>
      </c>
      <c r="E50">
        <v>45524</v>
      </c>
      <c r="F50" t="str">
        <f t="array" ref="F50">INDEX(Bd_VENTILATIONS!$G:$G,MATCH(Tab_SuiviOF[[#This Row],[REFERENCE]]&amp;Tab_SuiviOF[[#This Row],[BLNO]],Bd_VENTILATIONS!$F:$F&amp;Bd_VENTILATIONS!$D:$D,0))</f>
        <v>A004M06-2</v>
      </c>
      <c r="G50" t="str">
        <f>IFERROR(MID(Tab_SuiviOF[[#This Row],[LOT]],1,SEARCH("-",Tab_SuiviOF[[#This Row],[LOT]])-1),Tab_SuiviOF[[#This Row],[LOT]])</f>
        <v>A004M06</v>
      </c>
      <c r="H50" t="s">
        <v>701</v>
      </c>
      <c r="I50" t="str">
        <f>INDEX(Bd_PF!$E:$E,MATCH(Tab_SuiviOF[[#This Row],[REFERENCE]],Bd_PF!$C:$C,0))</f>
        <v>Entremets parfum pistache - sac 1 kg - "Cookalim"</v>
      </c>
      <c r="J50" t="str">
        <f>INDEX(Bd_PF!$D:$D,MATCH(Tab_SuiviOF[[#This Row],[REFERENCE]],Bd_PF!$C:$C,0))</f>
        <v>SF01164</v>
      </c>
      <c r="K50" s="4">
        <f>INDEX(Bd_PF!$I:$I,MATCH(Tab_SuiviOF[[#This Row],[REFERENCE]],Bd_PF!$C:$C,0))</f>
        <v>1</v>
      </c>
      <c r="L50" t="str">
        <f>INDEX(Bd_PF!$J:$J,MATCH(Tab_SuiviOF[[#This Row],[REFERENCE]],Bd_PF!$C:$C,0))</f>
        <v>Tecse</v>
      </c>
      <c r="M50" t="str">
        <f>INDEX(Bd_PF!$K:$K,MATCH(Tab_SuiviOF[[#This Row],[REFERENCE]],Bd_PF!$C:$C,0))</f>
        <v>Produit pesé</v>
      </c>
      <c r="N50" s="3">
        <v>43109</v>
      </c>
      <c r="O50" s="3">
        <v>43109</v>
      </c>
      <c r="P50" s="5">
        <f>YEAR(Tab_SuiviOF[[#This Row],[DATEFINREVISEE]])</f>
        <v>2018</v>
      </c>
      <c r="Q50" s="5">
        <f>MONTH(Tab_SuiviOF[[#This Row],[DATEFINREVISEE]])</f>
        <v>1</v>
      </c>
      <c r="R50" s="5">
        <f>WEEKNUM(Tab_SuiviOF[[#This Row],[DATEFINREVISEE]],21)</f>
        <v>2</v>
      </c>
      <c r="S50">
        <v>300</v>
      </c>
      <c r="T50">
        <v>300</v>
      </c>
      <c r="U50">
        <v>290</v>
      </c>
      <c r="V50" s="4">
        <f>Tab_SuiviOF[[#This Row],[QTEBL]]*Tab_SuiviOF[[#This Row],[POIDS NET]]</f>
        <v>290</v>
      </c>
      <c r="W50" s="4">
        <f>IFERROR(INDEX(Bd_MÉLANGES!$I:$I,MATCH('Bd_FABRICATIONS PF'!$G:$G,Bd_MÉLANGES!$J:$J,0)),0)</f>
        <v>300.39999999999998</v>
      </c>
      <c r="X50" s="4">
        <f>IFERROR(INDEX(Bd_MÉLANGES!$K:$K,MATCH(Tab_SuiviOF[[#This Row],[LOT A PRENDRE EN COMPTE]],Bd_MÉLANGES!$J:$J,0)),0)</f>
        <v>299.99999999999994</v>
      </c>
    </row>
    <row r="51" spans="1:24" hidden="1" x14ac:dyDescent="0.2">
      <c r="A51">
        <v>102</v>
      </c>
      <c r="B51">
        <v>5</v>
      </c>
      <c r="C51">
        <v>40463</v>
      </c>
      <c r="D51">
        <v>675557</v>
      </c>
      <c r="E51">
        <v>45519</v>
      </c>
      <c r="F51" t="str">
        <f t="array" ref="F51">INDEX(Bd_VENTILATIONS!$G:$G,MATCH(Tab_SuiviOF[[#This Row],[REFERENCE]]&amp;Tab_SuiviOF[[#This Row],[BLNO]],Bd_VENTILATIONS!$F:$F&amp;Bd_VENTILATIONS!$D:$D,0))</f>
        <v>A004M05-2</v>
      </c>
      <c r="G51" t="str">
        <f>IFERROR(MID(Tab_SuiviOF[[#This Row],[LOT]],1,SEARCH("-",Tab_SuiviOF[[#This Row],[LOT]])-1),Tab_SuiviOF[[#This Row],[LOT]])</f>
        <v>A004M05</v>
      </c>
      <c r="H51" t="s">
        <v>699</v>
      </c>
      <c r="I51" t="str">
        <f>INDEX(Bd_PF!$E:$E,MATCH(Tab_SuiviOF[[#This Row],[REFERENCE]],Bd_PF!$C:$C,0))</f>
        <v>Entremets parfum citron - sac 1 kg - "Cookalim"</v>
      </c>
      <c r="J51" t="str">
        <f>INDEX(Bd_PF!$D:$D,MATCH(Tab_SuiviOF[[#This Row],[REFERENCE]],Bd_PF!$C:$C,0))</f>
        <v>SF01054</v>
      </c>
      <c r="K51" s="4">
        <f>INDEX(Bd_PF!$I:$I,MATCH(Tab_SuiviOF[[#This Row],[REFERENCE]],Bd_PF!$C:$C,0))</f>
        <v>1</v>
      </c>
      <c r="L51" t="str">
        <f>INDEX(Bd_PF!$J:$J,MATCH(Tab_SuiviOF[[#This Row],[REFERENCE]],Bd_PF!$C:$C,0))</f>
        <v>Tecse</v>
      </c>
      <c r="M51" t="str">
        <f>INDEX(Bd_PF!$K:$K,MATCH(Tab_SuiviOF[[#This Row],[REFERENCE]],Bd_PF!$C:$C,0))</f>
        <v>Produit pesé</v>
      </c>
      <c r="N51" s="3">
        <v>43109</v>
      </c>
      <c r="O51" s="3">
        <v>43109</v>
      </c>
      <c r="P51" s="5">
        <f>YEAR(Tab_SuiviOF[[#This Row],[DATEFINREVISEE]])</f>
        <v>2018</v>
      </c>
      <c r="Q51" s="5">
        <f>MONTH(Tab_SuiviOF[[#This Row],[DATEFINREVISEE]])</f>
        <v>1</v>
      </c>
      <c r="R51" s="5">
        <f>WEEKNUM(Tab_SuiviOF[[#This Row],[DATEFINREVISEE]],21)</f>
        <v>2</v>
      </c>
      <c r="S51">
        <v>300</v>
      </c>
      <c r="T51">
        <v>300</v>
      </c>
      <c r="U51">
        <v>288</v>
      </c>
      <c r="V51" s="4">
        <f>Tab_SuiviOF[[#This Row],[QTEBL]]*Tab_SuiviOF[[#This Row],[POIDS NET]]</f>
        <v>288</v>
      </c>
      <c r="W51" s="4">
        <f>IFERROR(INDEX(Bd_MÉLANGES!$I:$I,MATCH('Bd_FABRICATIONS PF'!$G:$G,Bd_MÉLANGES!$J:$J,0)),0)</f>
        <v>301.8</v>
      </c>
      <c r="X51" s="4">
        <f>IFERROR(INDEX(Bd_MÉLANGES!$K:$K,MATCH(Tab_SuiviOF[[#This Row],[LOT A PRENDRE EN COMPTE]],Bd_MÉLANGES!$J:$J,0)),0)</f>
        <v>300.01</v>
      </c>
    </row>
    <row r="52" spans="1:24" hidden="1" x14ac:dyDescent="0.2">
      <c r="A52">
        <v>102</v>
      </c>
      <c r="B52">
        <v>5</v>
      </c>
      <c r="C52">
        <v>40467</v>
      </c>
      <c r="D52">
        <v>675590</v>
      </c>
      <c r="E52">
        <v>45516</v>
      </c>
      <c r="F52" t="str">
        <f t="array" ref="F52">INDEX(Bd_VENTILATIONS!$G:$G,MATCH(Tab_SuiviOF[[#This Row],[REFERENCE]]&amp;Tab_SuiviOF[[#This Row],[BLNO]],Bd_VENTILATIONS!$F:$F&amp;Bd_VENTILATIONS!$D:$D,0))</f>
        <v>A008M04-1</v>
      </c>
      <c r="G52" t="str">
        <f>IFERROR(MID(Tab_SuiviOF[[#This Row],[LOT]],1,SEARCH("-",Tab_SuiviOF[[#This Row],[LOT]])-1),Tab_SuiviOF[[#This Row],[LOT]])</f>
        <v>A008M04</v>
      </c>
      <c r="H52" t="s">
        <v>590</v>
      </c>
      <c r="I52" t="str">
        <f>INDEX(Bd_PF!$E:$E,MATCH(Tab_SuiviOF[[#This Row],[REFERENCE]],Bd_PF!$C:$C,0))</f>
        <v>Bouillon de boeuf boite 1 kg Cookalim</v>
      </c>
      <c r="J52" t="str">
        <f>INDEX(Bd_PF!$D:$D,MATCH(Tab_SuiviOF[[#This Row],[REFERENCE]],Bd_PF!$C:$C,0))</f>
        <v>SF00855</v>
      </c>
      <c r="K52" s="4">
        <f>INDEX(Bd_PF!$I:$I,MATCH(Tab_SuiviOF[[#This Row],[REFERENCE]],Bd_PF!$C:$C,0))</f>
        <v>1</v>
      </c>
      <c r="L52" t="str">
        <f>INDEX(Bd_PF!$J:$J,MATCH(Tab_SuiviOF[[#This Row],[REFERENCE]],Bd_PF!$C:$C,0))</f>
        <v>OTS</v>
      </c>
      <c r="M52" t="str">
        <f>INDEX(Bd_PF!$K:$K,MATCH(Tab_SuiviOF[[#This Row],[REFERENCE]],Bd_PF!$C:$C,0))</f>
        <v>Produit pesé</v>
      </c>
      <c r="N52" s="3">
        <v>43109</v>
      </c>
      <c r="O52" s="3">
        <v>43109</v>
      </c>
      <c r="P52" s="5">
        <f>YEAR(Tab_SuiviOF[[#This Row],[DATEFINREVISEE]])</f>
        <v>2018</v>
      </c>
      <c r="Q52" s="5">
        <f>MONTH(Tab_SuiviOF[[#This Row],[DATEFINREVISEE]])</f>
        <v>1</v>
      </c>
      <c r="R52" s="5">
        <f>WEEKNUM(Tab_SuiviOF[[#This Row],[DATEFINREVISEE]],21)</f>
        <v>2</v>
      </c>
      <c r="S52">
        <v>150</v>
      </c>
      <c r="T52">
        <v>150</v>
      </c>
      <c r="U52">
        <v>144</v>
      </c>
      <c r="V52" s="4">
        <f>Tab_SuiviOF[[#This Row],[QTEBL]]*Tab_SuiviOF[[#This Row],[POIDS NET]]</f>
        <v>144</v>
      </c>
      <c r="W52" s="4">
        <f>IFERROR(INDEX(Bd_MÉLANGES!$I:$I,MATCH('Bd_FABRICATIONS PF'!$G:$G,Bd_MÉLANGES!$J:$J,0)),0)</f>
        <v>149.4</v>
      </c>
      <c r="X52" s="4">
        <f>IFERROR(INDEX(Bd_MÉLANGES!$K:$K,MATCH(Tab_SuiviOF[[#This Row],[LOT A PRENDRE EN COMPTE]],Bd_MÉLANGES!$J:$J,0)),0)</f>
        <v>150.01000000000002</v>
      </c>
    </row>
    <row r="53" spans="1:24" hidden="1" x14ac:dyDescent="0.2">
      <c r="A53">
        <v>102</v>
      </c>
      <c r="B53">
        <v>5</v>
      </c>
      <c r="C53">
        <v>40469</v>
      </c>
      <c r="D53">
        <v>675609</v>
      </c>
      <c r="E53">
        <v>45526</v>
      </c>
      <c r="F53" t="str">
        <f t="array" ref="F53">INDEX(Bd_VENTILATIONS!$G:$G,MATCH(Tab_SuiviOF[[#This Row],[REFERENCE]]&amp;Tab_SuiviOF[[#This Row],[BLNO]],Bd_VENTILATIONS!$F:$F&amp;Bd_VENTILATIONS!$D:$D,0))</f>
        <v>A005M07-1</v>
      </c>
      <c r="G53" t="str">
        <f>IFERROR(MID(Tab_SuiviOF[[#This Row],[LOT]],1,SEARCH("-",Tab_SuiviOF[[#This Row],[LOT]])-1),Tab_SuiviOF[[#This Row],[LOT]])</f>
        <v>A005M07</v>
      </c>
      <c r="H53" t="s">
        <v>592</v>
      </c>
      <c r="I53" t="str">
        <f>INDEX(Bd_PF!$E:$E,MATCH(Tab_SuiviOF[[#This Row],[REFERENCE]],Bd_PF!$C:$C,0))</f>
        <v>Bouillon de volaille boite 1 kg Cookalim</v>
      </c>
      <c r="J53" t="str">
        <f>INDEX(Bd_PF!$D:$D,MATCH(Tab_SuiviOF[[#This Row],[REFERENCE]],Bd_PF!$C:$C,0))</f>
        <v>SF00857</v>
      </c>
      <c r="K53" s="4">
        <f>INDEX(Bd_PF!$I:$I,MATCH(Tab_SuiviOF[[#This Row],[REFERENCE]],Bd_PF!$C:$C,0))</f>
        <v>1</v>
      </c>
      <c r="L53" t="str">
        <f>INDEX(Bd_PF!$J:$J,MATCH(Tab_SuiviOF[[#This Row],[REFERENCE]],Bd_PF!$C:$C,0))</f>
        <v>OTS</v>
      </c>
      <c r="M53" t="str">
        <f>INDEX(Bd_PF!$K:$K,MATCH(Tab_SuiviOF[[#This Row],[REFERENCE]],Bd_PF!$C:$C,0))</f>
        <v>Produit pesé</v>
      </c>
      <c r="N53" s="3">
        <v>43109</v>
      </c>
      <c r="O53" s="3">
        <v>43109</v>
      </c>
      <c r="P53" s="5">
        <f>YEAR(Tab_SuiviOF[[#This Row],[DATEFINREVISEE]])</f>
        <v>2018</v>
      </c>
      <c r="Q53" s="5">
        <f>MONTH(Tab_SuiviOF[[#This Row],[DATEFINREVISEE]])</f>
        <v>1</v>
      </c>
      <c r="R53" s="5">
        <f>WEEKNUM(Tab_SuiviOF[[#This Row],[DATEFINREVISEE]],21)</f>
        <v>2</v>
      </c>
      <c r="S53">
        <v>216</v>
      </c>
      <c r="T53">
        <v>216</v>
      </c>
      <c r="U53">
        <v>211</v>
      </c>
      <c r="V53" s="4">
        <f>Tab_SuiviOF[[#This Row],[QTEBL]]*Tab_SuiviOF[[#This Row],[POIDS NET]]</f>
        <v>211</v>
      </c>
      <c r="W53" s="4">
        <f>IFERROR(INDEX(Bd_MÉLANGES!$I:$I,MATCH('Bd_FABRICATIONS PF'!$G:$G,Bd_MÉLANGES!$J:$J,0)),0)</f>
        <v>215.8</v>
      </c>
      <c r="X53" s="4">
        <f>IFERROR(INDEX(Bd_MÉLANGES!$K:$K,MATCH(Tab_SuiviOF[[#This Row],[LOT A PRENDRE EN COMPTE]],Bd_MÉLANGES!$J:$J,0)),0)</f>
        <v>215.99</v>
      </c>
    </row>
    <row r="54" spans="1:24" hidden="1" x14ac:dyDescent="0.2">
      <c r="A54">
        <v>102</v>
      </c>
      <c r="B54">
        <v>5</v>
      </c>
      <c r="C54">
        <v>40502</v>
      </c>
      <c r="D54">
        <v>676216</v>
      </c>
      <c r="E54">
        <v>45514</v>
      </c>
      <c r="F54" t="str">
        <f t="array" ref="F54">INDEX(Bd_VENTILATIONS!$G:$G,MATCH(Tab_SuiviOF[[#This Row],[REFERENCE]]&amp;Tab_SuiviOF[[#This Row],[BLNO]],Bd_VENTILATIONS!$F:$F&amp;Bd_VENTILATIONS!$D:$D,0))</f>
        <v>A005M06-1</v>
      </c>
      <c r="G54" t="str">
        <f>IFERROR(MID(Tab_SuiviOF[[#This Row],[LOT]],1,SEARCH("-",Tab_SuiviOF[[#This Row],[LOT]])-1),Tab_SuiviOF[[#This Row],[LOT]])</f>
        <v>A005M06</v>
      </c>
      <c r="H54" t="s">
        <v>486</v>
      </c>
      <c r="I54" t="str">
        <f>INDEX(Bd_PF!$E:$E,MATCH(Tab_SuiviOF[[#This Row],[REFERENCE]],Bd_PF!$C:$C,0))</f>
        <v>Fonds blanc de volaille pauvre en sodium 1 kg  "Nutrisens Performance"</v>
      </c>
      <c r="J54" t="str">
        <f>INDEX(Bd_PF!$D:$D,MATCH(Tab_SuiviOF[[#This Row],[REFERENCE]],Bd_PF!$C:$C,0))</f>
        <v>SF01318</v>
      </c>
      <c r="K54" s="4">
        <f>INDEX(Bd_PF!$I:$I,MATCH(Tab_SuiviOF[[#This Row],[REFERENCE]],Bd_PF!$C:$C,0))</f>
        <v>1</v>
      </c>
      <c r="L54" t="str">
        <f>INDEX(Bd_PF!$J:$J,MATCH(Tab_SuiviOF[[#This Row],[REFERENCE]],Bd_PF!$C:$C,0))</f>
        <v>OTS</v>
      </c>
      <c r="M54" t="str">
        <f>INDEX(Bd_PF!$K:$K,MATCH(Tab_SuiviOF[[#This Row],[REFERENCE]],Bd_PF!$C:$C,0))</f>
        <v>Produit pesé</v>
      </c>
      <c r="N54" s="3">
        <v>43109</v>
      </c>
      <c r="O54" s="3">
        <v>43109</v>
      </c>
      <c r="P54" s="5">
        <f>YEAR(Tab_SuiviOF[[#This Row],[DATEFINREVISEE]])</f>
        <v>2018</v>
      </c>
      <c r="Q54" s="5">
        <f>MONTH(Tab_SuiviOF[[#This Row],[DATEFINREVISEE]])</f>
        <v>1</v>
      </c>
      <c r="R54" s="5">
        <f>WEEKNUM(Tab_SuiviOF[[#This Row],[DATEFINREVISEE]],21)</f>
        <v>2</v>
      </c>
      <c r="S54">
        <v>324</v>
      </c>
      <c r="T54">
        <v>324</v>
      </c>
      <c r="U54">
        <v>318</v>
      </c>
      <c r="V54" s="4">
        <f>Tab_SuiviOF[[#This Row],[QTEBL]]*Tab_SuiviOF[[#This Row],[POIDS NET]]</f>
        <v>318</v>
      </c>
      <c r="W54" s="4">
        <f>IFERROR(INDEX(Bd_MÉLANGES!$I:$I,MATCH('Bd_FABRICATIONS PF'!$G:$G,Bd_MÉLANGES!$J:$J,0)),0)</f>
        <v>324.60000000000002</v>
      </c>
      <c r="X54" s="4">
        <f>IFERROR(INDEX(Bd_MÉLANGES!$K:$K,MATCH(Tab_SuiviOF[[#This Row],[LOT A PRENDRE EN COMPTE]],Bd_MÉLANGES!$J:$J,0)),0)</f>
        <v>324</v>
      </c>
    </row>
    <row r="55" spans="1:24" hidden="1" x14ac:dyDescent="0.2">
      <c r="A55">
        <v>102</v>
      </c>
      <c r="B55">
        <v>5</v>
      </c>
      <c r="C55">
        <v>40504</v>
      </c>
      <c r="D55">
        <v>676239</v>
      </c>
      <c r="E55">
        <v>45512</v>
      </c>
      <c r="F55" t="str">
        <f t="array" ref="F55">INDEX(Bd_VENTILATIONS!$G:$G,MATCH(Tab_SuiviOF[[#This Row],[REFERENCE]]&amp;Tab_SuiviOF[[#This Row],[BLNO]],Bd_VENTILATIONS!$F:$F&amp;Bd_VENTILATIONS!$D:$D,0))</f>
        <v>A005M02-1</v>
      </c>
      <c r="G55" t="str">
        <f>IFERROR(MID(Tab_SuiviOF[[#This Row],[LOT]],1,SEARCH("-",Tab_SuiviOF[[#This Row],[LOT]])-1),Tab_SuiviOF[[#This Row],[LOT]])</f>
        <v>A005M02</v>
      </c>
      <c r="H55" t="s">
        <v>533</v>
      </c>
      <c r="I55" t="str">
        <f>INDEX(Bd_PF!$E:$E,MATCH(Tab_SuiviOF[[#This Row],[REFERENCE]],Bd_PF!$C:$C,0))</f>
        <v>Bouillon de volaille pauvre en sodium"NUTRISENS PERFORMANCE"</v>
      </c>
      <c r="J55" t="str">
        <f>INDEX(Bd_PF!$D:$D,MATCH(Tab_SuiviOF[[#This Row],[REFERENCE]],Bd_PF!$C:$C,0))</f>
        <v>SF01354</v>
      </c>
      <c r="K55" s="4">
        <f>INDEX(Bd_PF!$I:$I,MATCH(Tab_SuiviOF[[#This Row],[REFERENCE]],Bd_PF!$C:$C,0))</f>
        <v>1</v>
      </c>
      <c r="L55" t="str">
        <f>INDEX(Bd_PF!$J:$J,MATCH(Tab_SuiviOF[[#This Row],[REFERENCE]],Bd_PF!$C:$C,0))</f>
        <v>OTS</v>
      </c>
      <c r="M55" t="str">
        <f>INDEX(Bd_PF!$K:$K,MATCH(Tab_SuiviOF[[#This Row],[REFERENCE]],Bd_PF!$C:$C,0))</f>
        <v>Produit pesé</v>
      </c>
      <c r="N55" s="3">
        <v>43108</v>
      </c>
      <c r="O55" s="3">
        <v>43109</v>
      </c>
      <c r="P55" s="5">
        <f>YEAR(Tab_SuiviOF[[#This Row],[DATEFINREVISEE]])</f>
        <v>2018</v>
      </c>
      <c r="Q55" s="5">
        <f>MONTH(Tab_SuiviOF[[#This Row],[DATEFINREVISEE]])</f>
        <v>1</v>
      </c>
      <c r="R55" s="5">
        <f>WEEKNUM(Tab_SuiviOF[[#This Row],[DATEFINREVISEE]],21)</f>
        <v>2</v>
      </c>
      <c r="S55">
        <v>270</v>
      </c>
      <c r="T55">
        <v>270</v>
      </c>
      <c r="U55">
        <v>262</v>
      </c>
      <c r="V55" s="4">
        <f>Tab_SuiviOF[[#This Row],[QTEBL]]*Tab_SuiviOF[[#This Row],[POIDS NET]]</f>
        <v>262</v>
      </c>
      <c r="W55" s="4">
        <f>IFERROR(INDEX(Bd_MÉLANGES!$I:$I,MATCH('Bd_FABRICATIONS PF'!$G:$G,Bd_MÉLANGES!$J:$J,0)),0)</f>
        <v>267.39999999999998</v>
      </c>
      <c r="X55" s="4">
        <f>IFERROR(INDEX(Bd_MÉLANGES!$K:$K,MATCH(Tab_SuiviOF[[#This Row],[LOT A PRENDRE EN COMPTE]],Bd_MÉLANGES!$J:$J,0)),0)</f>
        <v>267.83000000000004</v>
      </c>
    </row>
    <row r="56" spans="1:24" hidden="1" x14ac:dyDescent="0.2">
      <c r="A56">
        <v>102</v>
      </c>
      <c r="B56">
        <v>5</v>
      </c>
      <c r="C56">
        <v>40506</v>
      </c>
      <c r="D56">
        <v>676257</v>
      </c>
      <c r="E56">
        <v>45538</v>
      </c>
      <c r="F56" t="str">
        <f t="array" ref="F56">INDEX(Bd_VENTILATIONS!$G:$G,MATCH(Tab_SuiviOF[[#This Row],[REFERENCE]]&amp;Tab_SuiviOF[[#This Row],[BLNO]],Bd_VENTILATIONS!$F:$F&amp;Bd_VENTILATIONS!$D:$D,0))</f>
        <v>A009M03-1</v>
      </c>
      <c r="G56" t="str">
        <f>IFERROR(MID(Tab_SuiviOF[[#This Row],[LOT]],1,SEARCH("-",Tab_SuiviOF[[#This Row],[LOT]])-1),Tab_SuiviOF[[#This Row],[LOT]])</f>
        <v>A009M03</v>
      </c>
      <c r="H56" t="s">
        <v>477</v>
      </c>
      <c r="I56" t="str">
        <f>INDEX(Bd_PF!$E:$E,MATCH(Tab_SuiviOF[[#This Row],[REFERENCE]],Bd_PF!$C:$C,0))</f>
        <v>Fumet de poisson 1 kg  "Nutrisens Performance"</v>
      </c>
      <c r="J56" t="str">
        <f>INDEX(Bd_PF!$D:$D,MATCH(Tab_SuiviOF[[#This Row],[REFERENCE]],Bd_PF!$C:$C,0))</f>
        <v>SF01317</v>
      </c>
      <c r="K56" s="4">
        <f>INDEX(Bd_PF!$I:$I,MATCH(Tab_SuiviOF[[#This Row],[REFERENCE]],Bd_PF!$C:$C,0))</f>
        <v>1</v>
      </c>
      <c r="L56" t="str">
        <f>INDEX(Bd_PF!$J:$J,MATCH(Tab_SuiviOF[[#This Row],[REFERENCE]],Bd_PF!$C:$C,0))</f>
        <v>OTS</v>
      </c>
      <c r="M56" t="str">
        <f>INDEX(Bd_PF!$K:$K,MATCH(Tab_SuiviOF[[#This Row],[REFERENCE]],Bd_PF!$C:$C,0))</f>
        <v>Produit pesé</v>
      </c>
      <c r="N56" s="3">
        <v>43109</v>
      </c>
      <c r="O56" s="3">
        <v>43109</v>
      </c>
      <c r="P56" s="5">
        <f>YEAR(Tab_SuiviOF[[#This Row],[DATEFINREVISEE]])</f>
        <v>2018</v>
      </c>
      <c r="Q56" s="5">
        <f>MONTH(Tab_SuiviOF[[#This Row],[DATEFINREVISEE]])</f>
        <v>1</v>
      </c>
      <c r="R56" s="5">
        <f>WEEKNUM(Tab_SuiviOF[[#This Row],[DATEFINREVISEE]],21)</f>
        <v>2</v>
      </c>
      <c r="S56">
        <v>324</v>
      </c>
      <c r="T56">
        <v>324</v>
      </c>
      <c r="U56">
        <v>319</v>
      </c>
      <c r="V56" s="4">
        <f>Tab_SuiviOF[[#This Row],[QTEBL]]*Tab_SuiviOF[[#This Row],[POIDS NET]]</f>
        <v>319</v>
      </c>
      <c r="W56" s="4">
        <f>IFERROR(INDEX(Bd_MÉLANGES!$I:$I,MATCH('Bd_FABRICATIONS PF'!$G:$G,Bd_MÉLANGES!$J:$J,0)),0)</f>
        <v>323.8</v>
      </c>
      <c r="X56" s="4">
        <f>IFERROR(INDEX(Bd_MÉLANGES!$K:$K,MATCH(Tab_SuiviOF[[#This Row],[LOT A PRENDRE EN COMPTE]],Bd_MÉLANGES!$J:$J,0)),0)</f>
        <v>323.98999999999995</v>
      </c>
    </row>
    <row r="57" spans="1:24" hidden="1" x14ac:dyDescent="0.2">
      <c r="A57">
        <v>102</v>
      </c>
      <c r="B57">
        <v>5</v>
      </c>
      <c r="C57">
        <v>40619</v>
      </c>
      <c r="D57">
        <v>678551</v>
      </c>
      <c r="E57">
        <v>45522</v>
      </c>
      <c r="F57" t="str">
        <f t="array" ref="F57">INDEX(Bd_VENTILATIONS!$G:$G,MATCH(Tab_SuiviOF[[#This Row],[REFERENCE]]&amp;Tab_SuiviOF[[#This Row],[BLNO]],Bd_VENTILATIONS!$F:$F&amp;Bd_VENTILATIONS!$D:$D,0))</f>
        <v>A005M09-6</v>
      </c>
      <c r="G57" t="str">
        <f>IFERROR(MID(Tab_SuiviOF[[#This Row],[LOT]],1,SEARCH("-",Tab_SuiviOF[[#This Row],[LOT]])-1),Tab_SuiviOF[[#This Row],[LOT]])</f>
        <v>A005M09</v>
      </c>
      <c r="H57" t="s">
        <v>73</v>
      </c>
      <c r="I57" t="str">
        <f>INDEX(Bd_PF!$E:$E,MATCH(Tab_SuiviOF[[#This Row],[REFERENCE]],Bd_PF!$C:$C,0))</f>
        <v>Jus de veau lié  SANS GLUTAMATE 600G "BRAKE"</v>
      </c>
      <c r="J57" t="str">
        <f>INDEX(Bd_PF!$D:$D,MATCH(Tab_SuiviOF[[#This Row],[REFERENCE]],Bd_PF!$C:$C,0))</f>
        <v>SF01430</v>
      </c>
      <c r="K57" s="4">
        <f>INDEX(Bd_PF!$I:$I,MATCH(Tab_SuiviOF[[#This Row],[REFERENCE]],Bd_PF!$C:$C,0))</f>
        <v>0.6</v>
      </c>
      <c r="L57" t="str">
        <f>INDEX(Bd_PF!$J:$J,MATCH(Tab_SuiviOF[[#This Row],[REFERENCE]],Bd_PF!$C:$C,0))</f>
        <v>Boite plastique</v>
      </c>
      <c r="M57" t="str">
        <f>INDEX(Bd_PF!$K:$K,MATCH(Tab_SuiviOF[[#This Row],[REFERENCE]],Bd_PF!$C:$C,0))</f>
        <v>Produit pesé</v>
      </c>
      <c r="N57" s="3">
        <v>43109</v>
      </c>
      <c r="O57" s="3">
        <v>43109</v>
      </c>
      <c r="P57" s="5">
        <f>YEAR(Tab_SuiviOF[[#This Row],[DATEFINREVISEE]])</f>
        <v>2018</v>
      </c>
      <c r="Q57" s="5">
        <f>MONTH(Tab_SuiviOF[[#This Row],[DATEFINREVISEE]])</f>
        <v>1</v>
      </c>
      <c r="R57" s="5">
        <f>WEEKNUM(Tab_SuiviOF[[#This Row],[DATEFINREVISEE]],21)</f>
        <v>2</v>
      </c>
      <c r="S57">
        <v>233</v>
      </c>
      <c r="T57">
        <v>233</v>
      </c>
      <c r="U57">
        <v>220</v>
      </c>
      <c r="V57" s="4">
        <f>Tab_SuiviOF[[#This Row],[QTEBL]]*Tab_SuiviOF[[#This Row],[POIDS NET]]</f>
        <v>132</v>
      </c>
      <c r="W57" s="4">
        <f>IFERROR(INDEX(Bd_MÉLANGES!$I:$I,MATCH('Bd_FABRICATIONS PF'!$G:$G,Bd_MÉLANGES!$J:$J,0)),0)</f>
        <v>140</v>
      </c>
      <c r="X57" s="4">
        <f>IFERROR(INDEX(Bd_MÉLANGES!$K:$K,MATCH(Tab_SuiviOF[[#This Row],[LOT A PRENDRE EN COMPTE]],Bd_MÉLANGES!$J:$J,0)),0)</f>
        <v>139.80999999999997</v>
      </c>
    </row>
    <row r="58" spans="1:24" hidden="1" x14ac:dyDescent="0.2">
      <c r="A58">
        <v>102</v>
      </c>
      <c r="B58">
        <v>5</v>
      </c>
      <c r="C58">
        <v>40636</v>
      </c>
      <c r="D58">
        <v>678746</v>
      </c>
      <c r="E58">
        <v>45528</v>
      </c>
      <c r="F58" t="str">
        <f t="array" ref="F58">INDEX(Bd_VENTILATIONS!$G:$G,MATCH(Tab_SuiviOF[[#This Row],[REFERENCE]]&amp;Tab_SuiviOF[[#This Row],[BLNO]],Bd_VENTILATIONS!$F:$F&amp;Bd_VENTILATIONS!$D:$D,0))</f>
        <v>B356M01-2</v>
      </c>
      <c r="G58" t="str">
        <f>IFERROR(MID(Tab_SuiviOF[[#This Row],[LOT]],1,SEARCH("-",Tab_SuiviOF[[#This Row],[LOT]])-1),Tab_SuiviOF[[#This Row],[LOT]])</f>
        <v>B356M01</v>
      </c>
      <c r="H58" t="s">
        <v>1139</v>
      </c>
      <c r="I58" t="str">
        <f>INDEX(Bd_PF!$E:$E,MATCH(Tab_SuiviOF[[#This Row],[REFERENCE]],Bd_PF!$C:$C,0))</f>
        <v>Gel' Ami - sac 1 kg - "Tonus Line"</v>
      </c>
      <c r="J58" t="str">
        <f>INDEX(Bd_PF!$D:$D,MATCH(Tab_SuiviOF[[#This Row],[REFERENCE]],Bd_PF!$C:$C,0))</f>
        <v>SF01122</v>
      </c>
      <c r="K58" s="4">
        <f>INDEX(Bd_PF!$I:$I,MATCH(Tab_SuiviOF[[#This Row],[REFERENCE]],Bd_PF!$C:$C,0))</f>
        <v>1</v>
      </c>
      <c r="L58" t="str">
        <f>INDEX(Bd_PF!$J:$J,MATCH(Tab_SuiviOF[[#This Row],[REFERENCE]],Bd_PF!$C:$C,0))</f>
        <v>Tecse</v>
      </c>
      <c r="M58" t="str">
        <f>INDEX(Bd_PF!$K:$K,MATCH(Tab_SuiviOF[[#This Row],[REFERENCE]],Bd_PF!$C:$C,0))</f>
        <v>Produit pesé</v>
      </c>
      <c r="N58" s="3">
        <v>43109</v>
      </c>
      <c r="O58" s="3">
        <v>43109</v>
      </c>
      <c r="P58" s="5">
        <f>YEAR(Tab_SuiviOF[[#This Row],[DATEFINREVISEE]])</f>
        <v>2018</v>
      </c>
      <c r="Q58" s="5">
        <f>MONTH(Tab_SuiviOF[[#This Row],[DATEFINREVISEE]])</f>
        <v>1</v>
      </c>
      <c r="R58" s="5">
        <f>WEEKNUM(Tab_SuiviOF[[#This Row],[DATEFINREVISEE]],21)</f>
        <v>2</v>
      </c>
      <c r="S58">
        <v>423</v>
      </c>
      <c r="T58">
        <v>423</v>
      </c>
      <c r="U58">
        <v>420</v>
      </c>
      <c r="V58" s="4">
        <f>Tab_SuiviOF[[#This Row],[QTEBL]]*Tab_SuiviOF[[#This Row],[POIDS NET]]</f>
        <v>420</v>
      </c>
      <c r="W58" s="4">
        <f>IFERROR(INDEX(Bd_MÉLANGES!$I:$I,MATCH('Bd_FABRICATIONS PF'!$G:$G,Bd_MÉLANGES!$J:$J,0)),0)</f>
        <v>0</v>
      </c>
      <c r="X58" s="4">
        <f>IFERROR(INDEX(Bd_MÉLANGES!$K:$K,MATCH(Tab_SuiviOF[[#This Row],[LOT A PRENDRE EN COMPTE]],Bd_MÉLANGES!$J:$J,0)),0)</f>
        <v>0</v>
      </c>
    </row>
    <row r="59" spans="1:24" hidden="1" x14ac:dyDescent="0.2">
      <c r="A59">
        <v>102</v>
      </c>
      <c r="B59">
        <v>5</v>
      </c>
      <c r="C59">
        <v>40641</v>
      </c>
      <c r="D59">
        <v>678792</v>
      </c>
      <c r="E59">
        <v>45521</v>
      </c>
      <c r="F59" t="str">
        <f t="array" ref="F59">INDEX(Bd_VENTILATIONS!$G:$G,MATCH(Tab_SuiviOF[[#This Row],[REFERENCE]]&amp;Tab_SuiviOF[[#This Row],[BLNO]],Bd_VENTILATIONS!$F:$F&amp;Bd_VENTILATIONS!$D:$D,0))</f>
        <v>B356M03-2</v>
      </c>
      <c r="G59" t="str">
        <f>IFERROR(MID(Tab_SuiviOF[[#This Row],[LOT]],1,SEARCH("-",Tab_SuiviOF[[#This Row],[LOT]])-1),Tab_SuiviOF[[#This Row],[LOT]])</f>
        <v>B356M03</v>
      </c>
      <c r="H59" t="s">
        <v>1139</v>
      </c>
      <c r="I59" t="str">
        <f>INDEX(Bd_PF!$E:$E,MATCH(Tab_SuiviOF[[#This Row],[REFERENCE]],Bd_PF!$C:$C,0))</f>
        <v>Gel' Ami - sac 1 kg - "Tonus Line"</v>
      </c>
      <c r="J59" t="str">
        <f>INDEX(Bd_PF!$D:$D,MATCH(Tab_SuiviOF[[#This Row],[REFERENCE]],Bd_PF!$C:$C,0))</f>
        <v>SF01122</v>
      </c>
      <c r="K59" s="4">
        <f>INDEX(Bd_PF!$I:$I,MATCH(Tab_SuiviOF[[#This Row],[REFERENCE]],Bd_PF!$C:$C,0))</f>
        <v>1</v>
      </c>
      <c r="L59" t="str">
        <f>INDEX(Bd_PF!$J:$J,MATCH(Tab_SuiviOF[[#This Row],[REFERENCE]],Bd_PF!$C:$C,0))</f>
        <v>Tecse</v>
      </c>
      <c r="M59" t="str">
        <f>INDEX(Bd_PF!$K:$K,MATCH(Tab_SuiviOF[[#This Row],[REFERENCE]],Bd_PF!$C:$C,0))</f>
        <v>Produit pesé</v>
      </c>
      <c r="N59" s="3">
        <v>43109</v>
      </c>
      <c r="O59" s="3">
        <v>43109</v>
      </c>
      <c r="P59" s="5">
        <f>YEAR(Tab_SuiviOF[[#This Row],[DATEFINREVISEE]])</f>
        <v>2018</v>
      </c>
      <c r="Q59" s="5">
        <f>MONTH(Tab_SuiviOF[[#This Row],[DATEFINREVISEE]])</f>
        <v>1</v>
      </c>
      <c r="R59" s="5">
        <f>WEEKNUM(Tab_SuiviOF[[#This Row],[DATEFINREVISEE]],21)</f>
        <v>2</v>
      </c>
      <c r="S59">
        <v>423</v>
      </c>
      <c r="T59">
        <v>423</v>
      </c>
      <c r="U59">
        <v>437</v>
      </c>
      <c r="V59" s="4">
        <f>Tab_SuiviOF[[#This Row],[QTEBL]]*Tab_SuiviOF[[#This Row],[POIDS NET]]</f>
        <v>437</v>
      </c>
      <c r="W59" s="4">
        <f>IFERROR(INDEX(Bd_MÉLANGES!$I:$I,MATCH('Bd_FABRICATIONS PF'!$G:$G,Bd_MÉLANGES!$J:$J,0)),0)</f>
        <v>0</v>
      </c>
      <c r="X59" s="4">
        <f>IFERROR(INDEX(Bd_MÉLANGES!$K:$K,MATCH(Tab_SuiviOF[[#This Row],[LOT A PRENDRE EN COMPTE]],Bd_MÉLANGES!$J:$J,0)),0)</f>
        <v>0</v>
      </c>
    </row>
    <row r="60" spans="1:24" hidden="1" x14ac:dyDescent="0.2">
      <c r="A60">
        <v>102</v>
      </c>
      <c r="B60">
        <v>5</v>
      </c>
      <c r="C60">
        <v>40644</v>
      </c>
      <c r="D60">
        <v>678812</v>
      </c>
      <c r="E60">
        <v>45510</v>
      </c>
      <c r="F60" t="str">
        <f t="array" ref="F60">INDEX(Bd_VENTILATIONS!$G:$G,MATCH(Tab_SuiviOF[[#This Row],[REFERENCE]]&amp;Tab_SuiviOF[[#This Row],[BLNO]],Bd_VENTILATIONS!$F:$F&amp;Bd_VENTILATIONS!$D:$D,0))</f>
        <v>B355M12-2</v>
      </c>
      <c r="G60" t="str">
        <f>IFERROR(MID(Tab_SuiviOF[[#This Row],[LOT]],1,SEARCH("-",Tab_SuiviOF[[#This Row],[LOT]])-1),Tab_SuiviOF[[#This Row],[LOT]])</f>
        <v>B355M12</v>
      </c>
      <c r="H60" t="s">
        <v>1139</v>
      </c>
      <c r="I60" t="str">
        <f>INDEX(Bd_PF!$E:$E,MATCH(Tab_SuiviOF[[#This Row],[REFERENCE]],Bd_PF!$C:$C,0))</f>
        <v>Gel' Ami - sac 1 kg - "Tonus Line"</v>
      </c>
      <c r="J60" t="str">
        <f>INDEX(Bd_PF!$D:$D,MATCH(Tab_SuiviOF[[#This Row],[REFERENCE]],Bd_PF!$C:$C,0))</f>
        <v>SF01122</v>
      </c>
      <c r="K60" s="4">
        <f>INDEX(Bd_PF!$I:$I,MATCH(Tab_SuiviOF[[#This Row],[REFERENCE]],Bd_PF!$C:$C,0))</f>
        <v>1</v>
      </c>
      <c r="L60" t="str">
        <f>INDEX(Bd_PF!$J:$J,MATCH(Tab_SuiviOF[[#This Row],[REFERENCE]],Bd_PF!$C:$C,0))</f>
        <v>Tecse</v>
      </c>
      <c r="M60" t="str">
        <f>INDEX(Bd_PF!$K:$K,MATCH(Tab_SuiviOF[[#This Row],[REFERENCE]],Bd_PF!$C:$C,0))</f>
        <v>Produit pesé</v>
      </c>
      <c r="N60" s="3">
        <v>43108</v>
      </c>
      <c r="O60" s="3">
        <v>43109</v>
      </c>
      <c r="P60" s="5">
        <f>YEAR(Tab_SuiviOF[[#This Row],[DATEFINREVISEE]])</f>
        <v>2018</v>
      </c>
      <c r="Q60" s="5">
        <f>MONTH(Tab_SuiviOF[[#This Row],[DATEFINREVISEE]])</f>
        <v>1</v>
      </c>
      <c r="R60" s="5">
        <f>WEEKNUM(Tab_SuiviOF[[#This Row],[DATEFINREVISEE]],21)</f>
        <v>2</v>
      </c>
      <c r="S60">
        <v>423</v>
      </c>
      <c r="T60">
        <v>423</v>
      </c>
      <c r="U60">
        <v>420</v>
      </c>
      <c r="V60" s="4">
        <f>Tab_SuiviOF[[#This Row],[QTEBL]]*Tab_SuiviOF[[#This Row],[POIDS NET]]</f>
        <v>420</v>
      </c>
      <c r="W60" s="4">
        <f>IFERROR(INDEX(Bd_MÉLANGES!$I:$I,MATCH('Bd_FABRICATIONS PF'!$G:$G,Bd_MÉLANGES!$J:$J,0)),0)</f>
        <v>0</v>
      </c>
      <c r="X60" s="4">
        <f>IFERROR(INDEX(Bd_MÉLANGES!$K:$K,MATCH(Tab_SuiviOF[[#This Row],[LOT A PRENDRE EN COMPTE]],Bd_MÉLANGES!$J:$J,0)),0)</f>
        <v>0</v>
      </c>
    </row>
    <row r="61" spans="1:24" hidden="1" x14ac:dyDescent="0.2">
      <c r="A61">
        <v>102</v>
      </c>
      <c r="B61">
        <v>5</v>
      </c>
      <c r="C61">
        <v>40645</v>
      </c>
      <c r="D61">
        <v>678817</v>
      </c>
      <c r="E61">
        <v>45517</v>
      </c>
      <c r="F61" t="str">
        <f t="array" ref="F61">INDEX(Bd_VENTILATIONS!$G:$G,MATCH(Tab_SuiviOF[[#This Row],[REFERENCE]]&amp;Tab_SuiviOF[[#This Row],[BLNO]],Bd_VENTILATIONS!$F:$F&amp;Bd_VENTILATIONS!$D:$D,0))</f>
        <v>B356M02-2</v>
      </c>
      <c r="G61" t="str">
        <f>IFERROR(MID(Tab_SuiviOF[[#This Row],[LOT]],1,SEARCH("-",Tab_SuiviOF[[#This Row],[LOT]])-1),Tab_SuiviOF[[#This Row],[LOT]])</f>
        <v>B356M02</v>
      </c>
      <c r="H61" t="s">
        <v>1139</v>
      </c>
      <c r="I61" t="str">
        <f>INDEX(Bd_PF!$E:$E,MATCH(Tab_SuiviOF[[#This Row],[REFERENCE]],Bd_PF!$C:$C,0))</f>
        <v>Gel' Ami - sac 1 kg - "Tonus Line"</v>
      </c>
      <c r="J61" t="str">
        <f>INDEX(Bd_PF!$D:$D,MATCH(Tab_SuiviOF[[#This Row],[REFERENCE]],Bd_PF!$C:$C,0))</f>
        <v>SF01122</v>
      </c>
      <c r="K61" s="4">
        <f>INDEX(Bd_PF!$I:$I,MATCH(Tab_SuiviOF[[#This Row],[REFERENCE]],Bd_PF!$C:$C,0))</f>
        <v>1</v>
      </c>
      <c r="L61" t="str">
        <f>INDEX(Bd_PF!$J:$J,MATCH(Tab_SuiviOF[[#This Row],[REFERENCE]],Bd_PF!$C:$C,0))</f>
        <v>Tecse</v>
      </c>
      <c r="M61" t="str">
        <f>INDEX(Bd_PF!$K:$K,MATCH(Tab_SuiviOF[[#This Row],[REFERENCE]],Bd_PF!$C:$C,0))</f>
        <v>Produit pesé</v>
      </c>
      <c r="N61" s="3">
        <v>43109</v>
      </c>
      <c r="O61" s="3">
        <v>43109</v>
      </c>
      <c r="P61" s="5">
        <f>YEAR(Tab_SuiviOF[[#This Row],[DATEFINREVISEE]])</f>
        <v>2018</v>
      </c>
      <c r="Q61" s="5">
        <f>MONTH(Tab_SuiviOF[[#This Row],[DATEFINREVISEE]])</f>
        <v>1</v>
      </c>
      <c r="R61" s="5">
        <f>WEEKNUM(Tab_SuiviOF[[#This Row],[DATEFINREVISEE]],21)</f>
        <v>2</v>
      </c>
      <c r="S61">
        <v>423</v>
      </c>
      <c r="T61">
        <v>423</v>
      </c>
      <c r="U61">
        <v>420</v>
      </c>
      <c r="V61" s="4">
        <f>Tab_SuiviOF[[#This Row],[QTEBL]]*Tab_SuiviOF[[#This Row],[POIDS NET]]</f>
        <v>420</v>
      </c>
      <c r="W61" s="4">
        <f>IFERROR(INDEX(Bd_MÉLANGES!$I:$I,MATCH('Bd_FABRICATIONS PF'!$G:$G,Bd_MÉLANGES!$J:$J,0)),0)</f>
        <v>0</v>
      </c>
      <c r="X61" s="4">
        <f>IFERROR(INDEX(Bd_MÉLANGES!$K:$K,MATCH(Tab_SuiviOF[[#This Row],[LOT A PRENDRE EN COMPTE]],Bd_MÉLANGES!$J:$J,0)),0)</f>
        <v>0</v>
      </c>
    </row>
    <row r="62" spans="1:24" hidden="1" x14ac:dyDescent="0.2">
      <c r="A62">
        <v>102</v>
      </c>
      <c r="B62">
        <v>5</v>
      </c>
      <c r="C62">
        <v>40410</v>
      </c>
      <c r="D62">
        <v>675015</v>
      </c>
      <c r="E62">
        <v>45548</v>
      </c>
      <c r="F62" t="str">
        <f t="array" ref="F62">INDEX(Bd_VENTILATIONS!$G:$G,MATCH(Tab_SuiviOF[[#This Row],[REFERENCE]]&amp;Tab_SuiviOF[[#This Row],[BLNO]],Bd_VENTILATIONS!$F:$F&amp;Bd_VENTILATIONS!$D:$D,0))</f>
        <v>A004M01-2</v>
      </c>
      <c r="G62" t="str">
        <f>IFERROR(MID(Tab_SuiviOF[[#This Row],[LOT]],1,SEARCH("-",Tab_SuiviOF[[#This Row],[LOT]])-1),Tab_SuiviOF[[#This Row],[LOT]])</f>
        <v>A004M01</v>
      </c>
      <c r="H62" t="s">
        <v>907</v>
      </c>
      <c r="I62" t="str">
        <f>INDEX(Bd_PF!$E:$E,MATCH(Tab_SuiviOF[[#This Row],[REFERENCE]],Bd_PF!$C:$C,0))</f>
        <v>Céréales instant parfum BISCUIT avec édulcorant 650 g</v>
      </c>
      <c r="J62" t="str">
        <f>INDEX(Bd_PF!$D:$D,MATCH(Tab_SuiviOF[[#This Row],[REFERENCE]],Bd_PF!$C:$C,0))</f>
        <v>SF01436</v>
      </c>
      <c r="K62" s="4">
        <f>INDEX(Bd_PF!$I:$I,MATCH(Tab_SuiviOF[[#This Row],[REFERENCE]],Bd_PF!$C:$C,0))</f>
        <v>0.65</v>
      </c>
      <c r="L62" t="str">
        <f>INDEX(Bd_PF!$J:$J,MATCH(Tab_SuiviOF[[#This Row],[REFERENCE]],Bd_PF!$C:$C,0))</f>
        <v>Tecse</v>
      </c>
      <c r="M62" t="str">
        <f>INDEX(Bd_PF!$K:$K,MATCH(Tab_SuiviOF[[#This Row],[REFERENCE]],Bd_PF!$C:$C,0))</f>
        <v>Produit pesé</v>
      </c>
      <c r="N62" s="3">
        <v>43110</v>
      </c>
      <c r="O62" s="3">
        <v>43110</v>
      </c>
      <c r="P62" s="5">
        <f>YEAR(Tab_SuiviOF[[#This Row],[DATEFINREVISEE]])</f>
        <v>2018</v>
      </c>
      <c r="Q62" s="5">
        <f>MONTH(Tab_SuiviOF[[#This Row],[DATEFINREVISEE]])</f>
        <v>1</v>
      </c>
      <c r="R62" s="5">
        <f>WEEKNUM(Tab_SuiviOF[[#This Row],[DATEFINREVISEE]],21)</f>
        <v>2</v>
      </c>
      <c r="S62">
        <v>972</v>
      </c>
      <c r="T62">
        <v>972</v>
      </c>
      <c r="U62">
        <v>959</v>
      </c>
      <c r="V62" s="4">
        <f>Tab_SuiviOF[[#This Row],[QTEBL]]*Tab_SuiviOF[[#This Row],[POIDS NET]]</f>
        <v>623.35</v>
      </c>
      <c r="W62" s="4">
        <f>IFERROR(INDEX(Bd_MÉLANGES!$I:$I,MATCH('Bd_FABRICATIONS PF'!$G:$G,Bd_MÉLANGES!$J:$J,0)),0)</f>
        <v>632.79999999999995</v>
      </c>
      <c r="X62" s="4">
        <f>IFERROR(INDEX(Bd_MÉLANGES!$K:$K,MATCH(Tab_SuiviOF[[#This Row],[LOT A PRENDRE EN COMPTE]],Bd_MÉLANGES!$J:$J,0)),0)</f>
        <v>625.79999999999995</v>
      </c>
    </row>
    <row r="63" spans="1:24" hidden="1" x14ac:dyDescent="0.2">
      <c r="A63">
        <v>102</v>
      </c>
      <c r="B63">
        <v>5</v>
      </c>
      <c r="C63">
        <v>40412</v>
      </c>
      <c r="D63">
        <v>679656</v>
      </c>
      <c r="E63">
        <v>45545</v>
      </c>
      <c r="F63" t="str">
        <f t="array" ref="F63">INDEX(Bd_VENTILATIONS!$G:$G,MATCH(Tab_SuiviOF[[#This Row],[REFERENCE]]&amp;Tab_SuiviOF[[#This Row],[BLNO]],Bd_VENTILATIONS!$F:$F&amp;Bd_VENTILATIONS!$D:$D,0))</f>
        <v>A004M02-2</v>
      </c>
      <c r="G63" t="str">
        <f>IFERROR(MID(Tab_SuiviOF[[#This Row],[LOT]],1,SEARCH("-",Tab_SuiviOF[[#This Row],[LOT]])-1),Tab_SuiviOF[[#This Row],[LOT]])</f>
        <v>A004M02</v>
      </c>
      <c r="H63" t="s">
        <v>768</v>
      </c>
      <c r="I63" t="str">
        <f>INDEX(Bd_PF!$E:$E,MATCH(Tab_SuiviOF[[#This Row],[REFERENCE]],Bd_PF!$C:$C,0))</f>
        <v>Céréales instant saveur miel Tonus Line 650 g</v>
      </c>
      <c r="J63" t="str">
        <f>INDEX(Bd_PF!$D:$D,MATCH(Tab_SuiviOF[[#This Row],[REFERENCE]],Bd_PF!$C:$C,0))</f>
        <v>SF01239</v>
      </c>
      <c r="K63" s="4">
        <f>INDEX(Bd_PF!$I:$I,MATCH(Tab_SuiviOF[[#This Row],[REFERENCE]],Bd_PF!$C:$C,0))</f>
        <v>0.65</v>
      </c>
      <c r="L63" t="str">
        <f>INDEX(Bd_PF!$J:$J,MATCH(Tab_SuiviOF[[#This Row],[REFERENCE]],Bd_PF!$C:$C,0))</f>
        <v>Tecse</v>
      </c>
      <c r="M63" t="str">
        <f>INDEX(Bd_PF!$K:$K,MATCH(Tab_SuiviOF[[#This Row],[REFERENCE]],Bd_PF!$C:$C,0))</f>
        <v>Produit pesé</v>
      </c>
      <c r="N63" s="3">
        <v>43110</v>
      </c>
      <c r="O63" s="3">
        <v>43110</v>
      </c>
      <c r="P63" s="5">
        <f>YEAR(Tab_SuiviOF[[#This Row],[DATEFINREVISEE]])</f>
        <v>2018</v>
      </c>
      <c r="Q63" s="5">
        <f>MONTH(Tab_SuiviOF[[#This Row],[DATEFINREVISEE]])</f>
        <v>1</v>
      </c>
      <c r="R63" s="5">
        <f>WEEKNUM(Tab_SuiviOF[[#This Row],[DATEFINREVISEE]],21)</f>
        <v>2</v>
      </c>
      <c r="S63">
        <v>648</v>
      </c>
      <c r="T63">
        <v>648</v>
      </c>
      <c r="U63">
        <v>620</v>
      </c>
      <c r="V63" s="4">
        <f>Tab_SuiviOF[[#This Row],[QTEBL]]*Tab_SuiviOF[[#This Row],[POIDS NET]]</f>
        <v>403</v>
      </c>
      <c r="W63" s="4">
        <f>IFERROR(INDEX(Bd_MÉLANGES!$I:$I,MATCH('Bd_FABRICATIONS PF'!$G:$G,Bd_MÉLANGES!$J:$J,0)),0)</f>
        <v>411.6</v>
      </c>
      <c r="X63" s="4">
        <f>IFERROR(INDEX(Bd_MÉLANGES!$K:$K,MATCH(Tab_SuiviOF[[#This Row],[LOT A PRENDRE EN COMPTE]],Bd_MÉLANGES!$J:$J,0)),0)</f>
        <v>407</v>
      </c>
    </row>
    <row r="64" spans="1:24" hidden="1" x14ac:dyDescent="0.2">
      <c r="A64">
        <v>102</v>
      </c>
      <c r="B64">
        <v>5</v>
      </c>
      <c r="C64">
        <v>40441</v>
      </c>
      <c r="D64">
        <v>679657</v>
      </c>
      <c r="E64">
        <v>45546</v>
      </c>
      <c r="F64" t="str">
        <f t="array" ref="F64">INDEX(Bd_VENTILATIONS!$G:$G,MATCH(Tab_SuiviOF[[#This Row],[REFERENCE]]&amp;Tab_SuiviOF[[#This Row],[BLNO]],Bd_VENTILATIONS!$F:$F&amp;Bd_VENTILATIONS!$D:$D,0))</f>
        <v>A008M06-6</v>
      </c>
      <c r="G64" t="str">
        <f>IFERROR(MID(Tab_SuiviOF[[#This Row],[LOT]],1,SEARCH("-",Tab_SuiviOF[[#This Row],[LOT]])-1),Tab_SuiviOF[[#This Row],[LOT]])</f>
        <v>A008M06</v>
      </c>
      <c r="H64" t="s">
        <v>55</v>
      </c>
      <c r="I64" t="str">
        <f>INDEX(Bd_PF!$E:$E,MATCH(Tab_SuiviOF[[#This Row],[REFERENCE]],Bd_PF!$C:$C,0))</f>
        <v>Fonds blanc de volaille SANS GLUTAMATE 600G "BRAKE"</v>
      </c>
      <c r="J64" t="str">
        <f>INDEX(Bd_PF!$D:$D,MATCH(Tab_SuiviOF[[#This Row],[REFERENCE]],Bd_PF!$C:$C,0))</f>
        <v>SF01387</v>
      </c>
      <c r="K64" s="4">
        <f>INDEX(Bd_PF!$I:$I,MATCH(Tab_SuiviOF[[#This Row],[REFERENCE]],Bd_PF!$C:$C,0))</f>
        <v>0.6</v>
      </c>
      <c r="L64" t="str">
        <f>INDEX(Bd_PF!$J:$J,MATCH(Tab_SuiviOF[[#This Row],[REFERENCE]],Bd_PF!$C:$C,0))</f>
        <v>Boite plastique</v>
      </c>
      <c r="M64" t="str">
        <f>INDEX(Bd_PF!$K:$K,MATCH(Tab_SuiviOF[[#This Row],[REFERENCE]],Bd_PF!$C:$C,0))</f>
        <v>Produit pesé</v>
      </c>
      <c r="N64" s="3">
        <v>43110</v>
      </c>
      <c r="O64" s="3">
        <v>43110</v>
      </c>
      <c r="P64" s="5">
        <f>YEAR(Tab_SuiviOF[[#This Row],[DATEFINREVISEE]])</f>
        <v>2018</v>
      </c>
      <c r="Q64" s="5">
        <f>MONTH(Tab_SuiviOF[[#This Row],[DATEFINREVISEE]])</f>
        <v>1</v>
      </c>
      <c r="R64" s="5">
        <f>WEEKNUM(Tab_SuiviOF[[#This Row],[DATEFINREVISEE]],21)</f>
        <v>2</v>
      </c>
      <c r="S64">
        <v>768</v>
      </c>
      <c r="T64">
        <v>768</v>
      </c>
      <c r="U64">
        <v>760</v>
      </c>
      <c r="V64" s="4">
        <f>Tab_SuiviOF[[#This Row],[QTEBL]]*Tab_SuiviOF[[#This Row],[POIDS NET]]</f>
        <v>456</v>
      </c>
      <c r="W64" s="4">
        <f>IFERROR(INDEX(Bd_MÉLANGES!$I:$I,MATCH('Bd_FABRICATIONS PF'!$G:$G,Bd_MÉLANGES!$J:$J,0)),0)</f>
        <v>461.2</v>
      </c>
      <c r="X64" s="4">
        <f>IFERROR(INDEX(Bd_MÉLANGES!$K:$K,MATCH(Tab_SuiviOF[[#This Row],[LOT A PRENDRE EN COMPTE]],Bd_MÉLANGES!$J:$J,0)),0)</f>
        <v>460.80999999999995</v>
      </c>
    </row>
    <row r="65" spans="1:24" hidden="1" x14ac:dyDescent="0.2">
      <c r="A65">
        <v>102</v>
      </c>
      <c r="B65">
        <v>5</v>
      </c>
      <c r="C65">
        <v>40447</v>
      </c>
      <c r="D65">
        <v>675376</v>
      </c>
      <c r="E65">
        <v>45533</v>
      </c>
      <c r="F65" t="str">
        <f t="array" ref="F65">INDEX(Bd_VENTILATIONS!$G:$G,MATCH(Tab_SuiviOF[[#This Row],[REFERENCE]]&amp;Tab_SuiviOF[[#This Row],[BLNO]],Bd_VENTILATIONS!$F:$F&amp;Bd_VENTILATIONS!$D:$D,0))</f>
        <v>A008M07-6</v>
      </c>
      <c r="G65" t="str">
        <f>IFERROR(MID(Tab_SuiviOF[[#This Row],[LOT]],1,SEARCH("-",Tab_SuiviOF[[#This Row],[LOT]])-1),Tab_SuiviOF[[#This Row],[LOT]])</f>
        <v>A008M07</v>
      </c>
      <c r="H65" t="s">
        <v>64</v>
      </c>
      <c r="I65" t="str">
        <f>INDEX(Bd_PF!$E:$E,MATCH(Tab_SuiviOF[[#This Row],[REFERENCE]],Bd_PF!$C:$C,0))</f>
        <v>Bouillon de légumes SANS GLUTAMATE  "BRAKE"</v>
      </c>
      <c r="J65" t="str">
        <f>INDEX(Bd_PF!$D:$D,MATCH(Tab_SuiviOF[[#This Row],[REFERENCE]],Bd_PF!$C:$C,0))</f>
        <v>SF01390</v>
      </c>
      <c r="K65" s="4">
        <f>INDEX(Bd_PF!$I:$I,MATCH(Tab_SuiviOF[[#This Row],[REFERENCE]],Bd_PF!$C:$C,0))</f>
        <v>1.5</v>
      </c>
      <c r="L65" t="str">
        <f>INDEX(Bd_PF!$J:$J,MATCH(Tab_SuiviOF[[#This Row],[REFERENCE]],Bd_PF!$C:$C,0))</f>
        <v>Boite plastique</v>
      </c>
      <c r="M65" t="str">
        <f>INDEX(Bd_PF!$K:$K,MATCH(Tab_SuiviOF[[#This Row],[REFERENCE]],Bd_PF!$C:$C,0))</f>
        <v>Produit pesé</v>
      </c>
      <c r="N65" s="3">
        <v>43110</v>
      </c>
      <c r="O65" s="3">
        <v>43110</v>
      </c>
      <c r="P65" s="5">
        <f>YEAR(Tab_SuiviOF[[#This Row],[DATEFINREVISEE]])</f>
        <v>2018</v>
      </c>
      <c r="Q65" s="5">
        <f>MONTH(Tab_SuiviOF[[#This Row],[DATEFINREVISEE]])</f>
        <v>1</v>
      </c>
      <c r="R65" s="5">
        <f>WEEKNUM(Tab_SuiviOF[[#This Row],[DATEFINREVISEE]],21)</f>
        <v>2</v>
      </c>
      <c r="S65">
        <v>108</v>
      </c>
      <c r="T65">
        <v>78</v>
      </c>
      <c r="U65">
        <v>76</v>
      </c>
      <c r="V65" s="4">
        <f>Tab_SuiviOF[[#This Row],[QTEBL]]*Tab_SuiviOF[[#This Row],[POIDS NET]]</f>
        <v>114</v>
      </c>
      <c r="W65" s="4">
        <f>IFERROR(INDEX(Bd_MÉLANGES!$I:$I,MATCH('Bd_FABRICATIONS PF'!$G:$G,Bd_MÉLANGES!$J:$J,0)),0)</f>
        <v>116.2</v>
      </c>
      <c r="X65" s="4">
        <f>IFERROR(INDEX(Bd_MÉLANGES!$K:$K,MATCH(Tab_SuiviOF[[#This Row],[LOT A PRENDRE EN COMPTE]],Bd_MÉLANGES!$J:$J,0)),0)</f>
        <v>116.91999999999999</v>
      </c>
    </row>
    <row r="66" spans="1:24" hidden="1" x14ac:dyDescent="0.2">
      <c r="A66">
        <v>102</v>
      </c>
      <c r="B66">
        <v>5</v>
      </c>
      <c r="C66">
        <v>40451</v>
      </c>
      <c r="D66">
        <v>675423</v>
      </c>
      <c r="E66">
        <v>45549</v>
      </c>
      <c r="F66" t="str">
        <f t="array" ref="F66">INDEX(Bd_VENTILATIONS!$G:$G,MATCH(Tab_SuiviOF[[#This Row],[REFERENCE]]&amp;Tab_SuiviOF[[#This Row],[BLNO]],Bd_VENTILATIONS!$F:$F&amp;Bd_VENTILATIONS!$D:$D,0))</f>
        <v>A009M01-6</v>
      </c>
      <c r="G66" t="str">
        <f>IFERROR(MID(Tab_SuiviOF[[#This Row],[LOT]],1,SEARCH("-",Tab_SuiviOF[[#This Row],[LOT]])-1),Tab_SuiviOF[[#This Row],[LOT]])</f>
        <v>A009M01</v>
      </c>
      <c r="H66" t="s">
        <v>70</v>
      </c>
      <c r="I66" t="str">
        <f>INDEX(Bd_PF!$E:$E,MATCH(Tab_SuiviOF[[#This Row],[REFERENCE]],Bd_PF!$C:$C,0))</f>
        <v>Fonds brun lié demi-glace SANS GLUTAMATE 600G "BRAKE"</v>
      </c>
      <c r="J66" t="str">
        <f>INDEX(Bd_PF!$D:$D,MATCH(Tab_SuiviOF[[#This Row],[REFERENCE]],Bd_PF!$C:$C,0))</f>
        <v>SF01429</v>
      </c>
      <c r="K66" s="4">
        <f>INDEX(Bd_PF!$I:$I,MATCH(Tab_SuiviOF[[#This Row],[REFERENCE]],Bd_PF!$C:$C,0))</f>
        <v>0.6</v>
      </c>
      <c r="L66" t="str">
        <f>INDEX(Bd_PF!$J:$J,MATCH(Tab_SuiviOF[[#This Row],[REFERENCE]],Bd_PF!$C:$C,0))</f>
        <v>Boite plastique</v>
      </c>
      <c r="M66" t="str">
        <f>INDEX(Bd_PF!$K:$K,MATCH(Tab_SuiviOF[[#This Row],[REFERENCE]],Bd_PF!$C:$C,0))</f>
        <v>Produit pesé</v>
      </c>
      <c r="N66" s="3">
        <v>43110</v>
      </c>
      <c r="O66" s="3">
        <v>43110</v>
      </c>
      <c r="P66" s="5">
        <f>YEAR(Tab_SuiviOF[[#This Row],[DATEFINREVISEE]])</f>
        <v>2018</v>
      </c>
      <c r="Q66" s="5">
        <f>MONTH(Tab_SuiviOF[[#This Row],[DATEFINREVISEE]])</f>
        <v>1</v>
      </c>
      <c r="R66" s="5">
        <f>WEEKNUM(Tab_SuiviOF[[#This Row],[DATEFINREVISEE]],21)</f>
        <v>2</v>
      </c>
      <c r="S66">
        <v>384</v>
      </c>
      <c r="T66">
        <v>384</v>
      </c>
      <c r="U66">
        <v>377</v>
      </c>
      <c r="V66" s="4">
        <f>Tab_SuiviOF[[#This Row],[QTEBL]]*Tab_SuiviOF[[#This Row],[POIDS NET]]</f>
        <v>226.2</v>
      </c>
      <c r="W66" s="4">
        <f>IFERROR(INDEX(Bd_MÉLANGES!$I:$I,MATCH('Bd_FABRICATIONS PF'!$G:$G,Bd_MÉLANGES!$J:$J,0)),0)</f>
        <v>230.8</v>
      </c>
      <c r="X66" s="4">
        <f>IFERROR(INDEX(Bd_MÉLANGES!$K:$K,MATCH(Tab_SuiviOF[[#This Row],[LOT A PRENDRE EN COMPTE]],Bd_MÉLANGES!$J:$J,0)),0)</f>
        <v>230.40999999999997</v>
      </c>
    </row>
    <row r="67" spans="1:24" hidden="1" x14ac:dyDescent="0.2">
      <c r="A67">
        <v>102</v>
      </c>
      <c r="B67">
        <v>5</v>
      </c>
      <c r="C67">
        <v>40457</v>
      </c>
      <c r="D67">
        <v>675502</v>
      </c>
      <c r="E67">
        <v>45536</v>
      </c>
      <c r="F67" t="str">
        <f t="array" ref="F67">INDEX(Bd_VENTILATIONS!$G:$G,MATCH(Tab_SuiviOF[[#This Row],[REFERENCE]]&amp;Tab_SuiviOF[[#This Row],[BLNO]],Bd_VENTILATIONS!$F:$F&amp;Bd_VENTILATIONS!$D:$D,0))</f>
        <v>A008M03-6</v>
      </c>
      <c r="G67" t="str">
        <f>IFERROR(MID(Tab_SuiviOF[[#This Row],[LOT]],1,SEARCH("-",Tab_SuiviOF[[#This Row],[LOT]])-1),Tab_SuiviOF[[#This Row],[LOT]])</f>
        <v>A008M03</v>
      </c>
      <c r="H67" t="s">
        <v>79</v>
      </c>
      <c r="I67" t="str">
        <f>INDEX(Bd_PF!$E:$E,MATCH(Tab_SuiviOF[[#This Row],[REFERENCE]],Bd_PF!$C:$C,0))</f>
        <v>Bouillon de volaille SANS GLUTAMATE 1.5KG "BRAKE"</v>
      </c>
      <c r="J67" t="str">
        <f>INDEX(Bd_PF!$D:$D,MATCH(Tab_SuiviOF[[#This Row],[REFERENCE]],Bd_PF!$C:$C,0))</f>
        <v>SF01432</v>
      </c>
      <c r="K67" s="4">
        <f>INDEX(Bd_PF!$I:$I,MATCH(Tab_SuiviOF[[#This Row],[REFERENCE]],Bd_PF!$C:$C,0))</f>
        <v>1.5</v>
      </c>
      <c r="L67" t="str">
        <f>INDEX(Bd_PF!$J:$J,MATCH(Tab_SuiviOF[[#This Row],[REFERENCE]],Bd_PF!$C:$C,0))</f>
        <v>Boite plastique</v>
      </c>
      <c r="M67" t="str">
        <f>INDEX(Bd_PF!$K:$K,MATCH(Tab_SuiviOF[[#This Row],[REFERENCE]],Bd_PF!$C:$C,0))</f>
        <v>Produit pesé</v>
      </c>
      <c r="N67" s="3">
        <v>43109</v>
      </c>
      <c r="O67" s="3">
        <v>43110</v>
      </c>
      <c r="P67" s="5">
        <f>YEAR(Tab_SuiviOF[[#This Row],[DATEFINREVISEE]])</f>
        <v>2018</v>
      </c>
      <c r="Q67" s="5">
        <f>MONTH(Tab_SuiviOF[[#This Row],[DATEFINREVISEE]])</f>
        <v>1</v>
      </c>
      <c r="R67" s="5">
        <f>WEEKNUM(Tab_SuiviOF[[#This Row],[DATEFINREVISEE]],21)</f>
        <v>2</v>
      </c>
      <c r="S67">
        <v>432</v>
      </c>
      <c r="T67">
        <v>432</v>
      </c>
      <c r="U67">
        <v>427</v>
      </c>
      <c r="V67" s="4">
        <f>Tab_SuiviOF[[#This Row],[QTEBL]]*Tab_SuiviOF[[#This Row],[POIDS NET]]</f>
        <v>640.5</v>
      </c>
      <c r="W67" s="4">
        <f>IFERROR(INDEX(Bd_MÉLANGES!$I:$I,MATCH('Bd_FABRICATIONS PF'!$G:$G,Bd_MÉLANGES!$J:$J,0)),0)</f>
        <v>646.6</v>
      </c>
      <c r="X67" s="4">
        <f>IFERROR(INDEX(Bd_MÉLANGES!$K:$K,MATCH(Tab_SuiviOF[[#This Row],[LOT A PRENDRE EN COMPTE]],Bd_MÉLANGES!$J:$J,0)),0)</f>
        <v>645.97</v>
      </c>
    </row>
    <row r="68" spans="1:24" hidden="1" x14ac:dyDescent="0.2">
      <c r="A68">
        <v>102</v>
      </c>
      <c r="B68">
        <v>5</v>
      </c>
      <c r="C68">
        <v>40465</v>
      </c>
      <c r="D68">
        <v>675574</v>
      </c>
      <c r="E68">
        <v>45537</v>
      </c>
      <c r="F68" t="str">
        <f t="array" ref="F68">INDEX(Bd_VENTILATIONS!$G:$G,MATCH(Tab_SuiviOF[[#This Row],[REFERENCE]]&amp;Tab_SuiviOF[[#This Row],[BLNO]],Bd_VENTILATIONS!$F:$F&amp;Bd_VENTILATIONS!$D:$D,0))</f>
        <v>A004M08-2</v>
      </c>
      <c r="G68" t="str">
        <f>IFERROR(MID(Tab_SuiviOF[[#This Row],[LOT]],1,SEARCH("-",Tab_SuiviOF[[#This Row],[LOT]])-1),Tab_SuiviOF[[#This Row],[LOT]])</f>
        <v>A004M08</v>
      </c>
      <c r="H68" t="s">
        <v>697</v>
      </c>
      <c r="I68" t="str">
        <f>INDEX(Bd_PF!$E:$E,MATCH(Tab_SuiviOF[[#This Row],[REFERENCE]],Bd_PF!$C:$C,0))</f>
        <v>Entremets parfum café - sac 1 kg - "Cookalim"</v>
      </c>
      <c r="J68" t="str">
        <f>INDEX(Bd_PF!$D:$D,MATCH(Tab_SuiviOF[[#This Row],[REFERENCE]],Bd_PF!$C:$C,0))</f>
        <v>SF01051</v>
      </c>
      <c r="K68" s="4">
        <f>INDEX(Bd_PF!$I:$I,MATCH(Tab_SuiviOF[[#This Row],[REFERENCE]],Bd_PF!$C:$C,0))</f>
        <v>1</v>
      </c>
      <c r="L68" t="str">
        <f>INDEX(Bd_PF!$J:$J,MATCH(Tab_SuiviOF[[#This Row],[REFERENCE]],Bd_PF!$C:$C,0))</f>
        <v>Tecse</v>
      </c>
      <c r="M68" t="str">
        <f>INDEX(Bd_PF!$K:$K,MATCH(Tab_SuiviOF[[#This Row],[REFERENCE]],Bd_PF!$C:$C,0))</f>
        <v>Produit pesé</v>
      </c>
      <c r="N68" s="3">
        <v>43110</v>
      </c>
      <c r="O68" s="3">
        <v>43110</v>
      </c>
      <c r="P68" s="5">
        <f>YEAR(Tab_SuiviOF[[#This Row],[DATEFINREVISEE]])</f>
        <v>2018</v>
      </c>
      <c r="Q68" s="5">
        <f>MONTH(Tab_SuiviOF[[#This Row],[DATEFINREVISEE]])</f>
        <v>1</v>
      </c>
      <c r="R68" s="5">
        <f>WEEKNUM(Tab_SuiviOF[[#This Row],[DATEFINREVISEE]],21)</f>
        <v>2</v>
      </c>
      <c r="S68">
        <v>300</v>
      </c>
      <c r="T68">
        <v>300</v>
      </c>
      <c r="U68">
        <v>296</v>
      </c>
      <c r="V68" s="4">
        <f>Tab_SuiviOF[[#This Row],[QTEBL]]*Tab_SuiviOF[[#This Row],[POIDS NET]]</f>
        <v>296</v>
      </c>
      <c r="W68" s="4">
        <f>IFERROR(INDEX(Bd_MÉLANGES!$I:$I,MATCH('Bd_FABRICATIONS PF'!$G:$G,Bd_MÉLANGES!$J:$J,0)),0)</f>
        <v>300.60000000000002</v>
      </c>
      <c r="X68" s="4">
        <f>IFERROR(INDEX(Bd_MÉLANGES!$K:$K,MATCH(Tab_SuiviOF[[#This Row],[LOT A PRENDRE EN COMPTE]],Bd_MÉLANGES!$J:$J,0)),0)</f>
        <v>300</v>
      </c>
    </row>
    <row r="69" spans="1:24" hidden="1" x14ac:dyDescent="0.2">
      <c r="A69">
        <v>102</v>
      </c>
      <c r="B69">
        <v>5</v>
      </c>
      <c r="C69">
        <v>40654</v>
      </c>
      <c r="D69">
        <v>678900</v>
      </c>
      <c r="E69">
        <v>45543</v>
      </c>
      <c r="F69" t="str">
        <f t="array" ref="F69">INDEX(Bd_VENTILATIONS!$G:$G,MATCH(Tab_SuiviOF[[#This Row],[REFERENCE]]&amp;Tab_SuiviOF[[#This Row],[BLNO]],Bd_VENTILATIONS!$F:$F&amp;Bd_VENTILATIONS!$D:$D,0))</f>
        <v>A008R04-5</v>
      </c>
      <c r="G69" t="str">
        <f>IFERROR(MID(Tab_SuiviOF[[#This Row],[LOT]],1,SEARCH("-",Tab_SuiviOF[[#This Row],[LOT]])-1),Tab_SuiviOF[[#This Row],[LOT]])</f>
        <v>A008R04</v>
      </c>
      <c r="H69" t="s">
        <v>209</v>
      </c>
      <c r="I69" t="str">
        <f>INDEX(Bd_PF!$E:$E,MATCH(Tab_SuiviOF[[#This Row],[REFERENCE]],Bd_PF!$C:$C,0))</f>
        <v>Protéine max - seau 1 kg</v>
      </c>
      <c r="J69" t="str">
        <f>INDEX(Bd_PF!$D:$D,MATCH(Tab_SuiviOF[[#This Row],[REFERENCE]],Bd_PF!$C:$C,0))</f>
        <v>SF01266</v>
      </c>
      <c r="K69" s="4">
        <f>INDEX(Bd_PF!$I:$I,MATCH(Tab_SuiviOF[[#This Row],[REFERENCE]],Bd_PF!$C:$C,0))</f>
        <v>1</v>
      </c>
      <c r="L69" t="str">
        <f>INDEX(Bd_PF!$J:$J,MATCH(Tab_SuiviOF[[#This Row],[REFERENCE]],Bd_PF!$C:$C,0))</f>
        <v>Seau</v>
      </c>
      <c r="M69" t="str">
        <f>INDEX(Bd_PF!$K:$K,MATCH(Tab_SuiviOF[[#This Row],[REFERENCE]],Bd_PF!$C:$C,0))</f>
        <v>Reconditionnement</v>
      </c>
      <c r="N69" s="3">
        <v>43110</v>
      </c>
      <c r="O69" s="3">
        <v>43110</v>
      </c>
      <c r="P69" s="5">
        <f>YEAR(Tab_SuiviOF[[#This Row],[DATEFINREVISEE]])</f>
        <v>2018</v>
      </c>
      <c r="Q69" s="5">
        <f>MONTH(Tab_SuiviOF[[#This Row],[DATEFINREVISEE]])</f>
        <v>1</v>
      </c>
      <c r="R69" s="5">
        <f>WEEKNUM(Tab_SuiviOF[[#This Row],[DATEFINREVISEE]],21)</f>
        <v>2</v>
      </c>
      <c r="S69">
        <v>110</v>
      </c>
      <c r="T69">
        <v>110</v>
      </c>
      <c r="U69">
        <v>110</v>
      </c>
      <c r="V69" s="4">
        <f>Tab_SuiviOF[[#This Row],[QTEBL]]*Tab_SuiviOF[[#This Row],[POIDS NET]]</f>
        <v>110</v>
      </c>
      <c r="W69" s="4">
        <f>IFERROR(INDEX(Bd_MÉLANGES!$I:$I,MATCH('Bd_FABRICATIONS PF'!$G:$G,Bd_MÉLANGES!$J:$J,0)),0)</f>
        <v>0</v>
      </c>
      <c r="X69" s="4">
        <f>IFERROR(INDEX(Bd_MÉLANGES!$K:$K,MATCH(Tab_SuiviOF[[#This Row],[LOT A PRENDRE EN COMPTE]],Bd_MÉLANGES!$J:$J,0)),0)</f>
        <v>0</v>
      </c>
    </row>
    <row r="70" spans="1:24" hidden="1" x14ac:dyDescent="0.2">
      <c r="A70">
        <v>102</v>
      </c>
      <c r="B70">
        <v>5</v>
      </c>
      <c r="C70">
        <v>40662</v>
      </c>
      <c r="D70">
        <v>679106</v>
      </c>
      <c r="E70">
        <v>45534</v>
      </c>
      <c r="F70" t="str">
        <f t="array" ref="F70">INDEX(Bd_VENTILATIONS!$G:$G,MATCH(Tab_SuiviOF[[#This Row],[REFERENCE]]&amp;Tab_SuiviOF[[#This Row],[BLNO]],Bd_VENTILATIONS!$F:$F&amp;Bd_VENTILATIONS!$D:$D,0))</f>
        <v>A009R01-1</v>
      </c>
      <c r="G70" t="str">
        <f>IFERROR(MID(Tab_SuiviOF[[#This Row],[LOT]],1,SEARCH("-",Tab_SuiviOF[[#This Row],[LOT]])-1),Tab_SuiviOF[[#This Row],[LOT]])</f>
        <v>A009R01</v>
      </c>
      <c r="H70" t="s">
        <v>2549</v>
      </c>
      <c r="I70" t="str">
        <f>INDEX(Bd_PF!$E:$E,MATCH(Tab_SuiviOF[[#This Row],[REFERENCE]],Bd_PF!$C:$C,0))</f>
        <v>Protipulse 550 g</v>
      </c>
      <c r="J70" t="str">
        <f>INDEX(Bd_PF!$D:$D,MATCH(Tab_SuiviOF[[#This Row],[REFERENCE]],Bd_PF!$C:$C,0))</f>
        <v>XMP866</v>
      </c>
      <c r="K70" s="4">
        <f>INDEX(Bd_PF!$I:$I,MATCH(Tab_SuiviOF[[#This Row],[REFERENCE]],Bd_PF!$C:$C,0))</f>
        <v>0.55000000000000004</v>
      </c>
      <c r="L70" t="str">
        <f>INDEX(Bd_PF!$J:$J,MATCH(Tab_SuiviOF[[#This Row],[REFERENCE]],Bd_PF!$C:$C,0))</f>
        <v>OTS</v>
      </c>
      <c r="M70" t="str">
        <f>INDEX(Bd_PF!$K:$K,MATCH(Tab_SuiviOF[[#This Row],[REFERENCE]],Bd_PF!$C:$C,0))</f>
        <v>Reconditionnement</v>
      </c>
      <c r="N70" s="3">
        <v>43109</v>
      </c>
      <c r="O70" s="3">
        <v>43110</v>
      </c>
      <c r="P70" s="5">
        <f>YEAR(Tab_SuiviOF[[#This Row],[DATEFINREVISEE]])</f>
        <v>2018</v>
      </c>
      <c r="Q70" s="5">
        <f>MONTH(Tab_SuiviOF[[#This Row],[DATEFINREVISEE]])</f>
        <v>1</v>
      </c>
      <c r="R70" s="5">
        <f>WEEKNUM(Tab_SuiviOF[[#This Row],[DATEFINREVISEE]],21)</f>
        <v>2</v>
      </c>
      <c r="S70">
        <v>900</v>
      </c>
      <c r="T70">
        <v>900</v>
      </c>
      <c r="U70">
        <v>904</v>
      </c>
      <c r="V70" s="4">
        <f>Tab_SuiviOF[[#This Row],[QTEBL]]*Tab_SuiviOF[[#This Row],[POIDS NET]]</f>
        <v>497.20000000000005</v>
      </c>
      <c r="W70" s="4">
        <f>IFERROR(INDEX(Bd_MÉLANGES!$I:$I,MATCH('Bd_FABRICATIONS PF'!$G:$G,Bd_MÉLANGES!$J:$J,0)),0)</f>
        <v>0</v>
      </c>
      <c r="X70" s="4">
        <f>IFERROR(INDEX(Bd_MÉLANGES!$K:$K,MATCH(Tab_SuiviOF[[#This Row],[LOT A PRENDRE EN COMPTE]],Bd_MÉLANGES!$J:$J,0)),0)</f>
        <v>0</v>
      </c>
    </row>
    <row r="71" spans="1:24" hidden="1" x14ac:dyDescent="0.2">
      <c r="A71">
        <v>102</v>
      </c>
      <c r="B71">
        <v>5</v>
      </c>
      <c r="C71">
        <v>40663</v>
      </c>
      <c r="D71">
        <v>679130</v>
      </c>
      <c r="E71">
        <v>45544</v>
      </c>
      <c r="F71" t="str">
        <f t="array" ref="F71">INDEX(Bd_VENTILATIONS!$G:$G,MATCH(Tab_SuiviOF[[#This Row],[REFERENCE]]&amp;Tab_SuiviOF[[#This Row],[BLNO]],Bd_VENTILATIONS!$F:$F&amp;Bd_VENTILATIONS!$D:$D,0))</f>
        <v>A010R01-5</v>
      </c>
      <c r="G71" t="str">
        <f>IFERROR(MID(Tab_SuiviOF[[#This Row],[LOT]],1,SEARCH("-",Tab_SuiviOF[[#This Row],[LOT]])-1),Tab_SuiviOF[[#This Row],[LOT]])</f>
        <v>A010R01</v>
      </c>
      <c r="H71" t="s">
        <v>2550</v>
      </c>
      <c r="I71" t="str">
        <f>INDEX(Bd_PF!$E:$E,MATCH(Tab_SuiviOF[[#This Row],[REFERENCE]],Bd_PF!$C:$C,0))</f>
        <v>Pro Renfort 3 kg</v>
      </c>
      <c r="J71" t="str">
        <f>INDEX(Bd_PF!$D:$D,MATCH(Tab_SuiviOF[[#This Row],[REFERENCE]],Bd_PF!$C:$C,0))</f>
        <v>XMP674</v>
      </c>
      <c r="K71" s="4">
        <f>INDEX(Bd_PF!$I:$I,MATCH(Tab_SuiviOF[[#This Row],[REFERENCE]],Bd_PF!$C:$C,0))</f>
        <v>3</v>
      </c>
      <c r="L71" t="str">
        <f>INDEX(Bd_PF!$J:$J,MATCH(Tab_SuiviOF[[#This Row],[REFERENCE]],Bd_PF!$C:$C,0))</f>
        <v>Seau</v>
      </c>
      <c r="M71" t="str">
        <f>INDEX(Bd_PF!$K:$K,MATCH(Tab_SuiviOF[[#This Row],[REFERENCE]],Bd_PF!$C:$C,0))</f>
        <v>Reconditionnement</v>
      </c>
      <c r="N71" s="3">
        <v>43110</v>
      </c>
      <c r="O71" s="3">
        <v>43110</v>
      </c>
      <c r="P71" s="5">
        <f>YEAR(Tab_SuiviOF[[#This Row],[DATEFINREVISEE]])</f>
        <v>2018</v>
      </c>
      <c r="Q71" s="5">
        <f>MONTH(Tab_SuiviOF[[#This Row],[DATEFINREVISEE]])</f>
        <v>1</v>
      </c>
      <c r="R71" s="5">
        <f>WEEKNUM(Tab_SuiviOF[[#This Row],[DATEFINREVISEE]],21)</f>
        <v>2</v>
      </c>
      <c r="S71">
        <v>88</v>
      </c>
      <c r="T71">
        <v>88</v>
      </c>
      <c r="U71">
        <v>88</v>
      </c>
      <c r="V71" s="4">
        <f>Tab_SuiviOF[[#This Row],[QTEBL]]*Tab_SuiviOF[[#This Row],[POIDS NET]]</f>
        <v>264</v>
      </c>
      <c r="W71" s="4">
        <f>IFERROR(INDEX(Bd_MÉLANGES!$I:$I,MATCH('Bd_FABRICATIONS PF'!$G:$G,Bd_MÉLANGES!$J:$J,0)),0)</f>
        <v>0</v>
      </c>
      <c r="X71" s="4">
        <f>IFERROR(INDEX(Bd_MÉLANGES!$K:$K,MATCH(Tab_SuiviOF[[#This Row],[LOT A PRENDRE EN COMPTE]],Bd_MÉLANGES!$J:$J,0)),0)</f>
        <v>0</v>
      </c>
    </row>
    <row r="72" spans="1:24" hidden="1" x14ac:dyDescent="0.2">
      <c r="A72">
        <v>102</v>
      </c>
      <c r="B72">
        <v>5</v>
      </c>
      <c r="C72">
        <v>40675</v>
      </c>
      <c r="D72">
        <v>679187</v>
      </c>
      <c r="E72">
        <v>45539</v>
      </c>
      <c r="F72" t="str">
        <f t="array" ref="F72">INDEX(Bd_VENTILATIONS!$G:$G,MATCH(Tab_SuiviOF[[#This Row],[REFERENCE]]&amp;Tab_SuiviOF[[#This Row],[BLNO]],Bd_VENTILATIONS!$F:$F&amp;Bd_VENTILATIONS!$D:$D,0))</f>
        <v>B352MR03-2</v>
      </c>
      <c r="G72" t="str">
        <f>IFERROR(MID(Tab_SuiviOF[[#This Row],[LOT]],1,SEARCH("-",Tab_SuiviOF[[#This Row],[LOT]])-1),Tab_SuiviOF[[#This Row],[LOT]])</f>
        <v>B352MR03</v>
      </c>
      <c r="H72" t="s">
        <v>1162</v>
      </c>
      <c r="I72" t="str">
        <f>INDEX(Bd_PF!$E:$E,MATCH(Tab_SuiviOF[[#This Row],[REFERENCE]],Bd_PF!$C:$C,0))</f>
        <v>Céréal'nut HP+ avec édulcorants saveur biscuit sachet 50 g (ALLERGENES)</v>
      </c>
      <c r="J72" t="str">
        <f>INDEX(Bd_PF!$D:$D,MATCH(Tab_SuiviOF[[#This Row],[REFERENCE]],Bd_PF!$C:$C,0))</f>
        <v>SF01221</v>
      </c>
      <c r="K72" s="4">
        <f>INDEX(Bd_PF!$I:$I,MATCH(Tab_SuiviOF[[#This Row],[REFERENCE]],Bd_PF!$C:$C,0))</f>
        <v>0.05</v>
      </c>
      <c r="L72" t="str">
        <f>INDEX(Bd_PF!$J:$J,MATCH(Tab_SuiviOF[[#This Row],[REFERENCE]],Bd_PF!$C:$C,0))</f>
        <v>Tecse</v>
      </c>
      <c r="M72" t="str">
        <f>INDEX(Bd_PF!$K:$K,MATCH(Tab_SuiviOF[[#This Row],[REFERENCE]],Bd_PF!$C:$C,0))</f>
        <v>Produit pesé</v>
      </c>
      <c r="N72" s="3">
        <v>43110</v>
      </c>
      <c r="O72" s="3">
        <v>43110</v>
      </c>
      <c r="P72" s="5">
        <f>YEAR(Tab_SuiviOF[[#This Row],[DATEFINREVISEE]])</f>
        <v>2018</v>
      </c>
      <c r="Q72" s="5">
        <f>MONTH(Tab_SuiviOF[[#This Row],[DATEFINREVISEE]])</f>
        <v>1</v>
      </c>
      <c r="R72" s="5">
        <f>WEEKNUM(Tab_SuiviOF[[#This Row],[DATEFINREVISEE]],21)</f>
        <v>2</v>
      </c>
      <c r="S72">
        <v>270</v>
      </c>
      <c r="T72">
        <v>270</v>
      </c>
      <c r="U72">
        <v>276</v>
      </c>
      <c r="V72" s="4">
        <f>Tab_SuiviOF[[#This Row],[QTEBL]]*Tab_SuiviOF[[#This Row],[POIDS NET]]</f>
        <v>13.8</v>
      </c>
      <c r="W72" s="4">
        <f>IFERROR(INDEX(Bd_MÉLANGES!$I:$I,MATCH('Bd_FABRICATIONS PF'!$G:$G,Bd_MÉLANGES!$J:$J,0)),0)</f>
        <v>0</v>
      </c>
      <c r="X72" s="4">
        <f>IFERROR(INDEX(Bd_MÉLANGES!$K:$K,MATCH(Tab_SuiviOF[[#This Row],[LOT A PRENDRE EN COMPTE]],Bd_MÉLANGES!$J:$J,0)),0)</f>
        <v>0</v>
      </c>
    </row>
    <row r="73" spans="1:24" hidden="1" x14ac:dyDescent="0.2">
      <c r="A73">
        <v>102</v>
      </c>
      <c r="B73">
        <v>5</v>
      </c>
      <c r="C73">
        <v>40725</v>
      </c>
      <c r="D73">
        <v>679648</v>
      </c>
      <c r="E73">
        <v>45547</v>
      </c>
      <c r="F73" t="str">
        <f t="array" ref="F73">INDEX(Bd_VENTILATIONS!$G:$G,MATCH(Tab_SuiviOF[[#This Row],[REFERENCE]]&amp;Tab_SuiviOF[[#This Row],[BLNO]],Bd_VENTILATIONS!$F:$F&amp;Bd_VENTILATIONS!$D:$D,0))</f>
        <v>A010R02-5</v>
      </c>
      <c r="G73" t="str">
        <f>IFERROR(MID(Tab_SuiviOF[[#This Row],[LOT]],1,SEARCH("-",Tab_SuiviOF[[#This Row],[LOT]])-1),Tab_SuiviOF[[#This Row],[LOT]])</f>
        <v>A010R02</v>
      </c>
      <c r="H73" t="s">
        <v>209</v>
      </c>
      <c r="I73" t="str">
        <f>INDEX(Bd_PF!$E:$E,MATCH(Tab_SuiviOF[[#This Row],[REFERENCE]],Bd_PF!$C:$C,0))</f>
        <v>Protéine max - seau 1 kg</v>
      </c>
      <c r="J73" t="str">
        <f>INDEX(Bd_PF!$D:$D,MATCH(Tab_SuiviOF[[#This Row],[REFERENCE]],Bd_PF!$C:$C,0))</f>
        <v>SF01266</v>
      </c>
      <c r="K73" s="4">
        <f>INDEX(Bd_PF!$I:$I,MATCH(Tab_SuiviOF[[#This Row],[REFERENCE]],Bd_PF!$C:$C,0))</f>
        <v>1</v>
      </c>
      <c r="L73" t="str">
        <f>INDEX(Bd_PF!$J:$J,MATCH(Tab_SuiviOF[[#This Row],[REFERENCE]],Bd_PF!$C:$C,0))</f>
        <v>Seau</v>
      </c>
      <c r="M73" t="str">
        <f>INDEX(Bd_PF!$K:$K,MATCH(Tab_SuiviOF[[#This Row],[REFERENCE]],Bd_PF!$C:$C,0))</f>
        <v>Reconditionnement</v>
      </c>
      <c r="N73" s="3">
        <v>43110</v>
      </c>
      <c r="O73" s="3">
        <v>43110</v>
      </c>
      <c r="P73" s="5">
        <f>YEAR(Tab_SuiviOF[[#This Row],[DATEFINREVISEE]])</f>
        <v>2018</v>
      </c>
      <c r="Q73" s="5">
        <f>MONTH(Tab_SuiviOF[[#This Row],[DATEFINREVISEE]])</f>
        <v>1</v>
      </c>
      <c r="R73" s="5">
        <f>WEEKNUM(Tab_SuiviOF[[#This Row],[DATEFINREVISEE]],21)</f>
        <v>2</v>
      </c>
      <c r="S73">
        <v>110</v>
      </c>
      <c r="T73">
        <v>110</v>
      </c>
      <c r="U73">
        <v>110</v>
      </c>
      <c r="V73" s="4">
        <f>Tab_SuiviOF[[#This Row],[QTEBL]]*Tab_SuiviOF[[#This Row],[POIDS NET]]</f>
        <v>110</v>
      </c>
      <c r="W73" s="4">
        <f>IFERROR(INDEX(Bd_MÉLANGES!$I:$I,MATCH('Bd_FABRICATIONS PF'!$G:$G,Bd_MÉLANGES!$J:$J,0)),0)</f>
        <v>0</v>
      </c>
      <c r="X73" s="4">
        <f>IFERROR(INDEX(Bd_MÉLANGES!$K:$K,MATCH(Tab_SuiviOF[[#This Row],[LOT A PRENDRE EN COMPTE]],Bd_MÉLANGES!$J:$J,0)),0)</f>
        <v>0</v>
      </c>
    </row>
    <row r="74" spans="1:24" hidden="1" x14ac:dyDescent="0.2">
      <c r="A74">
        <v>102</v>
      </c>
      <c r="B74">
        <v>5</v>
      </c>
      <c r="C74">
        <v>40414</v>
      </c>
      <c r="D74">
        <v>675042</v>
      </c>
      <c r="E74">
        <v>45560</v>
      </c>
      <c r="F74" t="str">
        <f t="array" ref="F74">INDEX(Bd_VENTILATIONS!$G:$G,MATCH(Tab_SuiviOF[[#This Row],[REFERENCE]]&amp;Tab_SuiviOF[[#This Row],[BLNO]],Bd_VENTILATIONS!$F:$F&amp;Bd_VENTILATIONS!$D:$D,0))</f>
        <v>A004M03-2</v>
      </c>
      <c r="G74" t="str">
        <f>IFERROR(MID(Tab_SuiviOF[[#This Row],[LOT]],1,SEARCH("-",Tab_SuiviOF[[#This Row],[LOT]])-1),Tab_SuiviOF[[#This Row],[LOT]])</f>
        <v>A004M03</v>
      </c>
      <c r="H74" t="s">
        <v>929</v>
      </c>
      <c r="I74" t="str">
        <f>INDEX(Bd_PF!$E:$E,MATCH(Tab_SuiviOF[[#This Row],[REFERENCE]],Bd_PF!$C:$C,0))</f>
        <v>Crème HP saveur fruits des bois sachet 200g "TOL"</v>
      </c>
      <c r="J74" t="str">
        <f>INDEX(Bd_PF!$D:$D,MATCH(Tab_SuiviOF[[#This Row],[REFERENCE]],Bd_PF!$C:$C,0))</f>
        <v>SF01243</v>
      </c>
      <c r="K74" s="4">
        <f>INDEX(Bd_PF!$I:$I,MATCH(Tab_SuiviOF[[#This Row],[REFERENCE]],Bd_PF!$C:$C,0))</f>
        <v>0.2</v>
      </c>
      <c r="L74" t="str">
        <f>INDEX(Bd_PF!$J:$J,MATCH(Tab_SuiviOF[[#This Row],[REFERENCE]],Bd_PF!$C:$C,0))</f>
        <v>Tecse</v>
      </c>
      <c r="M74" t="str">
        <f>INDEX(Bd_PF!$K:$K,MATCH(Tab_SuiviOF[[#This Row],[REFERENCE]],Bd_PF!$C:$C,0))</f>
        <v>Produit pesé</v>
      </c>
      <c r="N74" s="3">
        <v>43110</v>
      </c>
      <c r="O74" s="3">
        <v>43111</v>
      </c>
      <c r="P74" s="5">
        <f>YEAR(Tab_SuiviOF[[#This Row],[DATEFINREVISEE]])</f>
        <v>2018</v>
      </c>
      <c r="Q74" s="5">
        <f>MONTH(Tab_SuiviOF[[#This Row],[DATEFINREVISEE]])</f>
        <v>1</v>
      </c>
      <c r="R74" s="5">
        <f>WEEKNUM(Tab_SuiviOF[[#This Row],[DATEFINREVISEE]],21)</f>
        <v>2</v>
      </c>
      <c r="S74">
        <v>1620</v>
      </c>
      <c r="T74">
        <v>1620</v>
      </c>
      <c r="U74">
        <v>1564</v>
      </c>
      <c r="V74" s="4">
        <f>Tab_SuiviOF[[#This Row],[QTEBL]]*Tab_SuiviOF[[#This Row],[POIDS NET]]</f>
        <v>312.8</v>
      </c>
      <c r="W74" s="4">
        <f>IFERROR(INDEX(Bd_MÉLANGES!$I:$I,MATCH('Bd_FABRICATIONS PF'!$G:$G,Bd_MÉLANGES!$J:$J,0)),0)</f>
        <v>324.8</v>
      </c>
      <c r="X74" s="4">
        <f>IFERROR(INDEX(Bd_MÉLANGES!$K:$K,MATCH(Tab_SuiviOF[[#This Row],[LOT A PRENDRE EN COMPTE]],Bd_MÉLANGES!$J:$J,0)),0)</f>
        <v>324</v>
      </c>
    </row>
    <row r="75" spans="1:24" hidden="1" x14ac:dyDescent="0.2">
      <c r="A75">
        <v>102</v>
      </c>
      <c r="B75">
        <v>5</v>
      </c>
      <c r="C75">
        <v>40416</v>
      </c>
      <c r="D75">
        <v>675056</v>
      </c>
      <c r="E75">
        <v>45566</v>
      </c>
      <c r="F75" t="str">
        <f t="array" ref="F75">INDEX(Bd_VENTILATIONS!$G:$G,MATCH(Tab_SuiviOF[[#This Row],[REFERENCE]]&amp;Tab_SuiviOF[[#This Row],[BLNO]],Bd_VENTILATIONS!$F:$F&amp;Bd_VENTILATIONS!$D:$D,0))</f>
        <v>A004M04-2</v>
      </c>
      <c r="G75" t="str">
        <f>IFERROR(MID(Tab_SuiviOF[[#This Row],[LOT]],1,SEARCH("-",Tab_SuiviOF[[#This Row],[LOT]])-1),Tab_SuiviOF[[#This Row],[LOT]])</f>
        <v>A004M04</v>
      </c>
      <c r="H75" t="s">
        <v>785</v>
      </c>
      <c r="I75" t="str">
        <f>INDEX(Bd_PF!$E:$E,MATCH(Tab_SuiviOF[[#This Row],[REFERENCE]],Bd_PF!$C:$C,0))</f>
        <v>Crème HP saveur cacao  sachet 200g "TOL"</v>
      </c>
      <c r="J75" t="str">
        <f>INDEX(Bd_PF!$D:$D,MATCH(Tab_SuiviOF[[#This Row],[REFERENCE]],Bd_PF!$C:$C,0))</f>
        <v>SF01231</v>
      </c>
      <c r="K75" s="4">
        <f>INDEX(Bd_PF!$I:$I,MATCH(Tab_SuiviOF[[#This Row],[REFERENCE]],Bd_PF!$C:$C,0))</f>
        <v>0.2</v>
      </c>
      <c r="L75" t="str">
        <f>INDEX(Bd_PF!$J:$J,MATCH(Tab_SuiviOF[[#This Row],[REFERENCE]],Bd_PF!$C:$C,0))</f>
        <v>Tecse</v>
      </c>
      <c r="M75" t="str">
        <f>INDEX(Bd_PF!$K:$K,MATCH(Tab_SuiviOF[[#This Row],[REFERENCE]],Bd_PF!$C:$C,0))</f>
        <v>Produit pesé</v>
      </c>
      <c r="N75" s="3">
        <v>43111</v>
      </c>
      <c r="O75" s="3">
        <v>43111</v>
      </c>
      <c r="P75" s="5">
        <f>YEAR(Tab_SuiviOF[[#This Row],[DATEFINREVISEE]])</f>
        <v>2018</v>
      </c>
      <c r="Q75" s="5">
        <f>MONTH(Tab_SuiviOF[[#This Row],[DATEFINREVISEE]])</f>
        <v>1</v>
      </c>
      <c r="R75" s="5">
        <f>WEEKNUM(Tab_SuiviOF[[#This Row],[DATEFINREVISEE]],21)</f>
        <v>2</v>
      </c>
      <c r="S75">
        <v>1620</v>
      </c>
      <c r="T75">
        <v>1620</v>
      </c>
      <c r="U75">
        <v>1565</v>
      </c>
      <c r="V75" s="4">
        <f>Tab_SuiviOF[[#This Row],[QTEBL]]*Tab_SuiviOF[[#This Row],[POIDS NET]]</f>
        <v>313</v>
      </c>
      <c r="W75" s="4">
        <f>IFERROR(INDEX(Bd_MÉLANGES!$I:$I,MATCH('Bd_FABRICATIONS PF'!$G:$G,Bd_MÉLANGES!$J:$J,0)),0)</f>
        <v>324.60000000000002</v>
      </c>
      <c r="X75" s="4">
        <f>IFERROR(INDEX(Bd_MÉLANGES!$K:$K,MATCH(Tab_SuiviOF[[#This Row],[LOT A PRENDRE EN COMPTE]],Bd_MÉLANGES!$J:$J,0)),0)</f>
        <v>324</v>
      </c>
    </row>
    <row r="76" spans="1:24" hidden="1" x14ac:dyDescent="0.2">
      <c r="A76">
        <v>102</v>
      </c>
      <c r="B76">
        <v>5</v>
      </c>
      <c r="C76">
        <v>40439</v>
      </c>
      <c r="D76">
        <v>675280</v>
      </c>
      <c r="E76">
        <v>45564</v>
      </c>
      <c r="F76" t="str">
        <f t="array" ref="F76">INDEX(Bd_VENTILATIONS!$G:$G,MATCH(Tab_SuiviOF[[#This Row],[REFERENCE]]&amp;Tab_SuiviOF[[#This Row],[BLNO]],Bd_VENTILATIONS!$F:$F&amp;Bd_VENTILATIONS!$D:$D,0))</f>
        <v>A009M04-6</v>
      </c>
      <c r="G76" t="str">
        <f>IFERROR(MID(Tab_SuiviOF[[#This Row],[LOT]],1,SEARCH("-",Tab_SuiviOF[[#This Row],[LOT]])-1),Tab_SuiviOF[[#This Row],[LOT]])</f>
        <v>A009M04</v>
      </c>
      <c r="H76" t="s">
        <v>52</v>
      </c>
      <c r="I76" t="str">
        <f>INDEX(Bd_PF!$E:$E,MATCH(Tab_SuiviOF[[#This Row],[REFERENCE]],Bd_PF!$C:$C,0))</f>
        <v>Fumet de poisson SANS GLUTAMATE 600G "BRAKE"</v>
      </c>
      <c r="J76" t="str">
        <f>INDEX(Bd_PF!$D:$D,MATCH(Tab_SuiviOF[[#This Row],[REFERENCE]],Bd_PF!$C:$C,0))</f>
        <v>SF01386</v>
      </c>
      <c r="K76" s="4">
        <f>INDEX(Bd_PF!$I:$I,MATCH(Tab_SuiviOF[[#This Row],[REFERENCE]],Bd_PF!$C:$C,0))</f>
        <v>0.6</v>
      </c>
      <c r="L76" t="str">
        <f>INDEX(Bd_PF!$J:$J,MATCH(Tab_SuiviOF[[#This Row],[REFERENCE]],Bd_PF!$C:$C,0))</f>
        <v>Boite plastique</v>
      </c>
      <c r="M76" t="str">
        <f>INDEX(Bd_PF!$K:$K,MATCH(Tab_SuiviOF[[#This Row],[REFERENCE]],Bd_PF!$C:$C,0))</f>
        <v>Produit pesé</v>
      </c>
      <c r="N76" s="3">
        <v>43111</v>
      </c>
      <c r="O76" s="3">
        <v>43111</v>
      </c>
      <c r="P76" s="5">
        <f>YEAR(Tab_SuiviOF[[#This Row],[DATEFINREVISEE]])</f>
        <v>2018</v>
      </c>
      <c r="Q76" s="5">
        <f>MONTH(Tab_SuiviOF[[#This Row],[DATEFINREVISEE]])</f>
        <v>1</v>
      </c>
      <c r="R76" s="5">
        <f>WEEKNUM(Tab_SuiviOF[[#This Row],[DATEFINREVISEE]],21)</f>
        <v>2</v>
      </c>
      <c r="S76">
        <v>384</v>
      </c>
      <c r="T76">
        <v>384</v>
      </c>
      <c r="U76">
        <v>377</v>
      </c>
      <c r="V76" s="4">
        <f>Tab_SuiviOF[[#This Row],[QTEBL]]*Tab_SuiviOF[[#This Row],[POIDS NET]]</f>
        <v>226.2</v>
      </c>
      <c r="W76" s="4">
        <f>IFERROR(INDEX(Bd_MÉLANGES!$I:$I,MATCH('Bd_FABRICATIONS PF'!$G:$G,Bd_MÉLANGES!$J:$J,0)),0)</f>
        <v>230</v>
      </c>
      <c r="X76" s="4">
        <f>IFERROR(INDEX(Bd_MÉLANGES!$K:$K,MATCH(Tab_SuiviOF[[#This Row],[LOT A PRENDRE EN COMPTE]],Bd_MÉLANGES!$J:$J,0)),0)</f>
        <v>230.39000000000001</v>
      </c>
    </row>
    <row r="77" spans="1:24" hidden="1" x14ac:dyDescent="0.2">
      <c r="A77">
        <v>102</v>
      </c>
      <c r="B77">
        <v>5</v>
      </c>
      <c r="C77">
        <v>40443</v>
      </c>
      <c r="D77">
        <v>675330</v>
      </c>
      <c r="E77">
        <v>45561</v>
      </c>
      <c r="F77" t="str">
        <f t="array" ref="F77">INDEX(Bd_VENTILATIONS!$G:$G,MATCH(Tab_SuiviOF[[#This Row],[REFERENCE]]&amp;Tab_SuiviOF[[#This Row],[BLNO]],Bd_VENTILATIONS!$F:$F&amp;Bd_VENTILATIONS!$D:$D,0))</f>
        <v>A009M02-6</v>
      </c>
      <c r="G77" t="str">
        <f>IFERROR(MID(Tab_SuiviOF[[#This Row],[LOT]],1,SEARCH("-",Tab_SuiviOF[[#This Row],[LOT]])-1),Tab_SuiviOF[[#This Row],[LOT]])</f>
        <v>A009M02</v>
      </c>
      <c r="H77" t="s">
        <v>58</v>
      </c>
      <c r="I77" t="str">
        <f>INDEX(Bd_PF!$E:$E,MATCH(Tab_SuiviOF[[#This Row],[REFERENCE]],Bd_PF!$C:$C,0))</f>
        <v>Fonds de veau SANS GLUTAMATE 600G "BRAKE"</v>
      </c>
      <c r="J77" t="str">
        <f>INDEX(Bd_PF!$D:$D,MATCH(Tab_SuiviOF[[#This Row],[REFERENCE]],Bd_PF!$C:$C,0))</f>
        <v>SF01388</v>
      </c>
      <c r="K77" s="4">
        <f>INDEX(Bd_PF!$I:$I,MATCH(Tab_SuiviOF[[#This Row],[REFERENCE]],Bd_PF!$C:$C,0))</f>
        <v>0.6</v>
      </c>
      <c r="L77" t="str">
        <f>INDEX(Bd_PF!$J:$J,MATCH(Tab_SuiviOF[[#This Row],[REFERENCE]],Bd_PF!$C:$C,0))</f>
        <v>Boite plastique</v>
      </c>
      <c r="M77" t="str">
        <f>INDEX(Bd_PF!$K:$K,MATCH(Tab_SuiviOF[[#This Row],[REFERENCE]],Bd_PF!$C:$C,0))</f>
        <v>Produit pesé</v>
      </c>
      <c r="N77" s="3">
        <v>43110</v>
      </c>
      <c r="O77" s="3">
        <v>43111</v>
      </c>
      <c r="P77" s="5">
        <f>YEAR(Tab_SuiviOF[[#This Row],[DATEFINREVISEE]])</f>
        <v>2018</v>
      </c>
      <c r="Q77" s="5">
        <f>MONTH(Tab_SuiviOF[[#This Row],[DATEFINREVISEE]])</f>
        <v>1</v>
      </c>
      <c r="R77" s="5">
        <f>WEEKNUM(Tab_SuiviOF[[#This Row],[DATEFINREVISEE]],21)</f>
        <v>2</v>
      </c>
      <c r="S77">
        <v>1152</v>
      </c>
      <c r="T77">
        <v>1152</v>
      </c>
      <c r="U77">
        <v>1123</v>
      </c>
      <c r="V77" s="4">
        <f>Tab_SuiviOF[[#This Row],[QTEBL]]*Tab_SuiviOF[[#This Row],[POIDS NET]]</f>
        <v>673.8</v>
      </c>
      <c r="W77" s="4">
        <f>IFERROR(INDEX(Bd_MÉLANGES!$I:$I,MATCH('Bd_FABRICATIONS PF'!$G:$G,Bd_MÉLANGES!$J:$J,0)),0)</f>
        <v>691.1</v>
      </c>
      <c r="X77" s="4">
        <f>IFERROR(INDEX(Bd_MÉLANGES!$K:$K,MATCH(Tab_SuiviOF[[#This Row],[LOT A PRENDRE EN COMPTE]],Bd_MÉLANGES!$J:$J,0)),0)</f>
        <v>691.19</v>
      </c>
    </row>
    <row r="78" spans="1:24" hidden="1" x14ac:dyDescent="0.2">
      <c r="A78">
        <v>102</v>
      </c>
      <c r="B78">
        <v>5</v>
      </c>
      <c r="C78">
        <v>40449</v>
      </c>
      <c r="D78">
        <v>675399</v>
      </c>
      <c r="E78">
        <v>45568</v>
      </c>
      <c r="F78" t="str">
        <f t="array" ref="F78">INDEX(Bd_VENTILATIONS!$G:$G,MATCH(Tab_SuiviOF[[#This Row],[REFERENCE]]&amp;Tab_SuiviOF[[#This Row],[BLNO]],Bd_VENTILATIONS!$F:$F&amp;Bd_VENTILATIONS!$D:$D,0))</f>
        <v>A010M01-6</v>
      </c>
      <c r="G78" t="str">
        <f>IFERROR(MID(Tab_SuiviOF[[#This Row],[LOT]],1,SEARCH("-",Tab_SuiviOF[[#This Row],[LOT]])-1),Tab_SuiviOF[[#This Row],[LOT]])</f>
        <v>A010M01</v>
      </c>
      <c r="H78" t="s">
        <v>67</v>
      </c>
      <c r="I78" t="str">
        <f>INDEX(Bd_PF!$E:$E,MATCH(Tab_SuiviOF[[#This Row],[REFERENCE]],Bd_PF!$C:$C,0))</f>
        <v>Fumet de crustacés SANS GLUTAMATE 600G "BRAKE"</v>
      </c>
      <c r="J78" t="str">
        <f>INDEX(Bd_PF!$D:$D,MATCH(Tab_SuiviOF[[#This Row],[REFERENCE]],Bd_PF!$C:$C,0))</f>
        <v>SF01391</v>
      </c>
      <c r="K78" s="4">
        <f>INDEX(Bd_PF!$I:$I,MATCH(Tab_SuiviOF[[#This Row],[REFERENCE]],Bd_PF!$C:$C,0))</f>
        <v>0.6</v>
      </c>
      <c r="L78" t="str">
        <f>INDEX(Bd_PF!$J:$J,MATCH(Tab_SuiviOF[[#This Row],[REFERENCE]],Bd_PF!$C:$C,0))</f>
        <v>Boite plastique</v>
      </c>
      <c r="M78" t="str">
        <f>INDEX(Bd_PF!$K:$K,MATCH(Tab_SuiviOF[[#This Row],[REFERENCE]],Bd_PF!$C:$C,0))</f>
        <v>Produit pesé</v>
      </c>
      <c r="N78" s="3">
        <v>43111</v>
      </c>
      <c r="O78" s="3">
        <v>43111</v>
      </c>
      <c r="P78" s="5">
        <f>YEAR(Tab_SuiviOF[[#This Row],[DATEFINREVISEE]])</f>
        <v>2018</v>
      </c>
      <c r="Q78" s="5">
        <f>MONTH(Tab_SuiviOF[[#This Row],[DATEFINREVISEE]])</f>
        <v>1</v>
      </c>
      <c r="R78" s="5">
        <f>WEEKNUM(Tab_SuiviOF[[#This Row],[DATEFINREVISEE]],21)</f>
        <v>2</v>
      </c>
      <c r="S78">
        <v>384</v>
      </c>
      <c r="T78">
        <v>384</v>
      </c>
      <c r="U78">
        <v>375</v>
      </c>
      <c r="V78" s="4">
        <f>Tab_SuiviOF[[#This Row],[QTEBL]]*Tab_SuiviOF[[#This Row],[POIDS NET]]</f>
        <v>225</v>
      </c>
      <c r="W78" s="4">
        <f>IFERROR(INDEX(Bd_MÉLANGES!$I:$I,MATCH('Bd_FABRICATIONS PF'!$G:$G,Bd_MÉLANGES!$J:$J,0)),0)</f>
        <v>230.2</v>
      </c>
      <c r="X78" s="4">
        <f>IFERROR(INDEX(Bd_MÉLANGES!$K:$K,MATCH(Tab_SuiviOF[[#This Row],[LOT A PRENDRE EN COMPTE]],Bd_MÉLANGES!$J:$J,0)),0)</f>
        <v>230.37</v>
      </c>
    </row>
    <row r="79" spans="1:24" hidden="1" x14ac:dyDescent="0.2">
      <c r="A79">
        <v>102</v>
      </c>
      <c r="B79">
        <v>5</v>
      </c>
      <c r="C79">
        <v>40732</v>
      </c>
      <c r="D79">
        <v>679737</v>
      </c>
      <c r="E79">
        <v>45573</v>
      </c>
      <c r="F79" t="str">
        <f t="array" ref="F79">INDEX(Bd_VENTILATIONS!$G:$G,MATCH(Tab_SuiviOF[[#This Row],[REFERENCE]]&amp;Tab_SuiviOF[[#This Row],[BLNO]],Bd_VENTILATIONS!$F:$F&amp;Bd_VENTILATIONS!$D:$D,0))</f>
        <v>AS02PU02-7</v>
      </c>
      <c r="G79" t="str">
        <f>IFERROR(MID(Tab_SuiviOF[[#This Row],[LOT]],1,SEARCH("-",Tab_SuiviOF[[#This Row],[LOT]])-1),Tab_SuiviOF[[#This Row],[LOT]])</f>
        <v>AS02PU02</v>
      </c>
      <c r="H79" t="s">
        <v>291</v>
      </c>
      <c r="I79" t="str">
        <f>INDEX(Bd_PF!$E:$E,MATCH(Tab_SuiviOF[[#This Row],[REFERENCE]],Bd_PF!$C:$C,0))</f>
        <v>Purée grand-mère pauvre en sodium sac 5 kg</v>
      </c>
      <c r="J79" t="str">
        <f>INDEX(Bd_PF!$D:$D,MATCH(Tab_SuiviOF[[#This Row],[REFERENCE]],Bd_PF!$C:$C,0))</f>
        <v>SF01287</v>
      </c>
      <c r="K79" s="4">
        <f>INDEX(Bd_PF!$I:$I,MATCH(Tab_SuiviOF[[#This Row],[REFERENCE]],Bd_PF!$C:$C,0))</f>
        <v>5</v>
      </c>
      <c r="L79" t="str">
        <f>INDEX(Bd_PF!$J:$J,MATCH(Tab_SuiviOF[[#This Row],[REFERENCE]],Bd_PF!$C:$C,0))</f>
        <v>Purée</v>
      </c>
      <c r="M79" t="str">
        <f>INDEX(Bd_PF!$K:$K,MATCH(Tab_SuiviOF[[#This Row],[REFERENCE]],Bd_PF!$C:$C,0))</f>
        <v>Purée</v>
      </c>
      <c r="N79" s="3">
        <v>43111</v>
      </c>
      <c r="O79" s="3">
        <v>43111</v>
      </c>
      <c r="P79" s="5">
        <f>YEAR(Tab_SuiviOF[[#This Row],[DATEFINREVISEE]])</f>
        <v>2018</v>
      </c>
      <c r="Q79" s="5">
        <f>MONTH(Tab_SuiviOF[[#This Row],[DATEFINREVISEE]])</f>
        <v>1</v>
      </c>
      <c r="R79" s="5">
        <f>WEEKNUM(Tab_SuiviOF[[#This Row],[DATEFINREVISEE]],21)</f>
        <v>2</v>
      </c>
      <c r="S79">
        <v>780</v>
      </c>
      <c r="T79">
        <v>780</v>
      </c>
      <c r="U79">
        <v>774</v>
      </c>
      <c r="V79" s="4">
        <f>Tab_SuiviOF[[#This Row],[QTEBL]]*Tab_SuiviOF[[#This Row],[POIDS NET]]</f>
        <v>3870</v>
      </c>
      <c r="W79" s="4">
        <f>IFERROR(INDEX(Bd_MÉLANGES!$I:$I,MATCH('Bd_FABRICATIONS PF'!$G:$G,Bd_MÉLANGES!$J:$J,0)),0)</f>
        <v>0</v>
      </c>
      <c r="X79" s="4">
        <f>IFERROR(INDEX(Bd_MÉLANGES!$K:$K,MATCH(Tab_SuiviOF[[#This Row],[LOT A PRENDRE EN COMPTE]],Bd_MÉLANGES!$J:$J,0)),0)</f>
        <v>0</v>
      </c>
    </row>
    <row r="80" spans="1:24" hidden="1" x14ac:dyDescent="0.2">
      <c r="A80">
        <v>102</v>
      </c>
      <c r="B80">
        <v>5</v>
      </c>
      <c r="C80">
        <v>40734</v>
      </c>
      <c r="D80">
        <v>679752</v>
      </c>
      <c r="E80">
        <v>45572</v>
      </c>
      <c r="F80" t="str">
        <f t="array" ref="F80">INDEX(Bd_VENTILATIONS!$G:$G,MATCH(Tab_SuiviOF[[#This Row],[REFERENCE]]&amp;Tab_SuiviOF[[#This Row],[BLNO]],Bd_VENTILATIONS!$F:$F&amp;Bd_VENTILATIONS!$D:$D,0))</f>
        <v>A011R01-6</v>
      </c>
      <c r="G80" t="str">
        <f>IFERROR(MID(Tab_SuiviOF[[#This Row],[LOT]],1,SEARCH("-",Tab_SuiviOF[[#This Row],[LOT]])-1),Tab_SuiviOF[[#This Row],[LOT]])</f>
        <v>A011R01</v>
      </c>
      <c r="H80" t="s">
        <v>42</v>
      </c>
      <c r="I80" t="str">
        <f>INDEX(Bd_PF!$E:$E,MATCH(Tab_SuiviOF[[#This Row],[REFERENCE]],Bd_PF!$C:$C,0))</f>
        <v>Roux blanc - boite 1,5 kg</v>
      </c>
      <c r="J80" t="str">
        <f>INDEX(Bd_PF!$D:$D,MATCH(Tab_SuiviOF[[#This Row],[REFERENCE]],Bd_PF!$C:$C,0))</f>
        <v>SF00843</v>
      </c>
      <c r="K80" s="4">
        <f>INDEX(Bd_PF!$I:$I,MATCH(Tab_SuiviOF[[#This Row],[REFERENCE]],Bd_PF!$C:$C,0))</f>
        <v>1.5</v>
      </c>
      <c r="L80" t="str">
        <f>INDEX(Bd_PF!$J:$J,MATCH(Tab_SuiviOF[[#This Row],[REFERENCE]],Bd_PF!$C:$C,0))</f>
        <v>Boite plastique</v>
      </c>
      <c r="M80" t="str">
        <f>INDEX(Bd_PF!$K:$K,MATCH(Tab_SuiviOF[[#This Row],[REFERENCE]],Bd_PF!$C:$C,0))</f>
        <v>Reconditionnement</v>
      </c>
      <c r="N80" s="3">
        <v>43111</v>
      </c>
      <c r="O80" s="3">
        <v>43111</v>
      </c>
      <c r="P80" s="5">
        <f>YEAR(Tab_SuiviOF[[#This Row],[DATEFINREVISEE]])</f>
        <v>2018</v>
      </c>
      <c r="Q80" s="5">
        <f>MONTH(Tab_SuiviOF[[#This Row],[DATEFINREVISEE]])</f>
        <v>1</v>
      </c>
      <c r="R80" s="5">
        <f>WEEKNUM(Tab_SuiviOF[[#This Row],[DATEFINREVISEE]],21)</f>
        <v>2</v>
      </c>
      <c r="S80">
        <v>432</v>
      </c>
      <c r="T80">
        <v>432</v>
      </c>
      <c r="U80">
        <v>432</v>
      </c>
      <c r="V80" s="4">
        <f>Tab_SuiviOF[[#This Row],[QTEBL]]*Tab_SuiviOF[[#This Row],[POIDS NET]]</f>
        <v>648</v>
      </c>
      <c r="W80" s="4">
        <f>IFERROR(INDEX(Bd_MÉLANGES!$I:$I,MATCH('Bd_FABRICATIONS PF'!$G:$G,Bd_MÉLANGES!$J:$J,0)),0)</f>
        <v>0</v>
      </c>
      <c r="X80" s="4">
        <f>IFERROR(INDEX(Bd_MÉLANGES!$K:$K,MATCH(Tab_SuiviOF[[#This Row],[LOT A PRENDRE EN COMPTE]],Bd_MÉLANGES!$J:$J,0)),0)</f>
        <v>0</v>
      </c>
    </row>
    <row r="81" spans="1:24" hidden="1" x14ac:dyDescent="0.2">
      <c r="A81">
        <v>102</v>
      </c>
      <c r="B81">
        <v>5</v>
      </c>
      <c r="C81">
        <v>40519</v>
      </c>
      <c r="D81">
        <v>676472</v>
      </c>
      <c r="E81">
        <v>45603</v>
      </c>
      <c r="F81" t="str">
        <f t="array" ref="F81">INDEX(Bd_VENTILATIONS!$G:$G,MATCH(Tab_SuiviOF[[#This Row],[REFERENCE]]&amp;Tab_SuiviOF[[#This Row],[BLNO]],Bd_VENTILATIONS!$F:$F&amp;Bd_VENTILATIONS!$D:$D,0))</f>
        <v>A011M13-1</v>
      </c>
      <c r="G81" t="str">
        <f>IFERROR(MID(Tab_SuiviOF[[#This Row],[LOT]],1,SEARCH("-",Tab_SuiviOF[[#This Row],[LOT]])-1),Tab_SuiviOF[[#This Row],[LOT]])</f>
        <v>A011M13</v>
      </c>
      <c r="H81" t="s">
        <v>321</v>
      </c>
      <c r="I81" t="str">
        <f>INDEX(Bd_PF!$E:$E,MATCH(Tab_SuiviOF[[#This Row],[REFERENCE]],Bd_PF!$C:$C,0))</f>
        <v>Carbomax saveur ananas pêche bte 750g</v>
      </c>
      <c r="J81" t="str">
        <f>INDEX(Bd_PF!$D:$D,MATCH(Tab_SuiviOF[[#This Row],[REFERENCE]],Bd_PF!$C:$C,0))</f>
        <v>SF01362</v>
      </c>
      <c r="K81" s="4">
        <f>INDEX(Bd_PF!$I:$I,MATCH(Tab_SuiviOF[[#This Row],[REFERENCE]],Bd_PF!$C:$C,0))</f>
        <v>0.75</v>
      </c>
      <c r="L81" t="str">
        <f>INDEX(Bd_PF!$J:$J,MATCH(Tab_SuiviOF[[#This Row],[REFERENCE]],Bd_PF!$C:$C,0))</f>
        <v>OTS</v>
      </c>
      <c r="M81" t="str">
        <f>INDEX(Bd_PF!$K:$K,MATCH(Tab_SuiviOF[[#This Row],[REFERENCE]],Bd_PF!$C:$C,0))</f>
        <v>Produit pesé</v>
      </c>
      <c r="N81" s="3">
        <v>43115</v>
      </c>
      <c r="O81" s="3">
        <v>43115</v>
      </c>
      <c r="P81" s="5">
        <f>YEAR(Tab_SuiviOF[[#This Row],[DATEFINREVISEE]])</f>
        <v>2018</v>
      </c>
      <c r="Q81" s="5">
        <f>MONTH(Tab_SuiviOF[[#This Row],[DATEFINREVISEE]])</f>
        <v>1</v>
      </c>
      <c r="R81" s="5">
        <f>WEEKNUM(Tab_SuiviOF[[#This Row],[DATEFINREVISEE]],21)</f>
        <v>3</v>
      </c>
      <c r="S81">
        <v>324</v>
      </c>
      <c r="T81">
        <v>324</v>
      </c>
      <c r="U81">
        <v>313</v>
      </c>
      <c r="V81" s="4">
        <f>Tab_SuiviOF[[#This Row],[QTEBL]]*Tab_SuiviOF[[#This Row],[POIDS NET]]</f>
        <v>234.75</v>
      </c>
      <c r="W81" s="4">
        <f>IFERROR(INDEX(Bd_MÉLANGES!$I:$I,MATCH('Bd_FABRICATIONS PF'!$G:$G,Bd_MÉLANGES!$J:$J,0)),0)</f>
        <v>243.2</v>
      </c>
      <c r="X81" s="4">
        <f>IFERROR(INDEX(Bd_MÉLANGES!$K:$K,MATCH(Tab_SuiviOF[[#This Row],[LOT A PRENDRE EN COMPTE]],Bd_MÉLANGES!$J:$J,0)),0)</f>
        <v>243.01000000000005</v>
      </c>
    </row>
    <row r="82" spans="1:24" hidden="1" x14ac:dyDescent="0.2">
      <c r="A82">
        <v>102</v>
      </c>
      <c r="B82">
        <v>5</v>
      </c>
      <c r="C82">
        <v>40525</v>
      </c>
      <c r="D82">
        <v>676533</v>
      </c>
      <c r="E82">
        <v>45614</v>
      </c>
      <c r="F82" t="str">
        <f t="array" ref="F82">INDEX(Bd_VENTILATIONS!$G:$G,MATCH(Tab_SuiviOF[[#This Row],[REFERENCE]]&amp;Tab_SuiviOF[[#This Row],[BLNO]],Bd_VENTILATIONS!$F:$F&amp;Bd_VENTILATIONS!$D:$D,0))</f>
        <v>A012M01-1</v>
      </c>
      <c r="G82" t="str">
        <f>IFERROR(MID(Tab_SuiviOF[[#This Row],[LOT]],1,SEARCH("-",Tab_SuiviOF[[#This Row],[LOT]])-1),Tab_SuiviOF[[#This Row],[LOT]])</f>
        <v>A012M01</v>
      </c>
      <c r="H82" t="s">
        <v>904</v>
      </c>
      <c r="I82" t="str">
        <f>INDEX(Bd_PF!$E:$E,MATCH(Tab_SuiviOF[[#This Row],[REFERENCE]],Bd_PF!$C:$C,0))</f>
        <v>First Drink Fruits Rouges 500 g</v>
      </c>
      <c r="J82" t="str">
        <f>INDEX(Bd_PF!$D:$D,MATCH(Tab_SuiviOF[[#This Row],[REFERENCE]],Bd_PF!$C:$C,0))</f>
        <v>SF01435</v>
      </c>
      <c r="K82" s="4">
        <f>INDEX(Bd_PF!$I:$I,MATCH(Tab_SuiviOF[[#This Row],[REFERENCE]],Bd_PF!$C:$C,0))</f>
        <v>0.5</v>
      </c>
      <c r="L82" t="str">
        <f>INDEX(Bd_PF!$J:$J,MATCH(Tab_SuiviOF[[#This Row],[REFERENCE]],Bd_PF!$C:$C,0))</f>
        <v>OTS</v>
      </c>
      <c r="M82" t="str">
        <f>INDEX(Bd_PF!$K:$K,MATCH(Tab_SuiviOF[[#This Row],[REFERENCE]],Bd_PF!$C:$C,0))</f>
        <v>Produit pesé</v>
      </c>
      <c r="N82" s="3">
        <v>43115</v>
      </c>
      <c r="O82" s="3">
        <v>43115</v>
      </c>
      <c r="P82" s="5">
        <f>YEAR(Tab_SuiviOF[[#This Row],[DATEFINREVISEE]])</f>
        <v>2018</v>
      </c>
      <c r="Q82" s="5">
        <f>MONTH(Tab_SuiviOF[[#This Row],[DATEFINREVISEE]])</f>
        <v>1</v>
      </c>
      <c r="R82" s="5">
        <f>WEEKNUM(Tab_SuiviOF[[#This Row],[DATEFINREVISEE]],21)</f>
        <v>3</v>
      </c>
      <c r="S82">
        <v>324</v>
      </c>
      <c r="T82">
        <v>324</v>
      </c>
      <c r="U82">
        <v>312</v>
      </c>
      <c r="V82" s="4">
        <f>Tab_SuiviOF[[#This Row],[QTEBL]]*Tab_SuiviOF[[#This Row],[POIDS NET]]</f>
        <v>156</v>
      </c>
      <c r="W82" s="4">
        <f>IFERROR(INDEX(Bd_MÉLANGES!$I:$I,MATCH('Bd_FABRICATIONS PF'!$G:$G,Bd_MÉLANGES!$J:$J,0)),0)</f>
        <v>161.80000000000001</v>
      </c>
      <c r="X82" s="4">
        <f>IFERROR(INDEX(Bd_MÉLANGES!$K:$K,MATCH(Tab_SuiviOF[[#This Row],[LOT A PRENDRE EN COMPTE]],Bd_MÉLANGES!$J:$J,0)),0)</f>
        <v>162.00000000000003</v>
      </c>
    </row>
    <row r="83" spans="1:24" hidden="1" x14ac:dyDescent="0.2">
      <c r="A83">
        <v>102</v>
      </c>
      <c r="B83">
        <v>5</v>
      </c>
      <c r="C83">
        <v>40565</v>
      </c>
      <c r="D83">
        <v>678048</v>
      </c>
      <c r="E83">
        <v>45772</v>
      </c>
      <c r="F83" t="str">
        <f t="array" ref="F83">INDEX(Bd_VENTILATIONS!$G:$G,MATCH(Tab_SuiviOF[[#This Row],[REFERENCE]]&amp;Tab_SuiviOF[[#This Row],[BLNO]],Bd_VENTILATIONS!$F:$F&amp;Bd_VENTILATIONS!$D:$D,0))</f>
        <v>A011M06-1</v>
      </c>
      <c r="G83" t="str">
        <f>IFERROR(MID(Tab_SuiviOF[[#This Row],[LOT]],1,SEARCH("-",Tab_SuiviOF[[#This Row],[LOT]])-1),Tab_SuiviOF[[#This Row],[LOT]])</f>
        <v>A011M06</v>
      </c>
      <c r="H83" t="s">
        <v>859</v>
      </c>
      <c r="I83" t="str">
        <f>INDEX(Bd_PF!$E:$E,MATCH(Tab_SuiviOF[[#This Row],[REFERENCE]],Bd_PF!$C:$C,0))</f>
        <v>GEL CLEAR "NUTRISENS MEDICAL"0.125G</v>
      </c>
      <c r="J83" t="str">
        <f>INDEX(Bd_PF!$D:$D,MATCH(Tab_SuiviOF[[#This Row],[REFERENCE]],Bd_PF!$C:$C,0))</f>
        <v>SF01381</v>
      </c>
      <c r="K83" s="4">
        <f>INDEX(Bd_PF!$I:$I,MATCH(Tab_SuiviOF[[#This Row],[REFERENCE]],Bd_PF!$C:$C,0))</f>
        <v>0.125</v>
      </c>
      <c r="L83" t="str">
        <f>INDEX(Bd_PF!$J:$J,MATCH(Tab_SuiviOF[[#This Row],[REFERENCE]],Bd_PF!$C:$C,0))</f>
        <v>OTS</v>
      </c>
      <c r="M83" t="str">
        <f>INDEX(Bd_PF!$K:$K,MATCH(Tab_SuiviOF[[#This Row],[REFERENCE]],Bd_PF!$C:$C,0))</f>
        <v>Produit pesé</v>
      </c>
      <c r="N83" s="3">
        <v>43115</v>
      </c>
      <c r="O83" s="3">
        <v>43115</v>
      </c>
      <c r="P83" s="5">
        <f>YEAR(Tab_SuiviOF[[#This Row],[DATEFINREVISEE]])</f>
        <v>2018</v>
      </c>
      <c r="Q83" s="5">
        <f>MONTH(Tab_SuiviOF[[#This Row],[DATEFINREVISEE]])</f>
        <v>1</v>
      </c>
      <c r="R83" s="5">
        <f>WEEKNUM(Tab_SuiviOF[[#This Row],[DATEFINREVISEE]],21)</f>
        <v>3</v>
      </c>
      <c r="S83">
        <v>2400</v>
      </c>
      <c r="T83">
        <v>2400</v>
      </c>
      <c r="U83">
        <v>2359</v>
      </c>
      <c r="V83" s="4">
        <f>Tab_SuiviOF[[#This Row],[QTEBL]]*Tab_SuiviOF[[#This Row],[POIDS NET]]</f>
        <v>294.875</v>
      </c>
      <c r="W83" s="4">
        <f>IFERROR(INDEX(Bd_MÉLANGES!$I:$I,MATCH('Bd_FABRICATIONS PF'!$G:$G,Bd_MÉLANGES!$J:$J,0)),0)</f>
        <v>299.8</v>
      </c>
      <c r="X83" s="4">
        <f>IFERROR(INDEX(Bd_MÉLANGES!$K:$K,MATCH(Tab_SuiviOF[[#This Row],[LOT A PRENDRE EN COMPTE]],Bd_MÉLANGES!$J:$J,0)),0)</f>
        <v>300</v>
      </c>
    </row>
    <row r="84" spans="1:24" hidden="1" x14ac:dyDescent="0.2">
      <c r="A84">
        <v>102</v>
      </c>
      <c r="B84">
        <v>5</v>
      </c>
      <c r="C84">
        <v>40577</v>
      </c>
      <c r="D84">
        <v>678130</v>
      </c>
      <c r="E84">
        <v>45593</v>
      </c>
      <c r="F84" t="str">
        <f t="array" ref="F84">INDEX(Bd_VENTILATIONS!$G:$G,MATCH(Tab_SuiviOF[[#This Row],[REFERENCE]]&amp;Tab_SuiviOF[[#This Row],[BLNO]],Bd_VENTILATIONS!$F:$F&amp;Bd_VENTILATIONS!$D:$D,0))</f>
        <v>A012M02-3</v>
      </c>
      <c r="G84" t="str">
        <f>IFERROR(MID(Tab_SuiviOF[[#This Row],[LOT]],1,SEARCH("-",Tab_SuiviOF[[#This Row],[LOT]])-1),Tab_SuiviOF[[#This Row],[LOT]])</f>
        <v>A012M02</v>
      </c>
      <c r="H84" t="s">
        <v>756</v>
      </c>
      <c r="I84" t="str">
        <f>INDEX(Bd_PF!$E:$E,MATCH(Tab_SuiviOF[[#This Row],[REFERENCE]],Bd_PF!$C:$C,0))</f>
        <v>Eau gélifiée parfum poire édulcoré sachet 25 g "Tonus Line"</v>
      </c>
      <c r="J84" t="str">
        <f>INDEX(Bd_PF!$D:$D,MATCH(Tab_SuiviOF[[#This Row],[REFERENCE]],Bd_PF!$C:$C,0))</f>
        <v>SF00634</v>
      </c>
      <c r="K84" s="4">
        <f>INDEX(Bd_PF!$I:$I,MATCH(Tab_SuiviOF[[#This Row],[REFERENCE]],Bd_PF!$C:$C,0))</f>
        <v>2.5000000000000001E-2</v>
      </c>
      <c r="L84" t="str">
        <f>INDEX(Bd_PF!$J:$J,MATCH(Tab_SuiviOF[[#This Row],[REFERENCE]],Bd_PF!$C:$C,0))</f>
        <v>Rovema</v>
      </c>
      <c r="M84" t="str">
        <f>INDEX(Bd_PF!$K:$K,MATCH(Tab_SuiviOF[[#This Row],[REFERENCE]],Bd_PF!$C:$C,0))</f>
        <v>Produit pesé</v>
      </c>
      <c r="N84" s="3">
        <v>43115</v>
      </c>
      <c r="O84" s="3">
        <v>43115</v>
      </c>
      <c r="P84" s="5">
        <f>YEAR(Tab_SuiviOF[[#This Row],[DATEFINREVISEE]])</f>
        <v>2018</v>
      </c>
      <c r="Q84" s="5">
        <f>MONTH(Tab_SuiviOF[[#This Row],[DATEFINREVISEE]])</f>
        <v>1</v>
      </c>
      <c r="R84" s="5">
        <f>WEEKNUM(Tab_SuiviOF[[#This Row],[DATEFINREVISEE]],21)</f>
        <v>3</v>
      </c>
      <c r="S84">
        <v>5184</v>
      </c>
      <c r="T84">
        <v>5184</v>
      </c>
      <c r="U84">
        <v>5036</v>
      </c>
      <c r="V84" s="4">
        <f>Tab_SuiviOF[[#This Row],[QTEBL]]*Tab_SuiviOF[[#This Row],[POIDS NET]]</f>
        <v>125.9</v>
      </c>
      <c r="W84" s="4">
        <f>IFERROR(INDEX(Bd_MÉLANGES!$I:$I,MATCH('Bd_FABRICATIONS PF'!$G:$G,Bd_MÉLANGES!$J:$J,0)),0)</f>
        <v>129.6</v>
      </c>
      <c r="X84" s="4">
        <f>IFERROR(INDEX(Bd_MÉLANGES!$K:$K,MATCH(Tab_SuiviOF[[#This Row],[LOT A PRENDRE EN COMPTE]],Bd_MÉLANGES!$J:$J,0)),0)</f>
        <v>130</v>
      </c>
    </row>
    <row r="85" spans="1:24" hidden="1" x14ac:dyDescent="0.2">
      <c r="A85">
        <v>102</v>
      </c>
      <c r="B85">
        <v>5</v>
      </c>
      <c r="C85">
        <v>40579</v>
      </c>
      <c r="D85">
        <v>678145</v>
      </c>
      <c r="E85">
        <v>45605</v>
      </c>
      <c r="F85" t="str">
        <f t="array" ref="F85">INDEX(Bd_VENTILATIONS!$G:$G,MATCH(Tab_SuiviOF[[#This Row],[REFERENCE]]&amp;Tab_SuiviOF[[#This Row],[BLNO]],Bd_VENTILATIONS!$F:$F&amp;Bd_VENTILATIONS!$D:$D,0))</f>
        <v>A012M03-3</v>
      </c>
      <c r="G85" t="str">
        <f>IFERROR(MID(Tab_SuiviOF[[#This Row],[LOT]],1,SEARCH("-",Tab_SuiviOF[[#This Row],[LOT]])-1),Tab_SuiviOF[[#This Row],[LOT]])</f>
        <v>A012M03</v>
      </c>
      <c r="H85" t="s">
        <v>1107</v>
      </c>
      <c r="I85" t="str">
        <f>INDEX(Bd_PF!$E:$E,MATCH(Tab_SuiviOF[[#This Row],[REFERENCE]],Bd_PF!$C:$C,0))</f>
        <v>Eau gélifiée parfum pomme édulcoré sachet 25 g "Tonus Line"</v>
      </c>
      <c r="J85" t="str">
        <f>INDEX(Bd_PF!$D:$D,MATCH(Tab_SuiviOF[[#This Row],[REFERENCE]],Bd_PF!$C:$C,0))</f>
        <v>SF00727</v>
      </c>
      <c r="K85" s="4">
        <f>INDEX(Bd_PF!$I:$I,MATCH(Tab_SuiviOF[[#This Row],[REFERENCE]],Bd_PF!$C:$C,0))</f>
        <v>2.5000000000000001E-2</v>
      </c>
      <c r="L85" t="str">
        <f>INDEX(Bd_PF!$J:$J,MATCH(Tab_SuiviOF[[#This Row],[REFERENCE]],Bd_PF!$C:$C,0))</f>
        <v>Rovema</v>
      </c>
      <c r="M85" t="str">
        <f>INDEX(Bd_PF!$K:$K,MATCH(Tab_SuiviOF[[#This Row],[REFERENCE]],Bd_PF!$C:$C,0))</f>
        <v>Produit pesé</v>
      </c>
      <c r="N85" s="3">
        <v>43115</v>
      </c>
      <c r="O85" s="3">
        <v>43115</v>
      </c>
      <c r="P85" s="5">
        <f>YEAR(Tab_SuiviOF[[#This Row],[DATEFINREVISEE]])</f>
        <v>2018</v>
      </c>
      <c r="Q85" s="5">
        <f>MONTH(Tab_SuiviOF[[#This Row],[DATEFINREVISEE]])</f>
        <v>1</v>
      </c>
      <c r="R85" s="5">
        <f>WEEKNUM(Tab_SuiviOF[[#This Row],[DATEFINREVISEE]],21)</f>
        <v>3</v>
      </c>
      <c r="S85">
        <v>5184</v>
      </c>
      <c r="T85">
        <v>5184</v>
      </c>
      <c r="U85">
        <v>4944</v>
      </c>
      <c r="V85" s="4">
        <f>Tab_SuiviOF[[#This Row],[QTEBL]]*Tab_SuiviOF[[#This Row],[POIDS NET]]</f>
        <v>123.60000000000001</v>
      </c>
      <c r="W85" s="4">
        <f>IFERROR(INDEX(Bd_MÉLANGES!$I:$I,MATCH('Bd_FABRICATIONS PF'!$G:$G,Bd_MÉLANGES!$J:$J,0)),0)</f>
        <v>130</v>
      </c>
      <c r="X85" s="4">
        <f>IFERROR(INDEX(Bd_MÉLANGES!$K:$K,MATCH(Tab_SuiviOF[[#This Row],[LOT A PRENDRE EN COMPTE]],Bd_MÉLANGES!$J:$J,0)),0)</f>
        <v>130</v>
      </c>
    </row>
    <row r="86" spans="1:24" hidden="1" x14ac:dyDescent="0.2">
      <c r="A86">
        <v>102</v>
      </c>
      <c r="B86">
        <v>5</v>
      </c>
      <c r="C86">
        <v>40581</v>
      </c>
      <c r="D86">
        <v>678160</v>
      </c>
      <c r="E86">
        <v>45615</v>
      </c>
      <c r="F86" t="str">
        <f t="array" ref="F86">INDEX(Bd_VENTILATIONS!$G:$G,MATCH(Tab_SuiviOF[[#This Row],[REFERENCE]]&amp;Tab_SuiviOF[[#This Row],[BLNO]],Bd_VENTILATIONS!$F:$F&amp;Bd_VENTILATIONS!$D:$D,0))</f>
        <v>A012M04-3</v>
      </c>
      <c r="G86" t="str">
        <f>IFERROR(MID(Tab_SuiviOF[[#This Row],[LOT]],1,SEARCH("-",Tab_SuiviOF[[#This Row],[LOT]])-1),Tab_SuiviOF[[#This Row],[LOT]])</f>
        <v>A012M04</v>
      </c>
      <c r="H86" t="s">
        <v>1114</v>
      </c>
      <c r="I86" t="str">
        <f>INDEX(Bd_PF!$E:$E,MATCH(Tab_SuiviOF[[#This Row],[REFERENCE]],Bd_PF!$C:$C,0))</f>
        <v>Eau gélifiée parfum abricot édulcoré sachet 25 g "Tonus Line"</v>
      </c>
      <c r="J86" t="str">
        <f>INDEX(Bd_PF!$D:$D,MATCH(Tab_SuiviOF[[#This Row],[REFERENCE]],Bd_PF!$C:$C,0))</f>
        <v>SF00722</v>
      </c>
      <c r="K86" s="4">
        <f>INDEX(Bd_PF!$I:$I,MATCH(Tab_SuiviOF[[#This Row],[REFERENCE]],Bd_PF!$C:$C,0))</f>
        <v>2.5000000000000001E-2</v>
      </c>
      <c r="L86" t="str">
        <f>INDEX(Bd_PF!$J:$J,MATCH(Tab_SuiviOF[[#This Row],[REFERENCE]],Bd_PF!$C:$C,0))</f>
        <v>Rovema</v>
      </c>
      <c r="M86" t="str">
        <f>INDEX(Bd_PF!$K:$K,MATCH(Tab_SuiviOF[[#This Row],[REFERENCE]],Bd_PF!$C:$C,0))</f>
        <v>Produit pesé</v>
      </c>
      <c r="N86" s="3">
        <v>43115</v>
      </c>
      <c r="O86" s="3">
        <v>43115</v>
      </c>
      <c r="P86" s="5">
        <f>YEAR(Tab_SuiviOF[[#This Row],[DATEFINREVISEE]])</f>
        <v>2018</v>
      </c>
      <c r="Q86" s="5">
        <f>MONTH(Tab_SuiviOF[[#This Row],[DATEFINREVISEE]])</f>
        <v>1</v>
      </c>
      <c r="R86" s="5">
        <f>WEEKNUM(Tab_SuiviOF[[#This Row],[DATEFINREVISEE]],21)</f>
        <v>3</v>
      </c>
      <c r="S86">
        <v>5184</v>
      </c>
      <c r="T86">
        <v>5184</v>
      </c>
      <c r="U86">
        <v>4926</v>
      </c>
      <c r="V86" s="4">
        <f>Tab_SuiviOF[[#This Row],[QTEBL]]*Tab_SuiviOF[[#This Row],[POIDS NET]]</f>
        <v>123.15</v>
      </c>
      <c r="W86" s="4">
        <f>IFERROR(INDEX(Bd_MÉLANGES!$I:$I,MATCH('Bd_FABRICATIONS PF'!$G:$G,Bd_MÉLANGES!$J:$J,0)),0)</f>
        <v>130.4</v>
      </c>
      <c r="X86" s="4">
        <f>IFERROR(INDEX(Bd_MÉLANGES!$K:$K,MATCH(Tab_SuiviOF[[#This Row],[LOT A PRENDRE EN COMPTE]],Bd_MÉLANGES!$J:$J,0)),0)</f>
        <v>130</v>
      </c>
    </row>
    <row r="87" spans="1:24" hidden="1" x14ac:dyDescent="0.2">
      <c r="A87">
        <v>102</v>
      </c>
      <c r="B87">
        <v>5</v>
      </c>
      <c r="C87">
        <v>40621</v>
      </c>
      <c r="D87">
        <v>678590</v>
      </c>
      <c r="E87">
        <v>45594</v>
      </c>
      <c r="F87" t="str">
        <f t="array" ref="F87">INDEX(Bd_VENTILATIONS!$G:$G,MATCH(Tab_SuiviOF[[#This Row],[REFERENCE]]&amp;Tab_SuiviOF[[#This Row],[BLNO]],Bd_VENTILATIONS!$F:$F&amp;Bd_VENTILATIONS!$D:$D,0))</f>
        <v>A015PX02</v>
      </c>
      <c r="G87" t="str">
        <f>IFERROR(MID(Tab_SuiviOF[[#This Row],[LOT]],1,SEARCH("-",Tab_SuiviOF[[#This Row],[LOT]])-1),Tab_SuiviOF[[#This Row],[LOT]])</f>
        <v>A015PX02</v>
      </c>
      <c r="H87" t="s">
        <v>2547</v>
      </c>
      <c r="I87" t="str">
        <f>INDEX(Bd_PF!$E:$E,MATCH(Tab_SuiviOF[[#This Row],[REFERENCE]],Bd_PF!$C:$C,0))</f>
        <v>Pré-mix purée grand-mère salée "nouvelle recette"</v>
      </c>
      <c r="J87" t="str">
        <f>INDEX(Bd_PF!$D:$D,MATCH(Tab_SuiviOF[[#This Row],[REFERENCE]],Bd_PF!$C:$C,0))</f>
        <v>XMP736</v>
      </c>
      <c r="K87" s="4">
        <f>INDEX(Bd_PF!$I:$I,MATCH(Tab_SuiviOF[[#This Row],[REFERENCE]],Bd_PF!$C:$C,0))</f>
        <v>0</v>
      </c>
      <c r="L87" t="str">
        <f>INDEX(Bd_PF!$J:$J,MATCH(Tab_SuiviOF[[#This Row],[REFERENCE]],Bd_PF!$C:$C,0))</f>
        <v>Pesée/mélange</v>
      </c>
      <c r="M87" t="str">
        <f>INDEX(Bd_PF!$K:$K,MATCH(Tab_SuiviOF[[#This Row],[REFERENCE]],Bd_PF!$C:$C,0))</f>
        <v>Purée</v>
      </c>
      <c r="N87" s="3">
        <v>43115</v>
      </c>
      <c r="O87" s="3">
        <v>43115</v>
      </c>
      <c r="P87" s="5">
        <f>YEAR(Tab_SuiviOF[[#This Row],[DATEFINREVISEE]])</f>
        <v>2018</v>
      </c>
      <c r="Q87" s="5">
        <f>MONTH(Tab_SuiviOF[[#This Row],[DATEFINREVISEE]])</f>
        <v>1</v>
      </c>
      <c r="R87" s="5">
        <f>WEEKNUM(Tab_SuiviOF[[#This Row],[DATEFINREVISEE]],21)</f>
        <v>3</v>
      </c>
      <c r="S87">
        <v>500</v>
      </c>
      <c r="T87">
        <v>500</v>
      </c>
      <c r="U87">
        <v>501.2</v>
      </c>
      <c r="V87" s="4">
        <f>Tab_SuiviOF[[#This Row],[QTEBL]]*Tab_SuiviOF[[#This Row],[POIDS NET]]</f>
        <v>0</v>
      </c>
      <c r="W87" s="4">
        <f>IFERROR(INDEX(Bd_MÉLANGES!$I:$I,MATCH('Bd_FABRICATIONS PF'!$G:$G,Bd_MÉLANGES!$J:$J,0)),0)</f>
        <v>0</v>
      </c>
      <c r="X87" s="4">
        <f>IFERROR(INDEX(Bd_MÉLANGES!$K:$K,MATCH(Tab_SuiviOF[[#This Row],[LOT A PRENDRE EN COMPTE]],Bd_MÉLANGES!$J:$J,0)),0)</f>
        <v>0</v>
      </c>
    </row>
    <row r="88" spans="1:24" hidden="1" x14ac:dyDescent="0.2">
      <c r="A88">
        <v>102</v>
      </c>
      <c r="B88">
        <v>5</v>
      </c>
      <c r="C88">
        <v>40622</v>
      </c>
      <c r="D88">
        <v>678598</v>
      </c>
      <c r="E88">
        <v>45592</v>
      </c>
      <c r="F88" t="str">
        <f t="array" ref="F88">INDEX(Bd_VENTILATIONS!$G:$G,MATCH(Tab_SuiviOF[[#This Row],[REFERENCE]]&amp;Tab_SuiviOF[[#This Row],[BLNO]],Bd_VENTILATIONS!$F:$F&amp;Bd_VENTILATIONS!$D:$D,0))</f>
        <v>A015PX01</v>
      </c>
      <c r="G88" t="str">
        <f>IFERROR(MID(Tab_SuiviOF[[#This Row],[LOT]],1,SEARCH("-",Tab_SuiviOF[[#This Row],[LOT]])-1),Tab_SuiviOF[[#This Row],[LOT]])</f>
        <v>A015PX01</v>
      </c>
      <c r="H88" t="s">
        <v>2548</v>
      </c>
      <c r="I88" t="str">
        <f>INDEX(Bd_PF!$E:$E,MATCH(Tab_SuiviOF[[#This Row],[REFERENCE]],Bd_PF!$C:$C,0))</f>
        <v>Pré-mix purée grand-mère pauvre en sodium "nouvelle recette"</v>
      </c>
      <c r="J88" t="str">
        <f>INDEX(Bd_PF!$D:$D,MATCH(Tab_SuiviOF[[#This Row],[REFERENCE]],Bd_PF!$C:$C,0))</f>
        <v>XMP736</v>
      </c>
      <c r="K88" s="4">
        <f>INDEX(Bd_PF!$I:$I,MATCH(Tab_SuiviOF[[#This Row],[REFERENCE]],Bd_PF!$C:$C,0))</f>
        <v>0</v>
      </c>
      <c r="L88" t="str">
        <f>INDEX(Bd_PF!$J:$J,MATCH(Tab_SuiviOF[[#This Row],[REFERENCE]],Bd_PF!$C:$C,0))</f>
        <v>Pesée/mélange</v>
      </c>
      <c r="M88" t="str">
        <f>INDEX(Bd_PF!$K:$K,MATCH(Tab_SuiviOF[[#This Row],[REFERENCE]],Bd_PF!$C:$C,0))</f>
        <v>Purée</v>
      </c>
      <c r="N88" s="3">
        <v>43115</v>
      </c>
      <c r="O88" s="3">
        <v>43115</v>
      </c>
      <c r="P88" s="5">
        <f>YEAR(Tab_SuiviOF[[#This Row],[DATEFINREVISEE]])</f>
        <v>2018</v>
      </c>
      <c r="Q88" s="5">
        <f>MONTH(Tab_SuiviOF[[#This Row],[DATEFINREVISEE]])</f>
        <v>1</v>
      </c>
      <c r="R88" s="5">
        <f>WEEKNUM(Tab_SuiviOF[[#This Row],[DATEFINREVISEE]],21)</f>
        <v>3</v>
      </c>
      <c r="S88">
        <v>500</v>
      </c>
      <c r="T88">
        <v>500</v>
      </c>
      <c r="U88">
        <v>499.4</v>
      </c>
      <c r="V88" s="4">
        <f>Tab_SuiviOF[[#This Row],[QTEBL]]*Tab_SuiviOF[[#This Row],[POIDS NET]]</f>
        <v>0</v>
      </c>
      <c r="W88" s="4">
        <f>IFERROR(INDEX(Bd_MÉLANGES!$I:$I,MATCH('Bd_FABRICATIONS PF'!$G:$G,Bd_MÉLANGES!$J:$J,0)),0)</f>
        <v>0</v>
      </c>
      <c r="X88" s="4">
        <f>IFERROR(INDEX(Bd_MÉLANGES!$K:$K,MATCH(Tab_SuiviOF[[#This Row],[LOT A PRENDRE EN COMPTE]],Bd_MÉLANGES!$J:$J,0)),0)</f>
        <v>0</v>
      </c>
    </row>
    <row r="89" spans="1:24" hidden="1" x14ac:dyDescent="0.2">
      <c r="A89">
        <v>102</v>
      </c>
      <c r="B89">
        <v>5</v>
      </c>
      <c r="C89">
        <v>40646</v>
      </c>
      <c r="D89">
        <v>678825</v>
      </c>
      <c r="E89">
        <v>45616</v>
      </c>
      <c r="F89" t="str">
        <f t="array" ref="F89">INDEX(Bd_VENTILATIONS!$G:$G,MATCH(Tab_SuiviOF[[#This Row],[REFERENCE]]&amp;Tab_SuiviOF[[#This Row],[BLNO]],Bd_VENTILATIONS!$F:$F&amp;Bd_VENTILATIONS!$D:$D,0))</f>
        <v>A012M08-8</v>
      </c>
      <c r="G89" t="str">
        <f>IFERROR(MID(Tab_SuiviOF[[#This Row],[LOT]],1,SEARCH("-",Tab_SuiviOF[[#This Row],[LOT]])-1),Tab_SuiviOF[[#This Row],[LOT]])</f>
        <v>A012M08</v>
      </c>
      <c r="H89" t="s">
        <v>833</v>
      </c>
      <c r="I89" t="str">
        <f>INDEX(Bd_PF!$E:$E,MATCH(Tab_SuiviOF[[#This Row],[REFERENCE]],Bd_PF!$C:$C,0))</f>
        <v>Transimix stick 6.5g Tonus line</v>
      </c>
      <c r="J89" t="str">
        <f>INDEX(Bd_PF!$D:$D,MATCH(Tab_SuiviOF[[#This Row],[REFERENCE]],Bd_PF!$C:$C,0))</f>
        <v>SF00148</v>
      </c>
      <c r="K89" s="4">
        <f>INDEX(Bd_PF!$I:$I,MATCH(Tab_SuiviOF[[#This Row],[REFERENCE]],Bd_PF!$C:$C,0))</f>
        <v>6.0000000000000001E-3</v>
      </c>
      <c r="L89" t="str">
        <f>INDEX(Bd_PF!$J:$J,MATCH(Tab_SuiviOF[[#This Row],[REFERENCE]],Bd_PF!$C:$C,0))</f>
        <v>Stick</v>
      </c>
      <c r="M89" t="str">
        <f>INDEX(Bd_PF!$K:$K,MATCH(Tab_SuiviOF[[#This Row],[REFERENCE]],Bd_PF!$C:$C,0))</f>
        <v>Produit pesé</v>
      </c>
      <c r="N89" s="3">
        <v>43115</v>
      </c>
      <c r="O89" s="3">
        <v>43115</v>
      </c>
      <c r="P89" s="5">
        <f>YEAR(Tab_SuiviOF[[#This Row],[DATEFINREVISEE]])</f>
        <v>2018</v>
      </c>
      <c r="Q89" s="5">
        <f>MONTH(Tab_SuiviOF[[#This Row],[DATEFINREVISEE]])</f>
        <v>1</v>
      </c>
      <c r="R89" s="5">
        <f>WEEKNUM(Tab_SuiviOF[[#This Row],[DATEFINREVISEE]],21)</f>
        <v>3</v>
      </c>
      <c r="S89">
        <v>3000</v>
      </c>
      <c r="T89">
        <v>3000</v>
      </c>
      <c r="U89">
        <v>2687</v>
      </c>
      <c r="V89" s="4">
        <f>Tab_SuiviOF[[#This Row],[QTEBL]]*Tab_SuiviOF[[#This Row],[POIDS NET]]</f>
        <v>16.122</v>
      </c>
      <c r="W89" s="4">
        <f>IFERROR(INDEX(Bd_MÉLANGES!$I:$I,MATCH('Bd_FABRICATIONS PF'!$G:$G,Bd_MÉLANGES!$J:$J,0)),0)</f>
        <v>19.32</v>
      </c>
      <c r="X89" s="4">
        <f>IFERROR(INDEX(Bd_MÉLANGES!$K:$K,MATCH(Tab_SuiviOF[[#This Row],[LOT A PRENDRE EN COMPTE]],Bd_MÉLANGES!$J:$J,0)),0)</f>
        <v>19.510000000000002</v>
      </c>
    </row>
    <row r="90" spans="1:24" hidden="1" x14ac:dyDescent="0.2">
      <c r="A90">
        <v>102</v>
      </c>
      <c r="B90">
        <v>5</v>
      </c>
      <c r="C90">
        <v>40650</v>
      </c>
      <c r="D90">
        <v>678841</v>
      </c>
      <c r="E90">
        <v>45604</v>
      </c>
      <c r="F90" t="str">
        <f t="array" ref="F90">INDEX(Bd_VENTILATIONS!$G:$G,MATCH(Tab_SuiviOF[[#This Row],[REFERENCE]]&amp;Tab_SuiviOF[[#This Row],[BLNO]],Bd_VENTILATIONS!$F:$F&amp;Bd_VENTILATIONS!$D:$D,0))</f>
        <v>A012M07-8</v>
      </c>
      <c r="G90" t="str">
        <f>IFERROR(MID(Tab_SuiviOF[[#This Row],[LOT]],1,SEARCH("-",Tab_SuiviOF[[#This Row],[LOT]])-1),Tab_SuiviOF[[#This Row],[LOT]])</f>
        <v>A012M07</v>
      </c>
      <c r="H90" t="s">
        <v>833</v>
      </c>
      <c r="I90" t="str">
        <f>INDEX(Bd_PF!$E:$E,MATCH(Tab_SuiviOF[[#This Row],[REFERENCE]],Bd_PF!$C:$C,0))</f>
        <v>Transimix stick 6.5g Tonus line</v>
      </c>
      <c r="J90" t="str">
        <f>INDEX(Bd_PF!$D:$D,MATCH(Tab_SuiviOF[[#This Row],[REFERENCE]],Bd_PF!$C:$C,0))</f>
        <v>SF00148</v>
      </c>
      <c r="K90" s="4">
        <f>INDEX(Bd_PF!$I:$I,MATCH(Tab_SuiviOF[[#This Row],[REFERENCE]],Bd_PF!$C:$C,0))</f>
        <v>6.0000000000000001E-3</v>
      </c>
      <c r="L90" t="str">
        <f>INDEX(Bd_PF!$J:$J,MATCH(Tab_SuiviOF[[#This Row],[REFERENCE]],Bd_PF!$C:$C,0))</f>
        <v>Stick</v>
      </c>
      <c r="M90" t="str">
        <f>INDEX(Bd_PF!$K:$K,MATCH(Tab_SuiviOF[[#This Row],[REFERENCE]],Bd_PF!$C:$C,0))</f>
        <v>Produit pesé</v>
      </c>
      <c r="N90" s="3">
        <v>43115</v>
      </c>
      <c r="O90" s="3">
        <v>43115</v>
      </c>
      <c r="P90" s="5">
        <f>YEAR(Tab_SuiviOF[[#This Row],[DATEFINREVISEE]])</f>
        <v>2018</v>
      </c>
      <c r="Q90" s="5">
        <f>MONTH(Tab_SuiviOF[[#This Row],[DATEFINREVISEE]])</f>
        <v>1</v>
      </c>
      <c r="R90" s="5">
        <f>WEEKNUM(Tab_SuiviOF[[#This Row],[DATEFINREVISEE]],21)</f>
        <v>3</v>
      </c>
      <c r="S90">
        <v>3000</v>
      </c>
      <c r="T90">
        <v>3000</v>
      </c>
      <c r="U90">
        <v>2640</v>
      </c>
      <c r="V90" s="4">
        <f>Tab_SuiviOF[[#This Row],[QTEBL]]*Tab_SuiviOF[[#This Row],[POIDS NET]]</f>
        <v>15.84</v>
      </c>
      <c r="W90" s="4">
        <f>IFERROR(INDEX(Bd_MÉLANGES!$I:$I,MATCH('Bd_FABRICATIONS PF'!$G:$G,Bd_MÉLANGES!$J:$J,0)),0)</f>
        <v>19.5</v>
      </c>
      <c r="X90" s="4">
        <f>IFERROR(INDEX(Bd_MÉLANGES!$K:$K,MATCH(Tab_SuiviOF[[#This Row],[LOT A PRENDRE EN COMPTE]],Bd_MÉLANGES!$J:$J,0)),0)</f>
        <v>19.510000000000002</v>
      </c>
    </row>
    <row r="91" spans="1:24" hidden="1" x14ac:dyDescent="0.2">
      <c r="A91">
        <v>102</v>
      </c>
      <c r="B91">
        <v>5</v>
      </c>
      <c r="C91">
        <v>40783</v>
      </c>
      <c r="D91">
        <v>680333</v>
      </c>
      <c r="E91">
        <v>45618</v>
      </c>
      <c r="F91" t="str">
        <f t="array" ref="F91">INDEX(Bd_VENTILATIONS!$G:$G,MATCH(Tab_SuiviOF[[#This Row],[REFERENCE]]&amp;Tab_SuiviOF[[#This Row],[BLNO]],Bd_VENTILATIONS!$F:$F&amp;Bd_VENTILATIONS!$D:$D,0))</f>
        <v>AS03PU02-7</v>
      </c>
      <c r="G91" t="str">
        <f>IFERROR(MID(Tab_SuiviOF[[#This Row],[LOT]],1,SEARCH("-",Tab_SuiviOF[[#This Row],[LOT]])-1),Tab_SuiviOF[[#This Row],[LOT]])</f>
        <v>AS03PU02</v>
      </c>
      <c r="H91" t="s">
        <v>291</v>
      </c>
      <c r="I91" t="str">
        <f>INDEX(Bd_PF!$E:$E,MATCH(Tab_SuiviOF[[#This Row],[REFERENCE]],Bd_PF!$C:$C,0))</f>
        <v>Purée grand-mère pauvre en sodium sac 5 kg</v>
      </c>
      <c r="J91" t="str">
        <f>INDEX(Bd_PF!$D:$D,MATCH(Tab_SuiviOF[[#This Row],[REFERENCE]],Bd_PF!$C:$C,0))</f>
        <v>SF01287</v>
      </c>
      <c r="K91" s="4">
        <f>INDEX(Bd_PF!$I:$I,MATCH(Tab_SuiviOF[[#This Row],[REFERENCE]],Bd_PF!$C:$C,0))</f>
        <v>5</v>
      </c>
      <c r="L91" t="str">
        <f>INDEX(Bd_PF!$J:$J,MATCH(Tab_SuiviOF[[#This Row],[REFERENCE]],Bd_PF!$C:$C,0))</f>
        <v>Purée</v>
      </c>
      <c r="M91" t="str">
        <f>INDEX(Bd_PF!$K:$K,MATCH(Tab_SuiviOF[[#This Row],[REFERENCE]],Bd_PF!$C:$C,0))</f>
        <v>Purée</v>
      </c>
      <c r="N91" s="3">
        <v>43115</v>
      </c>
      <c r="O91" s="3">
        <v>43115</v>
      </c>
      <c r="P91" s="5">
        <f>YEAR(Tab_SuiviOF[[#This Row],[DATEFINREVISEE]])</f>
        <v>2018</v>
      </c>
      <c r="Q91" s="5">
        <f>MONTH(Tab_SuiviOF[[#This Row],[DATEFINREVISEE]])</f>
        <v>1</v>
      </c>
      <c r="R91" s="5">
        <f>WEEKNUM(Tab_SuiviOF[[#This Row],[DATEFINREVISEE]],21)</f>
        <v>3</v>
      </c>
      <c r="S91">
        <v>640</v>
      </c>
      <c r="T91">
        <v>480</v>
      </c>
      <c r="U91">
        <v>475</v>
      </c>
      <c r="V91" s="4">
        <f>Tab_SuiviOF[[#This Row],[QTEBL]]*Tab_SuiviOF[[#This Row],[POIDS NET]]</f>
        <v>2375</v>
      </c>
      <c r="W91" s="4">
        <f>IFERROR(INDEX(Bd_MÉLANGES!$I:$I,MATCH('Bd_FABRICATIONS PF'!$G:$G,Bd_MÉLANGES!$J:$J,0)),0)</f>
        <v>0</v>
      </c>
      <c r="X91" s="4">
        <f>IFERROR(INDEX(Bd_MÉLANGES!$K:$K,MATCH(Tab_SuiviOF[[#This Row],[LOT A PRENDRE EN COMPTE]],Bd_MÉLANGES!$J:$J,0)),0)</f>
        <v>0</v>
      </c>
    </row>
    <row r="92" spans="1:24" hidden="1" x14ac:dyDescent="0.2">
      <c r="A92">
        <v>102</v>
      </c>
      <c r="B92">
        <v>5</v>
      </c>
      <c r="C92">
        <v>41913</v>
      </c>
      <c r="D92">
        <v>693332</v>
      </c>
      <c r="E92">
        <v>46553</v>
      </c>
      <c r="F92" t="str">
        <f t="array" ref="F92">INDEX(Bd_VENTILATIONS!$G:$G,MATCH(Tab_SuiviOF[[#This Row],[REFERENCE]]&amp;Tab_SuiviOF[[#This Row],[BLNO]],Bd_VENTILATIONS!$F:$F&amp;Bd_VENTILATIONS!$D:$D,0))</f>
        <v>A015-ESSAI</v>
      </c>
      <c r="G92" t="str">
        <f>IFERROR(MID(Tab_SuiviOF[[#This Row],[LOT]],1,SEARCH("-",Tab_SuiviOF[[#This Row],[LOT]])-1),Tab_SuiviOF[[#This Row],[LOT]])</f>
        <v>A015</v>
      </c>
      <c r="H92" t="s">
        <v>2555</v>
      </c>
      <c r="I92" t="e">
        <f>INDEX(Bd_PF!$E:$E,MATCH(Tab_SuiviOF[[#This Row],[REFERENCE]],Bd_PF!$C:$C,0))</f>
        <v>#N/A</v>
      </c>
      <c r="J92" t="e">
        <f>INDEX(Bd_PF!$D:$D,MATCH(Tab_SuiviOF[[#This Row],[REFERENCE]],Bd_PF!$C:$C,0))</f>
        <v>#N/A</v>
      </c>
      <c r="K92" s="4" t="e">
        <f>INDEX(Bd_PF!$I:$I,MATCH(Tab_SuiviOF[[#This Row],[REFERENCE]],Bd_PF!$C:$C,0))</f>
        <v>#N/A</v>
      </c>
      <c r="L92" t="e">
        <f>INDEX(Bd_PF!$J:$J,MATCH(Tab_SuiviOF[[#This Row],[REFERENCE]],Bd_PF!$C:$C,0))</f>
        <v>#N/A</v>
      </c>
      <c r="M92" t="e">
        <f>INDEX(Bd_PF!$K:$K,MATCH(Tab_SuiviOF[[#This Row],[REFERENCE]],Bd_PF!$C:$C,0))</f>
        <v>#N/A</v>
      </c>
      <c r="N92" s="3">
        <v>43115</v>
      </c>
      <c r="O92" s="3">
        <v>43115</v>
      </c>
      <c r="P92" s="5">
        <f>YEAR(Tab_SuiviOF[[#This Row],[DATEFINREVISEE]])</f>
        <v>2018</v>
      </c>
      <c r="Q92" s="5">
        <f>MONTH(Tab_SuiviOF[[#This Row],[DATEFINREVISEE]])</f>
        <v>1</v>
      </c>
      <c r="R92" s="5">
        <f>WEEKNUM(Tab_SuiviOF[[#This Row],[DATEFINREVISEE]],21)</f>
        <v>3</v>
      </c>
      <c r="S92">
        <v>60</v>
      </c>
      <c r="T92">
        <v>60</v>
      </c>
      <c r="U92">
        <v>51</v>
      </c>
      <c r="V92" s="4" t="e">
        <f>Tab_SuiviOF[[#This Row],[QTEBL]]*Tab_SuiviOF[[#This Row],[POIDS NET]]</f>
        <v>#N/A</v>
      </c>
      <c r="W92" s="4">
        <f>IFERROR(INDEX(Bd_MÉLANGES!$I:$I,MATCH('Bd_FABRICATIONS PF'!$G:$G,Bd_MÉLANGES!$J:$J,0)),0)</f>
        <v>0</v>
      </c>
      <c r="X92" s="4">
        <f>IFERROR(INDEX(Bd_MÉLANGES!$K:$K,MATCH(Tab_SuiviOF[[#This Row],[LOT A PRENDRE EN COMPTE]],Bd_MÉLANGES!$J:$J,0)),0)</f>
        <v>0</v>
      </c>
    </row>
    <row r="93" spans="1:24" hidden="1" x14ac:dyDescent="0.2">
      <c r="A93">
        <v>102</v>
      </c>
      <c r="B93">
        <v>5</v>
      </c>
      <c r="C93">
        <v>40583</v>
      </c>
      <c r="D93">
        <v>678176</v>
      </c>
      <c r="E93">
        <v>45626</v>
      </c>
      <c r="F93" t="str">
        <f t="array" ref="F93">INDEX(Bd_VENTILATIONS!$G:$G,MATCH(Tab_SuiviOF[[#This Row],[REFERENCE]]&amp;Tab_SuiviOF[[#This Row],[BLNO]],Bd_VENTILATIONS!$F:$F&amp;Bd_VENTILATIONS!$D:$D,0))</f>
        <v>A012M05-3</v>
      </c>
      <c r="G93" t="str">
        <f>IFERROR(MID(Tab_SuiviOF[[#This Row],[LOT]],1,SEARCH("-",Tab_SuiviOF[[#This Row],[LOT]])-1),Tab_SuiviOF[[#This Row],[LOT]])</f>
        <v>A012M05</v>
      </c>
      <c r="H93" t="s">
        <v>1126</v>
      </c>
      <c r="I93" t="str">
        <f>INDEX(Bd_PF!$E:$E,MATCH(Tab_SuiviOF[[#This Row],[REFERENCE]],Bd_PF!$C:$C,0))</f>
        <v>Eau gélifiée parfum orange édulcoré sachet 25 g "Tonus Line"</v>
      </c>
      <c r="J93" t="str">
        <f>INDEX(Bd_PF!$D:$D,MATCH(Tab_SuiviOF[[#This Row],[REFERENCE]],Bd_PF!$C:$C,0))</f>
        <v>SF00726</v>
      </c>
      <c r="K93" s="4">
        <f>INDEX(Bd_PF!$I:$I,MATCH(Tab_SuiviOF[[#This Row],[REFERENCE]],Bd_PF!$C:$C,0))</f>
        <v>2.5000000000000001E-2</v>
      </c>
      <c r="L93" t="str">
        <f>INDEX(Bd_PF!$J:$J,MATCH(Tab_SuiviOF[[#This Row],[REFERENCE]],Bd_PF!$C:$C,0))</f>
        <v>Rovema</v>
      </c>
      <c r="M93" t="str">
        <f>INDEX(Bd_PF!$K:$K,MATCH(Tab_SuiviOF[[#This Row],[REFERENCE]],Bd_PF!$C:$C,0))</f>
        <v>Produit pesé</v>
      </c>
      <c r="N93" s="3">
        <v>43116</v>
      </c>
      <c r="O93" s="3">
        <v>43116</v>
      </c>
      <c r="P93" s="5">
        <f>YEAR(Tab_SuiviOF[[#This Row],[DATEFINREVISEE]])</f>
        <v>2018</v>
      </c>
      <c r="Q93" s="5">
        <f>MONTH(Tab_SuiviOF[[#This Row],[DATEFINREVISEE]])</f>
        <v>1</v>
      </c>
      <c r="R93" s="5">
        <f>WEEKNUM(Tab_SuiviOF[[#This Row],[DATEFINREVISEE]],21)</f>
        <v>3</v>
      </c>
      <c r="S93">
        <v>5184</v>
      </c>
      <c r="T93">
        <v>5184</v>
      </c>
      <c r="U93">
        <v>4829</v>
      </c>
      <c r="V93" s="4">
        <f>Tab_SuiviOF[[#This Row],[QTEBL]]*Tab_SuiviOF[[#This Row],[POIDS NET]]</f>
        <v>120.72500000000001</v>
      </c>
      <c r="W93" s="4">
        <f>IFERROR(INDEX(Bd_MÉLANGES!$I:$I,MATCH('Bd_FABRICATIONS PF'!$G:$G,Bd_MÉLANGES!$J:$J,0)),0)</f>
        <v>130.4</v>
      </c>
      <c r="X93" s="4">
        <f>IFERROR(INDEX(Bd_MÉLANGES!$K:$K,MATCH(Tab_SuiviOF[[#This Row],[LOT A PRENDRE EN COMPTE]],Bd_MÉLANGES!$J:$J,0)),0)</f>
        <v>130</v>
      </c>
    </row>
    <row r="94" spans="1:24" hidden="1" x14ac:dyDescent="0.2">
      <c r="A94">
        <v>102</v>
      </c>
      <c r="B94">
        <v>5</v>
      </c>
      <c r="C94">
        <v>40739</v>
      </c>
      <c r="D94">
        <v>679825</v>
      </c>
      <c r="E94">
        <v>45632</v>
      </c>
      <c r="F94" t="str">
        <f t="array" ref="F94">INDEX(Bd_VENTILATIONS!$G:$G,MATCH(Tab_SuiviOF[[#This Row],[REFERENCE]]&amp;Tab_SuiviOF[[#This Row],[BLNO]],Bd_VENTILATIONS!$F:$F&amp;Bd_VENTILATIONS!$D:$D,0))</f>
        <v>A011M01-2</v>
      </c>
      <c r="G94" t="str">
        <f>IFERROR(MID(Tab_SuiviOF[[#This Row],[LOT]],1,SEARCH("-",Tab_SuiviOF[[#This Row],[LOT]])-1),Tab_SuiviOF[[#This Row],[LOT]])</f>
        <v>A011M01</v>
      </c>
      <c r="H94" t="s">
        <v>1139</v>
      </c>
      <c r="I94" t="str">
        <f>INDEX(Bd_PF!$E:$E,MATCH(Tab_SuiviOF[[#This Row],[REFERENCE]],Bd_PF!$C:$C,0))</f>
        <v>Gel' Ami - sac 1 kg - "Tonus Line"</v>
      </c>
      <c r="J94" t="str">
        <f>INDEX(Bd_PF!$D:$D,MATCH(Tab_SuiviOF[[#This Row],[REFERENCE]],Bd_PF!$C:$C,0))</f>
        <v>SF01122</v>
      </c>
      <c r="K94" s="4">
        <f>INDEX(Bd_PF!$I:$I,MATCH(Tab_SuiviOF[[#This Row],[REFERENCE]],Bd_PF!$C:$C,0))</f>
        <v>1</v>
      </c>
      <c r="L94" t="str">
        <f>INDEX(Bd_PF!$J:$J,MATCH(Tab_SuiviOF[[#This Row],[REFERENCE]],Bd_PF!$C:$C,0))</f>
        <v>Tecse</v>
      </c>
      <c r="M94" t="str">
        <f>INDEX(Bd_PF!$K:$K,MATCH(Tab_SuiviOF[[#This Row],[REFERENCE]],Bd_PF!$C:$C,0))</f>
        <v>Produit pesé</v>
      </c>
      <c r="N94" s="3">
        <v>43116</v>
      </c>
      <c r="O94" s="3">
        <v>43116</v>
      </c>
      <c r="P94" s="5">
        <f>YEAR(Tab_SuiviOF[[#This Row],[DATEFINREVISEE]])</f>
        <v>2018</v>
      </c>
      <c r="Q94" s="5">
        <f>MONTH(Tab_SuiviOF[[#This Row],[DATEFINREVISEE]])</f>
        <v>1</v>
      </c>
      <c r="R94" s="5">
        <f>WEEKNUM(Tab_SuiviOF[[#This Row],[DATEFINREVISEE]],21)</f>
        <v>3</v>
      </c>
      <c r="S94">
        <v>415</v>
      </c>
      <c r="T94">
        <v>415</v>
      </c>
      <c r="U94">
        <v>420</v>
      </c>
      <c r="V94" s="4">
        <f>Tab_SuiviOF[[#This Row],[QTEBL]]*Tab_SuiviOF[[#This Row],[POIDS NET]]</f>
        <v>420</v>
      </c>
      <c r="W94" s="4">
        <f>IFERROR(INDEX(Bd_MÉLANGES!$I:$I,MATCH('Bd_FABRICATIONS PF'!$G:$G,Bd_MÉLANGES!$J:$J,0)),0)</f>
        <v>414.9</v>
      </c>
      <c r="X94" s="4">
        <f>IFERROR(INDEX(Bd_MÉLANGES!$K:$K,MATCH(Tab_SuiviOF[[#This Row],[LOT A PRENDRE EN COMPTE]],Bd_MÉLANGES!$J:$J,0)),0)</f>
        <v>423</v>
      </c>
    </row>
    <row r="95" spans="1:24" hidden="1" x14ac:dyDescent="0.2">
      <c r="A95">
        <v>102</v>
      </c>
      <c r="B95">
        <v>5</v>
      </c>
      <c r="C95">
        <v>40740</v>
      </c>
      <c r="D95">
        <v>679831</v>
      </c>
      <c r="E95">
        <v>45633</v>
      </c>
      <c r="F95" t="str">
        <f t="array" ref="F95">INDEX(Bd_VENTILATIONS!$G:$G,MATCH(Tab_SuiviOF[[#This Row],[REFERENCE]]&amp;Tab_SuiviOF[[#This Row],[BLNO]],Bd_VENTILATIONS!$F:$F&amp;Bd_VENTILATIONS!$D:$D,0))</f>
        <v>A011M02-2</v>
      </c>
      <c r="G95" t="str">
        <f>IFERROR(MID(Tab_SuiviOF[[#This Row],[LOT]],1,SEARCH("-",Tab_SuiviOF[[#This Row],[LOT]])-1),Tab_SuiviOF[[#This Row],[LOT]])</f>
        <v>A011M02</v>
      </c>
      <c r="H95" t="s">
        <v>1139</v>
      </c>
      <c r="I95" t="str">
        <f>INDEX(Bd_PF!$E:$E,MATCH(Tab_SuiviOF[[#This Row],[REFERENCE]],Bd_PF!$C:$C,0))</f>
        <v>Gel' Ami - sac 1 kg - "Tonus Line"</v>
      </c>
      <c r="J95" t="str">
        <f>INDEX(Bd_PF!$D:$D,MATCH(Tab_SuiviOF[[#This Row],[REFERENCE]],Bd_PF!$C:$C,0))</f>
        <v>SF01122</v>
      </c>
      <c r="K95" s="4">
        <f>INDEX(Bd_PF!$I:$I,MATCH(Tab_SuiviOF[[#This Row],[REFERENCE]],Bd_PF!$C:$C,0))</f>
        <v>1</v>
      </c>
      <c r="L95" t="str">
        <f>INDEX(Bd_PF!$J:$J,MATCH(Tab_SuiviOF[[#This Row],[REFERENCE]],Bd_PF!$C:$C,0))</f>
        <v>Tecse</v>
      </c>
      <c r="M95" t="str">
        <f>INDEX(Bd_PF!$K:$K,MATCH(Tab_SuiviOF[[#This Row],[REFERENCE]],Bd_PF!$C:$C,0))</f>
        <v>Produit pesé</v>
      </c>
      <c r="N95" s="3">
        <v>43116</v>
      </c>
      <c r="O95" s="3">
        <v>43116</v>
      </c>
      <c r="P95" s="5">
        <f>YEAR(Tab_SuiviOF[[#This Row],[DATEFINREVISEE]])</f>
        <v>2018</v>
      </c>
      <c r="Q95" s="5">
        <f>MONTH(Tab_SuiviOF[[#This Row],[DATEFINREVISEE]])</f>
        <v>1</v>
      </c>
      <c r="R95" s="5">
        <f>WEEKNUM(Tab_SuiviOF[[#This Row],[DATEFINREVISEE]],21)</f>
        <v>3</v>
      </c>
      <c r="S95">
        <v>425</v>
      </c>
      <c r="T95">
        <v>425</v>
      </c>
      <c r="U95">
        <v>425</v>
      </c>
      <c r="V95" s="4">
        <f>Tab_SuiviOF[[#This Row],[QTEBL]]*Tab_SuiviOF[[#This Row],[POIDS NET]]</f>
        <v>425</v>
      </c>
      <c r="W95" s="4">
        <f>IFERROR(INDEX(Bd_MÉLANGES!$I:$I,MATCH('Bd_FABRICATIONS PF'!$G:$G,Bd_MÉLANGES!$J:$J,0)),0)</f>
        <v>424.5</v>
      </c>
      <c r="X95" s="4">
        <f>IFERROR(INDEX(Bd_MÉLANGES!$K:$K,MATCH(Tab_SuiviOF[[#This Row],[LOT A PRENDRE EN COMPTE]],Bd_MÉLANGES!$J:$J,0)),0)</f>
        <v>423</v>
      </c>
    </row>
    <row r="96" spans="1:24" hidden="1" x14ac:dyDescent="0.2">
      <c r="A96">
        <v>102</v>
      </c>
      <c r="B96">
        <v>5</v>
      </c>
      <c r="C96">
        <v>40741</v>
      </c>
      <c r="D96">
        <v>679839</v>
      </c>
      <c r="E96">
        <v>45623</v>
      </c>
      <c r="F96" t="str">
        <f t="array" ref="F96">INDEX(Bd_VENTILATIONS!$G:$G,MATCH(Tab_SuiviOF[[#This Row],[REFERENCE]]&amp;Tab_SuiviOF[[#This Row],[BLNO]],Bd_VENTILATIONS!$F:$F&amp;Bd_VENTILATIONS!$D:$D,0))</f>
        <v>B327M05-2</v>
      </c>
      <c r="G96" t="str">
        <f>IFERROR(MID(Tab_SuiviOF[[#This Row],[LOT]],1,SEARCH("-",Tab_SuiviOF[[#This Row],[LOT]])-1),Tab_SuiviOF[[#This Row],[LOT]])</f>
        <v>B327M05</v>
      </c>
      <c r="H96" t="s">
        <v>1139</v>
      </c>
      <c r="I96" t="str">
        <f>INDEX(Bd_PF!$E:$E,MATCH(Tab_SuiviOF[[#This Row],[REFERENCE]],Bd_PF!$C:$C,0))</f>
        <v>Gel' Ami - sac 1 kg - "Tonus Line"</v>
      </c>
      <c r="J96" t="str">
        <f>INDEX(Bd_PF!$D:$D,MATCH(Tab_SuiviOF[[#This Row],[REFERENCE]],Bd_PF!$C:$C,0))</f>
        <v>SF01122</v>
      </c>
      <c r="K96" s="4">
        <f>INDEX(Bd_PF!$I:$I,MATCH(Tab_SuiviOF[[#This Row],[REFERENCE]],Bd_PF!$C:$C,0))</f>
        <v>1</v>
      </c>
      <c r="L96" t="str">
        <f>INDEX(Bd_PF!$J:$J,MATCH(Tab_SuiviOF[[#This Row],[REFERENCE]],Bd_PF!$C:$C,0))</f>
        <v>Tecse</v>
      </c>
      <c r="M96" t="str">
        <f>INDEX(Bd_PF!$K:$K,MATCH(Tab_SuiviOF[[#This Row],[REFERENCE]],Bd_PF!$C:$C,0))</f>
        <v>Produit pesé</v>
      </c>
      <c r="N96" s="3">
        <v>43116</v>
      </c>
      <c r="O96" s="3">
        <v>43116</v>
      </c>
      <c r="P96" s="5">
        <f>YEAR(Tab_SuiviOF[[#This Row],[DATEFINREVISEE]])</f>
        <v>2018</v>
      </c>
      <c r="Q96" s="5">
        <f>MONTH(Tab_SuiviOF[[#This Row],[DATEFINREVISEE]])</f>
        <v>1</v>
      </c>
      <c r="R96" s="5">
        <f>WEEKNUM(Tab_SuiviOF[[#This Row],[DATEFINREVISEE]],21)</f>
        <v>3</v>
      </c>
      <c r="S96">
        <v>423</v>
      </c>
      <c r="T96">
        <v>423</v>
      </c>
      <c r="U96">
        <v>420</v>
      </c>
      <c r="V96" s="4">
        <f>Tab_SuiviOF[[#This Row],[QTEBL]]*Tab_SuiviOF[[#This Row],[POIDS NET]]</f>
        <v>420</v>
      </c>
      <c r="W96" s="4">
        <f>IFERROR(INDEX(Bd_MÉLANGES!$I:$I,MATCH('Bd_FABRICATIONS PF'!$G:$G,Bd_MÉLANGES!$J:$J,0)),0)</f>
        <v>0</v>
      </c>
      <c r="X96" s="4">
        <f>IFERROR(INDEX(Bd_MÉLANGES!$K:$K,MATCH(Tab_SuiviOF[[#This Row],[LOT A PRENDRE EN COMPTE]],Bd_MÉLANGES!$J:$J,0)),0)</f>
        <v>0</v>
      </c>
    </row>
    <row r="97" spans="1:24" hidden="1" x14ac:dyDescent="0.2">
      <c r="A97">
        <v>102</v>
      </c>
      <c r="B97">
        <v>5</v>
      </c>
      <c r="C97">
        <v>40742</v>
      </c>
      <c r="D97">
        <v>679844</v>
      </c>
      <c r="E97">
        <v>45631</v>
      </c>
      <c r="F97" t="str">
        <f t="array" ref="F97">INDEX(Bd_VENTILATIONS!$G:$G,MATCH(Tab_SuiviOF[[#This Row],[REFERENCE]]&amp;Tab_SuiviOF[[#This Row],[BLNO]],Bd_VENTILATIONS!$F:$F&amp;Bd_VENTILATIONS!$D:$D,0))</f>
        <v>B341M01-2</v>
      </c>
      <c r="G97" t="str">
        <f>IFERROR(MID(Tab_SuiviOF[[#This Row],[LOT]],1,SEARCH("-",Tab_SuiviOF[[#This Row],[LOT]])-1),Tab_SuiviOF[[#This Row],[LOT]])</f>
        <v>B341M01</v>
      </c>
      <c r="H97" t="s">
        <v>1139</v>
      </c>
      <c r="I97" t="str">
        <f>INDEX(Bd_PF!$E:$E,MATCH(Tab_SuiviOF[[#This Row],[REFERENCE]],Bd_PF!$C:$C,0))</f>
        <v>Gel' Ami - sac 1 kg - "Tonus Line"</v>
      </c>
      <c r="J97" t="str">
        <f>INDEX(Bd_PF!$D:$D,MATCH(Tab_SuiviOF[[#This Row],[REFERENCE]],Bd_PF!$C:$C,0))</f>
        <v>SF01122</v>
      </c>
      <c r="K97" s="4">
        <f>INDEX(Bd_PF!$I:$I,MATCH(Tab_SuiviOF[[#This Row],[REFERENCE]],Bd_PF!$C:$C,0))</f>
        <v>1</v>
      </c>
      <c r="L97" t="str">
        <f>INDEX(Bd_PF!$J:$J,MATCH(Tab_SuiviOF[[#This Row],[REFERENCE]],Bd_PF!$C:$C,0))</f>
        <v>Tecse</v>
      </c>
      <c r="M97" t="str">
        <f>INDEX(Bd_PF!$K:$K,MATCH(Tab_SuiviOF[[#This Row],[REFERENCE]],Bd_PF!$C:$C,0))</f>
        <v>Produit pesé</v>
      </c>
      <c r="N97" s="3">
        <v>43116</v>
      </c>
      <c r="O97" s="3">
        <v>43116</v>
      </c>
      <c r="P97" s="5">
        <f>YEAR(Tab_SuiviOF[[#This Row],[DATEFINREVISEE]])</f>
        <v>2018</v>
      </c>
      <c r="Q97" s="5">
        <f>MONTH(Tab_SuiviOF[[#This Row],[DATEFINREVISEE]])</f>
        <v>1</v>
      </c>
      <c r="R97" s="5">
        <f>WEEKNUM(Tab_SuiviOF[[#This Row],[DATEFINREVISEE]],21)</f>
        <v>3</v>
      </c>
      <c r="S97">
        <v>439</v>
      </c>
      <c r="T97">
        <v>439</v>
      </c>
      <c r="U97">
        <v>430</v>
      </c>
      <c r="V97" s="4">
        <f>Tab_SuiviOF[[#This Row],[QTEBL]]*Tab_SuiviOF[[#This Row],[POIDS NET]]</f>
        <v>430</v>
      </c>
      <c r="W97" s="4">
        <f>IFERROR(INDEX(Bd_MÉLANGES!$I:$I,MATCH('Bd_FABRICATIONS PF'!$G:$G,Bd_MÉLANGES!$J:$J,0)),0)</f>
        <v>0</v>
      </c>
      <c r="X97" s="4">
        <f>IFERROR(INDEX(Bd_MÉLANGES!$K:$K,MATCH(Tab_SuiviOF[[#This Row],[LOT A PRENDRE EN COMPTE]],Bd_MÉLANGES!$J:$J,0)),0)</f>
        <v>0</v>
      </c>
    </row>
    <row r="98" spans="1:24" hidden="1" x14ac:dyDescent="0.2">
      <c r="A98">
        <v>102</v>
      </c>
      <c r="B98">
        <v>5</v>
      </c>
      <c r="C98">
        <v>40746</v>
      </c>
      <c r="D98">
        <v>679866</v>
      </c>
      <c r="E98">
        <v>45625</v>
      </c>
      <c r="F98" t="str">
        <f t="array" ref="F98">INDEX(Bd_VENTILATIONS!$G:$G,MATCH(Tab_SuiviOF[[#This Row],[REFERENCE]]&amp;Tab_SuiviOF[[#This Row],[BLNO]],Bd_VENTILATIONS!$F:$F&amp;Bd_VENTILATIONS!$D:$D,0))</f>
        <v>A011M03-1</v>
      </c>
      <c r="G98" t="str">
        <f>IFERROR(MID(Tab_SuiviOF[[#This Row],[LOT]],1,SEARCH("-",Tab_SuiviOF[[#This Row],[LOT]])-1),Tab_SuiviOF[[#This Row],[LOT]])</f>
        <v>A011M03</v>
      </c>
      <c r="H98" t="s">
        <v>915</v>
      </c>
      <c r="I98" t="str">
        <f>INDEX(Bd_PF!$E:$E,MATCH(Tab_SuiviOF[[#This Row],[REFERENCE]],Bd_PF!$C:$C,0))</f>
        <v>Gel Ami bte 0.800 kg "TOL"</v>
      </c>
      <c r="J98" t="str">
        <f>INDEX(Bd_PF!$D:$D,MATCH(Tab_SuiviOF[[#This Row],[REFERENCE]],Bd_PF!$C:$C,0))</f>
        <v>SF01122</v>
      </c>
      <c r="K98" s="4">
        <f>INDEX(Bd_PF!$I:$I,MATCH(Tab_SuiviOF[[#This Row],[REFERENCE]],Bd_PF!$C:$C,0))</f>
        <v>0.8</v>
      </c>
      <c r="L98" t="str">
        <f>INDEX(Bd_PF!$J:$J,MATCH(Tab_SuiviOF[[#This Row],[REFERENCE]],Bd_PF!$C:$C,0))</f>
        <v>OTS</v>
      </c>
      <c r="M98" t="str">
        <f>INDEX(Bd_PF!$K:$K,MATCH(Tab_SuiviOF[[#This Row],[REFERENCE]],Bd_PF!$C:$C,0))</f>
        <v>Produit pesé</v>
      </c>
      <c r="N98" s="3">
        <v>43115</v>
      </c>
      <c r="O98" s="3">
        <v>43116</v>
      </c>
      <c r="P98" s="5">
        <f>YEAR(Tab_SuiviOF[[#This Row],[DATEFINREVISEE]])</f>
        <v>2018</v>
      </c>
      <c r="Q98" s="5">
        <f>MONTH(Tab_SuiviOF[[#This Row],[DATEFINREVISEE]])</f>
        <v>1</v>
      </c>
      <c r="R98" s="5">
        <f>WEEKNUM(Tab_SuiviOF[[#This Row],[DATEFINREVISEE]],21)</f>
        <v>3</v>
      </c>
      <c r="S98">
        <v>536</v>
      </c>
      <c r="T98">
        <v>536</v>
      </c>
      <c r="U98">
        <v>523</v>
      </c>
      <c r="V98" s="4">
        <f>Tab_SuiviOF[[#This Row],[QTEBL]]*Tab_SuiviOF[[#This Row],[POIDS NET]]</f>
        <v>418.40000000000003</v>
      </c>
      <c r="W98" s="4">
        <f>IFERROR(INDEX(Bd_MÉLANGES!$I:$I,MATCH('Bd_FABRICATIONS PF'!$G:$G,Bd_MÉLANGES!$J:$J,0)),0)</f>
        <v>429.1</v>
      </c>
      <c r="X98" s="4">
        <f>IFERROR(INDEX(Bd_MÉLANGES!$K:$K,MATCH(Tab_SuiviOF[[#This Row],[LOT A PRENDRE EN COMPTE]],Bd_MÉLANGES!$J:$J,0)),0)</f>
        <v>423</v>
      </c>
    </row>
    <row r="99" spans="1:24" hidden="1" x14ac:dyDescent="0.2">
      <c r="A99">
        <v>102</v>
      </c>
      <c r="B99">
        <v>5</v>
      </c>
      <c r="C99">
        <v>40747</v>
      </c>
      <c r="D99">
        <v>679873</v>
      </c>
      <c r="E99">
        <v>45624</v>
      </c>
      <c r="F99" t="str">
        <f t="array" ref="F99">INDEX(Bd_VENTILATIONS!$G:$G,MATCH(Tab_SuiviOF[[#This Row],[REFERENCE]]&amp;Tab_SuiviOF[[#This Row],[BLNO]],Bd_VENTILATIONS!$F:$F&amp;Bd_VENTILATIONS!$D:$D,0))</f>
        <v>A011M04-1</v>
      </c>
      <c r="G99" t="str">
        <f>IFERROR(MID(Tab_SuiviOF[[#This Row],[LOT]],1,SEARCH("-",Tab_SuiviOF[[#This Row],[LOT]])-1),Tab_SuiviOF[[#This Row],[LOT]])</f>
        <v>A011M04</v>
      </c>
      <c r="H99" t="s">
        <v>915</v>
      </c>
      <c r="I99" t="str">
        <f>INDEX(Bd_PF!$E:$E,MATCH(Tab_SuiviOF[[#This Row],[REFERENCE]],Bd_PF!$C:$C,0))</f>
        <v>Gel Ami bte 0.800 kg "TOL"</v>
      </c>
      <c r="J99" t="str">
        <f>INDEX(Bd_PF!$D:$D,MATCH(Tab_SuiviOF[[#This Row],[REFERENCE]],Bd_PF!$C:$C,0))</f>
        <v>SF01122</v>
      </c>
      <c r="K99" s="4">
        <f>INDEX(Bd_PF!$I:$I,MATCH(Tab_SuiviOF[[#This Row],[REFERENCE]],Bd_PF!$C:$C,0))</f>
        <v>0.8</v>
      </c>
      <c r="L99" t="str">
        <f>INDEX(Bd_PF!$J:$J,MATCH(Tab_SuiviOF[[#This Row],[REFERENCE]],Bd_PF!$C:$C,0))</f>
        <v>OTS</v>
      </c>
      <c r="M99" t="str">
        <f>INDEX(Bd_PF!$K:$K,MATCH(Tab_SuiviOF[[#This Row],[REFERENCE]],Bd_PF!$C:$C,0))</f>
        <v>Produit pesé</v>
      </c>
      <c r="N99" s="3">
        <v>43116</v>
      </c>
      <c r="O99" s="3">
        <v>43116</v>
      </c>
      <c r="P99" s="5">
        <f>YEAR(Tab_SuiviOF[[#This Row],[DATEFINREVISEE]])</f>
        <v>2018</v>
      </c>
      <c r="Q99" s="5">
        <f>MONTH(Tab_SuiviOF[[#This Row],[DATEFINREVISEE]])</f>
        <v>1</v>
      </c>
      <c r="R99" s="5">
        <f>WEEKNUM(Tab_SuiviOF[[#This Row],[DATEFINREVISEE]],21)</f>
        <v>3</v>
      </c>
      <c r="S99">
        <v>534</v>
      </c>
      <c r="T99">
        <v>534</v>
      </c>
      <c r="U99">
        <v>524</v>
      </c>
      <c r="V99" s="4">
        <f>Tab_SuiviOF[[#This Row],[QTEBL]]*Tab_SuiviOF[[#This Row],[POIDS NET]]</f>
        <v>419.20000000000005</v>
      </c>
      <c r="W99" s="4">
        <f>IFERROR(INDEX(Bd_MÉLANGES!$I:$I,MATCH('Bd_FABRICATIONS PF'!$G:$G,Bd_MÉLANGES!$J:$J,0)),0)</f>
        <v>427.3</v>
      </c>
      <c r="X99" s="4">
        <f>IFERROR(INDEX(Bd_MÉLANGES!$K:$K,MATCH(Tab_SuiviOF[[#This Row],[LOT A PRENDRE EN COMPTE]],Bd_MÉLANGES!$J:$J,0)),0)</f>
        <v>423</v>
      </c>
    </row>
    <row r="100" spans="1:24" hidden="1" x14ac:dyDescent="0.2">
      <c r="A100">
        <v>102</v>
      </c>
      <c r="B100">
        <v>5</v>
      </c>
      <c r="C100">
        <v>40748</v>
      </c>
      <c r="D100">
        <v>679880</v>
      </c>
      <c r="E100">
        <v>45630</v>
      </c>
      <c r="F100" t="str">
        <f t="array" ref="F100">INDEX(Bd_VENTILATIONS!$G:$G,MATCH(Tab_SuiviOF[[#This Row],[REFERENCE]]&amp;Tab_SuiviOF[[#This Row],[BLNO]],Bd_VENTILATIONS!$F:$F&amp;Bd_VENTILATIONS!$D:$D,0))</f>
        <v>A011M05-1</v>
      </c>
      <c r="G100" t="str">
        <f>IFERROR(MID(Tab_SuiviOF[[#This Row],[LOT]],1,SEARCH("-",Tab_SuiviOF[[#This Row],[LOT]])-1),Tab_SuiviOF[[#This Row],[LOT]])</f>
        <v>A011M05</v>
      </c>
      <c r="H100" t="s">
        <v>915</v>
      </c>
      <c r="I100" t="str">
        <f>INDEX(Bd_PF!$E:$E,MATCH(Tab_SuiviOF[[#This Row],[REFERENCE]],Bd_PF!$C:$C,0))</f>
        <v>Gel Ami bte 0.800 kg "TOL"</v>
      </c>
      <c r="J100" t="str">
        <f>INDEX(Bd_PF!$D:$D,MATCH(Tab_SuiviOF[[#This Row],[REFERENCE]],Bd_PF!$C:$C,0))</f>
        <v>SF01122</v>
      </c>
      <c r="K100" s="4">
        <f>INDEX(Bd_PF!$I:$I,MATCH(Tab_SuiviOF[[#This Row],[REFERENCE]],Bd_PF!$C:$C,0))</f>
        <v>0.8</v>
      </c>
      <c r="L100" t="str">
        <f>INDEX(Bd_PF!$J:$J,MATCH(Tab_SuiviOF[[#This Row],[REFERENCE]],Bd_PF!$C:$C,0))</f>
        <v>OTS</v>
      </c>
      <c r="M100" t="str">
        <f>INDEX(Bd_PF!$K:$K,MATCH(Tab_SuiviOF[[#This Row],[REFERENCE]],Bd_PF!$C:$C,0))</f>
        <v>Produit pesé</v>
      </c>
      <c r="N100" s="3">
        <v>43116</v>
      </c>
      <c r="O100" s="3">
        <v>43116</v>
      </c>
      <c r="P100" s="5">
        <f>YEAR(Tab_SuiviOF[[#This Row],[DATEFINREVISEE]])</f>
        <v>2018</v>
      </c>
      <c r="Q100" s="5">
        <f>MONTH(Tab_SuiviOF[[#This Row],[DATEFINREVISEE]])</f>
        <v>1</v>
      </c>
      <c r="R100" s="5">
        <f>WEEKNUM(Tab_SuiviOF[[#This Row],[DATEFINREVISEE]],21)</f>
        <v>3</v>
      </c>
      <c r="S100">
        <v>533</v>
      </c>
      <c r="T100">
        <v>533</v>
      </c>
      <c r="U100">
        <v>551</v>
      </c>
      <c r="V100" s="4">
        <f>Tab_SuiviOF[[#This Row],[QTEBL]]*Tab_SuiviOF[[#This Row],[POIDS NET]]</f>
        <v>440.8</v>
      </c>
      <c r="W100" s="4">
        <f>IFERROR(INDEX(Bd_MÉLANGES!$I:$I,MATCH('Bd_FABRICATIONS PF'!$G:$G,Bd_MÉLANGES!$J:$J,0)),0)</f>
        <v>426.9</v>
      </c>
      <c r="X100" s="4">
        <f>IFERROR(INDEX(Bd_MÉLANGES!$K:$K,MATCH(Tab_SuiviOF[[#This Row],[LOT A PRENDRE EN COMPTE]],Bd_MÉLANGES!$J:$J,0)),0)</f>
        <v>423</v>
      </c>
    </row>
    <row r="101" spans="1:24" hidden="1" x14ac:dyDescent="0.2">
      <c r="A101">
        <v>102</v>
      </c>
      <c r="B101">
        <v>5</v>
      </c>
      <c r="C101">
        <v>40750</v>
      </c>
      <c r="D101">
        <v>679894</v>
      </c>
      <c r="E101">
        <v>45642</v>
      </c>
      <c r="F101" t="str">
        <f t="array" ref="F101">INDEX(Bd_VENTILATIONS!$G:$G,MATCH(Tab_SuiviOF[[#This Row],[REFERENCE]]&amp;Tab_SuiviOF[[#This Row],[BLNO]],Bd_VENTILATIONS!$F:$F&amp;Bd_VENTILATIONS!$D:$D,0))</f>
        <v>A011M09-1</v>
      </c>
      <c r="G101" t="str">
        <f>IFERROR(MID(Tab_SuiviOF[[#This Row],[LOT]],1,SEARCH("-",Tab_SuiviOF[[#This Row],[LOT]])-1),Tab_SuiviOF[[#This Row],[LOT]])</f>
        <v>A011M09</v>
      </c>
      <c r="H101" t="s">
        <v>913</v>
      </c>
      <c r="I101" t="str">
        <f>INDEX(Bd_PF!$E:$E,MATCH(Tab_SuiviOF[[#This Row],[REFERENCE]],Bd_PF!$C:$C,0))</f>
        <v>Gel Ami bte 0.300 kg "TOL"</v>
      </c>
      <c r="J101" t="str">
        <f>INDEX(Bd_PF!$D:$D,MATCH(Tab_SuiviOF[[#This Row],[REFERENCE]],Bd_PF!$C:$C,0))</f>
        <v>SF01122</v>
      </c>
      <c r="K101" s="4">
        <f>INDEX(Bd_PF!$I:$I,MATCH(Tab_SuiviOF[[#This Row],[REFERENCE]],Bd_PF!$C:$C,0))</f>
        <v>0.3</v>
      </c>
      <c r="L101" t="str">
        <f>INDEX(Bd_PF!$J:$J,MATCH(Tab_SuiviOF[[#This Row],[REFERENCE]],Bd_PF!$C:$C,0))</f>
        <v>OTS</v>
      </c>
      <c r="M101" t="str">
        <f>INDEX(Bd_PF!$K:$K,MATCH(Tab_SuiviOF[[#This Row],[REFERENCE]],Bd_PF!$C:$C,0))</f>
        <v>Produit pesé</v>
      </c>
      <c r="N101" s="3">
        <v>43116</v>
      </c>
      <c r="O101" s="3">
        <v>43116</v>
      </c>
      <c r="P101" s="5">
        <f>YEAR(Tab_SuiviOF[[#This Row],[DATEFINREVISEE]])</f>
        <v>2018</v>
      </c>
      <c r="Q101" s="5">
        <f>MONTH(Tab_SuiviOF[[#This Row],[DATEFINREVISEE]])</f>
        <v>1</v>
      </c>
      <c r="R101" s="5">
        <f>WEEKNUM(Tab_SuiviOF[[#This Row],[DATEFINREVISEE]],21)</f>
        <v>3</v>
      </c>
      <c r="S101">
        <v>1435</v>
      </c>
      <c r="T101">
        <v>1435</v>
      </c>
      <c r="U101">
        <v>1403</v>
      </c>
      <c r="V101" s="4">
        <f>Tab_SuiviOF[[#This Row],[QTEBL]]*Tab_SuiviOF[[#This Row],[POIDS NET]]</f>
        <v>420.9</v>
      </c>
      <c r="W101" s="4">
        <f>IFERROR(INDEX(Bd_MÉLANGES!$I:$I,MATCH('Bd_FABRICATIONS PF'!$G:$G,Bd_MÉLANGES!$J:$J,0)),0)</f>
        <v>430.7</v>
      </c>
      <c r="X101" s="4">
        <f>IFERROR(INDEX(Bd_MÉLANGES!$K:$K,MATCH(Tab_SuiviOF[[#This Row],[LOT A PRENDRE EN COMPTE]],Bd_MÉLANGES!$J:$J,0)),0)</f>
        <v>423</v>
      </c>
    </row>
    <row r="102" spans="1:24" hidden="1" x14ac:dyDescent="0.2">
      <c r="A102">
        <v>102</v>
      </c>
      <c r="B102">
        <v>5</v>
      </c>
      <c r="C102">
        <v>40751</v>
      </c>
      <c r="D102">
        <v>679901</v>
      </c>
      <c r="E102">
        <v>45641</v>
      </c>
      <c r="F102" t="str">
        <f t="array" ref="F102">INDEX(Bd_VENTILATIONS!$G:$G,MATCH(Tab_SuiviOF[[#This Row],[REFERENCE]]&amp;Tab_SuiviOF[[#This Row],[BLNO]],Bd_VENTILATIONS!$F:$F&amp;Bd_VENTILATIONS!$D:$D,0))</f>
        <v>A011M10-1</v>
      </c>
      <c r="G102" t="str">
        <f>IFERROR(MID(Tab_SuiviOF[[#This Row],[LOT]],1,SEARCH("-",Tab_SuiviOF[[#This Row],[LOT]])-1),Tab_SuiviOF[[#This Row],[LOT]])</f>
        <v>A011M10</v>
      </c>
      <c r="H102" t="s">
        <v>913</v>
      </c>
      <c r="I102" t="str">
        <f>INDEX(Bd_PF!$E:$E,MATCH(Tab_SuiviOF[[#This Row],[REFERENCE]],Bd_PF!$C:$C,0))</f>
        <v>Gel Ami bte 0.300 kg "TOL"</v>
      </c>
      <c r="J102" t="str">
        <f>INDEX(Bd_PF!$D:$D,MATCH(Tab_SuiviOF[[#This Row],[REFERENCE]],Bd_PF!$C:$C,0))</f>
        <v>SF01122</v>
      </c>
      <c r="K102" s="4">
        <f>INDEX(Bd_PF!$I:$I,MATCH(Tab_SuiviOF[[#This Row],[REFERENCE]],Bd_PF!$C:$C,0))</f>
        <v>0.3</v>
      </c>
      <c r="L102" t="str">
        <f>INDEX(Bd_PF!$J:$J,MATCH(Tab_SuiviOF[[#This Row],[REFERENCE]],Bd_PF!$C:$C,0))</f>
        <v>OTS</v>
      </c>
      <c r="M102" t="str">
        <f>INDEX(Bd_PF!$K:$K,MATCH(Tab_SuiviOF[[#This Row],[REFERENCE]],Bd_PF!$C:$C,0))</f>
        <v>Produit pesé</v>
      </c>
      <c r="N102" s="3">
        <v>43116</v>
      </c>
      <c r="O102" s="3">
        <v>43116</v>
      </c>
      <c r="P102" s="5">
        <f>YEAR(Tab_SuiviOF[[#This Row],[DATEFINREVISEE]])</f>
        <v>2018</v>
      </c>
      <c r="Q102" s="5">
        <f>MONTH(Tab_SuiviOF[[#This Row],[DATEFINREVISEE]])</f>
        <v>1</v>
      </c>
      <c r="R102" s="5">
        <f>WEEKNUM(Tab_SuiviOF[[#This Row],[DATEFINREVISEE]],21)</f>
        <v>3</v>
      </c>
      <c r="S102">
        <v>1415</v>
      </c>
      <c r="T102">
        <v>1415</v>
      </c>
      <c r="U102">
        <v>1395</v>
      </c>
      <c r="V102" s="4">
        <f>Tab_SuiviOF[[#This Row],[QTEBL]]*Tab_SuiviOF[[#This Row],[POIDS NET]]</f>
        <v>418.5</v>
      </c>
      <c r="W102" s="4">
        <f>IFERROR(INDEX(Bd_MÉLANGES!$I:$I,MATCH('Bd_FABRICATIONS PF'!$G:$G,Bd_MÉLANGES!$J:$J,0)),0)</f>
        <v>424.7</v>
      </c>
      <c r="X102" s="4">
        <f>IFERROR(INDEX(Bd_MÉLANGES!$K:$K,MATCH(Tab_SuiviOF[[#This Row],[LOT A PRENDRE EN COMPTE]],Bd_MÉLANGES!$J:$J,0)),0)</f>
        <v>423</v>
      </c>
    </row>
    <row r="103" spans="1:24" hidden="1" x14ac:dyDescent="0.2">
      <c r="A103">
        <v>102</v>
      </c>
      <c r="B103">
        <v>5</v>
      </c>
      <c r="C103">
        <v>40752</v>
      </c>
      <c r="D103">
        <v>679914</v>
      </c>
      <c r="E103">
        <v>45640</v>
      </c>
      <c r="F103" t="str">
        <f t="array" ref="F103">INDEX(Bd_VENTILATIONS!$G:$G,MATCH(Tab_SuiviOF[[#This Row],[REFERENCE]]&amp;Tab_SuiviOF[[#This Row],[BLNO]],Bd_VENTILATIONS!$F:$F&amp;Bd_VENTILATIONS!$D:$D,0))</f>
        <v>A015M07-3</v>
      </c>
      <c r="G103" t="str">
        <f>IFERROR(MID(Tab_SuiviOF[[#This Row],[LOT]],1,SEARCH("-",Tab_SuiviOF[[#This Row],[LOT]])-1),Tab_SuiviOF[[#This Row],[LOT]])</f>
        <v>A015M07</v>
      </c>
      <c r="H103" t="s">
        <v>557</v>
      </c>
      <c r="I103" t="str">
        <f>INDEX(Bd_PF!$E:$E,MATCH(Tab_SuiviOF[[#This Row],[REFERENCE]],Bd_PF!$C:$C,0))</f>
        <v>Potage instant poireaux-pommes de terre pauvre en sodium 20g "NUTRISENS</v>
      </c>
      <c r="J103" t="str">
        <f>INDEX(Bd_PF!$D:$D,MATCH(Tab_SuiviOF[[#This Row],[REFERENCE]],Bd_PF!$C:$C,0))</f>
        <v>SF01384</v>
      </c>
      <c r="K103" s="4">
        <f>INDEX(Bd_PF!$I:$I,MATCH(Tab_SuiviOF[[#This Row],[REFERENCE]],Bd_PF!$C:$C,0))</f>
        <v>0.02</v>
      </c>
      <c r="L103" t="str">
        <f>INDEX(Bd_PF!$J:$J,MATCH(Tab_SuiviOF[[#This Row],[REFERENCE]],Bd_PF!$C:$C,0))</f>
        <v>Rovema</v>
      </c>
      <c r="M103" t="str">
        <f>INDEX(Bd_PF!$K:$K,MATCH(Tab_SuiviOF[[#This Row],[REFERENCE]],Bd_PF!$C:$C,0))</f>
        <v>Produit pesé</v>
      </c>
      <c r="N103" s="3">
        <v>43116</v>
      </c>
      <c r="O103" s="3">
        <v>43116</v>
      </c>
      <c r="P103" s="5">
        <f>YEAR(Tab_SuiviOF[[#This Row],[DATEFINREVISEE]])</f>
        <v>2018</v>
      </c>
      <c r="Q103" s="5">
        <f>MONTH(Tab_SuiviOF[[#This Row],[DATEFINREVISEE]])</f>
        <v>1</v>
      </c>
      <c r="R103" s="5">
        <f>WEEKNUM(Tab_SuiviOF[[#This Row],[DATEFINREVISEE]],21)</f>
        <v>3</v>
      </c>
      <c r="S103">
        <v>9000</v>
      </c>
      <c r="T103">
        <v>9000</v>
      </c>
      <c r="U103">
        <v>8600</v>
      </c>
      <c r="V103" s="4">
        <f>Tab_SuiviOF[[#This Row],[QTEBL]]*Tab_SuiviOF[[#This Row],[POIDS NET]]</f>
        <v>172</v>
      </c>
      <c r="W103" s="4">
        <f>IFERROR(INDEX(Bd_MÉLANGES!$I:$I,MATCH('Bd_FABRICATIONS PF'!$G:$G,Bd_MÉLANGES!$J:$J,0)),0)</f>
        <v>180.3</v>
      </c>
      <c r="X103" s="4">
        <f>IFERROR(INDEX(Bd_MÉLANGES!$K:$K,MATCH(Tab_SuiviOF[[#This Row],[LOT A PRENDRE EN COMPTE]],Bd_MÉLANGES!$J:$J,0)),0)</f>
        <v>179.99999999999997</v>
      </c>
    </row>
    <row r="104" spans="1:24" hidden="1" x14ac:dyDescent="0.2">
      <c r="A104">
        <v>102</v>
      </c>
      <c r="B104">
        <v>5</v>
      </c>
      <c r="C104">
        <v>40796</v>
      </c>
      <c r="D104">
        <v>680536</v>
      </c>
      <c r="E104">
        <v>45637</v>
      </c>
      <c r="F104" t="str">
        <f t="array" ref="F104">INDEX(Bd_VENTILATIONS!$G:$G,MATCH(Tab_SuiviOF[[#This Row],[REFERENCE]]&amp;Tab_SuiviOF[[#This Row],[BLNO]],Bd_VENTILATIONS!$F:$F&amp;Bd_VENTILATIONS!$D:$D,0))</f>
        <v>AS03PU06-7</v>
      </c>
      <c r="G104" t="str">
        <f>IFERROR(MID(Tab_SuiviOF[[#This Row],[LOT]],1,SEARCH("-",Tab_SuiviOF[[#This Row],[LOT]])-1),Tab_SuiviOF[[#This Row],[LOT]])</f>
        <v>AS03PU06</v>
      </c>
      <c r="H104" t="s">
        <v>681</v>
      </c>
      <c r="I104" t="str">
        <f>INDEX(Bd_PF!$E:$E,MATCH(Tab_SuiviOF[[#This Row],[REFERENCE]],Bd_PF!$C:$C,0))</f>
        <v>Purée premium pauvre en sodium sac 5 kg</v>
      </c>
      <c r="J104" t="str">
        <f>INDEX(Bd_PF!$D:$D,MATCH(Tab_SuiviOF[[#This Row],[REFERENCE]],Bd_PF!$C:$C,0))</f>
        <v>SF01287</v>
      </c>
      <c r="K104" s="4">
        <f>INDEX(Bd_PF!$I:$I,MATCH(Tab_SuiviOF[[#This Row],[REFERENCE]],Bd_PF!$C:$C,0))</f>
        <v>5</v>
      </c>
      <c r="L104" t="str">
        <f>INDEX(Bd_PF!$J:$J,MATCH(Tab_SuiviOF[[#This Row],[REFERENCE]],Bd_PF!$C:$C,0))</f>
        <v>Purée</v>
      </c>
      <c r="M104" t="str">
        <f>INDEX(Bd_PF!$K:$K,MATCH(Tab_SuiviOF[[#This Row],[REFERENCE]],Bd_PF!$C:$C,0))</f>
        <v>Purée</v>
      </c>
      <c r="N104" s="3">
        <v>43116</v>
      </c>
      <c r="O104" s="3">
        <v>43116</v>
      </c>
      <c r="P104" s="5">
        <f>YEAR(Tab_SuiviOF[[#This Row],[DATEFINREVISEE]])</f>
        <v>2018</v>
      </c>
      <c r="Q104" s="5">
        <f>MONTH(Tab_SuiviOF[[#This Row],[DATEFINREVISEE]])</f>
        <v>1</v>
      </c>
      <c r="R104" s="5">
        <f>WEEKNUM(Tab_SuiviOF[[#This Row],[DATEFINREVISEE]],21)</f>
        <v>3</v>
      </c>
      <c r="S104">
        <v>80</v>
      </c>
      <c r="T104">
        <v>80</v>
      </c>
      <c r="U104">
        <v>80</v>
      </c>
      <c r="V104" s="4">
        <f>Tab_SuiviOF[[#This Row],[QTEBL]]*Tab_SuiviOF[[#This Row],[POIDS NET]]</f>
        <v>400</v>
      </c>
      <c r="W104" s="4">
        <f>IFERROR(INDEX(Bd_MÉLANGES!$I:$I,MATCH('Bd_FABRICATIONS PF'!$G:$G,Bd_MÉLANGES!$J:$J,0)),0)</f>
        <v>0</v>
      </c>
      <c r="X104" s="4">
        <f>IFERROR(INDEX(Bd_MÉLANGES!$K:$K,MATCH(Tab_SuiviOF[[#This Row],[LOT A PRENDRE EN COMPTE]],Bd_MÉLANGES!$J:$J,0)),0)</f>
        <v>0</v>
      </c>
    </row>
    <row r="105" spans="1:24" hidden="1" x14ac:dyDescent="0.2">
      <c r="A105">
        <v>102</v>
      </c>
      <c r="B105">
        <v>5</v>
      </c>
      <c r="C105">
        <v>40797</v>
      </c>
      <c r="D105">
        <v>680549</v>
      </c>
      <c r="E105">
        <v>45639</v>
      </c>
      <c r="F105" t="str">
        <f t="array" ref="F105">INDEX(Bd_VENTILATIONS!$G:$G,MATCH(Tab_SuiviOF[[#This Row],[REFERENCE]]&amp;Tab_SuiviOF[[#This Row],[BLNO]],Bd_VENTILATIONS!$F:$F&amp;Bd_VENTILATIONS!$D:$D,0))</f>
        <v>AS03PU02-7</v>
      </c>
      <c r="G105" t="str">
        <f>IFERROR(MID(Tab_SuiviOF[[#This Row],[LOT]],1,SEARCH("-",Tab_SuiviOF[[#This Row],[LOT]])-1),Tab_SuiviOF[[#This Row],[LOT]])</f>
        <v>AS03PU02</v>
      </c>
      <c r="H105" t="s">
        <v>291</v>
      </c>
      <c r="I105" t="str">
        <f>INDEX(Bd_PF!$E:$E,MATCH(Tab_SuiviOF[[#This Row],[REFERENCE]],Bd_PF!$C:$C,0))</f>
        <v>Purée grand-mère pauvre en sodium sac 5 kg</v>
      </c>
      <c r="J105" t="str">
        <f>INDEX(Bd_PF!$D:$D,MATCH(Tab_SuiviOF[[#This Row],[REFERENCE]],Bd_PF!$C:$C,0))</f>
        <v>SF01287</v>
      </c>
      <c r="K105" s="4">
        <f>INDEX(Bd_PF!$I:$I,MATCH(Tab_SuiviOF[[#This Row],[REFERENCE]],Bd_PF!$C:$C,0))</f>
        <v>5</v>
      </c>
      <c r="L105" t="str">
        <f>INDEX(Bd_PF!$J:$J,MATCH(Tab_SuiviOF[[#This Row],[REFERENCE]],Bd_PF!$C:$C,0))</f>
        <v>Purée</v>
      </c>
      <c r="M105" t="str">
        <f>INDEX(Bd_PF!$K:$K,MATCH(Tab_SuiviOF[[#This Row],[REFERENCE]],Bd_PF!$C:$C,0))</f>
        <v>Purée</v>
      </c>
      <c r="N105" s="3">
        <v>43116</v>
      </c>
      <c r="O105" s="3">
        <v>43116</v>
      </c>
      <c r="P105" s="5">
        <f>YEAR(Tab_SuiviOF[[#This Row],[DATEFINREVISEE]])</f>
        <v>2018</v>
      </c>
      <c r="Q105" s="5">
        <f>MONTH(Tab_SuiviOF[[#This Row],[DATEFINREVISEE]])</f>
        <v>1</v>
      </c>
      <c r="R105" s="5">
        <f>WEEKNUM(Tab_SuiviOF[[#This Row],[DATEFINREVISEE]],21)</f>
        <v>3</v>
      </c>
      <c r="S105">
        <v>310</v>
      </c>
      <c r="T105">
        <v>310</v>
      </c>
      <c r="U105">
        <v>306</v>
      </c>
      <c r="V105" s="4">
        <f>Tab_SuiviOF[[#This Row],[QTEBL]]*Tab_SuiviOF[[#This Row],[POIDS NET]]</f>
        <v>1530</v>
      </c>
      <c r="W105" s="4">
        <f>IFERROR(INDEX(Bd_MÉLANGES!$I:$I,MATCH('Bd_FABRICATIONS PF'!$G:$G,Bd_MÉLANGES!$J:$J,0)),0)</f>
        <v>0</v>
      </c>
      <c r="X105" s="4">
        <f>IFERROR(INDEX(Bd_MÉLANGES!$K:$K,MATCH(Tab_SuiviOF[[#This Row],[LOT A PRENDRE EN COMPTE]],Bd_MÉLANGES!$J:$J,0)),0)</f>
        <v>0</v>
      </c>
    </row>
    <row r="106" spans="1:24" hidden="1" x14ac:dyDescent="0.2">
      <c r="A106">
        <v>102</v>
      </c>
      <c r="B106">
        <v>5</v>
      </c>
      <c r="C106">
        <v>40798</v>
      </c>
      <c r="D106">
        <v>680557</v>
      </c>
      <c r="E106">
        <v>45643</v>
      </c>
      <c r="F106" t="str">
        <f t="array" ref="F106">INDEX(Bd_VENTILATIONS!$G:$G,MATCH(Tab_SuiviOF[[#This Row],[REFERENCE]]&amp;Tab_SuiviOF[[#This Row],[BLNO]],Bd_VENTILATIONS!$F:$F&amp;Bd_VENTILATIONS!$D:$D,0))</f>
        <v>AS03PU02-7</v>
      </c>
      <c r="G106" t="str">
        <f>IFERROR(MID(Tab_SuiviOF[[#This Row],[LOT]],1,SEARCH("-",Tab_SuiviOF[[#This Row],[LOT]])-1),Tab_SuiviOF[[#This Row],[LOT]])</f>
        <v>AS03PU02</v>
      </c>
      <c r="H106" t="s">
        <v>291</v>
      </c>
      <c r="I106" t="str">
        <f>INDEX(Bd_PF!$E:$E,MATCH(Tab_SuiviOF[[#This Row],[REFERENCE]],Bd_PF!$C:$C,0))</f>
        <v>Purée grand-mère pauvre en sodium sac 5 kg</v>
      </c>
      <c r="J106" t="str">
        <f>INDEX(Bd_PF!$D:$D,MATCH(Tab_SuiviOF[[#This Row],[REFERENCE]],Bd_PF!$C:$C,0))</f>
        <v>SF01287</v>
      </c>
      <c r="K106" s="4">
        <f>INDEX(Bd_PF!$I:$I,MATCH(Tab_SuiviOF[[#This Row],[REFERENCE]],Bd_PF!$C:$C,0))</f>
        <v>5</v>
      </c>
      <c r="L106" t="str">
        <f>INDEX(Bd_PF!$J:$J,MATCH(Tab_SuiviOF[[#This Row],[REFERENCE]],Bd_PF!$C:$C,0))</f>
        <v>Purée</v>
      </c>
      <c r="M106" t="str">
        <f>INDEX(Bd_PF!$K:$K,MATCH(Tab_SuiviOF[[#This Row],[REFERENCE]],Bd_PF!$C:$C,0))</f>
        <v>Purée</v>
      </c>
      <c r="N106" s="3">
        <v>43116</v>
      </c>
      <c r="O106" s="3">
        <v>43116</v>
      </c>
      <c r="P106" s="5">
        <f>YEAR(Tab_SuiviOF[[#This Row],[DATEFINREVISEE]])</f>
        <v>2018</v>
      </c>
      <c r="Q106" s="5">
        <f>MONTH(Tab_SuiviOF[[#This Row],[DATEFINREVISEE]])</f>
        <v>1</v>
      </c>
      <c r="R106" s="5">
        <f>WEEKNUM(Tab_SuiviOF[[#This Row],[DATEFINREVISEE]],21)</f>
        <v>3</v>
      </c>
      <c r="S106">
        <v>350</v>
      </c>
      <c r="T106">
        <v>350</v>
      </c>
      <c r="U106">
        <v>347</v>
      </c>
      <c r="V106" s="4">
        <f>Tab_SuiviOF[[#This Row],[QTEBL]]*Tab_SuiviOF[[#This Row],[POIDS NET]]</f>
        <v>1735</v>
      </c>
      <c r="W106" s="4">
        <f>IFERROR(INDEX(Bd_MÉLANGES!$I:$I,MATCH('Bd_FABRICATIONS PF'!$G:$G,Bd_MÉLANGES!$J:$J,0)),0)</f>
        <v>0</v>
      </c>
      <c r="X106" s="4">
        <f>IFERROR(INDEX(Bd_MÉLANGES!$K:$K,MATCH(Tab_SuiviOF[[#This Row],[LOT A PRENDRE EN COMPTE]],Bd_MÉLANGES!$J:$J,0)),0)</f>
        <v>0</v>
      </c>
    </row>
    <row r="107" spans="1:24" hidden="1" x14ac:dyDescent="0.2">
      <c r="A107">
        <v>102</v>
      </c>
      <c r="B107">
        <v>5</v>
      </c>
      <c r="C107">
        <v>40569</v>
      </c>
      <c r="D107">
        <v>678075</v>
      </c>
      <c r="E107">
        <v>45663</v>
      </c>
      <c r="F107" t="str">
        <f t="array" ref="F107">INDEX(Bd_VENTILATIONS!$G:$G,MATCH(Tab_SuiviOF[[#This Row],[REFERENCE]]&amp;Tab_SuiviOF[[#This Row],[BLNO]],Bd_VENTILATIONS!$F:$F&amp;Bd_VENTILATIONS!$D:$D,0))</f>
        <v>A012M06-1</v>
      </c>
      <c r="G107" t="str">
        <f>IFERROR(MID(Tab_SuiviOF[[#This Row],[LOT]],1,SEARCH("-",Tab_SuiviOF[[#This Row],[LOT]])-1),Tab_SuiviOF[[#This Row],[LOT]])</f>
        <v>A012M06</v>
      </c>
      <c r="H107" t="s">
        <v>975</v>
      </c>
      <c r="I107" t="str">
        <f>INDEX(Bd_PF!$E:$E,MATCH(Tab_SuiviOF[[#This Row],[REFERENCE]],Bd_PF!$C:$C,0))</f>
        <v>Eau gélifiée parfum thé pêche sucré boite 800 g "Tonus Line"</v>
      </c>
      <c r="J107" t="str">
        <f>INDEX(Bd_PF!$D:$D,MATCH(Tab_SuiviOF[[#This Row],[REFERENCE]],Bd_PF!$C:$C,0))</f>
        <v>SF00721</v>
      </c>
      <c r="K107" s="4">
        <f>INDEX(Bd_PF!$I:$I,MATCH(Tab_SuiviOF[[#This Row],[REFERENCE]],Bd_PF!$C:$C,0))</f>
        <v>0.8</v>
      </c>
      <c r="L107" t="str">
        <f>INDEX(Bd_PF!$J:$J,MATCH(Tab_SuiviOF[[#This Row],[REFERENCE]],Bd_PF!$C:$C,0))</f>
        <v>OTS</v>
      </c>
      <c r="M107" t="str">
        <f>INDEX(Bd_PF!$K:$K,MATCH(Tab_SuiviOF[[#This Row],[REFERENCE]],Bd_PF!$C:$C,0))</f>
        <v>Produit pesé</v>
      </c>
      <c r="N107" s="3">
        <v>43117</v>
      </c>
      <c r="O107" s="3">
        <v>43117</v>
      </c>
      <c r="P107" s="5">
        <f>YEAR(Tab_SuiviOF[[#This Row],[DATEFINREVISEE]])</f>
        <v>2018</v>
      </c>
      <c r="Q107" s="5">
        <f>MONTH(Tab_SuiviOF[[#This Row],[DATEFINREVISEE]])</f>
        <v>1</v>
      </c>
      <c r="R107" s="5">
        <f>WEEKNUM(Tab_SuiviOF[[#This Row],[DATEFINREVISEE]],21)</f>
        <v>3</v>
      </c>
      <c r="S107">
        <v>324</v>
      </c>
      <c r="T107">
        <v>324</v>
      </c>
      <c r="U107">
        <v>327</v>
      </c>
      <c r="V107" s="4">
        <f>Tab_SuiviOF[[#This Row],[QTEBL]]*Tab_SuiviOF[[#This Row],[POIDS NET]]</f>
        <v>261.60000000000002</v>
      </c>
      <c r="W107" s="4">
        <f>IFERROR(INDEX(Bd_MÉLANGES!$I:$I,MATCH('Bd_FABRICATIONS PF'!$G:$G,Bd_MÉLANGES!$J:$J,0)),0)</f>
        <v>264</v>
      </c>
      <c r="X107" s="4">
        <f>IFERROR(INDEX(Bd_MÉLANGES!$K:$K,MATCH(Tab_SuiviOF[[#This Row],[LOT A PRENDRE EN COMPTE]],Bd_MÉLANGES!$J:$J,0)),0)</f>
        <v>260</v>
      </c>
    </row>
    <row r="108" spans="1:24" hidden="1" x14ac:dyDescent="0.2">
      <c r="A108">
        <v>102</v>
      </c>
      <c r="B108">
        <v>5</v>
      </c>
      <c r="C108">
        <v>40571</v>
      </c>
      <c r="D108">
        <v>678089</v>
      </c>
      <c r="E108">
        <v>45668</v>
      </c>
      <c r="F108" t="str">
        <f t="array" ref="F108">INDEX(Bd_VENTILATIONS!$G:$G,MATCH(Tab_SuiviOF[[#This Row],[REFERENCE]]&amp;Tab_SuiviOF[[#This Row],[BLNO]],Bd_VENTILATIONS!$F:$F&amp;Bd_VENTILATIONS!$D:$D,0))</f>
        <v>A015M03-1</v>
      </c>
      <c r="G108" t="str">
        <f>IFERROR(MID(Tab_SuiviOF[[#This Row],[LOT]],1,SEARCH("-",Tab_SuiviOF[[#This Row],[LOT]])-1),Tab_SuiviOF[[#This Row],[LOT]])</f>
        <v>A015M03</v>
      </c>
      <c r="H108" t="s">
        <v>954</v>
      </c>
      <c r="I108" t="str">
        <f>INDEX(Bd_PF!$E:$E,MATCH(Tab_SuiviOF[[#This Row],[REFERENCE]],Bd_PF!$C:$C,0))</f>
        <v>Eau gélifiée parfum ananas sucré boite 800 g "Tonus Line"</v>
      </c>
      <c r="J108" t="str">
        <f>INDEX(Bd_PF!$D:$D,MATCH(Tab_SuiviOF[[#This Row],[REFERENCE]],Bd_PF!$C:$C,0))</f>
        <v>SF00712</v>
      </c>
      <c r="K108" s="4">
        <f>INDEX(Bd_PF!$I:$I,MATCH(Tab_SuiviOF[[#This Row],[REFERENCE]],Bd_PF!$C:$C,0))</f>
        <v>0.8</v>
      </c>
      <c r="L108" t="str">
        <f>INDEX(Bd_PF!$J:$J,MATCH(Tab_SuiviOF[[#This Row],[REFERENCE]],Bd_PF!$C:$C,0))</f>
        <v>OTS</v>
      </c>
      <c r="M108" t="str">
        <f>INDEX(Bd_PF!$K:$K,MATCH(Tab_SuiviOF[[#This Row],[REFERENCE]],Bd_PF!$C:$C,0))</f>
        <v>Produit pesé</v>
      </c>
      <c r="N108" s="3">
        <v>43117</v>
      </c>
      <c r="O108" s="3">
        <v>43117</v>
      </c>
      <c r="P108" s="5">
        <f>YEAR(Tab_SuiviOF[[#This Row],[DATEFINREVISEE]])</f>
        <v>2018</v>
      </c>
      <c r="Q108" s="5">
        <f>MONTH(Tab_SuiviOF[[#This Row],[DATEFINREVISEE]])</f>
        <v>1</v>
      </c>
      <c r="R108" s="5">
        <f>WEEKNUM(Tab_SuiviOF[[#This Row],[DATEFINREVISEE]],21)</f>
        <v>3</v>
      </c>
      <c r="S108">
        <v>648</v>
      </c>
      <c r="T108">
        <v>648</v>
      </c>
      <c r="U108">
        <v>642</v>
      </c>
      <c r="V108" s="4">
        <f>Tab_SuiviOF[[#This Row],[QTEBL]]*Tab_SuiviOF[[#This Row],[POIDS NET]]</f>
        <v>513.6</v>
      </c>
      <c r="W108" s="4">
        <f>IFERROR(INDEX(Bd_MÉLANGES!$I:$I,MATCH('Bd_FABRICATIONS PF'!$G:$G,Bd_MÉLANGES!$J:$J,0)),0)</f>
        <v>518.6</v>
      </c>
      <c r="X108" s="4">
        <f>IFERROR(INDEX(Bd_MÉLANGES!$K:$K,MATCH(Tab_SuiviOF[[#This Row],[LOT A PRENDRE EN COMPTE]],Bd_MÉLANGES!$J:$J,0)),0)</f>
        <v>517</v>
      </c>
    </row>
    <row r="109" spans="1:24" hidden="1" x14ac:dyDescent="0.2">
      <c r="A109">
        <v>102</v>
      </c>
      <c r="B109">
        <v>5</v>
      </c>
      <c r="C109">
        <v>40573</v>
      </c>
      <c r="D109">
        <v>678103</v>
      </c>
      <c r="E109">
        <v>45652</v>
      </c>
      <c r="F109" t="str">
        <f t="array" ref="F109">INDEX(Bd_VENTILATIONS!$G:$G,MATCH(Tab_SuiviOF[[#This Row],[REFERENCE]]&amp;Tab_SuiviOF[[#This Row],[BLNO]],Bd_VENTILATIONS!$F:$F&amp;Bd_VENTILATIONS!$D:$D,0))</f>
        <v>A015M01-2</v>
      </c>
      <c r="G109" t="str">
        <f>IFERROR(MID(Tab_SuiviOF[[#This Row],[LOT]],1,SEARCH("-",Tab_SuiviOF[[#This Row],[LOT]])-1),Tab_SuiviOF[[#This Row],[LOT]])</f>
        <v>A015M01</v>
      </c>
      <c r="H109" t="s">
        <v>1032</v>
      </c>
      <c r="I109" t="str">
        <f>INDEX(Bd_PF!$E:$E,MATCH(Tab_SuiviOF[[#This Row],[REFERENCE]],Bd_PF!$C:$C,0))</f>
        <v>Eau gélifiée parfum pomme sucré sachet 80g  "Tonus Line"</v>
      </c>
      <c r="J109" t="str">
        <f>INDEX(Bd_PF!$D:$D,MATCH(Tab_SuiviOF[[#This Row],[REFERENCE]],Bd_PF!$C:$C,0))</f>
        <v>SF00709</v>
      </c>
      <c r="K109" s="4">
        <f>INDEX(Bd_PF!$I:$I,MATCH(Tab_SuiviOF[[#This Row],[REFERENCE]],Bd_PF!$C:$C,0))</f>
        <v>0.08</v>
      </c>
      <c r="L109" t="str">
        <f>INDEX(Bd_PF!$J:$J,MATCH(Tab_SuiviOF[[#This Row],[REFERENCE]],Bd_PF!$C:$C,0))</f>
        <v>Tecse</v>
      </c>
      <c r="M109" t="str">
        <f>INDEX(Bd_PF!$K:$K,MATCH(Tab_SuiviOF[[#This Row],[REFERENCE]],Bd_PF!$C:$C,0))</f>
        <v>Produit pesé</v>
      </c>
      <c r="N109" s="3">
        <v>43116</v>
      </c>
      <c r="O109" s="3">
        <v>43117</v>
      </c>
      <c r="P109" s="5">
        <f>YEAR(Tab_SuiviOF[[#This Row],[DATEFINREVISEE]])</f>
        <v>2018</v>
      </c>
      <c r="Q109" s="5">
        <f>MONTH(Tab_SuiviOF[[#This Row],[DATEFINREVISEE]])</f>
        <v>1</v>
      </c>
      <c r="R109" s="5">
        <f>WEEKNUM(Tab_SuiviOF[[#This Row],[DATEFINREVISEE]],21)</f>
        <v>3</v>
      </c>
      <c r="S109">
        <v>2592</v>
      </c>
      <c r="T109">
        <v>2592</v>
      </c>
      <c r="U109">
        <v>2517</v>
      </c>
      <c r="V109" s="4">
        <f>Tab_SuiviOF[[#This Row],[QTEBL]]*Tab_SuiviOF[[#This Row],[POIDS NET]]</f>
        <v>201.36</v>
      </c>
      <c r="W109" s="4">
        <f>IFERROR(INDEX(Bd_MÉLANGES!$I:$I,MATCH('Bd_FABRICATIONS PF'!$G:$G,Bd_MÉLANGES!$J:$J,0)),0)</f>
        <v>208.8</v>
      </c>
      <c r="X109" s="4">
        <f>IFERROR(INDEX(Bd_MÉLANGES!$K:$K,MATCH(Tab_SuiviOF[[#This Row],[LOT A PRENDRE EN COMPTE]],Bd_MÉLANGES!$J:$J,0)),0)</f>
        <v>207.98999999999998</v>
      </c>
    </row>
    <row r="110" spans="1:24" hidden="1" x14ac:dyDescent="0.2">
      <c r="A110">
        <v>102</v>
      </c>
      <c r="B110">
        <v>5</v>
      </c>
      <c r="C110">
        <v>40585</v>
      </c>
      <c r="D110">
        <v>678192</v>
      </c>
      <c r="E110">
        <v>45665</v>
      </c>
      <c r="F110" t="str">
        <f t="array" ref="F110">INDEX(Bd_VENTILATIONS!$G:$G,MATCH(Tab_SuiviOF[[#This Row],[REFERENCE]]&amp;Tab_SuiviOF[[#This Row],[BLNO]],Bd_VENTILATIONS!$F:$F&amp;Bd_VENTILATIONS!$D:$D,0))</f>
        <v>A015M06-1</v>
      </c>
      <c r="G110" t="str">
        <f>IFERROR(MID(Tab_SuiviOF[[#This Row],[LOT]],1,SEARCH("-",Tab_SuiviOF[[#This Row],[LOT]])-1),Tab_SuiviOF[[#This Row],[LOT]])</f>
        <v>A015M06</v>
      </c>
      <c r="H110" t="s">
        <v>295</v>
      </c>
      <c r="I110" t="str">
        <f>INDEX(Bd_PF!$E:$E,MATCH(Tab_SuiviOF[[#This Row],[REFERENCE]],Bd_PF!$C:$C,0))</f>
        <v>Céréal'Dèj saveur vanille édulc bte 750 g</v>
      </c>
      <c r="J110" t="str">
        <f>INDEX(Bd_PF!$D:$D,MATCH(Tab_SuiviOF[[#This Row],[REFERENCE]],Bd_PF!$C:$C,0))</f>
        <v>SF01304</v>
      </c>
      <c r="K110" s="4">
        <f>INDEX(Bd_PF!$I:$I,MATCH(Tab_SuiviOF[[#This Row],[REFERENCE]],Bd_PF!$C:$C,0))</f>
        <v>0.75</v>
      </c>
      <c r="L110" t="str">
        <f>INDEX(Bd_PF!$J:$J,MATCH(Tab_SuiviOF[[#This Row],[REFERENCE]],Bd_PF!$C:$C,0))</f>
        <v>OTS</v>
      </c>
      <c r="M110" t="str">
        <f>INDEX(Bd_PF!$K:$K,MATCH(Tab_SuiviOF[[#This Row],[REFERENCE]],Bd_PF!$C:$C,0))</f>
        <v>Produit pesé</v>
      </c>
      <c r="N110" s="3">
        <v>43117</v>
      </c>
      <c r="O110" s="3">
        <v>43117</v>
      </c>
      <c r="P110" s="5">
        <f>YEAR(Tab_SuiviOF[[#This Row],[DATEFINREVISEE]])</f>
        <v>2018</v>
      </c>
      <c r="Q110" s="5">
        <f>MONTH(Tab_SuiviOF[[#This Row],[DATEFINREVISEE]])</f>
        <v>1</v>
      </c>
      <c r="R110" s="5">
        <f>WEEKNUM(Tab_SuiviOF[[#This Row],[DATEFINREVISEE]],21)</f>
        <v>3</v>
      </c>
      <c r="S110">
        <v>324</v>
      </c>
      <c r="T110">
        <v>324</v>
      </c>
      <c r="U110">
        <v>325</v>
      </c>
      <c r="V110" s="4">
        <f>Tab_SuiviOF[[#This Row],[QTEBL]]*Tab_SuiviOF[[#This Row],[POIDS NET]]</f>
        <v>243.75</v>
      </c>
      <c r="W110" s="4">
        <f>IFERROR(INDEX(Bd_MÉLANGES!$I:$I,MATCH('Bd_FABRICATIONS PF'!$G:$G,Bd_MÉLANGES!$J:$J,0)),0)</f>
        <v>245.5</v>
      </c>
      <c r="X110" s="4">
        <f>IFERROR(INDEX(Bd_MÉLANGES!$K:$K,MATCH(Tab_SuiviOF[[#This Row],[LOT A PRENDRE EN COMPTE]],Bd_MÉLANGES!$J:$J,0)),0)</f>
        <v>242.99</v>
      </c>
    </row>
    <row r="111" spans="1:24" hidden="1" x14ac:dyDescent="0.2">
      <c r="A111">
        <v>102</v>
      </c>
      <c r="B111">
        <v>5</v>
      </c>
      <c r="C111">
        <v>40589</v>
      </c>
      <c r="D111">
        <v>678229</v>
      </c>
      <c r="E111">
        <v>45667</v>
      </c>
      <c r="F111" t="str">
        <f t="array" ref="F111">INDEX(Bd_VENTILATIONS!$G:$G,MATCH(Tab_SuiviOF[[#This Row],[REFERENCE]]&amp;Tab_SuiviOF[[#This Row],[BLNO]],Bd_VENTILATIONS!$F:$F&amp;Bd_VENTILATIONS!$D:$D,0))</f>
        <v>A015M08-2</v>
      </c>
      <c r="G111" t="str">
        <f>IFERROR(MID(Tab_SuiviOF[[#This Row],[LOT]],1,SEARCH("-",Tab_SuiviOF[[#This Row],[LOT]])-1),Tab_SuiviOF[[#This Row],[LOT]])</f>
        <v>A015M08</v>
      </c>
      <c r="H111" t="s">
        <v>762</v>
      </c>
      <c r="I111" t="str">
        <f>INDEX(Bd_PF!$E:$E,MATCH(Tab_SuiviOF[[#This Row],[REFERENCE]],Bd_PF!$C:$C,0))</f>
        <v>Céréales instant saveur amande Tonus Line 650 g</v>
      </c>
      <c r="J111" t="str">
        <f>INDEX(Bd_PF!$D:$D,MATCH(Tab_SuiviOF[[#This Row],[REFERENCE]],Bd_PF!$C:$C,0))</f>
        <v>SF01237</v>
      </c>
      <c r="K111" s="4">
        <f>INDEX(Bd_PF!$I:$I,MATCH(Tab_SuiviOF[[#This Row],[REFERENCE]],Bd_PF!$C:$C,0))</f>
        <v>0.65</v>
      </c>
      <c r="L111" t="str">
        <f>INDEX(Bd_PF!$J:$J,MATCH(Tab_SuiviOF[[#This Row],[REFERENCE]],Bd_PF!$C:$C,0))</f>
        <v>Tecse</v>
      </c>
      <c r="M111" t="str">
        <f>INDEX(Bd_PF!$K:$K,MATCH(Tab_SuiviOF[[#This Row],[REFERENCE]],Bd_PF!$C:$C,0))</f>
        <v>Produit pesé</v>
      </c>
      <c r="N111" s="3">
        <v>43117</v>
      </c>
      <c r="O111" s="3">
        <v>43117</v>
      </c>
      <c r="P111" s="5">
        <f>YEAR(Tab_SuiviOF[[#This Row],[DATEFINREVISEE]])</f>
        <v>2018</v>
      </c>
      <c r="Q111" s="5">
        <f>MONTH(Tab_SuiviOF[[#This Row],[DATEFINREVISEE]])</f>
        <v>1</v>
      </c>
      <c r="R111" s="5">
        <f>WEEKNUM(Tab_SuiviOF[[#This Row],[DATEFINREVISEE]],21)</f>
        <v>3</v>
      </c>
      <c r="S111">
        <v>972</v>
      </c>
      <c r="T111">
        <v>972</v>
      </c>
      <c r="U111">
        <v>976</v>
      </c>
      <c r="V111" s="4">
        <f>Tab_SuiviOF[[#This Row],[QTEBL]]*Tab_SuiviOF[[#This Row],[POIDS NET]]</f>
        <v>634.4</v>
      </c>
      <c r="W111" s="4">
        <f>IFERROR(INDEX(Bd_MÉLANGES!$I:$I,MATCH('Bd_FABRICATIONS PF'!$G:$G,Bd_MÉLANGES!$J:$J,0)),0)</f>
        <v>640.79999999999995</v>
      </c>
      <c r="X111" s="4">
        <f>IFERROR(INDEX(Bd_MÉLANGES!$K:$K,MATCH(Tab_SuiviOF[[#This Row],[LOT A PRENDRE EN COMPTE]],Bd_MÉLANGES!$J:$J,0)),0)</f>
        <v>631.99999999999989</v>
      </c>
    </row>
    <row r="112" spans="1:24" hidden="1" x14ac:dyDescent="0.2">
      <c r="A112">
        <v>102</v>
      </c>
      <c r="B112">
        <v>5</v>
      </c>
      <c r="C112">
        <v>40591</v>
      </c>
      <c r="D112">
        <v>678242</v>
      </c>
      <c r="E112">
        <v>45658</v>
      </c>
      <c r="F112" t="str">
        <f t="array" ref="F112">INDEX(Bd_VENTILATIONS!$G:$G,MATCH(Tab_SuiviOF[[#This Row],[REFERENCE]]&amp;Tab_SuiviOF[[#This Row],[BLNO]],Bd_VENTILATIONS!$F:$F&amp;Bd_VENTILATIONS!$D:$D,0))</f>
        <v>A015M05-2</v>
      </c>
      <c r="G112" t="str">
        <f>IFERROR(MID(Tab_SuiviOF[[#This Row],[LOT]],1,SEARCH("-",Tab_SuiviOF[[#This Row],[LOT]])-1),Tab_SuiviOF[[#This Row],[LOT]])</f>
        <v>A015M05</v>
      </c>
      <c r="H112" t="s">
        <v>662</v>
      </c>
      <c r="I112" t="str">
        <f>INDEX(Bd_PF!$E:$E,MATCH(Tab_SuiviOF[[#This Row],[REFERENCE]],Bd_PF!$C:$C,0))</f>
        <v>Entremets parfum vanille - sac 1 kg - "Cookalim"</v>
      </c>
      <c r="J112" t="str">
        <f>INDEX(Bd_PF!$D:$D,MATCH(Tab_SuiviOF[[#This Row],[REFERENCE]],Bd_PF!$C:$C,0))</f>
        <v>SF01165</v>
      </c>
      <c r="K112" s="4">
        <f>INDEX(Bd_PF!$I:$I,MATCH(Tab_SuiviOF[[#This Row],[REFERENCE]],Bd_PF!$C:$C,0))</f>
        <v>1</v>
      </c>
      <c r="L112" t="str">
        <f>INDEX(Bd_PF!$J:$J,MATCH(Tab_SuiviOF[[#This Row],[REFERENCE]],Bd_PF!$C:$C,0))</f>
        <v>Tecse</v>
      </c>
      <c r="M112" t="str">
        <f>INDEX(Bd_PF!$K:$K,MATCH(Tab_SuiviOF[[#This Row],[REFERENCE]],Bd_PF!$C:$C,0))</f>
        <v>Produit pesé</v>
      </c>
      <c r="N112" s="3">
        <v>43117</v>
      </c>
      <c r="O112" s="3">
        <v>43117</v>
      </c>
      <c r="P112" s="5">
        <f>YEAR(Tab_SuiviOF[[#This Row],[DATEFINREVISEE]])</f>
        <v>2018</v>
      </c>
      <c r="Q112" s="5">
        <f>MONTH(Tab_SuiviOF[[#This Row],[DATEFINREVISEE]])</f>
        <v>1</v>
      </c>
      <c r="R112" s="5">
        <f>WEEKNUM(Tab_SuiviOF[[#This Row],[DATEFINREVISEE]],21)</f>
        <v>3</v>
      </c>
      <c r="S112">
        <v>324</v>
      </c>
      <c r="T112">
        <v>324</v>
      </c>
      <c r="U112">
        <v>320</v>
      </c>
      <c r="V112" s="4">
        <f>Tab_SuiviOF[[#This Row],[QTEBL]]*Tab_SuiviOF[[#This Row],[POIDS NET]]</f>
        <v>320</v>
      </c>
      <c r="W112" s="4">
        <f>IFERROR(INDEX(Bd_MÉLANGES!$I:$I,MATCH('Bd_FABRICATIONS PF'!$G:$G,Bd_MÉLANGES!$J:$J,0)),0)</f>
        <v>324.89999999999998</v>
      </c>
      <c r="X112" s="4">
        <f>IFERROR(INDEX(Bd_MÉLANGES!$K:$K,MATCH(Tab_SuiviOF[[#This Row],[LOT A PRENDRE EN COMPTE]],Bd_MÉLANGES!$J:$J,0)),0)</f>
        <v>324.01</v>
      </c>
    </row>
    <row r="113" spans="1:24" hidden="1" x14ac:dyDescent="0.2">
      <c r="A113">
        <v>102</v>
      </c>
      <c r="B113">
        <v>5</v>
      </c>
      <c r="C113">
        <v>40611</v>
      </c>
      <c r="D113">
        <v>678428</v>
      </c>
      <c r="E113">
        <v>45659</v>
      </c>
      <c r="F113" t="str">
        <f t="array" ref="F113">INDEX(Bd_VENTILATIONS!$G:$G,MATCH(Tab_SuiviOF[[#This Row],[REFERENCE]]&amp;Tab_SuiviOF[[#This Row],[BLNO]],Bd_VENTILATIONS!$F:$F&amp;Bd_VENTILATIONS!$D:$D,0))</f>
        <v>A016M05-6</v>
      </c>
      <c r="G113" t="str">
        <f>IFERROR(MID(Tab_SuiviOF[[#This Row],[LOT]],1,SEARCH("-",Tab_SuiviOF[[#This Row],[LOT]])-1),Tab_SuiviOF[[#This Row],[LOT]])</f>
        <v>A016M05</v>
      </c>
      <c r="H113" t="s">
        <v>47</v>
      </c>
      <c r="I113" t="str">
        <f>INDEX(Bd_PF!$E:$E,MATCH(Tab_SuiviOF[[#This Row],[REFERENCE]],Bd_PF!$C:$C,0))</f>
        <v>Fonds brun lié SANS GLUTAMATE 600G "BRAKE"</v>
      </c>
      <c r="J113" t="str">
        <f>INDEX(Bd_PF!$D:$D,MATCH(Tab_SuiviOF[[#This Row],[REFERENCE]],Bd_PF!$C:$C,0))</f>
        <v>SF01385</v>
      </c>
      <c r="K113" s="4">
        <f>INDEX(Bd_PF!$I:$I,MATCH(Tab_SuiviOF[[#This Row],[REFERENCE]],Bd_PF!$C:$C,0))</f>
        <v>0.6</v>
      </c>
      <c r="L113" t="str">
        <f>INDEX(Bd_PF!$J:$J,MATCH(Tab_SuiviOF[[#This Row],[REFERENCE]],Bd_PF!$C:$C,0))</f>
        <v>Boite plastique</v>
      </c>
      <c r="M113" t="str">
        <f>INDEX(Bd_PF!$K:$K,MATCH(Tab_SuiviOF[[#This Row],[REFERENCE]],Bd_PF!$C:$C,0))</f>
        <v>Produit pesé</v>
      </c>
      <c r="N113" s="3">
        <v>43117</v>
      </c>
      <c r="O113" s="3">
        <v>43117</v>
      </c>
      <c r="P113" s="5">
        <f>YEAR(Tab_SuiviOF[[#This Row],[DATEFINREVISEE]])</f>
        <v>2018</v>
      </c>
      <c r="Q113" s="5">
        <f>MONTH(Tab_SuiviOF[[#This Row],[DATEFINREVISEE]])</f>
        <v>1</v>
      </c>
      <c r="R113" s="5">
        <f>WEEKNUM(Tab_SuiviOF[[#This Row],[DATEFINREVISEE]],21)</f>
        <v>3</v>
      </c>
      <c r="S113">
        <v>1152</v>
      </c>
      <c r="T113">
        <v>1152</v>
      </c>
      <c r="U113">
        <v>1145</v>
      </c>
      <c r="V113" s="4">
        <f>Tab_SuiviOF[[#This Row],[QTEBL]]*Tab_SuiviOF[[#This Row],[POIDS NET]]</f>
        <v>687</v>
      </c>
      <c r="W113" s="4">
        <f>IFERROR(INDEX(Bd_MÉLANGES!$I:$I,MATCH('Bd_FABRICATIONS PF'!$G:$G,Bd_MÉLANGES!$J:$J,0)),0)</f>
        <v>693.4</v>
      </c>
      <c r="X113" s="4">
        <f>IFERROR(INDEX(Bd_MÉLANGES!$K:$K,MATCH(Tab_SuiviOF[[#This Row],[LOT A PRENDRE EN COMPTE]],Bd_MÉLANGES!$J:$J,0)),0)</f>
        <v>691.19000000000017</v>
      </c>
    </row>
    <row r="114" spans="1:24" hidden="1" x14ac:dyDescent="0.2">
      <c r="A114">
        <v>102</v>
      </c>
      <c r="B114">
        <v>5</v>
      </c>
      <c r="C114">
        <v>40627</v>
      </c>
      <c r="D114">
        <v>678643</v>
      </c>
      <c r="E114">
        <v>45650</v>
      </c>
      <c r="F114" t="str">
        <f t="array" ref="F114">INDEX(Bd_VENTILATIONS!$G:$G,MATCH(Tab_SuiviOF[[#This Row],[REFERENCE]]&amp;Tab_SuiviOF[[#This Row],[BLNO]],Bd_VENTILATIONS!$F:$F&amp;Bd_VENTILATIONS!$D:$D,0))</f>
        <v>A016M04-6</v>
      </c>
      <c r="G114" t="str">
        <f>IFERROR(MID(Tab_SuiviOF[[#This Row],[LOT]],1,SEARCH("-",Tab_SuiviOF[[#This Row],[LOT]])-1),Tab_SuiviOF[[#This Row],[LOT]])</f>
        <v>A016M04</v>
      </c>
      <c r="H114" t="s">
        <v>61</v>
      </c>
      <c r="I114" t="str">
        <f>INDEX(Bd_PF!$E:$E,MATCH(Tab_SuiviOF[[#This Row],[REFERENCE]],Bd_PF!$C:$C,0))</f>
        <v>Bouillon de boeuf SANS GLUTAMATE 1.5KG "BRAKE"</v>
      </c>
      <c r="J114" t="str">
        <f>INDEX(Bd_PF!$D:$D,MATCH(Tab_SuiviOF[[#This Row],[REFERENCE]],Bd_PF!$C:$C,0))</f>
        <v>SF01389</v>
      </c>
      <c r="K114" s="4">
        <f>INDEX(Bd_PF!$I:$I,MATCH(Tab_SuiviOF[[#This Row],[REFERENCE]],Bd_PF!$C:$C,0))</f>
        <v>1.5</v>
      </c>
      <c r="L114" t="str">
        <f>INDEX(Bd_PF!$J:$J,MATCH(Tab_SuiviOF[[#This Row],[REFERENCE]],Bd_PF!$C:$C,0))</f>
        <v>Boite plastique</v>
      </c>
      <c r="M114" t="str">
        <f>INDEX(Bd_PF!$K:$K,MATCH(Tab_SuiviOF[[#This Row],[REFERENCE]],Bd_PF!$C:$C,0))</f>
        <v>Produit pesé</v>
      </c>
      <c r="N114" s="3">
        <v>43116</v>
      </c>
      <c r="O114" s="3">
        <v>43117</v>
      </c>
      <c r="P114" s="5">
        <f>YEAR(Tab_SuiviOF[[#This Row],[DATEFINREVISEE]])</f>
        <v>2018</v>
      </c>
      <c r="Q114" s="5">
        <f>MONTH(Tab_SuiviOF[[#This Row],[DATEFINREVISEE]])</f>
        <v>1</v>
      </c>
      <c r="R114" s="5">
        <f>WEEKNUM(Tab_SuiviOF[[#This Row],[DATEFINREVISEE]],21)</f>
        <v>3</v>
      </c>
      <c r="S114">
        <v>216</v>
      </c>
      <c r="T114">
        <v>216</v>
      </c>
      <c r="U114">
        <v>215</v>
      </c>
      <c r="V114" s="4">
        <f>Tab_SuiviOF[[#This Row],[QTEBL]]*Tab_SuiviOF[[#This Row],[POIDS NET]]</f>
        <v>322.5</v>
      </c>
      <c r="W114" s="4">
        <f>IFERROR(INDEX(Bd_MÉLANGES!$I:$I,MATCH('Bd_FABRICATIONS PF'!$G:$G,Bd_MÉLANGES!$J:$J,0)),0)</f>
        <v>324.7</v>
      </c>
      <c r="X114" s="4">
        <f>IFERROR(INDEX(Bd_MÉLANGES!$K:$K,MATCH(Tab_SuiviOF[[#This Row],[LOT A PRENDRE EN COMPTE]],Bd_MÉLANGES!$J:$J,0)),0)</f>
        <v>324</v>
      </c>
    </row>
    <row r="115" spans="1:24" hidden="1" x14ac:dyDescent="0.2">
      <c r="A115">
        <v>102</v>
      </c>
      <c r="B115">
        <v>5</v>
      </c>
      <c r="C115">
        <v>40629</v>
      </c>
      <c r="D115">
        <v>678667</v>
      </c>
      <c r="E115">
        <v>45670</v>
      </c>
      <c r="F115" t="str">
        <f t="array" ref="F115">INDEX(Bd_VENTILATIONS!$G:$G,MATCH(Tab_SuiviOF[[#This Row],[REFERENCE]]&amp;Tab_SuiviOF[[#This Row],[BLNO]],Bd_VENTILATIONS!$F:$F&amp;Bd_VENTILATIONS!$D:$D,0))</f>
        <v>A016M06-6</v>
      </c>
      <c r="G115" t="str">
        <f>IFERROR(MID(Tab_SuiviOF[[#This Row],[LOT]],1,SEARCH("-",Tab_SuiviOF[[#This Row],[LOT]])-1),Tab_SuiviOF[[#This Row],[LOT]])</f>
        <v>A016M06</v>
      </c>
      <c r="H115" t="s">
        <v>76</v>
      </c>
      <c r="I115" t="str">
        <f>INDEX(Bd_PF!$E:$E,MATCH(Tab_SuiviOF[[#This Row],[REFERENCE]],Bd_PF!$C:$C,0))</f>
        <v>Jus d'agneau  SANS GLUTAMATE 600G "BRAKE"</v>
      </c>
      <c r="J115" t="str">
        <f>INDEX(Bd_PF!$D:$D,MATCH(Tab_SuiviOF[[#This Row],[REFERENCE]],Bd_PF!$C:$C,0))</f>
        <v>SF01431</v>
      </c>
      <c r="K115" s="4">
        <f>INDEX(Bd_PF!$I:$I,MATCH(Tab_SuiviOF[[#This Row],[REFERENCE]],Bd_PF!$C:$C,0))</f>
        <v>0.6</v>
      </c>
      <c r="L115" t="str">
        <f>INDEX(Bd_PF!$J:$J,MATCH(Tab_SuiviOF[[#This Row],[REFERENCE]],Bd_PF!$C:$C,0))</f>
        <v>Boite plastique</v>
      </c>
      <c r="M115" t="str">
        <f>INDEX(Bd_PF!$K:$K,MATCH(Tab_SuiviOF[[#This Row],[REFERENCE]],Bd_PF!$C:$C,0))</f>
        <v>Produit pesé</v>
      </c>
      <c r="N115" s="3">
        <v>43117</v>
      </c>
      <c r="O115" s="3">
        <v>43117</v>
      </c>
      <c r="P115" s="5">
        <f>YEAR(Tab_SuiviOF[[#This Row],[DATEFINREVISEE]])</f>
        <v>2018</v>
      </c>
      <c r="Q115" s="5">
        <f>MONTH(Tab_SuiviOF[[#This Row],[DATEFINREVISEE]])</f>
        <v>1</v>
      </c>
      <c r="R115" s="5">
        <f>WEEKNUM(Tab_SuiviOF[[#This Row],[DATEFINREVISEE]],21)</f>
        <v>3</v>
      </c>
      <c r="S115">
        <v>320</v>
      </c>
      <c r="T115">
        <v>320</v>
      </c>
      <c r="U115">
        <v>312</v>
      </c>
      <c r="V115" s="4">
        <f>Tab_SuiviOF[[#This Row],[QTEBL]]*Tab_SuiviOF[[#This Row],[POIDS NET]]</f>
        <v>187.2</v>
      </c>
      <c r="W115" s="4">
        <f>IFERROR(INDEX(Bd_MÉLANGES!$I:$I,MATCH('Bd_FABRICATIONS PF'!$G:$G,Bd_MÉLANGES!$J:$J,0)),0)</f>
        <v>189.9</v>
      </c>
      <c r="X115" s="4">
        <f>IFERROR(INDEX(Bd_MÉLANGES!$K:$K,MATCH(Tab_SuiviOF[[#This Row],[LOT A PRENDRE EN COMPTE]],Bd_MÉLANGES!$J:$J,0)),0)</f>
        <v>192</v>
      </c>
    </row>
    <row r="116" spans="1:24" hidden="1" x14ac:dyDescent="0.2">
      <c r="A116">
        <v>102</v>
      </c>
      <c r="B116">
        <v>5</v>
      </c>
      <c r="C116">
        <v>40637</v>
      </c>
      <c r="D116">
        <v>678751</v>
      </c>
      <c r="E116">
        <v>45666</v>
      </c>
      <c r="F116" t="str">
        <f t="array" ref="F116">INDEX(Bd_VENTILATIONS!$G:$G,MATCH(Tab_SuiviOF[[#This Row],[REFERENCE]]&amp;Tab_SuiviOF[[#This Row],[BLNO]],Bd_VENTILATIONS!$F:$F&amp;Bd_VENTILATIONS!$D:$D,0))</f>
        <v>A017M06-6</v>
      </c>
      <c r="G116" t="str">
        <f>IFERROR(MID(Tab_SuiviOF[[#This Row],[LOT]],1,SEARCH("-",Tab_SuiviOF[[#This Row],[LOT]])-1),Tab_SuiviOF[[#This Row],[LOT]])</f>
        <v>A017M06</v>
      </c>
      <c r="H116" t="s">
        <v>58</v>
      </c>
      <c r="I116" t="str">
        <f>INDEX(Bd_PF!$E:$E,MATCH(Tab_SuiviOF[[#This Row],[REFERENCE]],Bd_PF!$C:$C,0))</f>
        <v>Fonds de veau SANS GLUTAMATE 600G "BRAKE"</v>
      </c>
      <c r="J116" t="str">
        <f>INDEX(Bd_PF!$D:$D,MATCH(Tab_SuiviOF[[#This Row],[REFERENCE]],Bd_PF!$C:$C,0))</f>
        <v>SF01388</v>
      </c>
      <c r="K116" s="4">
        <f>INDEX(Bd_PF!$I:$I,MATCH(Tab_SuiviOF[[#This Row],[REFERENCE]],Bd_PF!$C:$C,0))</f>
        <v>0.6</v>
      </c>
      <c r="L116" t="str">
        <f>INDEX(Bd_PF!$J:$J,MATCH(Tab_SuiviOF[[#This Row],[REFERENCE]],Bd_PF!$C:$C,0))</f>
        <v>Boite plastique</v>
      </c>
      <c r="M116" t="str">
        <f>INDEX(Bd_PF!$K:$K,MATCH(Tab_SuiviOF[[#This Row],[REFERENCE]],Bd_PF!$C:$C,0))</f>
        <v>Produit pesé</v>
      </c>
      <c r="N116" s="3">
        <v>43117</v>
      </c>
      <c r="O116" s="3">
        <v>43117</v>
      </c>
      <c r="P116" s="5">
        <f>YEAR(Tab_SuiviOF[[#This Row],[DATEFINREVISEE]])</f>
        <v>2018</v>
      </c>
      <c r="Q116" s="5">
        <f>MONTH(Tab_SuiviOF[[#This Row],[DATEFINREVISEE]])</f>
        <v>1</v>
      </c>
      <c r="R116" s="5">
        <f>WEEKNUM(Tab_SuiviOF[[#This Row],[DATEFINREVISEE]],21)</f>
        <v>3</v>
      </c>
      <c r="S116">
        <v>1152</v>
      </c>
      <c r="T116">
        <v>1152</v>
      </c>
      <c r="U116">
        <v>1138</v>
      </c>
      <c r="V116" s="4">
        <f>Tab_SuiviOF[[#This Row],[QTEBL]]*Tab_SuiviOF[[#This Row],[POIDS NET]]</f>
        <v>682.8</v>
      </c>
      <c r="W116" s="4">
        <f>IFERROR(INDEX(Bd_MÉLANGES!$I:$I,MATCH('Bd_FABRICATIONS PF'!$G:$G,Bd_MÉLANGES!$J:$J,0)),0)</f>
        <v>690.3</v>
      </c>
      <c r="X116" s="4">
        <f>IFERROR(INDEX(Bd_MÉLANGES!$K:$K,MATCH(Tab_SuiviOF[[#This Row],[LOT A PRENDRE EN COMPTE]],Bd_MÉLANGES!$J:$J,0)),0)</f>
        <v>691.19</v>
      </c>
    </row>
    <row r="117" spans="1:24" hidden="1" x14ac:dyDescent="0.2">
      <c r="A117">
        <v>102</v>
      </c>
      <c r="B117">
        <v>5</v>
      </c>
      <c r="C117">
        <v>40764</v>
      </c>
      <c r="D117">
        <v>680095</v>
      </c>
      <c r="E117">
        <v>45653</v>
      </c>
      <c r="F117" t="str">
        <f t="array" ref="F117">INDEX(Bd_VENTILATIONS!$G:$G,MATCH(Tab_SuiviOF[[#This Row],[REFERENCE]]&amp;Tab_SuiviOF[[#This Row],[BLNO]],Bd_VENTILATIONS!$F:$F&amp;Bd_VENTILATIONS!$D:$D,0))</f>
        <v>A015M02-2</v>
      </c>
      <c r="G117" t="str">
        <f>IFERROR(MID(Tab_SuiviOF[[#This Row],[LOT]],1,SEARCH("-",Tab_SuiviOF[[#This Row],[LOT]])-1),Tab_SuiviOF[[#This Row],[LOT]])</f>
        <v>A015M02</v>
      </c>
      <c r="H117" t="s">
        <v>1057</v>
      </c>
      <c r="I117" t="str">
        <f>INDEX(Bd_PF!$E:$E,MATCH(Tab_SuiviOF[[#This Row],[REFERENCE]],Bd_PF!$C:$C,0))</f>
        <v>Eau gélifiée parfum orange sucré sachet 80g  "Tonus Line"</v>
      </c>
      <c r="J117" t="str">
        <f>INDEX(Bd_PF!$D:$D,MATCH(Tab_SuiviOF[[#This Row],[REFERENCE]],Bd_PF!$C:$C,0))</f>
        <v>SF00720</v>
      </c>
      <c r="K117" s="4">
        <f>INDEX(Bd_PF!$I:$I,MATCH(Tab_SuiviOF[[#This Row],[REFERENCE]],Bd_PF!$C:$C,0))</f>
        <v>0.08</v>
      </c>
      <c r="L117" t="str">
        <f>INDEX(Bd_PF!$J:$J,MATCH(Tab_SuiviOF[[#This Row],[REFERENCE]],Bd_PF!$C:$C,0))</f>
        <v>Tecse</v>
      </c>
      <c r="M117" t="str">
        <f>INDEX(Bd_PF!$K:$K,MATCH(Tab_SuiviOF[[#This Row],[REFERENCE]],Bd_PF!$C:$C,0))</f>
        <v>Produit pesé</v>
      </c>
      <c r="N117" s="3">
        <v>43117</v>
      </c>
      <c r="O117" s="3">
        <v>43117</v>
      </c>
      <c r="P117" s="5">
        <f>YEAR(Tab_SuiviOF[[#This Row],[DATEFINREVISEE]])</f>
        <v>2018</v>
      </c>
      <c r="Q117" s="5">
        <f>MONTH(Tab_SuiviOF[[#This Row],[DATEFINREVISEE]])</f>
        <v>1</v>
      </c>
      <c r="R117" s="5">
        <f>WEEKNUM(Tab_SuiviOF[[#This Row],[DATEFINREVISEE]],21)</f>
        <v>3</v>
      </c>
      <c r="S117">
        <v>2592</v>
      </c>
      <c r="T117">
        <v>2592</v>
      </c>
      <c r="U117">
        <v>2574</v>
      </c>
      <c r="V117" s="4">
        <f>Tab_SuiviOF[[#This Row],[QTEBL]]*Tab_SuiviOF[[#This Row],[POIDS NET]]</f>
        <v>205.92000000000002</v>
      </c>
      <c r="W117" s="4">
        <f>IFERROR(INDEX(Bd_MÉLANGES!$I:$I,MATCH('Bd_FABRICATIONS PF'!$G:$G,Bd_MÉLANGES!$J:$J,0)),0)</f>
        <v>210.4</v>
      </c>
      <c r="X117" s="4">
        <f>IFERROR(INDEX(Bd_MÉLANGES!$K:$K,MATCH(Tab_SuiviOF[[#This Row],[LOT A PRENDRE EN COMPTE]],Bd_MÉLANGES!$J:$J,0)),0)</f>
        <v>210.00000000000003</v>
      </c>
    </row>
    <row r="118" spans="1:24" hidden="1" x14ac:dyDescent="0.2">
      <c r="A118">
        <v>102</v>
      </c>
      <c r="B118">
        <v>5</v>
      </c>
      <c r="C118">
        <v>40790</v>
      </c>
      <c r="D118">
        <v>680454</v>
      </c>
      <c r="E118">
        <v>45651</v>
      </c>
      <c r="F118" t="str">
        <f t="array" ref="F118">INDEX(Bd_VENTILATIONS!$G:$G,MATCH(Tab_SuiviOF[[#This Row],[REFERENCE]]&amp;Tab_SuiviOF[[#This Row],[BLNO]],Bd_VENTILATIONS!$F:$F&amp;Bd_VENTILATIONS!$D:$D,0))</f>
        <v>A016R01-1</v>
      </c>
      <c r="G118" t="str">
        <f>IFERROR(MID(Tab_SuiviOF[[#This Row],[LOT]],1,SEARCH("-",Tab_SuiviOF[[#This Row],[LOT]])-1),Tab_SuiviOF[[#This Row],[LOT]])</f>
        <v>A016R01</v>
      </c>
      <c r="H118" t="s">
        <v>1134</v>
      </c>
      <c r="I118" t="str">
        <f>INDEX(Bd_PF!$E:$E,MATCH(Tab_SuiviOF[[#This Row],[REFERENCE]],Bd_PF!$C:$C,0))</f>
        <v>Calorinut boîte 600g</v>
      </c>
      <c r="J118" t="str">
        <f>INDEX(Bd_PF!$D:$D,MATCH(Tab_SuiviOF[[#This Row],[REFERENCE]],Bd_PF!$C:$C,0))</f>
        <v>SF01123</v>
      </c>
      <c r="K118" s="4">
        <f>INDEX(Bd_PF!$I:$I,MATCH(Tab_SuiviOF[[#This Row],[REFERENCE]],Bd_PF!$C:$C,0))</f>
        <v>0.6</v>
      </c>
      <c r="L118" t="str">
        <f>INDEX(Bd_PF!$J:$J,MATCH(Tab_SuiviOF[[#This Row],[REFERENCE]],Bd_PF!$C:$C,0))</f>
        <v>OTS</v>
      </c>
      <c r="M118" t="str">
        <f>INDEX(Bd_PF!$K:$K,MATCH(Tab_SuiviOF[[#This Row],[REFERENCE]],Bd_PF!$C:$C,0))</f>
        <v>Reconditionnement</v>
      </c>
      <c r="N118" s="3">
        <v>43117</v>
      </c>
      <c r="O118" s="3">
        <v>43117</v>
      </c>
      <c r="P118" s="5">
        <f>YEAR(Tab_SuiviOF[[#This Row],[DATEFINREVISEE]])</f>
        <v>2018</v>
      </c>
      <c r="Q118" s="5">
        <f>MONTH(Tab_SuiviOF[[#This Row],[DATEFINREVISEE]])</f>
        <v>1</v>
      </c>
      <c r="R118" s="5">
        <f>WEEKNUM(Tab_SuiviOF[[#This Row],[DATEFINREVISEE]],21)</f>
        <v>3</v>
      </c>
      <c r="S118">
        <v>324</v>
      </c>
      <c r="T118">
        <v>324</v>
      </c>
      <c r="U118">
        <v>330</v>
      </c>
      <c r="V118" s="4">
        <f>Tab_SuiviOF[[#This Row],[QTEBL]]*Tab_SuiviOF[[#This Row],[POIDS NET]]</f>
        <v>198</v>
      </c>
      <c r="W118" s="4">
        <f>IFERROR(INDEX(Bd_MÉLANGES!$I:$I,MATCH('Bd_FABRICATIONS PF'!$G:$G,Bd_MÉLANGES!$J:$J,0)),0)</f>
        <v>0</v>
      </c>
      <c r="X118" s="4">
        <f>IFERROR(INDEX(Bd_MÉLANGES!$K:$K,MATCH(Tab_SuiviOF[[#This Row],[LOT A PRENDRE EN COMPTE]],Bd_MÉLANGES!$J:$J,0)),0)</f>
        <v>0</v>
      </c>
    </row>
    <row r="119" spans="1:24" hidden="1" x14ac:dyDescent="0.2">
      <c r="A119">
        <v>102</v>
      </c>
      <c r="B119">
        <v>5</v>
      </c>
      <c r="C119">
        <v>40791</v>
      </c>
      <c r="D119">
        <v>680461</v>
      </c>
      <c r="E119">
        <v>45654</v>
      </c>
      <c r="F119" t="str">
        <f t="array" ref="F119">INDEX(Bd_VENTILATIONS!$G:$G,MATCH(Tab_SuiviOF[[#This Row],[REFERENCE]]&amp;Tab_SuiviOF[[#This Row],[BLNO]],Bd_VENTILATIONS!$F:$F&amp;Bd_VENTILATIONS!$D:$D,0))</f>
        <v>A017R01-1</v>
      </c>
      <c r="G119" t="str">
        <f>IFERROR(MID(Tab_SuiviOF[[#This Row],[LOT]],1,SEARCH("-",Tab_SuiviOF[[#This Row],[LOT]])-1),Tab_SuiviOF[[#This Row],[LOT]])</f>
        <v>A017R01</v>
      </c>
      <c r="H119" t="s">
        <v>922</v>
      </c>
      <c r="I119" t="str">
        <f>INDEX(Bd_PF!$E:$E,MATCH(Tab_SuiviOF[[#This Row],[REFERENCE]],Bd_PF!$C:$C,0))</f>
        <v>Gel' M bte 300g</v>
      </c>
      <c r="J119" t="str">
        <f>INDEX(Bd_PF!$D:$D,MATCH(Tab_SuiviOF[[#This Row],[REFERENCE]],Bd_PF!$C:$C,0))</f>
        <v>SF01117</v>
      </c>
      <c r="K119" s="4">
        <f>INDEX(Bd_PF!$I:$I,MATCH(Tab_SuiviOF[[#This Row],[REFERENCE]],Bd_PF!$C:$C,0))</f>
        <v>0.3</v>
      </c>
      <c r="L119" t="str">
        <f>INDEX(Bd_PF!$J:$J,MATCH(Tab_SuiviOF[[#This Row],[REFERENCE]],Bd_PF!$C:$C,0))</f>
        <v>OTS</v>
      </c>
      <c r="M119" t="str">
        <f>INDEX(Bd_PF!$K:$K,MATCH(Tab_SuiviOF[[#This Row],[REFERENCE]],Bd_PF!$C:$C,0))</f>
        <v>Reconditionnement</v>
      </c>
      <c r="N119" s="3">
        <v>43117</v>
      </c>
      <c r="O119" s="3">
        <v>43117</v>
      </c>
      <c r="P119" s="5">
        <f>YEAR(Tab_SuiviOF[[#This Row],[DATEFINREVISEE]])</f>
        <v>2018</v>
      </c>
      <c r="Q119" s="5">
        <f>MONTH(Tab_SuiviOF[[#This Row],[DATEFINREVISEE]])</f>
        <v>1</v>
      </c>
      <c r="R119" s="5">
        <f>WEEKNUM(Tab_SuiviOF[[#This Row],[DATEFINREVISEE]],21)</f>
        <v>3</v>
      </c>
      <c r="S119">
        <v>1333</v>
      </c>
      <c r="T119">
        <v>1333</v>
      </c>
      <c r="U119">
        <v>1331</v>
      </c>
      <c r="V119" s="4">
        <f>Tab_SuiviOF[[#This Row],[QTEBL]]*Tab_SuiviOF[[#This Row],[POIDS NET]]</f>
        <v>399.3</v>
      </c>
      <c r="W119" s="4">
        <f>IFERROR(INDEX(Bd_MÉLANGES!$I:$I,MATCH('Bd_FABRICATIONS PF'!$G:$G,Bd_MÉLANGES!$J:$J,0)),0)</f>
        <v>0</v>
      </c>
      <c r="X119" s="4">
        <f>IFERROR(INDEX(Bd_MÉLANGES!$K:$K,MATCH(Tab_SuiviOF[[#This Row],[LOT A PRENDRE EN COMPTE]],Bd_MÉLANGES!$J:$J,0)),0)</f>
        <v>0</v>
      </c>
    </row>
    <row r="120" spans="1:24" hidden="1" x14ac:dyDescent="0.2">
      <c r="A120">
        <v>102</v>
      </c>
      <c r="B120">
        <v>5</v>
      </c>
      <c r="C120">
        <v>40792</v>
      </c>
      <c r="D120">
        <v>680468</v>
      </c>
      <c r="E120">
        <v>45661</v>
      </c>
      <c r="F120" t="str">
        <f t="array" ref="F120">INDEX(Bd_VENTILATIONS!$G:$G,MATCH(Tab_SuiviOF[[#This Row],[REFERENCE]]&amp;Tab_SuiviOF[[#This Row],[BLNO]],Bd_VENTILATIONS!$F:$F&amp;Bd_VENTILATIONS!$D:$D,0))</f>
        <v>A017R02-1</v>
      </c>
      <c r="G120" t="str">
        <f>IFERROR(MID(Tab_SuiviOF[[#This Row],[LOT]],1,SEARCH("-",Tab_SuiviOF[[#This Row],[LOT]])-1),Tab_SuiviOF[[#This Row],[LOT]])</f>
        <v>A017R02</v>
      </c>
      <c r="H120" t="s">
        <v>922</v>
      </c>
      <c r="I120" t="str">
        <f>INDEX(Bd_PF!$E:$E,MATCH(Tab_SuiviOF[[#This Row],[REFERENCE]],Bd_PF!$C:$C,0))</f>
        <v>Gel' M bte 300g</v>
      </c>
      <c r="J120" t="str">
        <f>INDEX(Bd_PF!$D:$D,MATCH(Tab_SuiviOF[[#This Row],[REFERENCE]],Bd_PF!$C:$C,0))</f>
        <v>SF01117</v>
      </c>
      <c r="K120" s="4">
        <f>INDEX(Bd_PF!$I:$I,MATCH(Tab_SuiviOF[[#This Row],[REFERENCE]],Bd_PF!$C:$C,0))</f>
        <v>0.3</v>
      </c>
      <c r="L120" t="str">
        <f>INDEX(Bd_PF!$J:$J,MATCH(Tab_SuiviOF[[#This Row],[REFERENCE]],Bd_PF!$C:$C,0))</f>
        <v>OTS</v>
      </c>
      <c r="M120" t="str">
        <f>INDEX(Bd_PF!$K:$K,MATCH(Tab_SuiviOF[[#This Row],[REFERENCE]],Bd_PF!$C:$C,0))</f>
        <v>Reconditionnement</v>
      </c>
      <c r="N120" s="3">
        <v>43117</v>
      </c>
      <c r="O120" s="3">
        <v>43117</v>
      </c>
      <c r="P120" s="5">
        <f>YEAR(Tab_SuiviOF[[#This Row],[DATEFINREVISEE]])</f>
        <v>2018</v>
      </c>
      <c r="Q120" s="5">
        <f>MONTH(Tab_SuiviOF[[#This Row],[DATEFINREVISEE]])</f>
        <v>1</v>
      </c>
      <c r="R120" s="5">
        <f>WEEKNUM(Tab_SuiviOF[[#This Row],[DATEFINREVISEE]],21)</f>
        <v>3</v>
      </c>
      <c r="S120">
        <v>1333</v>
      </c>
      <c r="T120">
        <v>1333</v>
      </c>
      <c r="U120">
        <v>1346</v>
      </c>
      <c r="V120" s="4">
        <f>Tab_SuiviOF[[#This Row],[QTEBL]]*Tab_SuiviOF[[#This Row],[POIDS NET]]</f>
        <v>403.8</v>
      </c>
      <c r="W120" s="4">
        <f>IFERROR(INDEX(Bd_MÉLANGES!$I:$I,MATCH('Bd_FABRICATIONS PF'!$G:$G,Bd_MÉLANGES!$J:$J,0)),0)</f>
        <v>0</v>
      </c>
      <c r="X120" s="4">
        <f>IFERROR(INDEX(Bd_MÉLANGES!$K:$K,MATCH(Tab_SuiviOF[[#This Row],[LOT A PRENDRE EN COMPTE]],Bd_MÉLANGES!$J:$J,0)),0)</f>
        <v>0</v>
      </c>
    </row>
    <row r="121" spans="1:24" hidden="1" x14ac:dyDescent="0.2">
      <c r="A121">
        <v>102</v>
      </c>
      <c r="B121">
        <v>5</v>
      </c>
      <c r="C121">
        <v>40793</v>
      </c>
      <c r="D121">
        <v>680475</v>
      </c>
      <c r="E121">
        <v>45660</v>
      </c>
      <c r="F121" t="str">
        <f t="array" ref="F121">INDEX(Bd_VENTILATIONS!$G:$G,MATCH(Tab_SuiviOF[[#This Row],[REFERENCE]]&amp;Tab_SuiviOF[[#This Row],[BLNO]],Bd_VENTILATIONS!$F:$F&amp;Bd_VENTILATIONS!$D:$D,0))</f>
        <v>A017R03-1</v>
      </c>
      <c r="G121" t="str">
        <f>IFERROR(MID(Tab_SuiviOF[[#This Row],[LOT]],1,SEARCH("-",Tab_SuiviOF[[#This Row],[LOT]])-1),Tab_SuiviOF[[#This Row],[LOT]])</f>
        <v>A017R03</v>
      </c>
      <c r="H121" t="s">
        <v>922</v>
      </c>
      <c r="I121" t="str">
        <f>INDEX(Bd_PF!$E:$E,MATCH(Tab_SuiviOF[[#This Row],[REFERENCE]],Bd_PF!$C:$C,0))</f>
        <v>Gel' M bte 300g</v>
      </c>
      <c r="J121" t="str">
        <f>INDEX(Bd_PF!$D:$D,MATCH(Tab_SuiviOF[[#This Row],[REFERENCE]],Bd_PF!$C:$C,0))</f>
        <v>SF01117</v>
      </c>
      <c r="K121" s="4">
        <f>INDEX(Bd_PF!$I:$I,MATCH(Tab_SuiviOF[[#This Row],[REFERENCE]],Bd_PF!$C:$C,0))</f>
        <v>0.3</v>
      </c>
      <c r="L121" t="str">
        <f>INDEX(Bd_PF!$J:$J,MATCH(Tab_SuiviOF[[#This Row],[REFERENCE]],Bd_PF!$C:$C,0))</f>
        <v>OTS</v>
      </c>
      <c r="M121" t="str">
        <f>INDEX(Bd_PF!$K:$K,MATCH(Tab_SuiviOF[[#This Row],[REFERENCE]],Bd_PF!$C:$C,0))</f>
        <v>Reconditionnement</v>
      </c>
      <c r="N121" s="3">
        <v>43117</v>
      </c>
      <c r="O121" s="3">
        <v>43117</v>
      </c>
      <c r="P121" s="5">
        <f>YEAR(Tab_SuiviOF[[#This Row],[DATEFINREVISEE]])</f>
        <v>2018</v>
      </c>
      <c r="Q121" s="5">
        <f>MONTH(Tab_SuiviOF[[#This Row],[DATEFINREVISEE]])</f>
        <v>1</v>
      </c>
      <c r="R121" s="5">
        <f>WEEKNUM(Tab_SuiviOF[[#This Row],[DATEFINREVISEE]],21)</f>
        <v>3</v>
      </c>
      <c r="S121">
        <v>1333</v>
      </c>
      <c r="T121">
        <v>1333</v>
      </c>
      <c r="U121">
        <v>1331</v>
      </c>
      <c r="V121" s="4">
        <f>Tab_SuiviOF[[#This Row],[QTEBL]]*Tab_SuiviOF[[#This Row],[POIDS NET]]</f>
        <v>399.3</v>
      </c>
      <c r="W121" s="4">
        <f>IFERROR(INDEX(Bd_MÉLANGES!$I:$I,MATCH('Bd_FABRICATIONS PF'!$G:$G,Bd_MÉLANGES!$J:$J,0)),0)</f>
        <v>0</v>
      </c>
      <c r="X121" s="4">
        <f>IFERROR(INDEX(Bd_MÉLANGES!$K:$K,MATCH(Tab_SuiviOF[[#This Row],[LOT A PRENDRE EN COMPTE]],Bd_MÉLANGES!$J:$J,0)),0)</f>
        <v>0</v>
      </c>
    </row>
    <row r="122" spans="1:24" hidden="1" x14ac:dyDescent="0.2">
      <c r="A122">
        <v>102</v>
      </c>
      <c r="B122">
        <v>5</v>
      </c>
      <c r="C122">
        <v>40805</v>
      </c>
      <c r="D122">
        <v>680685</v>
      </c>
      <c r="E122">
        <v>45656</v>
      </c>
      <c r="F122" t="str">
        <f t="array" ref="F122">INDEX(Bd_VENTILATIONS!$G:$G,MATCH(Tab_SuiviOF[[#This Row],[REFERENCE]]&amp;Tab_SuiviOF[[#This Row],[BLNO]],Bd_VENTILATIONS!$F:$F&amp;Bd_VENTILATIONS!$D:$D,0))</f>
        <v>AS03PU02-7</v>
      </c>
      <c r="G122" t="str">
        <f>IFERROR(MID(Tab_SuiviOF[[#This Row],[LOT]],1,SEARCH("-",Tab_SuiviOF[[#This Row],[LOT]])-1),Tab_SuiviOF[[#This Row],[LOT]])</f>
        <v>AS03PU02</v>
      </c>
      <c r="H122" t="s">
        <v>291</v>
      </c>
      <c r="I122" t="str">
        <f>INDEX(Bd_PF!$E:$E,MATCH(Tab_SuiviOF[[#This Row],[REFERENCE]],Bd_PF!$C:$C,0))</f>
        <v>Purée grand-mère pauvre en sodium sac 5 kg</v>
      </c>
      <c r="J122" t="str">
        <f>INDEX(Bd_PF!$D:$D,MATCH(Tab_SuiviOF[[#This Row],[REFERENCE]],Bd_PF!$C:$C,0))</f>
        <v>SF01287</v>
      </c>
      <c r="K122" s="4">
        <f>INDEX(Bd_PF!$I:$I,MATCH(Tab_SuiviOF[[#This Row],[REFERENCE]],Bd_PF!$C:$C,0))</f>
        <v>5</v>
      </c>
      <c r="L122" t="str">
        <f>INDEX(Bd_PF!$J:$J,MATCH(Tab_SuiviOF[[#This Row],[REFERENCE]],Bd_PF!$C:$C,0))</f>
        <v>Purée</v>
      </c>
      <c r="M122" t="str">
        <f>INDEX(Bd_PF!$K:$K,MATCH(Tab_SuiviOF[[#This Row],[REFERENCE]],Bd_PF!$C:$C,0))</f>
        <v>Purée</v>
      </c>
      <c r="N122" s="3">
        <v>43117</v>
      </c>
      <c r="O122" s="3">
        <v>43117</v>
      </c>
      <c r="P122" s="5">
        <f>YEAR(Tab_SuiviOF[[#This Row],[DATEFINREVISEE]])</f>
        <v>2018</v>
      </c>
      <c r="Q122" s="5">
        <f>MONTH(Tab_SuiviOF[[#This Row],[DATEFINREVISEE]])</f>
        <v>1</v>
      </c>
      <c r="R122" s="5">
        <f>WEEKNUM(Tab_SuiviOF[[#This Row],[DATEFINREVISEE]],21)</f>
        <v>3</v>
      </c>
      <c r="S122">
        <v>170</v>
      </c>
      <c r="T122">
        <v>170</v>
      </c>
      <c r="U122">
        <v>169</v>
      </c>
      <c r="V122" s="4">
        <f>Tab_SuiviOF[[#This Row],[QTEBL]]*Tab_SuiviOF[[#This Row],[POIDS NET]]</f>
        <v>845</v>
      </c>
      <c r="W122" s="4">
        <f>IFERROR(INDEX(Bd_MÉLANGES!$I:$I,MATCH('Bd_FABRICATIONS PF'!$G:$G,Bd_MÉLANGES!$J:$J,0)),0)</f>
        <v>0</v>
      </c>
      <c r="X122" s="4">
        <f>IFERROR(INDEX(Bd_MÉLANGES!$K:$K,MATCH(Tab_SuiviOF[[#This Row],[LOT A PRENDRE EN COMPTE]],Bd_MÉLANGES!$J:$J,0)),0)</f>
        <v>0</v>
      </c>
    </row>
    <row r="123" spans="1:24" hidden="1" x14ac:dyDescent="0.2">
      <c r="A123">
        <v>102</v>
      </c>
      <c r="B123">
        <v>5</v>
      </c>
      <c r="C123">
        <v>40806</v>
      </c>
      <c r="D123">
        <v>680691</v>
      </c>
      <c r="E123">
        <v>45657</v>
      </c>
      <c r="F123" t="str">
        <f t="array" ref="F123">INDEX(Bd_VENTILATIONS!$G:$G,MATCH(Tab_SuiviOF[[#This Row],[REFERENCE]]&amp;Tab_SuiviOF[[#This Row],[BLNO]],Bd_VENTILATIONS!$F:$F&amp;Bd_VENTILATIONS!$D:$D,0))</f>
        <v>AS03PU05-7</v>
      </c>
      <c r="G123" t="str">
        <f>IFERROR(MID(Tab_SuiviOF[[#This Row],[LOT]],1,SEARCH("-",Tab_SuiviOF[[#This Row],[LOT]])-1),Tab_SuiviOF[[#This Row],[LOT]])</f>
        <v>AS03PU05</v>
      </c>
      <c r="H123" t="s">
        <v>679</v>
      </c>
      <c r="I123" t="str">
        <f>INDEX(Bd_PF!$E:$E,MATCH(Tab_SuiviOF[[#This Row],[REFERENCE]],Bd_PF!$C:$C,0))</f>
        <v>Purée premium salée sac 5 kg</v>
      </c>
      <c r="J123" t="str">
        <f>INDEX(Bd_PF!$D:$D,MATCH(Tab_SuiviOF[[#This Row],[REFERENCE]],Bd_PF!$C:$C,0))</f>
        <v>SF01288</v>
      </c>
      <c r="K123" s="4">
        <f>INDEX(Bd_PF!$I:$I,MATCH(Tab_SuiviOF[[#This Row],[REFERENCE]],Bd_PF!$C:$C,0))</f>
        <v>5</v>
      </c>
      <c r="L123" t="str">
        <f>INDEX(Bd_PF!$J:$J,MATCH(Tab_SuiviOF[[#This Row],[REFERENCE]],Bd_PF!$C:$C,0))</f>
        <v>Purée</v>
      </c>
      <c r="M123" t="str">
        <f>INDEX(Bd_PF!$K:$K,MATCH(Tab_SuiviOF[[#This Row],[REFERENCE]],Bd_PF!$C:$C,0))</f>
        <v>Purée</v>
      </c>
      <c r="N123" s="3">
        <v>43117</v>
      </c>
      <c r="O123" s="3">
        <v>43117</v>
      </c>
      <c r="P123" s="5">
        <f>YEAR(Tab_SuiviOF[[#This Row],[DATEFINREVISEE]])</f>
        <v>2018</v>
      </c>
      <c r="Q123" s="5">
        <f>MONTH(Tab_SuiviOF[[#This Row],[DATEFINREVISEE]])</f>
        <v>1</v>
      </c>
      <c r="R123" s="5">
        <f>WEEKNUM(Tab_SuiviOF[[#This Row],[DATEFINREVISEE]],21)</f>
        <v>3</v>
      </c>
      <c r="S123">
        <v>80</v>
      </c>
      <c r="T123">
        <v>80</v>
      </c>
      <c r="U123">
        <v>80</v>
      </c>
      <c r="V123" s="4">
        <f>Tab_SuiviOF[[#This Row],[QTEBL]]*Tab_SuiviOF[[#This Row],[POIDS NET]]</f>
        <v>400</v>
      </c>
      <c r="W123" s="4">
        <f>IFERROR(INDEX(Bd_MÉLANGES!$I:$I,MATCH('Bd_FABRICATIONS PF'!$G:$G,Bd_MÉLANGES!$J:$J,0)),0)</f>
        <v>0</v>
      </c>
      <c r="X123" s="4">
        <f>IFERROR(INDEX(Bd_MÉLANGES!$K:$K,MATCH(Tab_SuiviOF[[#This Row],[LOT A PRENDRE EN COMPTE]],Bd_MÉLANGES!$J:$J,0)),0)</f>
        <v>0</v>
      </c>
    </row>
    <row r="124" spans="1:24" hidden="1" x14ac:dyDescent="0.2">
      <c r="A124">
        <v>102</v>
      </c>
      <c r="B124">
        <v>5</v>
      </c>
      <c r="C124">
        <v>40818</v>
      </c>
      <c r="D124">
        <v>680757</v>
      </c>
      <c r="E124">
        <v>45662</v>
      </c>
      <c r="F124" t="str">
        <f t="array" ref="F124">INDEX(Bd_VENTILATIONS!$G:$G,MATCH(Tab_SuiviOF[[#This Row],[REFERENCE]]&amp;Tab_SuiviOF[[#This Row],[BLNO]],Bd_VENTILATIONS!$F:$F&amp;Bd_VENTILATIONS!$D:$D,0))</f>
        <v>AS03PU01-7</v>
      </c>
      <c r="G124" t="str">
        <f>IFERROR(MID(Tab_SuiviOF[[#This Row],[LOT]],1,SEARCH("-",Tab_SuiviOF[[#This Row],[LOT]])-1),Tab_SuiviOF[[#This Row],[LOT]])</f>
        <v>AS03PU01</v>
      </c>
      <c r="H124" t="s">
        <v>285</v>
      </c>
      <c r="I124" t="str">
        <f>INDEX(Bd_PF!$E:$E,MATCH(Tab_SuiviOF[[#This Row],[REFERENCE]],Bd_PF!$C:$C,0))</f>
        <v>Purée grand-mère salée sac 5 kg</v>
      </c>
      <c r="J124" t="str">
        <f>INDEX(Bd_PF!$D:$D,MATCH(Tab_SuiviOF[[#This Row],[REFERENCE]],Bd_PF!$C:$C,0))</f>
        <v>SF01288</v>
      </c>
      <c r="K124" s="4">
        <f>INDEX(Bd_PF!$I:$I,MATCH(Tab_SuiviOF[[#This Row],[REFERENCE]],Bd_PF!$C:$C,0))</f>
        <v>5</v>
      </c>
      <c r="L124" t="str">
        <f>INDEX(Bd_PF!$J:$J,MATCH(Tab_SuiviOF[[#This Row],[REFERENCE]],Bd_PF!$C:$C,0))</f>
        <v>Purée</v>
      </c>
      <c r="M124" t="str">
        <f>INDEX(Bd_PF!$K:$K,MATCH(Tab_SuiviOF[[#This Row],[REFERENCE]],Bd_PF!$C:$C,0))</f>
        <v>Purée</v>
      </c>
      <c r="N124" s="3">
        <v>43117</v>
      </c>
      <c r="O124" s="3">
        <v>43117</v>
      </c>
      <c r="P124" s="5">
        <f>YEAR(Tab_SuiviOF[[#This Row],[DATEFINREVISEE]])</f>
        <v>2018</v>
      </c>
      <c r="Q124" s="5">
        <f>MONTH(Tab_SuiviOF[[#This Row],[DATEFINREVISEE]])</f>
        <v>1</v>
      </c>
      <c r="R124" s="5">
        <f>WEEKNUM(Tab_SuiviOF[[#This Row],[DATEFINREVISEE]],21)</f>
        <v>3</v>
      </c>
      <c r="S124">
        <v>337</v>
      </c>
      <c r="T124">
        <v>337</v>
      </c>
      <c r="U124">
        <v>334</v>
      </c>
      <c r="V124" s="4">
        <f>Tab_SuiviOF[[#This Row],[QTEBL]]*Tab_SuiviOF[[#This Row],[POIDS NET]]</f>
        <v>1670</v>
      </c>
      <c r="W124" s="4">
        <f>IFERROR(INDEX(Bd_MÉLANGES!$I:$I,MATCH('Bd_FABRICATIONS PF'!$G:$G,Bd_MÉLANGES!$J:$J,0)),0)</f>
        <v>0</v>
      </c>
      <c r="X124" s="4">
        <f>IFERROR(INDEX(Bd_MÉLANGES!$K:$K,MATCH(Tab_SuiviOF[[#This Row],[LOT A PRENDRE EN COMPTE]],Bd_MÉLANGES!$J:$J,0)),0)</f>
        <v>0</v>
      </c>
    </row>
    <row r="125" spans="1:24" hidden="1" x14ac:dyDescent="0.2">
      <c r="A125">
        <v>102</v>
      </c>
      <c r="B125">
        <v>5</v>
      </c>
      <c r="C125">
        <v>40587</v>
      </c>
      <c r="D125">
        <v>678212</v>
      </c>
      <c r="E125">
        <v>45672</v>
      </c>
      <c r="F125" t="str">
        <f t="array" ref="F125">INDEX(Bd_VENTILATIONS!$G:$G,MATCH(Tab_SuiviOF[[#This Row],[REFERENCE]]&amp;Tab_SuiviOF[[#This Row],[BLNO]],Bd_VENTILATIONS!$F:$F&amp;Bd_VENTILATIONS!$D:$D,0))</f>
        <v>A016M03-1</v>
      </c>
      <c r="G125" t="str">
        <f>IFERROR(MID(Tab_SuiviOF[[#This Row],[LOT]],1,SEARCH("-",Tab_SuiviOF[[#This Row],[LOT]])-1),Tab_SuiviOF[[#This Row],[LOT]])</f>
        <v>A016M03</v>
      </c>
      <c r="H125" t="s">
        <v>1141</v>
      </c>
      <c r="I125" t="str">
        <f>INDEX(Bd_PF!$E:$E,MATCH(Tab_SuiviOF[[#This Row],[REFERENCE]],Bd_PF!$C:$C,0))</f>
        <v>Nutridej' céréales saveur miel 900 g (ALLERGENES)</v>
      </c>
      <c r="J125" t="str">
        <f>INDEX(Bd_PF!$D:$D,MATCH(Tab_SuiviOF[[#This Row],[REFERENCE]],Bd_PF!$C:$C,0))</f>
        <v>SF01172</v>
      </c>
      <c r="K125" s="4">
        <f>INDEX(Bd_PF!$I:$I,MATCH(Tab_SuiviOF[[#This Row],[REFERENCE]],Bd_PF!$C:$C,0))</f>
        <v>0.9</v>
      </c>
      <c r="L125" t="str">
        <f>INDEX(Bd_PF!$J:$J,MATCH(Tab_SuiviOF[[#This Row],[REFERENCE]],Bd_PF!$C:$C,0))</f>
        <v>OTS</v>
      </c>
      <c r="M125" t="str">
        <f>INDEX(Bd_PF!$K:$K,MATCH(Tab_SuiviOF[[#This Row],[REFERENCE]],Bd_PF!$C:$C,0))</f>
        <v>Produit pesé</v>
      </c>
      <c r="N125" s="3">
        <v>43118</v>
      </c>
      <c r="O125" s="3">
        <v>43118</v>
      </c>
      <c r="P125" s="5">
        <f>YEAR(Tab_SuiviOF[[#This Row],[DATEFINREVISEE]])</f>
        <v>2018</v>
      </c>
      <c r="Q125" s="5">
        <f>MONTH(Tab_SuiviOF[[#This Row],[DATEFINREVISEE]])</f>
        <v>1</v>
      </c>
      <c r="R125" s="5">
        <f>WEEKNUM(Tab_SuiviOF[[#This Row],[DATEFINREVISEE]],21)</f>
        <v>3</v>
      </c>
      <c r="S125">
        <v>648</v>
      </c>
      <c r="T125">
        <v>648</v>
      </c>
      <c r="U125">
        <v>646</v>
      </c>
      <c r="V125" s="4">
        <f>Tab_SuiviOF[[#This Row],[QTEBL]]*Tab_SuiviOF[[#This Row],[POIDS NET]]</f>
        <v>581.4</v>
      </c>
      <c r="W125" s="4">
        <f>IFERROR(INDEX(Bd_MÉLANGES!$I:$I,MATCH('Bd_FABRICATIONS PF'!$G:$G,Bd_MÉLANGES!$J:$J,0)),0)</f>
        <v>588.79999999999995</v>
      </c>
      <c r="X125" s="4">
        <f>IFERROR(INDEX(Bd_MÉLANGES!$K:$K,MATCH(Tab_SuiviOF[[#This Row],[LOT A PRENDRE EN COMPTE]],Bd_MÉLANGES!$J:$J,0)),0)</f>
        <v>583.99</v>
      </c>
    </row>
    <row r="126" spans="1:24" hidden="1" x14ac:dyDescent="0.2">
      <c r="A126">
        <v>102</v>
      </c>
      <c r="B126">
        <v>5</v>
      </c>
      <c r="C126">
        <v>40595</v>
      </c>
      <c r="D126">
        <v>678269</v>
      </c>
      <c r="E126">
        <v>45684</v>
      </c>
      <c r="F126" t="str">
        <f t="array" ref="F126">INDEX(Bd_VENTILATIONS!$G:$G,MATCH(Tab_SuiviOF[[#This Row],[REFERENCE]]&amp;Tab_SuiviOF[[#This Row],[BLNO]],Bd_VENTILATIONS!$F:$F&amp;Bd_VENTILATIONS!$D:$D,0))</f>
        <v>A015M04-1</v>
      </c>
      <c r="G126" t="str">
        <f>IFERROR(MID(Tab_SuiviOF[[#This Row],[LOT]],1,SEARCH("-",Tab_SuiviOF[[#This Row],[LOT]])-1),Tab_SuiviOF[[#This Row],[LOT]])</f>
        <v>A015M04</v>
      </c>
      <c r="H126" t="s">
        <v>926</v>
      </c>
      <c r="I126" t="str">
        <f>INDEX(Bd_PF!$E:$E,MATCH(Tab_SuiviOF[[#This Row],[REFERENCE]],Bd_PF!$C:$C,0))</f>
        <v>Protinut bte 0kg500 "TOL"</v>
      </c>
      <c r="J126" t="str">
        <f>INDEX(Bd_PF!$D:$D,MATCH(Tab_SuiviOF[[#This Row],[REFERENCE]],Bd_PF!$C:$C,0))</f>
        <v>SF00841</v>
      </c>
      <c r="K126" s="4">
        <f>INDEX(Bd_PF!$I:$I,MATCH(Tab_SuiviOF[[#This Row],[REFERENCE]],Bd_PF!$C:$C,0))</f>
        <v>0.5</v>
      </c>
      <c r="L126" t="str">
        <f>INDEX(Bd_PF!$J:$J,MATCH(Tab_SuiviOF[[#This Row],[REFERENCE]],Bd_PF!$C:$C,0))</f>
        <v>OTS</v>
      </c>
      <c r="M126" t="str">
        <f>INDEX(Bd_PF!$K:$K,MATCH(Tab_SuiviOF[[#This Row],[REFERENCE]],Bd_PF!$C:$C,0))</f>
        <v>Produit pesé</v>
      </c>
      <c r="N126" s="3">
        <v>43118</v>
      </c>
      <c r="O126" s="3">
        <v>43118</v>
      </c>
      <c r="P126" s="5">
        <f>YEAR(Tab_SuiviOF[[#This Row],[DATEFINREVISEE]])</f>
        <v>2018</v>
      </c>
      <c r="Q126" s="5">
        <f>MONTH(Tab_SuiviOF[[#This Row],[DATEFINREVISEE]])</f>
        <v>1</v>
      </c>
      <c r="R126" s="5">
        <f>WEEKNUM(Tab_SuiviOF[[#This Row],[DATEFINREVISEE]],21)</f>
        <v>3</v>
      </c>
      <c r="S126">
        <v>810</v>
      </c>
      <c r="T126">
        <v>810</v>
      </c>
      <c r="U126">
        <v>800</v>
      </c>
      <c r="V126" s="4">
        <f>Tab_SuiviOF[[#This Row],[QTEBL]]*Tab_SuiviOF[[#This Row],[POIDS NET]]</f>
        <v>400</v>
      </c>
      <c r="W126" s="4">
        <f>IFERROR(INDEX(Bd_MÉLANGES!$I:$I,MATCH('Bd_FABRICATIONS PF'!$G:$G,Bd_MÉLANGES!$J:$J,0)),0)</f>
        <v>407.8</v>
      </c>
      <c r="X126" s="4">
        <f>IFERROR(INDEX(Bd_MÉLANGES!$K:$K,MATCH(Tab_SuiviOF[[#This Row],[LOT A PRENDRE EN COMPTE]],Bd_MÉLANGES!$J:$J,0)),0)</f>
        <v>405</v>
      </c>
    </row>
    <row r="127" spans="1:24" hidden="1" x14ac:dyDescent="0.2">
      <c r="A127">
        <v>102</v>
      </c>
      <c r="B127">
        <v>5</v>
      </c>
      <c r="C127">
        <v>40601</v>
      </c>
      <c r="D127">
        <v>678313</v>
      </c>
      <c r="E127">
        <v>45685</v>
      </c>
      <c r="F127" t="str">
        <f t="array" ref="F127">INDEX(Bd_VENTILATIONS!$G:$G,MATCH(Tab_SuiviOF[[#This Row],[REFERENCE]]&amp;Tab_SuiviOF[[#This Row],[BLNO]],Bd_VENTILATIONS!$F:$F&amp;Bd_VENTILATIONS!$D:$D,0))</f>
        <v>A017M01-2</v>
      </c>
      <c r="G127" t="str">
        <f>IFERROR(MID(Tab_SuiviOF[[#This Row],[LOT]],1,SEARCH("-",Tab_SuiviOF[[#This Row],[LOT]])-1),Tab_SuiviOF[[#This Row],[LOT]])</f>
        <v>A017M01</v>
      </c>
      <c r="H127" t="s">
        <v>744</v>
      </c>
      <c r="I127" t="str">
        <f>INDEX(Bd_PF!$E:$E,MATCH(Tab_SuiviOF[[#This Row],[REFERENCE]],Bd_PF!$C:$C,0))</f>
        <v>Crème de champignon HP HC - sachet 70g - Tonus Line</v>
      </c>
      <c r="J127" t="str">
        <f>INDEX(Bd_PF!$D:$D,MATCH(Tab_SuiviOF[[#This Row],[REFERENCE]],Bd_PF!$C:$C,0))</f>
        <v>SF00985</v>
      </c>
      <c r="K127" s="4">
        <f>INDEX(Bd_PF!$I:$I,MATCH(Tab_SuiviOF[[#This Row],[REFERENCE]],Bd_PF!$C:$C,0))</f>
        <v>7.0000000000000007E-2</v>
      </c>
      <c r="L127" t="str">
        <f>INDEX(Bd_PF!$J:$J,MATCH(Tab_SuiviOF[[#This Row],[REFERENCE]],Bd_PF!$C:$C,0))</f>
        <v>Tecse</v>
      </c>
      <c r="M127" t="str">
        <f>INDEX(Bd_PF!$K:$K,MATCH(Tab_SuiviOF[[#This Row],[REFERENCE]],Bd_PF!$C:$C,0))</f>
        <v>Produit pesé</v>
      </c>
      <c r="N127" s="3">
        <v>43118</v>
      </c>
      <c r="O127" s="3">
        <v>43118</v>
      </c>
      <c r="P127" s="5">
        <f>YEAR(Tab_SuiviOF[[#This Row],[DATEFINREVISEE]])</f>
        <v>2018</v>
      </c>
      <c r="Q127" s="5">
        <f>MONTH(Tab_SuiviOF[[#This Row],[DATEFINREVISEE]])</f>
        <v>1</v>
      </c>
      <c r="R127" s="5">
        <f>WEEKNUM(Tab_SuiviOF[[#This Row],[DATEFINREVISEE]],21)</f>
        <v>3</v>
      </c>
      <c r="S127">
        <v>2592</v>
      </c>
      <c r="T127">
        <v>2592</v>
      </c>
      <c r="U127">
        <v>2474</v>
      </c>
      <c r="V127" s="4">
        <f>Tab_SuiviOF[[#This Row],[QTEBL]]*Tab_SuiviOF[[#This Row],[POIDS NET]]</f>
        <v>173.18</v>
      </c>
      <c r="W127" s="4">
        <f>IFERROR(INDEX(Bd_MÉLANGES!$I:$I,MATCH('Bd_FABRICATIONS PF'!$G:$G,Bd_MÉLANGES!$J:$J,0)),0)</f>
        <v>180.9</v>
      </c>
      <c r="X127" s="4">
        <f>IFERROR(INDEX(Bd_MÉLANGES!$K:$K,MATCH(Tab_SuiviOF[[#This Row],[LOT A PRENDRE EN COMPTE]],Bd_MÉLANGES!$J:$J,0)),0)</f>
        <v>181.98999999999998</v>
      </c>
    </row>
    <row r="128" spans="1:24" hidden="1" x14ac:dyDescent="0.2">
      <c r="A128">
        <v>102</v>
      </c>
      <c r="B128">
        <v>5</v>
      </c>
      <c r="C128">
        <v>40603</v>
      </c>
      <c r="D128">
        <v>678333</v>
      </c>
      <c r="E128">
        <v>45687</v>
      </c>
      <c r="F128" t="str">
        <f t="array" ref="F128">INDEX(Bd_VENTILATIONS!$G:$G,MATCH(Tab_SuiviOF[[#This Row],[REFERENCE]]&amp;Tab_SuiviOF[[#This Row],[BLNO]],Bd_VENTILATIONS!$F:$F&amp;Bd_VENTILATIONS!$D:$D,0))</f>
        <v>A017M02-2</v>
      </c>
      <c r="G128" t="str">
        <f>IFERROR(MID(Tab_SuiviOF[[#This Row],[LOT]],1,SEARCH("-",Tab_SuiviOF[[#This Row],[LOT]])-1),Tab_SuiviOF[[#This Row],[LOT]])</f>
        <v>A017M02</v>
      </c>
      <c r="H128" t="s">
        <v>750</v>
      </c>
      <c r="I128" t="str">
        <f>INDEX(Bd_PF!$E:$E,MATCH(Tab_SuiviOF[[#This Row],[REFERENCE]],Bd_PF!$C:$C,0))</f>
        <v>Velouté de légumes variés HP HC - sachet 70g - Tonus Line</v>
      </c>
      <c r="J128" t="str">
        <f>INDEX(Bd_PF!$D:$D,MATCH(Tab_SuiviOF[[#This Row],[REFERENCE]],Bd_PF!$C:$C,0))</f>
        <v>SF00983</v>
      </c>
      <c r="K128" s="4">
        <f>INDEX(Bd_PF!$I:$I,MATCH(Tab_SuiviOF[[#This Row],[REFERENCE]],Bd_PF!$C:$C,0))</f>
        <v>7.0000000000000007E-2</v>
      </c>
      <c r="L128" t="str">
        <f>INDEX(Bd_PF!$J:$J,MATCH(Tab_SuiviOF[[#This Row],[REFERENCE]],Bd_PF!$C:$C,0))</f>
        <v>Tecse</v>
      </c>
      <c r="M128" t="str">
        <f>INDEX(Bd_PF!$K:$K,MATCH(Tab_SuiviOF[[#This Row],[REFERENCE]],Bd_PF!$C:$C,0))</f>
        <v>Produit pesé</v>
      </c>
      <c r="N128" s="3">
        <v>43118</v>
      </c>
      <c r="O128" s="3">
        <v>43118</v>
      </c>
      <c r="P128" s="5">
        <f>YEAR(Tab_SuiviOF[[#This Row],[DATEFINREVISEE]])</f>
        <v>2018</v>
      </c>
      <c r="Q128" s="5">
        <f>MONTH(Tab_SuiviOF[[#This Row],[DATEFINREVISEE]])</f>
        <v>1</v>
      </c>
      <c r="R128" s="5">
        <f>WEEKNUM(Tab_SuiviOF[[#This Row],[DATEFINREVISEE]],21)</f>
        <v>3</v>
      </c>
      <c r="S128">
        <v>2592</v>
      </c>
      <c r="T128">
        <v>2592</v>
      </c>
      <c r="U128">
        <v>2496</v>
      </c>
      <c r="V128" s="4">
        <f>Tab_SuiviOF[[#This Row],[QTEBL]]*Tab_SuiviOF[[#This Row],[POIDS NET]]</f>
        <v>174.72000000000003</v>
      </c>
      <c r="W128" s="4">
        <f>IFERROR(INDEX(Bd_MÉLANGES!$I:$I,MATCH('Bd_FABRICATIONS PF'!$G:$G,Bd_MÉLANGES!$J:$J,0)),0)</f>
        <v>182.5</v>
      </c>
      <c r="X128" s="4">
        <f>IFERROR(INDEX(Bd_MÉLANGES!$K:$K,MATCH(Tab_SuiviOF[[#This Row],[LOT A PRENDRE EN COMPTE]],Bd_MÉLANGES!$J:$J,0)),0)</f>
        <v>181.99000000000004</v>
      </c>
    </row>
    <row r="129" spans="1:24" hidden="1" x14ac:dyDescent="0.2">
      <c r="A129">
        <v>102</v>
      </c>
      <c r="B129">
        <v>5</v>
      </c>
      <c r="C129">
        <v>40605</v>
      </c>
      <c r="D129">
        <v>678355</v>
      </c>
      <c r="E129">
        <v>45690</v>
      </c>
      <c r="F129" t="str">
        <f t="array" ref="F129">INDEX(Bd_VENTILATIONS!$G:$G,MATCH(Tab_SuiviOF[[#This Row],[REFERENCE]]&amp;Tab_SuiviOF[[#This Row],[BLNO]],Bd_VENTILATIONS!$F:$F&amp;Bd_VENTILATIONS!$D:$D,0))</f>
        <v>A017M05-3</v>
      </c>
      <c r="G129" t="str">
        <f>IFERROR(MID(Tab_SuiviOF[[#This Row],[LOT]],1,SEARCH("-",Tab_SuiviOF[[#This Row],[LOT]])-1),Tab_SuiviOF[[#This Row],[LOT]])</f>
        <v>A017M05</v>
      </c>
      <c r="H129" t="s">
        <v>551</v>
      </c>
      <c r="I129" t="str">
        <f>INDEX(Bd_PF!$E:$E,MATCH(Tab_SuiviOF[[#This Row],[REFERENCE]],Bd_PF!$C:$C,0))</f>
        <v>Potage instant légumes 20g "NUTRISENS PERFORMANCE"</v>
      </c>
      <c r="J129" t="str">
        <f>INDEX(Bd_PF!$D:$D,MATCH(Tab_SuiviOF[[#This Row],[REFERENCE]],Bd_PF!$C:$C,0))</f>
        <v>SF01281</v>
      </c>
      <c r="K129" s="4">
        <f>INDEX(Bd_PF!$I:$I,MATCH(Tab_SuiviOF[[#This Row],[REFERENCE]],Bd_PF!$C:$C,0))</f>
        <v>0.02</v>
      </c>
      <c r="L129" t="str">
        <f>INDEX(Bd_PF!$J:$J,MATCH(Tab_SuiviOF[[#This Row],[REFERENCE]],Bd_PF!$C:$C,0))</f>
        <v>Rovema</v>
      </c>
      <c r="M129" t="str">
        <f>INDEX(Bd_PF!$K:$K,MATCH(Tab_SuiviOF[[#This Row],[REFERENCE]],Bd_PF!$C:$C,0))</f>
        <v>Produit pesé</v>
      </c>
      <c r="N129" s="3">
        <v>43118</v>
      </c>
      <c r="O129" s="3">
        <v>43118</v>
      </c>
      <c r="P129" s="5">
        <f>YEAR(Tab_SuiviOF[[#This Row],[DATEFINREVISEE]])</f>
        <v>2018</v>
      </c>
      <c r="Q129" s="5">
        <f>MONTH(Tab_SuiviOF[[#This Row],[DATEFINREVISEE]])</f>
        <v>1</v>
      </c>
      <c r="R129" s="5">
        <f>WEEKNUM(Tab_SuiviOF[[#This Row],[DATEFINREVISEE]],21)</f>
        <v>3</v>
      </c>
      <c r="S129">
        <v>20000</v>
      </c>
      <c r="T129">
        <v>20000</v>
      </c>
      <c r="U129">
        <v>18560</v>
      </c>
      <c r="V129" s="4">
        <f>Tab_SuiviOF[[#This Row],[QTEBL]]*Tab_SuiviOF[[#This Row],[POIDS NET]]</f>
        <v>371.2</v>
      </c>
      <c r="W129" s="4">
        <f>IFERROR(INDEX(Bd_MÉLANGES!$I:$I,MATCH('Bd_FABRICATIONS PF'!$G:$G,Bd_MÉLANGES!$J:$J,0)),0)</f>
        <v>402.5</v>
      </c>
      <c r="X129" s="4">
        <f>IFERROR(INDEX(Bd_MÉLANGES!$K:$K,MATCH(Tab_SuiviOF[[#This Row],[LOT A PRENDRE EN COMPTE]],Bd_MÉLANGES!$J:$J,0)),0)</f>
        <v>399.99999999999994</v>
      </c>
    </row>
    <row r="130" spans="1:24" hidden="1" x14ac:dyDescent="0.2">
      <c r="A130">
        <v>102</v>
      </c>
      <c r="B130">
        <v>5</v>
      </c>
      <c r="C130">
        <v>40623</v>
      </c>
      <c r="D130">
        <v>678608</v>
      </c>
      <c r="E130">
        <v>45691</v>
      </c>
      <c r="F130" t="str">
        <f t="array" ref="F130">INDEX(Bd_VENTILATIONS!$G:$G,MATCH(Tab_SuiviOF[[#This Row],[REFERENCE]]&amp;Tab_SuiviOF[[#This Row],[BLNO]],Bd_VENTILATIONS!$F:$F&amp;Bd_VENTILATIONS!$D:$D,0))</f>
        <v>A017M03-1</v>
      </c>
      <c r="G130" t="str">
        <f>IFERROR(MID(Tab_SuiviOF[[#This Row],[LOT]],1,SEARCH("-",Tab_SuiviOF[[#This Row],[LOT]])-1),Tab_SuiviOF[[#This Row],[LOT]])</f>
        <v>A017M03</v>
      </c>
      <c r="H130" t="s">
        <v>616</v>
      </c>
      <c r="I130" t="str">
        <f>INDEX(Bd_PF!$E:$E,MATCH(Tab_SuiviOF[[#This Row],[REFERENCE]],Bd_PF!$C:$C,0))</f>
        <v>Sauce beurre blanc boite 1kg 000 Cookalim</v>
      </c>
      <c r="J130" t="str">
        <f>INDEX(Bd_PF!$D:$D,MATCH(Tab_SuiviOF[[#This Row],[REFERENCE]],Bd_PF!$C:$C,0))</f>
        <v>SF00938</v>
      </c>
      <c r="K130" s="4">
        <f>INDEX(Bd_PF!$I:$I,MATCH(Tab_SuiviOF[[#This Row],[REFERENCE]],Bd_PF!$C:$C,0))</f>
        <v>1</v>
      </c>
      <c r="L130" t="str">
        <f>INDEX(Bd_PF!$J:$J,MATCH(Tab_SuiviOF[[#This Row],[REFERENCE]],Bd_PF!$C:$C,0))</f>
        <v>OTS</v>
      </c>
      <c r="M130" t="str">
        <f>INDEX(Bd_PF!$K:$K,MATCH(Tab_SuiviOF[[#This Row],[REFERENCE]],Bd_PF!$C:$C,0))</f>
        <v>Produit pesé</v>
      </c>
      <c r="N130" s="3">
        <v>43118</v>
      </c>
      <c r="O130" s="3">
        <v>43118</v>
      </c>
      <c r="P130" s="5">
        <f>YEAR(Tab_SuiviOF[[#This Row],[DATEFINREVISEE]])</f>
        <v>2018</v>
      </c>
      <c r="Q130" s="5">
        <f>MONTH(Tab_SuiviOF[[#This Row],[DATEFINREVISEE]])</f>
        <v>1</v>
      </c>
      <c r="R130" s="5">
        <f>WEEKNUM(Tab_SuiviOF[[#This Row],[DATEFINREVISEE]],21)</f>
        <v>3</v>
      </c>
      <c r="S130">
        <v>124</v>
      </c>
      <c r="T130">
        <v>124</v>
      </c>
      <c r="U130">
        <v>123</v>
      </c>
      <c r="V130" s="4">
        <f>Tab_SuiviOF[[#This Row],[QTEBL]]*Tab_SuiviOF[[#This Row],[POIDS NET]]</f>
        <v>123</v>
      </c>
      <c r="W130" s="4">
        <f>IFERROR(INDEX(Bd_MÉLANGES!$I:$I,MATCH('Bd_FABRICATIONS PF'!$G:$G,Bd_MÉLANGES!$J:$J,0)),0)</f>
        <v>124.1</v>
      </c>
      <c r="X130" s="4">
        <f>IFERROR(INDEX(Bd_MÉLANGES!$K:$K,MATCH(Tab_SuiviOF[[#This Row],[LOT A PRENDRE EN COMPTE]],Bd_MÉLANGES!$J:$J,0)),0)</f>
        <v>124</v>
      </c>
    </row>
    <row r="131" spans="1:24" hidden="1" x14ac:dyDescent="0.2">
      <c r="A131">
        <v>102</v>
      </c>
      <c r="B131">
        <v>5</v>
      </c>
      <c r="C131">
        <v>40657</v>
      </c>
      <c r="D131">
        <v>679036</v>
      </c>
      <c r="E131">
        <v>45692</v>
      </c>
      <c r="F131" t="str">
        <f t="array" ref="F131">INDEX(Bd_VENTILATIONS!$G:$G,MATCH(Tab_SuiviOF[[#This Row],[REFERENCE]]&amp;Tab_SuiviOF[[#This Row],[BLNO]],Bd_VENTILATIONS!$F:$F&amp;Bd_VENTILATIONS!$D:$D,0))</f>
        <v>A016M02-1</v>
      </c>
      <c r="G131" t="str">
        <f>IFERROR(MID(Tab_SuiviOF[[#This Row],[LOT]],1,SEARCH("-",Tab_SuiviOF[[#This Row],[LOT]])-1),Tab_SuiviOF[[#This Row],[LOT]])</f>
        <v>A016M02</v>
      </c>
      <c r="H131" t="s">
        <v>1167</v>
      </c>
      <c r="I131" t="str">
        <f>INDEX(Bd_PF!$E:$E,MATCH(Tab_SuiviOF[[#This Row],[REFERENCE]],Bd_PF!$C:$C,0))</f>
        <v>Céréal'nut HP+ saveur miel bte 900 g (ALLERGENES)</v>
      </c>
      <c r="J131" t="str">
        <f>INDEX(Bd_PF!$D:$D,MATCH(Tab_SuiviOF[[#This Row],[REFERENCE]],Bd_PF!$C:$C,0))</f>
        <v>SF01229</v>
      </c>
      <c r="K131" s="4">
        <f>INDEX(Bd_PF!$I:$I,MATCH(Tab_SuiviOF[[#This Row],[REFERENCE]],Bd_PF!$C:$C,0))</f>
        <v>0.9</v>
      </c>
      <c r="L131" t="str">
        <f>INDEX(Bd_PF!$J:$J,MATCH(Tab_SuiviOF[[#This Row],[REFERENCE]],Bd_PF!$C:$C,0))</f>
        <v>OTS</v>
      </c>
      <c r="M131" t="str">
        <f>INDEX(Bd_PF!$K:$K,MATCH(Tab_SuiviOF[[#This Row],[REFERENCE]],Bd_PF!$C:$C,0))</f>
        <v>Produit pesé</v>
      </c>
      <c r="N131" s="3">
        <v>43118</v>
      </c>
      <c r="O131" s="3">
        <v>43118</v>
      </c>
      <c r="P131" s="5">
        <f>YEAR(Tab_SuiviOF[[#This Row],[DATEFINREVISEE]])</f>
        <v>2018</v>
      </c>
      <c r="Q131" s="5">
        <f>MONTH(Tab_SuiviOF[[#This Row],[DATEFINREVISEE]])</f>
        <v>1</v>
      </c>
      <c r="R131" s="5">
        <f>WEEKNUM(Tab_SuiviOF[[#This Row],[DATEFINREVISEE]],21)</f>
        <v>3</v>
      </c>
      <c r="S131">
        <v>756</v>
      </c>
      <c r="T131">
        <v>756</v>
      </c>
      <c r="U131">
        <v>752</v>
      </c>
      <c r="V131" s="4">
        <f>Tab_SuiviOF[[#This Row],[QTEBL]]*Tab_SuiviOF[[#This Row],[POIDS NET]]</f>
        <v>676.80000000000007</v>
      </c>
      <c r="W131" s="4">
        <f>IFERROR(INDEX(Bd_MÉLANGES!$I:$I,MATCH('Bd_FABRICATIONS PF'!$G:$G,Bd_MÉLANGES!$J:$J,0)),0)</f>
        <v>683.8</v>
      </c>
      <c r="X131" s="4">
        <f>IFERROR(INDEX(Bd_MÉLANGES!$K:$K,MATCH(Tab_SuiviOF[[#This Row],[LOT A PRENDRE EN COMPTE]],Bd_MÉLANGES!$J:$J,0)),0)</f>
        <v>680.9799999999999</v>
      </c>
    </row>
    <row r="132" spans="1:24" hidden="1" x14ac:dyDescent="0.2">
      <c r="A132">
        <v>102</v>
      </c>
      <c r="B132">
        <v>5</v>
      </c>
      <c r="C132">
        <v>40659</v>
      </c>
      <c r="D132">
        <v>679058</v>
      </c>
      <c r="E132">
        <v>45686</v>
      </c>
      <c r="F132" t="str">
        <f t="array" ref="F132">INDEX(Bd_VENTILATIONS!$G:$G,MATCH(Tab_SuiviOF[[#This Row],[REFERENCE]]&amp;Tab_SuiviOF[[#This Row],[BLNO]],Bd_VENTILATIONS!$F:$F&amp;Bd_VENTILATIONS!$D:$D,0))</f>
        <v>A016M01-1</v>
      </c>
      <c r="G132" t="str">
        <f>IFERROR(MID(Tab_SuiviOF[[#This Row],[LOT]],1,SEARCH("-",Tab_SuiviOF[[#This Row],[LOT]])-1),Tab_SuiviOF[[#This Row],[LOT]])</f>
        <v>A016M01</v>
      </c>
      <c r="H132" t="s">
        <v>1157</v>
      </c>
      <c r="I132" t="str">
        <f>INDEX(Bd_PF!$E:$E,MATCH(Tab_SuiviOF[[#This Row],[REFERENCE]],Bd_PF!$C:$C,0))</f>
        <v>Céréal'nut HP+ avec édulcorants saveur biscuit bte 750 g (ALLERGENES)</v>
      </c>
      <c r="J132" t="str">
        <f>INDEX(Bd_PF!$D:$D,MATCH(Tab_SuiviOF[[#This Row],[REFERENCE]],Bd_PF!$C:$C,0))</f>
        <v>SF01221</v>
      </c>
      <c r="K132" s="4">
        <f>INDEX(Bd_PF!$I:$I,MATCH(Tab_SuiviOF[[#This Row],[REFERENCE]],Bd_PF!$C:$C,0))</f>
        <v>0.75</v>
      </c>
      <c r="L132" t="str">
        <f>INDEX(Bd_PF!$J:$J,MATCH(Tab_SuiviOF[[#This Row],[REFERENCE]],Bd_PF!$C:$C,0))</f>
        <v>OTS</v>
      </c>
      <c r="M132" t="str">
        <f>INDEX(Bd_PF!$K:$K,MATCH(Tab_SuiviOF[[#This Row],[REFERENCE]],Bd_PF!$C:$C,0))</f>
        <v>Produit pesé</v>
      </c>
      <c r="N132" s="3">
        <v>43118</v>
      </c>
      <c r="O132" s="3">
        <v>43118</v>
      </c>
      <c r="P132" s="5">
        <f>YEAR(Tab_SuiviOF[[#This Row],[DATEFINREVISEE]])</f>
        <v>2018</v>
      </c>
      <c r="Q132" s="5">
        <f>MONTH(Tab_SuiviOF[[#This Row],[DATEFINREVISEE]])</f>
        <v>1</v>
      </c>
      <c r="R132" s="5">
        <f>WEEKNUM(Tab_SuiviOF[[#This Row],[DATEFINREVISEE]],21)</f>
        <v>3</v>
      </c>
      <c r="S132">
        <v>624</v>
      </c>
      <c r="T132">
        <v>624</v>
      </c>
      <c r="U132">
        <v>619</v>
      </c>
      <c r="V132" s="4">
        <f>Tab_SuiviOF[[#This Row],[QTEBL]]*Tab_SuiviOF[[#This Row],[POIDS NET]]</f>
        <v>464.25</v>
      </c>
      <c r="W132" s="4">
        <f>IFERROR(INDEX(Bd_MÉLANGES!$I:$I,MATCH('Bd_FABRICATIONS PF'!$G:$G,Bd_MÉLANGES!$J:$J,0)),0)</f>
        <v>470.7</v>
      </c>
      <c r="X132" s="4">
        <f>IFERROR(INDEX(Bd_MÉLANGES!$K:$K,MATCH(Tab_SuiviOF[[#This Row],[LOT A PRENDRE EN COMPTE]],Bd_MÉLANGES!$J:$J,0)),0)</f>
        <v>468</v>
      </c>
    </row>
    <row r="133" spans="1:24" hidden="1" x14ac:dyDescent="0.2">
      <c r="A133">
        <v>102</v>
      </c>
      <c r="B133">
        <v>5</v>
      </c>
      <c r="C133">
        <v>40677</v>
      </c>
      <c r="D133">
        <v>679221</v>
      </c>
      <c r="E133">
        <v>45695</v>
      </c>
      <c r="F133" t="str">
        <f t="array" ref="F133">INDEX(Bd_VENTILATIONS!$G:$G,MATCH(Tab_SuiviOF[[#This Row],[REFERENCE]]&amp;Tab_SuiviOF[[#This Row],[BLNO]],Bd_VENTILATIONS!$F:$F&amp;Bd_VENTILATIONS!$D:$D,0))</f>
        <v>A017M04-1</v>
      </c>
      <c r="G133" t="str">
        <f>IFERROR(MID(Tab_SuiviOF[[#This Row],[LOT]],1,SEARCH("-",Tab_SuiviOF[[#This Row],[LOT]])-1),Tab_SuiviOF[[#This Row],[LOT]])</f>
        <v>A017M04</v>
      </c>
      <c r="H133" t="s">
        <v>631</v>
      </c>
      <c r="I133" t="str">
        <f>INDEX(Bd_PF!$E:$E,MATCH(Tab_SuiviOF[[#This Row],[REFERENCE]],Bd_PF!$C:$C,0))</f>
        <v>Gelée claire perlée boite 1 kg 250 Cookalim</v>
      </c>
      <c r="J133" t="str">
        <f>INDEX(Bd_PF!$D:$D,MATCH(Tab_SuiviOF[[#This Row],[REFERENCE]],Bd_PF!$C:$C,0))</f>
        <v>SF00901</v>
      </c>
      <c r="K133" s="4">
        <f>INDEX(Bd_PF!$I:$I,MATCH(Tab_SuiviOF[[#This Row],[REFERENCE]],Bd_PF!$C:$C,0))</f>
        <v>1.25</v>
      </c>
      <c r="L133" t="str">
        <f>INDEX(Bd_PF!$J:$J,MATCH(Tab_SuiviOF[[#This Row],[REFERENCE]],Bd_PF!$C:$C,0))</f>
        <v>OTS</v>
      </c>
      <c r="M133" t="str">
        <f>INDEX(Bd_PF!$K:$K,MATCH(Tab_SuiviOF[[#This Row],[REFERENCE]],Bd_PF!$C:$C,0))</f>
        <v>Produit pesé</v>
      </c>
      <c r="N133" s="3">
        <v>43118</v>
      </c>
      <c r="O133" s="3">
        <v>43118</v>
      </c>
      <c r="P133" s="5">
        <f>YEAR(Tab_SuiviOF[[#This Row],[DATEFINREVISEE]])</f>
        <v>2018</v>
      </c>
      <c r="Q133" s="5">
        <f>MONTH(Tab_SuiviOF[[#This Row],[DATEFINREVISEE]])</f>
        <v>1</v>
      </c>
      <c r="R133" s="5">
        <f>WEEKNUM(Tab_SuiviOF[[#This Row],[DATEFINREVISEE]],21)</f>
        <v>3</v>
      </c>
      <c r="S133">
        <v>200</v>
      </c>
      <c r="T133">
        <v>200</v>
      </c>
      <c r="U133">
        <v>198</v>
      </c>
      <c r="V133" s="4">
        <f>Tab_SuiviOF[[#This Row],[QTEBL]]*Tab_SuiviOF[[#This Row],[POIDS NET]]</f>
        <v>247.5</v>
      </c>
      <c r="W133" s="4">
        <f>IFERROR(INDEX(Bd_MÉLANGES!$I:$I,MATCH('Bd_FABRICATIONS PF'!$G:$G,Bd_MÉLANGES!$J:$J,0)),0)</f>
        <v>250.9</v>
      </c>
      <c r="X133" s="4">
        <f>IFERROR(INDEX(Bd_MÉLANGES!$K:$K,MATCH(Tab_SuiviOF[[#This Row],[LOT A PRENDRE EN COMPTE]],Bd_MÉLANGES!$J:$J,0)),0)</f>
        <v>250</v>
      </c>
    </row>
    <row r="134" spans="1:24" hidden="1" x14ac:dyDescent="0.2">
      <c r="A134">
        <v>102</v>
      </c>
      <c r="B134">
        <v>5</v>
      </c>
      <c r="C134">
        <v>40819</v>
      </c>
      <c r="D134">
        <v>680823</v>
      </c>
      <c r="E134">
        <v>45693</v>
      </c>
      <c r="F134" t="str">
        <f t="array" ref="F134">INDEX(Bd_VENTILATIONS!$G:$G,MATCH(Tab_SuiviOF[[#This Row],[REFERENCE]]&amp;Tab_SuiviOF[[#This Row],[BLNO]],Bd_VENTILATIONS!$F:$F&amp;Bd_VENTILATIONS!$D:$D,0))</f>
        <v>AS03PU01-7</v>
      </c>
      <c r="G134" t="str">
        <f>IFERROR(MID(Tab_SuiviOF[[#This Row],[LOT]],1,SEARCH("-",Tab_SuiviOF[[#This Row],[LOT]])-1),Tab_SuiviOF[[#This Row],[LOT]])</f>
        <v>AS03PU01</v>
      </c>
      <c r="H134" t="s">
        <v>285</v>
      </c>
      <c r="I134" t="str">
        <f>INDEX(Bd_PF!$E:$E,MATCH(Tab_SuiviOF[[#This Row],[REFERENCE]],Bd_PF!$C:$C,0))</f>
        <v>Purée grand-mère salée sac 5 kg</v>
      </c>
      <c r="J134" t="str">
        <f>INDEX(Bd_PF!$D:$D,MATCH(Tab_SuiviOF[[#This Row],[REFERENCE]],Bd_PF!$C:$C,0))</f>
        <v>SF01288</v>
      </c>
      <c r="K134" s="4">
        <f>INDEX(Bd_PF!$I:$I,MATCH(Tab_SuiviOF[[#This Row],[REFERENCE]],Bd_PF!$C:$C,0))</f>
        <v>5</v>
      </c>
      <c r="L134" t="str">
        <f>INDEX(Bd_PF!$J:$J,MATCH(Tab_SuiviOF[[#This Row],[REFERENCE]],Bd_PF!$C:$C,0))</f>
        <v>Purée</v>
      </c>
      <c r="M134" t="str">
        <f>INDEX(Bd_PF!$K:$K,MATCH(Tab_SuiviOF[[#This Row],[REFERENCE]],Bd_PF!$C:$C,0))</f>
        <v>Purée</v>
      </c>
      <c r="N134" s="3">
        <v>43118</v>
      </c>
      <c r="O134" s="3">
        <v>43118</v>
      </c>
      <c r="P134" s="5">
        <f>YEAR(Tab_SuiviOF[[#This Row],[DATEFINREVISEE]])</f>
        <v>2018</v>
      </c>
      <c r="Q134" s="5">
        <f>MONTH(Tab_SuiviOF[[#This Row],[DATEFINREVISEE]])</f>
        <v>1</v>
      </c>
      <c r="R134" s="5">
        <f>WEEKNUM(Tab_SuiviOF[[#This Row],[DATEFINREVISEE]],21)</f>
        <v>3</v>
      </c>
      <c r="S134">
        <v>490</v>
      </c>
      <c r="T134">
        <v>490</v>
      </c>
      <c r="U134">
        <v>484</v>
      </c>
      <c r="V134" s="4">
        <f>Tab_SuiviOF[[#This Row],[QTEBL]]*Tab_SuiviOF[[#This Row],[POIDS NET]]</f>
        <v>2420</v>
      </c>
      <c r="W134" s="4">
        <f>IFERROR(INDEX(Bd_MÉLANGES!$I:$I,MATCH('Bd_FABRICATIONS PF'!$G:$G,Bd_MÉLANGES!$J:$J,0)),0)</f>
        <v>0</v>
      </c>
      <c r="X134" s="4">
        <f>IFERROR(INDEX(Bd_MÉLANGES!$K:$K,MATCH(Tab_SuiviOF[[#This Row],[LOT A PRENDRE EN COMPTE]],Bd_MÉLANGES!$J:$J,0)),0)</f>
        <v>0</v>
      </c>
    </row>
    <row r="135" spans="1:24" hidden="1" x14ac:dyDescent="0.2">
      <c r="A135">
        <v>102</v>
      </c>
      <c r="B135">
        <v>5</v>
      </c>
      <c r="C135">
        <v>40850</v>
      </c>
      <c r="D135">
        <v>681153</v>
      </c>
      <c r="E135">
        <v>45697</v>
      </c>
      <c r="F135" t="str">
        <f t="array" ref="F135">INDEX(Bd_VENTILATIONS!$G:$G,MATCH(Tab_SuiviOF[[#This Row],[REFERENCE]]&amp;Tab_SuiviOF[[#This Row],[BLNO]],Bd_VENTILATIONS!$F:$F&amp;Bd_VENTILATIONS!$D:$D,0))</f>
        <v>AS03PU01-7</v>
      </c>
      <c r="G135" t="str">
        <f>IFERROR(MID(Tab_SuiviOF[[#This Row],[LOT]],1,SEARCH("-",Tab_SuiviOF[[#This Row],[LOT]])-1),Tab_SuiviOF[[#This Row],[LOT]])</f>
        <v>AS03PU01</v>
      </c>
      <c r="H135" t="s">
        <v>289</v>
      </c>
      <c r="I135" t="str">
        <f>INDEX(Bd_PF!$E:$E,MATCH(Tab_SuiviOF[[#This Row],[REFERENCE]],Bd_PF!$C:$C,0))</f>
        <v>Purée grand-mère salée sac 15 kg</v>
      </c>
      <c r="J135" t="str">
        <f>INDEX(Bd_PF!$D:$D,MATCH(Tab_SuiviOF[[#This Row],[REFERENCE]],Bd_PF!$C:$C,0))</f>
        <v>SF01288</v>
      </c>
      <c r="K135" s="4">
        <f>INDEX(Bd_PF!$I:$I,MATCH(Tab_SuiviOF[[#This Row],[REFERENCE]],Bd_PF!$C:$C,0))</f>
        <v>15</v>
      </c>
      <c r="L135" t="str">
        <f>INDEX(Bd_PF!$J:$J,MATCH(Tab_SuiviOF[[#This Row],[REFERENCE]],Bd_PF!$C:$C,0))</f>
        <v>Purée</v>
      </c>
      <c r="M135" t="str">
        <f>INDEX(Bd_PF!$K:$K,MATCH(Tab_SuiviOF[[#This Row],[REFERENCE]],Bd_PF!$C:$C,0))</f>
        <v>Purée</v>
      </c>
      <c r="N135" s="3">
        <v>43118</v>
      </c>
      <c r="O135" s="3">
        <v>43118</v>
      </c>
      <c r="P135" s="5">
        <f>YEAR(Tab_SuiviOF[[#This Row],[DATEFINREVISEE]])</f>
        <v>2018</v>
      </c>
      <c r="Q135" s="5">
        <f>MONTH(Tab_SuiviOF[[#This Row],[DATEFINREVISEE]])</f>
        <v>1</v>
      </c>
      <c r="R135" s="5">
        <f>WEEKNUM(Tab_SuiviOF[[#This Row],[DATEFINREVISEE]],21)</f>
        <v>3</v>
      </c>
      <c r="S135">
        <v>102</v>
      </c>
      <c r="T135">
        <v>102</v>
      </c>
      <c r="U135">
        <v>101</v>
      </c>
      <c r="V135" s="4">
        <f>Tab_SuiviOF[[#This Row],[QTEBL]]*Tab_SuiviOF[[#This Row],[POIDS NET]]</f>
        <v>1515</v>
      </c>
      <c r="W135" s="4">
        <f>IFERROR(INDEX(Bd_MÉLANGES!$I:$I,MATCH('Bd_FABRICATIONS PF'!$G:$G,Bd_MÉLANGES!$J:$J,0)),0)</f>
        <v>0</v>
      </c>
      <c r="X135" s="4">
        <f>IFERROR(INDEX(Bd_MÉLANGES!$K:$K,MATCH(Tab_SuiviOF[[#This Row],[LOT A PRENDRE EN COMPTE]],Bd_MÉLANGES!$J:$J,0)),0)</f>
        <v>0</v>
      </c>
    </row>
    <row r="136" spans="1:24" hidden="1" x14ac:dyDescent="0.2">
      <c r="A136">
        <v>102</v>
      </c>
      <c r="B136">
        <v>5</v>
      </c>
      <c r="C136">
        <v>40756</v>
      </c>
      <c r="D136">
        <v>679951</v>
      </c>
      <c r="E136">
        <v>45730</v>
      </c>
      <c r="F136" t="str">
        <f t="array" ref="F136">INDEX(Bd_VENTILATIONS!$G:$G,MATCH(Tab_SuiviOF[[#This Row],[REFERENCE]]&amp;Tab_SuiviOF[[#This Row],[BLNO]],Bd_VENTILATIONS!$F:$F&amp;Bd_VENTILATIONS!$D:$D,0))</f>
        <v>A018M12-8</v>
      </c>
      <c r="G136" t="str">
        <f>IFERROR(MID(Tab_SuiviOF[[#This Row],[LOT]],1,SEARCH("-",Tab_SuiviOF[[#This Row],[LOT]])-1),Tab_SuiviOF[[#This Row],[LOT]])</f>
        <v>A018M12</v>
      </c>
      <c r="H136" t="s">
        <v>817</v>
      </c>
      <c r="I136" t="str">
        <f>INDEX(Bd_PF!$E:$E,MATCH(Tab_SuiviOF[[#This Row],[REFERENCE]],Bd_PF!$C:$C,0))</f>
        <v>Hydrinstant parf. abricot avec sucre et édulc stick 30g Tonus line</v>
      </c>
      <c r="J136" t="str">
        <f>INDEX(Bd_PF!$D:$D,MATCH(Tab_SuiviOF[[#This Row],[REFERENCE]],Bd_PF!$C:$C,0))</f>
        <v>SF01291</v>
      </c>
      <c r="K136" s="4">
        <f>INDEX(Bd_PF!$I:$I,MATCH(Tab_SuiviOF[[#This Row],[REFERENCE]],Bd_PF!$C:$C,0))</f>
        <v>0.03</v>
      </c>
      <c r="L136" t="str">
        <f>INDEX(Bd_PF!$J:$J,MATCH(Tab_SuiviOF[[#This Row],[REFERENCE]],Bd_PF!$C:$C,0))</f>
        <v>Stick</v>
      </c>
      <c r="M136" t="str">
        <f>INDEX(Bd_PF!$K:$K,MATCH(Tab_SuiviOF[[#This Row],[REFERENCE]],Bd_PF!$C:$C,0))</f>
        <v>Produit pesé</v>
      </c>
      <c r="N136" s="3">
        <v>43122</v>
      </c>
      <c r="O136" s="3">
        <v>43122</v>
      </c>
      <c r="P136" s="5">
        <f>YEAR(Tab_SuiviOF[[#This Row],[DATEFINREVISEE]])</f>
        <v>2018</v>
      </c>
      <c r="Q136" s="5">
        <f>MONTH(Tab_SuiviOF[[#This Row],[DATEFINREVISEE]])</f>
        <v>1</v>
      </c>
      <c r="R136" s="5">
        <f>WEEKNUM(Tab_SuiviOF[[#This Row],[DATEFINREVISEE]],21)</f>
        <v>4</v>
      </c>
      <c r="S136">
        <v>7290</v>
      </c>
      <c r="T136">
        <v>7290</v>
      </c>
      <c r="U136">
        <v>7215</v>
      </c>
      <c r="V136" s="4">
        <f>Tab_SuiviOF[[#This Row],[QTEBL]]*Tab_SuiviOF[[#This Row],[POIDS NET]]</f>
        <v>216.45</v>
      </c>
      <c r="W136" s="4">
        <f>IFERROR(INDEX(Bd_MÉLANGES!$I:$I,MATCH('Bd_FABRICATIONS PF'!$G:$G,Bd_MÉLANGES!$J:$J,0)),0)</f>
        <v>220.4</v>
      </c>
      <c r="X136" s="4">
        <f>IFERROR(INDEX(Bd_MÉLANGES!$K:$K,MATCH(Tab_SuiviOF[[#This Row],[LOT A PRENDRE EN COMPTE]],Bd_MÉLANGES!$J:$J,0)),0)</f>
        <v>218.71000000000004</v>
      </c>
    </row>
    <row r="137" spans="1:24" hidden="1" x14ac:dyDescent="0.2">
      <c r="A137">
        <v>102</v>
      </c>
      <c r="B137">
        <v>5</v>
      </c>
      <c r="C137">
        <v>40878</v>
      </c>
      <c r="D137">
        <v>681326</v>
      </c>
      <c r="E137">
        <v>45714</v>
      </c>
      <c r="F137" t="str">
        <f t="array" ref="F137">INDEX(Bd_VENTILATIONS!$G:$G,MATCH(Tab_SuiviOF[[#This Row],[REFERENCE]]&amp;Tab_SuiviOF[[#This Row],[BLNO]],Bd_VENTILATIONS!$F:$F&amp;Bd_VENTILATIONS!$D:$D,0))</f>
        <v>A022R01-1</v>
      </c>
      <c r="G137" t="str">
        <f>IFERROR(MID(Tab_SuiviOF[[#This Row],[LOT]],1,SEARCH("-",Tab_SuiviOF[[#This Row],[LOT]])-1),Tab_SuiviOF[[#This Row],[LOT]])</f>
        <v>A022R01</v>
      </c>
      <c r="H137" t="s">
        <v>759</v>
      </c>
      <c r="I137" t="str">
        <f>INDEX(Bd_PF!$E:$E,MATCH(Tab_SuiviOF[[#This Row],[REFERENCE]],Bd_PF!$C:$C,0))</f>
        <v>Gel'mix+ bte 500g "TOL"</v>
      </c>
      <c r="J137" t="str">
        <f>INDEX(Bd_PF!$D:$D,MATCH(Tab_SuiviOF[[#This Row],[REFERENCE]],Bd_PF!$C:$C,0))</f>
        <v>SF01249</v>
      </c>
      <c r="K137" s="4">
        <f>INDEX(Bd_PF!$I:$I,MATCH(Tab_SuiviOF[[#This Row],[REFERENCE]],Bd_PF!$C:$C,0))</f>
        <v>0.5</v>
      </c>
      <c r="L137" t="str">
        <f>INDEX(Bd_PF!$J:$J,MATCH(Tab_SuiviOF[[#This Row],[REFERENCE]],Bd_PF!$C:$C,0))</f>
        <v>OTS</v>
      </c>
      <c r="M137" t="str">
        <f>INDEX(Bd_PF!$K:$K,MATCH(Tab_SuiviOF[[#This Row],[REFERENCE]],Bd_PF!$C:$C,0))</f>
        <v>Reconditionnement</v>
      </c>
      <c r="N137" s="3">
        <v>43122</v>
      </c>
      <c r="O137" s="3">
        <v>43122</v>
      </c>
      <c r="P137" s="5">
        <f>YEAR(Tab_SuiviOF[[#This Row],[DATEFINREVISEE]])</f>
        <v>2018</v>
      </c>
      <c r="Q137" s="5">
        <f>MONTH(Tab_SuiviOF[[#This Row],[DATEFINREVISEE]])</f>
        <v>1</v>
      </c>
      <c r="R137" s="5">
        <f>WEEKNUM(Tab_SuiviOF[[#This Row],[DATEFINREVISEE]],21)</f>
        <v>4</v>
      </c>
      <c r="S137">
        <v>720</v>
      </c>
      <c r="T137">
        <v>720</v>
      </c>
      <c r="U137">
        <v>736</v>
      </c>
      <c r="V137" s="4">
        <f>Tab_SuiviOF[[#This Row],[QTEBL]]*Tab_SuiviOF[[#This Row],[POIDS NET]]</f>
        <v>368</v>
      </c>
      <c r="W137" s="4">
        <f>IFERROR(INDEX(Bd_MÉLANGES!$I:$I,MATCH('Bd_FABRICATIONS PF'!$G:$G,Bd_MÉLANGES!$J:$J,0)),0)</f>
        <v>0</v>
      </c>
      <c r="X137" s="4">
        <f>IFERROR(INDEX(Bd_MÉLANGES!$K:$K,MATCH(Tab_SuiviOF[[#This Row],[LOT A PRENDRE EN COMPTE]],Bd_MÉLANGES!$J:$J,0)),0)</f>
        <v>0</v>
      </c>
    </row>
    <row r="138" spans="1:24" hidden="1" x14ac:dyDescent="0.2">
      <c r="A138">
        <v>102</v>
      </c>
      <c r="B138">
        <v>5</v>
      </c>
      <c r="C138">
        <v>40879</v>
      </c>
      <c r="D138">
        <v>681333</v>
      </c>
      <c r="E138">
        <v>45715</v>
      </c>
      <c r="F138" t="str">
        <f t="array" ref="F138">INDEX(Bd_VENTILATIONS!$G:$G,MATCH(Tab_SuiviOF[[#This Row],[REFERENCE]]&amp;Tab_SuiviOF[[#This Row],[BLNO]],Bd_VENTILATIONS!$F:$F&amp;Bd_VENTILATIONS!$D:$D,0))</f>
        <v>A022R02-1</v>
      </c>
      <c r="G138" t="str">
        <f>IFERROR(MID(Tab_SuiviOF[[#This Row],[LOT]],1,SEARCH("-",Tab_SuiviOF[[#This Row],[LOT]])-1),Tab_SuiviOF[[#This Row],[LOT]])</f>
        <v>A022R02</v>
      </c>
      <c r="H138" t="s">
        <v>759</v>
      </c>
      <c r="I138" t="str">
        <f>INDEX(Bd_PF!$E:$E,MATCH(Tab_SuiviOF[[#This Row],[REFERENCE]],Bd_PF!$C:$C,0))</f>
        <v>Gel'mix+ bte 500g "TOL"</v>
      </c>
      <c r="J138" t="str">
        <f>INDEX(Bd_PF!$D:$D,MATCH(Tab_SuiviOF[[#This Row],[REFERENCE]],Bd_PF!$C:$C,0))</f>
        <v>SF01249</v>
      </c>
      <c r="K138" s="4">
        <f>INDEX(Bd_PF!$I:$I,MATCH(Tab_SuiviOF[[#This Row],[REFERENCE]],Bd_PF!$C:$C,0))</f>
        <v>0.5</v>
      </c>
      <c r="L138" t="str">
        <f>INDEX(Bd_PF!$J:$J,MATCH(Tab_SuiviOF[[#This Row],[REFERENCE]],Bd_PF!$C:$C,0))</f>
        <v>OTS</v>
      </c>
      <c r="M138" t="str">
        <f>INDEX(Bd_PF!$K:$K,MATCH(Tab_SuiviOF[[#This Row],[REFERENCE]],Bd_PF!$C:$C,0))</f>
        <v>Reconditionnement</v>
      </c>
      <c r="N138" s="3">
        <v>43122</v>
      </c>
      <c r="O138" s="3">
        <v>43122</v>
      </c>
      <c r="P138" s="5">
        <f>YEAR(Tab_SuiviOF[[#This Row],[DATEFINREVISEE]])</f>
        <v>2018</v>
      </c>
      <c r="Q138" s="5">
        <f>MONTH(Tab_SuiviOF[[#This Row],[DATEFINREVISEE]])</f>
        <v>1</v>
      </c>
      <c r="R138" s="5">
        <f>WEEKNUM(Tab_SuiviOF[[#This Row],[DATEFINREVISEE]],21)</f>
        <v>4</v>
      </c>
      <c r="S138">
        <v>720</v>
      </c>
      <c r="T138">
        <v>720</v>
      </c>
      <c r="U138">
        <v>752</v>
      </c>
      <c r="V138" s="4">
        <f>Tab_SuiviOF[[#This Row],[QTEBL]]*Tab_SuiviOF[[#This Row],[POIDS NET]]</f>
        <v>376</v>
      </c>
      <c r="W138" s="4">
        <f>IFERROR(INDEX(Bd_MÉLANGES!$I:$I,MATCH('Bd_FABRICATIONS PF'!$G:$G,Bd_MÉLANGES!$J:$J,0)),0)</f>
        <v>0</v>
      </c>
      <c r="X138" s="4">
        <f>IFERROR(INDEX(Bd_MÉLANGES!$K:$K,MATCH(Tab_SuiviOF[[#This Row],[LOT A PRENDRE EN COMPTE]],Bd_MÉLANGES!$J:$J,0)),0)</f>
        <v>0</v>
      </c>
    </row>
    <row r="139" spans="1:24" hidden="1" x14ac:dyDescent="0.2">
      <c r="A139">
        <v>102</v>
      </c>
      <c r="B139">
        <v>5</v>
      </c>
      <c r="C139">
        <v>40880</v>
      </c>
      <c r="D139">
        <v>681340</v>
      </c>
      <c r="E139">
        <v>45717</v>
      </c>
      <c r="F139" t="str">
        <f t="array" ref="F139">INDEX(Bd_VENTILATIONS!$G:$G,MATCH(Tab_SuiviOF[[#This Row],[REFERENCE]]&amp;Tab_SuiviOF[[#This Row],[BLNO]],Bd_VENTILATIONS!$F:$F&amp;Bd_VENTILATIONS!$D:$D,0))</f>
        <v>A011M12-2</v>
      </c>
      <c r="G139" t="str">
        <f>IFERROR(MID(Tab_SuiviOF[[#This Row],[LOT]],1,SEARCH("-",Tab_SuiviOF[[#This Row],[LOT]])-1),Tab_SuiviOF[[#This Row],[LOT]])</f>
        <v>A011M12</v>
      </c>
      <c r="H139" t="s">
        <v>1139</v>
      </c>
      <c r="I139" t="str">
        <f>INDEX(Bd_PF!$E:$E,MATCH(Tab_SuiviOF[[#This Row],[REFERENCE]],Bd_PF!$C:$C,0))</f>
        <v>Gel' Ami - sac 1 kg - "Tonus Line"</v>
      </c>
      <c r="J139" t="str">
        <f>INDEX(Bd_PF!$D:$D,MATCH(Tab_SuiviOF[[#This Row],[REFERENCE]],Bd_PF!$C:$C,0))</f>
        <v>SF01122</v>
      </c>
      <c r="K139" s="4">
        <f>INDEX(Bd_PF!$I:$I,MATCH(Tab_SuiviOF[[#This Row],[REFERENCE]],Bd_PF!$C:$C,0))</f>
        <v>1</v>
      </c>
      <c r="L139" t="str">
        <f>INDEX(Bd_PF!$J:$J,MATCH(Tab_SuiviOF[[#This Row],[REFERENCE]],Bd_PF!$C:$C,0))</f>
        <v>Tecse</v>
      </c>
      <c r="M139" t="str">
        <f>INDEX(Bd_PF!$K:$K,MATCH(Tab_SuiviOF[[#This Row],[REFERENCE]],Bd_PF!$C:$C,0))</f>
        <v>Produit pesé</v>
      </c>
      <c r="N139" s="3">
        <v>43122</v>
      </c>
      <c r="O139" s="3">
        <v>43122</v>
      </c>
      <c r="P139" s="5">
        <f>YEAR(Tab_SuiviOF[[#This Row],[DATEFINREVISEE]])</f>
        <v>2018</v>
      </c>
      <c r="Q139" s="5">
        <f>MONTH(Tab_SuiviOF[[#This Row],[DATEFINREVISEE]])</f>
        <v>1</v>
      </c>
      <c r="R139" s="5">
        <f>WEEKNUM(Tab_SuiviOF[[#This Row],[DATEFINREVISEE]],21)</f>
        <v>4</v>
      </c>
      <c r="S139">
        <v>437</v>
      </c>
      <c r="T139">
        <v>437</v>
      </c>
      <c r="U139">
        <v>430</v>
      </c>
      <c r="V139" s="4">
        <f>Tab_SuiviOF[[#This Row],[QTEBL]]*Tab_SuiviOF[[#This Row],[POIDS NET]]</f>
        <v>430</v>
      </c>
      <c r="W139" s="4">
        <f>IFERROR(INDEX(Bd_MÉLANGES!$I:$I,MATCH('Bd_FABRICATIONS PF'!$G:$G,Bd_MÉLANGES!$J:$J,0)),0)</f>
        <v>436.7</v>
      </c>
      <c r="X139" s="4">
        <f>IFERROR(INDEX(Bd_MÉLANGES!$K:$K,MATCH(Tab_SuiviOF[[#This Row],[LOT A PRENDRE EN COMPTE]],Bd_MÉLANGES!$J:$J,0)),0)</f>
        <v>423</v>
      </c>
    </row>
    <row r="140" spans="1:24" hidden="1" x14ac:dyDescent="0.2">
      <c r="A140">
        <v>102</v>
      </c>
      <c r="B140">
        <v>5</v>
      </c>
      <c r="C140">
        <v>40881</v>
      </c>
      <c r="D140">
        <v>681345</v>
      </c>
      <c r="E140">
        <v>45718</v>
      </c>
      <c r="F140" t="str">
        <f t="array" ref="F140">INDEX(Bd_VENTILATIONS!$G:$G,MATCH(Tab_SuiviOF[[#This Row],[REFERENCE]]&amp;Tab_SuiviOF[[#This Row],[BLNO]],Bd_VENTILATIONS!$F:$F&amp;Bd_VENTILATIONS!$D:$D,0))</f>
        <v>A011M11-2</v>
      </c>
      <c r="G140" t="str">
        <f>IFERROR(MID(Tab_SuiviOF[[#This Row],[LOT]],1,SEARCH("-",Tab_SuiviOF[[#This Row],[LOT]])-1),Tab_SuiviOF[[#This Row],[LOT]])</f>
        <v>A011M11</v>
      </c>
      <c r="H140" t="s">
        <v>1139</v>
      </c>
      <c r="I140" t="str">
        <f>INDEX(Bd_PF!$E:$E,MATCH(Tab_SuiviOF[[#This Row],[REFERENCE]],Bd_PF!$C:$C,0))</f>
        <v>Gel' Ami - sac 1 kg - "Tonus Line"</v>
      </c>
      <c r="J140" t="str">
        <f>INDEX(Bd_PF!$D:$D,MATCH(Tab_SuiviOF[[#This Row],[REFERENCE]],Bd_PF!$C:$C,0))</f>
        <v>SF01122</v>
      </c>
      <c r="K140" s="4">
        <f>INDEX(Bd_PF!$I:$I,MATCH(Tab_SuiviOF[[#This Row],[REFERENCE]],Bd_PF!$C:$C,0))</f>
        <v>1</v>
      </c>
      <c r="L140" t="str">
        <f>INDEX(Bd_PF!$J:$J,MATCH(Tab_SuiviOF[[#This Row],[REFERENCE]],Bd_PF!$C:$C,0))</f>
        <v>Tecse</v>
      </c>
      <c r="M140" t="str">
        <f>INDEX(Bd_PF!$K:$K,MATCH(Tab_SuiviOF[[#This Row],[REFERENCE]],Bd_PF!$C:$C,0))</f>
        <v>Produit pesé</v>
      </c>
      <c r="N140" s="3">
        <v>43122</v>
      </c>
      <c r="O140" s="3">
        <v>43122</v>
      </c>
      <c r="P140" s="5">
        <f>YEAR(Tab_SuiviOF[[#This Row],[DATEFINREVISEE]])</f>
        <v>2018</v>
      </c>
      <c r="Q140" s="5">
        <f>MONTH(Tab_SuiviOF[[#This Row],[DATEFINREVISEE]])</f>
        <v>1</v>
      </c>
      <c r="R140" s="5">
        <f>WEEKNUM(Tab_SuiviOF[[#This Row],[DATEFINREVISEE]],21)</f>
        <v>4</v>
      </c>
      <c r="S140">
        <v>427</v>
      </c>
      <c r="T140">
        <v>427</v>
      </c>
      <c r="U140">
        <v>420</v>
      </c>
      <c r="V140" s="4">
        <f>Tab_SuiviOF[[#This Row],[QTEBL]]*Tab_SuiviOF[[#This Row],[POIDS NET]]</f>
        <v>420</v>
      </c>
      <c r="W140" s="4">
        <f>IFERROR(INDEX(Bd_MÉLANGES!$I:$I,MATCH('Bd_FABRICATIONS PF'!$G:$G,Bd_MÉLANGES!$J:$J,0)),0)</f>
        <v>427.3</v>
      </c>
      <c r="X140" s="4">
        <f>IFERROR(INDEX(Bd_MÉLANGES!$K:$K,MATCH(Tab_SuiviOF[[#This Row],[LOT A PRENDRE EN COMPTE]],Bd_MÉLANGES!$J:$J,0)),0)</f>
        <v>423</v>
      </c>
    </row>
    <row r="141" spans="1:24" hidden="1" x14ac:dyDescent="0.2">
      <c r="A141">
        <v>102</v>
      </c>
      <c r="B141">
        <v>5</v>
      </c>
      <c r="C141">
        <v>40882</v>
      </c>
      <c r="D141">
        <v>681351</v>
      </c>
      <c r="E141">
        <v>45719</v>
      </c>
      <c r="F141" t="str">
        <f t="array" ref="F141">INDEX(Bd_VENTILATIONS!$G:$G,MATCH(Tab_SuiviOF[[#This Row],[REFERENCE]]&amp;Tab_SuiviOF[[#This Row],[BLNO]],Bd_VENTILATIONS!$F:$F&amp;Bd_VENTILATIONS!$D:$D,0))</f>
        <v>A018M01-2</v>
      </c>
      <c r="G141" t="str">
        <f>IFERROR(MID(Tab_SuiviOF[[#This Row],[LOT]],1,SEARCH("-",Tab_SuiviOF[[#This Row],[LOT]])-1),Tab_SuiviOF[[#This Row],[LOT]])</f>
        <v>A018M01</v>
      </c>
      <c r="H141" t="s">
        <v>1139</v>
      </c>
      <c r="I141" t="str">
        <f>INDEX(Bd_PF!$E:$E,MATCH(Tab_SuiviOF[[#This Row],[REFERENCE]],Bd_PF!$C:$C,0))</f>
        <v>Gel' Ami - sac 1 kg - "Tonus Line"</v>
      </c>
      <c r="J141" t="str">
        <f>INDEX(Bd_PF!$D:$D,MATCH(Tab_SuiviOF[[#This Row],[REFERENCE]],Bd_PF!$C:$C,0))</f>
        <v>SF01122</v>
      </c>
      <c r="K141" s="4">
        <f>INDEX(Bd_PF!$I:$I,MATCH(Tab_SuiviOF[[#This Row],[REFERENCE]],Bd_PF!$C:$C,0))</f>
        <v>1</v>
      </c>
      <c r="L141" t="str">
        <f>INDEX(Bd_PF!$J:$J,MATCH(Tab_SuiviOF[[#This Row],[REFERENCE]],Bd_PF!$C:$C,0))</f>
        <v>Tecse</v>
      </c>
      <c r="M141" t="str">
        <f>INDEX(Bd_PF!$K:$K,MATCH(Tab_SuiviOF[[#This Row],[REFERENCE]],Bd_PF!$C:$C,0))</f>
        <v>Produit pesé</v>
      </c>
      <c r="N141" s="3">
        <v>43122</v>
      </c>
      <c r="O141" s="3">
        <v>43122</v>
      </c>
      <c r="P141" s="5">
        <f>YEAR(Tab_SuiviOF[[#This Row],[DATEFINREVISEE]])</f>
        <v>2018</v>
      </c>
      <c r="Q141" s="5">
        <f>MONTH(Tab_SuiviOF[[#This Row],[DATEFINREVISEE]])</f>
        <v>1</v>
      </c>
      <c r="R141" s="5">
        <f>WEEKNUM(Tab_SuiviOF[[#This Row],[DATEFINREVISEE]],21)</f>
        <v>4</v>
      </c>
      <c r="S141">
        <v>415</v>
      </c>
      <c r="T141">
        <v>415</v>
      </c>
      <c r="U141">
        <v>410</v>
      </c>
      <c r="V141" s="4">
        <f>Tab_SuiviOF[[#This Row],[QTEBL]]*Tab_SuiviOF[[#This Row],[POIDS NET]]</f>
        <v>410</v>
      </c>
      <c r="W141" s="4">
        <f>IFERROR(INDEX(Bd_MÉLANGES!$I:$I,MATCH('Bd_FABRICATIONS PF'!$G:$G,Bd_MÉLANGES!$J:$J,0)),0)</f>
        <v>415.5</v>
      </c>
      <c r="X141" s="4">
        <f>IFERROR(INDEX(Bd_MÉLANGES!$K:$K,MATCH(Tab_SuiviOF[[#This Row],[LOT A PRENDRE EN COMPTE]],Bd_MÉLANGES!$J:$J,0)),0)</f>
        <v>423</v>
      </c>
    </row>
    <row r="142" spans="1:24" hidden="1" x14ac:dyDescent="0.2">
      <c r="A142">
        <v>102</v>
      </c>
      <c r="B142">
        <v>5</v>
      </c>
      <c r="C142">
        <v>40883</v>
      </c>
      <c r="D142">
        <v>681357</v>
      </c>
      <c r="E142">
        <v>45722</v>
      </c>
      <c r="F142" t="str">
        <f t="array" ref="F142">INDEX(Bd_VENTILATIONS!$G:$G,MATCH(Tab_SuiviOF[[#This Row],[REFERENCE]]&amp;Tab_SuiviOF[[#This Row],[BLNO]],Bd_VENTILATIONS!$F:$F&amp;Bd_VENTILATIONS!$D:$D,0))</f>
        <v>A018M02-2</v>
      </c>
      <c r="G142" t="str">
        <f>IFERROR(MID(Tab_SuiviOF[[#This Row],[LOT]],1,SEARCH("-",Tab_SuiviOF[[#This Row],[LOT]])-1),Tab_SuiviOF[[#This Row],[LOT]])</f>
        <v>A018M02</v>
      </c>
      <c r="H142" t="s">
        <v>1139</v>
      </c>
      <c r="I142" t="str">
        <f>INDEX(Bd_PF!$E:$E,MATCH(Tab_SuiviOF[[#This Row],[REFERENCE]],Bd_PF!$C:$C,0))</f>
        <v>Gel' Ami - sac 1 kg - "Tonus Line"</v>
      </c>
      <c r="J142" t="str">
        <f>INDEX(Bd_PF!$D:$D,MATCH(Tab_SuiviOF[[#This Row],[REFERENCE]],Bd_PF!$C:$C,0))</f>
        <v>SF01122</v>
      </c>
      <c r="K142" s="4">
        <f>INDEX(Bd_PF!$I:$I,MATCH(Tab_SuiviOF[[#This Row],[REFERENCE]],Bd_PF!$C:$C,0))</f>
        <v>1</v>
      </c>
      <c r="L142" t="str">
        <f>INDEX(Bd_PF!$J:$J,MATCH(Tab_SuiviOF[[#This Row],[REFERENCE]],Bd_PF!$C:$C,0))</f>
        <v>Tecse</v>
      </c>
      <c r="M142" t="str">
        <f>INDEX(Bd_PF!$K:$K,MATCH(Tab_SuiviOF[[#This Row],[REFERENCE]],Bd_PF!$C:$C,0))</f>
        <v>Produit pesé</v>
      </c>
      <c r="N142" s="3">
        <v>43122</v>
      </c>
      <c r="O142" s="3">
        <v>43122</v>
      </c>
      <c r="P142" s="5">
        <f>YEAR(Tab_SuiviOF[[#This Row],[DATEFINREVISEE]])</f>
        <v>2018</v>
      </c>
      <c r="Q142" s="5">
        <f>MONTH(Tab_SuiviOF[[#This Row],[DATEFINREVISEE]])</f>
        <v>1</v>
      </c>
      <c r="R142" s="5">
        <f>WEEKNUM(Tab_SuiviOF[[#This Row],[DATEFINREVISEE]],21)</f>
        <v>4</v>
      </c>
      <c r="S142">
        <v>422</v>
      </c>
      <c r="T142">
        <v>422</v>
      </c>
      <c r="U142">
        <v>430</v>
      </c>
      <c r="V142" s="4">
        <f>Tab_SuiviOF[[#This Row],[QTEBL]]*Tab_SuiviOF[[#This Row],[POIDS NET]]</f>
        <v>430</v>
      </c>
      <c r="W142" s="4">
        <f>IFERROR(INDEX(Bd_MÉLANGES!$I:$I,MATCH('Bd_FABRICATIONS PF'!$G:$G,Bd_MÉLANGES!$J:$J,0)),0)</f>
        <v>422.1</v>
      </c>
      <c r="X142" s="4">
        <f>IFERROR(INDEX(Bd_MÉLANGES!$K:$K,MATCH(Tab_SuiviOF[[#This Row],[LOT A PRENDRE EN COMPTE]],Bd_MÉLANGES!$J:$J,0)),0)</f>
        <v>423</v>
      </c>
    </row>
    <row r="143" spans="1:24" hidden="1" x14ac:dyDescent="0.2">
      <c r="A143">
        <v>102</v>
      </c>
      <c r="B143">
        <v>5</v>
      </c>
      <c r="C143">
        <v>40884</v>
      </c>
      <c r="D143">
        <v>681362</v>
      </c>
      <c r="E143">
        <v>45725</v>
      </c>
      <c r="F143" t="str">
        <f t="array" ref="F143">INDEX(Bd_VENTILATIONS!$G:$G,MATCH(Tab_SuiviOF[[#This Row],[REFERENCE]]&amp;Tab_SuiviOF[[#This Row],[BLNO]],Bd_VENTILATIONS!$F:$F&amp;Bd_VENTILATIONS!$D:$D,0))</f>
        <v>A018M03-2</v>
      </c>
      <c r="G143" t="str">
        <f>IFERROR(MID(Tab_SuiviOF[[#This Row],[LOT]],1,SEARCH("-",Tab_SuiviOF[[#This Row],[LOT]])-1),Tab_SuiviOF[[#This Row],[LOT]])</f>
        <v>A018M03</v>
      </c>
      <c r="H143" t="s">
        <v>1139</v>
      </c>
      <c r="I143" t="str">
        <f>INDEX(Bd_PF!$E:$E,MATCH(Tab_SuiviOF[[#This Row],[REFERENCE]],Bd_PF!$C:$C,0))</f>
        <v>Gel' Ami - sac 1 kg - "Tonus Line"</v>
      </c>
      <c r="J143" t="str">
        <f>INDEX(Bd_PF!$D:$D,MATCH(Tab_SuiviOF[[#This Row],[REFERENCE]],Bd_PF!$C:$C,0))</f>
        <v>SF01122</v>
      </c>
      <c r="K143" s="4">
        <f>INDEX(Bd_PF!$I:$I,MATCH(Tab_SuiviOF[[#This Row],[REFERENCE]],Bd_PF!$C:$C,0))</f>
        <v>1</v>
      </c>
      <c r="L143" t="str">
        <f>INDEX(Bd_PF!$J:$J,MATCH(Tab_SuiviOF[[#This Row],[REFERENCE]],Bd_PF!$C:$C,0))</f>
        <v>Tecse</v>
      </c>
      <c r="M143" t="str">
        <f>INDEX(Bd_PF!$K:$K,MATCH(Tab_SuiviOF[[#This Row],[REFERENCE]],Bd_PF!$C:$C,0))</f>
        <v>Produit pesé</v>
      </c>
      <c r="N143" s="3">
        <v>43122</v>
      </c>
      <c r="O143" s="3">
        <v>43122</v>
      </c>
      <c r="P143" s="5">
        <f>YEAR(Tab_SuiviOF[[#This Row],[DATEFINREVISEE]])</f>
        <v>2018</v>
      </c>
      <c r="Q143" s="5">
        <f>MONTH(Tab_SuiviOF[[#This Row],[DATEFINREVISEE]])</f>
        <v>1</v>
      </c>
      <c r="R143" s="5">
        <f>WEEKNUM(Tab_SuiviOF[[#This Row],[DATEFINREVISEE]],21)</f>
        <v>4</v>
      </c>
      <c r="S143">
        <v>423</v>
      </c>
      <c r="T143">
        <v>423</v>
      </c>
      <c r="U143">
        <v>410</v>
      </c>
      <c r="V143" s="4">
        <f>Tab_SuiviOF[[#This Row],[QTEBL]]*Tab_SuiviOF[[#This Row],[POIDS NET]]</f>
        <v>410</v>
      </c>
      <c r="W143" s="4">
        <f>IFERROR(INDEX(Bd_MÉLANGES!$I:$I,MATCH('Bd_FABRICATIONS PF'!$G:$G,Bd_MÉLANGES!$J:$J,0)),0)</f>
        <v>423.9</v>
      </c>
      <c r="X143" s="4">
        <f>IFERROR(INDEX(Bd_MÉLANGES!$K:$K,MATCH(Tab_SuiviOF[[#This Row],[LOT A PRENDRE EN COMPTE]],Bd_MÉLANGES!$J:$J,0)),0)</f>
        <v>423</v>
      </c>
    </row>
    <row r="144" spans="1:24" hidden="1" x14ac:dyDescent="0.2">
      <c r="A144">
        <v>102</v>
      </c>
      <c r="B144">
        <v>5</v>
      </c>
      <c r="C144">
        <v>40885</v>
      </c>
      <c r="D144">
        <v>681368</v>
      </c>
      <c r="E144">
        <v>45720</v>
      </c>
      <c r="F144" t="str">
        <f t="array" ref="F144">INDEX(Bd_VENTILATIONS!$G:$G,MATCH(Tab_SuiviOF[[#This Row],[REFERENCE]]&amp;Tab_SuiviOF[[#This Row],[BLNO]],Bd_VENTILATIONS!$F:$F&amp;Bd_VENTILATIONS!$D:$D,0))</f>
        <v>A018M04-1</v>
      </c>
      <c r="G144" t="str">
        <f>IFERROR(MID(Tab_SuiviOF[[#This Row],[LOT]],1,SEARCH("-",Tab_SuiviOF[[#This Row],[LOT]])-1),Tab_SuiviOF[[#This Row],[LOT]])</f>
        <v>A018M04</v>
      </c>
      <c r="H144" t="s">
        <v>915</v>
      </c>
      <c r="I144" t="str">
        <f>INDEX(Bd_PF!$E:$E,MATCH(Tab_SuiviOF[[#This Row],[REFERENCE]],Bd_PF!$C:$C,0))</f>
        <v>Gel Ami bte 0.800 kg "TOL"</v>
      </c>
      <c r="J144" t="str">
        <f>INDEX(Bd_PF!$D:$D,MATCH(Tab_SuiviOF[[#This Row],[REFERENCE]],Bd_PF!$C:$C,0))</f>
        <v>SF01122</v>
      </c>
      <c r="K144" s="4">
        <f>INDEX(Bd_PF!$I:$I,MATCH(Tab_SuiviOF[[#This Row],[REFERENCE]],Bd_PF!$C:$C,0))</f>
        <v>0.8</v>
      </c>
      <c r="L144" t="str">
        <f>INDEX(Bd_PF!$J:$J,MATCH(Tab_SuiviOF[[#This Row],[REFERENCE]],Bd_PF!$C:$C,0))</f>
        <v>OTS</v>
      </c>
      <c r="M144" t="str">
        <f>INDEX(Bd_PF!$K:$K,MATCH(Tab_SuiviOF[[#This Row],[REFERENCE]],Bd_PF!$C:$C,0))</f>
        <v>Produit pesé</v>
      </c>
      <c r="N144" s="3">
        <v>43122</v>
      </c>
      <c r="O144" s="3">
        <v>43122</v>
      </c>
      <c r="P144" s="5">
        <f>YEAR(Tab_SuiviOF[[#This Row],[DATEFINREVISEE]])</f>
        <v>2018</v>
      </c>
      <c r="Q144" s="5">
        <f>MONTH(Tab_SuiviOF[[#This Row],[DATEFINREVISEE]])</f>
        <v>1</v>
      </c>
      <c r="R144" s="5">
        <f>WEEKNUM(Tab_SuiviOF[[#This Row],[DATEFINREVISEE]],21)</f>
        <v>4</v>
      </c>
      <c r="S144">
        <v>529</v>
      </c>
      <c r="T144">
        <v>534</v>
      </c>
      <c r="U144">
        <v>527</v>
      </c>
      <c r="V144" s="4">
        <f>Tab_SuiviOF[[#This Row],[QTEBL]]*Tab_SuiviOF[[#This Row],[POIDS NET]]</f>
        <v>421.6</v>
      </c>
      <c r="W144" s="4">
        <f>IFERROR(INDEX(Bd_MÉLANGES!$I:$I,MATCH('Bd_FABRICATIONS PF'!$G:$G,Bd_MÉLANGES!$J:$J,0)),0)</f>
        <v>427.9</v>
      </c>
      <c r="X144" s="4">
        <f>IFERROR(INDEX(Bd_MÉLANGES!$K:$K,MATCH(Tab_SuiviOF[[#This Row],[LOT A PRENDRE EN COMPTE]],Bd_MÉLANGES!$J:$J,0)),0)</f>
        <v>423</v>
      </c>
    </row>
    <row r="145" spans="1:24" hidden="1" x14ac:dyDescent="0.2">
      <c r="A145">
        <v>102</v>
      </c>
      <c r="B145">
        <v>5</v>
      </c>
      <c r="C145">
        <v>40890</v>
      </c>
      <c r="D145">
        <v>681405</v>
      </c>
      <c r="E145">
        <v>45723</v>
      </c>
      <c r="F145" t="str">
        <f t="array" ref="F145">INDEX(Bd_VENTILATIONS!$G:$G,MATCH(Tab_SuiviOF[[#This Row],[REFERENCE]]&amp;Tab_SuiviOF[[#This Row],[BLNO]],Bd_VENTILATIONS!$F:$F&amp;Bd_VENTILATIONS!$D:$D,0))</f>
        <v>A018M05-1</v>
      </c>
      <c r="G145" t="str">
        <f>IFERROR(MID(Tab_SuiviOF[[#This Row],[LOT]],1,SEARCH("-",Tab_SuiviOF[[#This Row],[LOT]])-1),Tab_SuiviOF[[#This Row],[LOT]])</f>
        <v>A018M05</v>
      </c>
      <c r="H145" t="s">
        <v>915</v>
      </c>
      <c r="I145" t="str">
        <f>INDEX(Bd_PF!$E:$E,MATCH(Tab_SuiviOF[[#This Row],[REFERENCE]],Bd_PF!$C:$C,0))</f>
        <v>Gel Ami bte 0.800 kg "TOL"</v>
      </c>
      <c r="J145" t="str">
        <f>INDEX(Bd_PF!$D:$D,MATCH(Tab_SuiviOF[[#This Row],[REFERENCE]],Bd_PF!$C:$C,0))</f>
        <v>SF01122</v>
      </c>
      <c r="K145" s="4">
        <f>INDEX(Bd_PF!$I:$I,MATCH(Tab_SuiviOF[[#This Row],[REFERENCE]],Bd_PF!$C:$C,0))</f>
        <v>0.8</v>
      </c>
      <c r="L145" t="str">
        <f>INDEX(Bd_PF!$J:$J,MATCH(Tab_SuiviOF[[#This Row],[REFERENCE]],Bd_PF!$C:$C,0))</f>
        <v>OTS</v>
      </c>
      <c r="M145" t="str">
        <f>INDEX(Bd_PF!$K:$K,MATCH(Tab_SuiviOF[[#This Row],[REFERENCE]],Bd_PF!$C:$C,0))</f>
        <v>Produit pesé</v>
      </c>
      <c r="N145" s="3">
        <v>43122</v>
      </c>
      <c r="O145" s="3">
        <v>43122</v>
      </c>
      <c r="P145" s="5">
        <f>YEAR(Tab_SuiviOF[[#This Row],[DATEFINREVISEE]])</f>
        <v>2018</v>
      </c>
      <c r="Q145" s="5">
        <f>MONTH(Tab_SuiviOF[[#This Row],[DATEFINREVISEE]])</f>
        <v>1</v>
      </c>
      <c r="R145" s="5">
        <f>WEEKNUM(Tab_SuiviOF[[#This Row],[DATEFINREVISEE]],21)</f>
        <v>4</v>
      </c>
      <c r="S145">
        <v>529</v>
      </c>
      <c r="T145">
        <v>529</v>
      </c>
      <c r="U145">
        <v>516</v>
      </c>
      <c r="V145" s="4">
        <f>Tab_SuiviOF[[#This Row],[QTEBL]]*Tab_SuiviOF[[#This Row],[POIDS NET]]</f>
        <v>412.8</v>
      </c>
      <c r="W145" s="4">
        <f>IFERROR(INDEX(Bd_MÉLANGES!$I:$I,MATCH('Bd_FABRICATIONS PF'!$G:$G,Bd_MÉLANGES!$J:$J,0)),0)</f>
        <v>423.5</v>
      </c>
      <c r="X145" s="4">
        <f>IFERROR(INDEX(Bd_MÉLANGES!$K:$K,MATCH(Tab_SuiviOF[[#This Row],[LOT A PRENDRE EN COMPTE]],Bd_MÉLANGES!$J:$J,0)),0)</f>
        <v>423</v>
      </c>
    </row>
    <row r="146" spans="1:24" hidden="1" x14ac:dyDescent="0.2">
      <c r="A146">
        <v>102</v>
      </c>
      <c r="B146">
        <v>5</v>
      </c>
      <c r="C146">
        <v>40901</v>
      </c>
      <c r="D146">
        <v>681578</v>
      </c>
      <c r="E146">
        <v>45729</v>
      </c>
      <c r="F146" t="str">
        <f t="array" ref="F146">INDEX(Bd_VENTILATIONS!$G:$G,MATCH(Tab_SuiviOF[[#This Row],[REFERENCE]]&amp;Tab_SuiviOF[[#This Row],[BLNO]],Bd_VENTILATIONS!$F:$F&amp;Bd_VENTILATIONS!$D:$D,0))</f>
        <v>AS04PU01-7</v>
      </c>
      <c r="G146" t="str">
        <f>IFERROR(MID(Tab_SuiviOF[[#This Row],[LOT]],1,SEARCH("-",Tab_SuiviOF[[#This Row],[LOT]])-1),Tab_SuiviOF[[#This Row],[LOT]])</f>
        <v>AS04PU01</v>
      </c>
      <c r="H146" t="s">
        <v>289</v>
      </c>
      <c r="I146" t="str">
        <f>INDEX(Bd_PF!$E:$E,MATCH(Tab_SuiviOF[[#This Row],[REFERENCE]],Bd_PF!$C:$C,0))</f>
        <v>Purée grand-mère salée sac 15 kg</v>
      </c>
      <c r="J146" t="str">
        <f>INDEX(Bd_PF!$D:$D,MATCH(Tab_SuiviOF[[#This Row],[REFERENCE]],Bd_PF!$C:$C,0))</f>
        <v>SF01288</v>
      </c>
      <c r="K146" s="4">
        <f>INDEX(Bd_PF!$I:$I,MATCH(Tab_SuiviOF[[#This Row],[REFERENCE]],Bd_PF!$C:$C,0))</f>
        <v>15</v>
      </c>
      <c r="L146" t="str">
        <f>INDEX(Bd_PF!$J:$J,MATCH(Tab_SuiviOF[[#This Row],[REFERENCE]],Bd_PF!$C:$C,0))</f>
        <v>Purée</v>
      </c>
      <c r="M146" t="str">
        <f>INDEX(Bd_PF!$K:$K,MATCH(Tab_SuiviOF[[#This Row],[REFERENCE]],Bd_PF!$C:$C,0))</f>
        <v>Purée</v>
      </c>
      <c r="N146" s="3">
        <v>43122</v>
      </c>
      <c r="O146" s="3">
        <v>43122</v>
      </c>
      <c r="P146" s="5">
        <f>YEAR(Tab_SuiviOF[[#This Row],[DATEFINREVISEE]])</f>
        <v>2018</v>
      </c>
      <c r="Q146" s="5">
        <f>MONTH(Tab_SuiviOF[[#This Row],[DATEFINREVISEE]])</f>
        <v>1</v>
      </c>
      <c r="R146" s="5">
        <f>WEEKNUM(Tab_SuiviOF[[#This Row],[DATEFINREVISEE]],21)</f>
        <v>4</v>
      </c>
      <c r="S146">
        <v>240</v>
      </c>
      <c r="T146">
        <v>240</v>
      </c>
      <c r="U146">
        <v>237</v>
      </c>
      <c r="V146" s="4">
        <f>Tab_SuiviOF[[#This Row],[QTEBL]]*Tab_SuiviOF[[#This Row],[POIDS NET]]</f>
        <v>3555</v>
      </c>
      <c r="W146" s="4">
        <f>IFERROR(INDEX(Bd_MÉLANGES!$I:$I,MATCH('Bd_FABRICATIONS PF'!$G:$G,Bd_MÉLANGES!$J:$J,0)),0)</f>
        <v>0</v>
      </c>
      <c r="X146" s="4">
        <f>IFERROR(INDEX(Bd_MÉLANGES!$K:$K,MATCH(Tab_SuiviOF[[#This Row],[LOT A PRENDRE EN COMPTE]],Bd_MÉLANGES!$J:$J,0)),0)</f>
        <v>0</v>
      </c>
    </row>
    <row r="147" spans="1:24" hidden="1" x14ac:dyDescent="0.2">
      <c r="A147">
        <v>102</v>
      </c>
      <c r="B147">
        <v>5</v>
      </c>
      <c r="C147">
        <v>40903</v>
      </c>
      <c r="D147">
        <v>681603</v>
      </c>
      <c r="E147">
        <v>45731</v>
      </c>
      <c r="F147" t="str">
        <f t="array" ref="F147">INDEX(Bd_VENTILATIONS!$G:$G,MATCH(Tab_SuiviOF[[#This Row],[REFERENCE]]&amp;Tab_SuiviOF[[#This Row],[BLNO]],Bd_VENTILATIONS!$F:$F&amp;Bd_VENTILATIONS!$D:$D,0))</f>
        <v>AS04PU01-7</v>
      </c>
      <c r="G147" t="str">
        <f>IFERROR(MID(Tab_SuiviOF[[#This Row],[LOT]],1,SEARCH("-",Tab_SuiviOF[[#This Row],[LOT]])-1),Tab_SuiviOF[[#This Row],[LOT]])</f>
        <v>AS04PU01</v>
      </c>
      <c r="H147" t="s">
        <v>285</v>
      </c>
      <c r="I147" t="str">
        <f>INDEX(Bd_PF!$E:$E,MATCH(Tab_SuiviOF[[#This Row],[REFERENCE]],Bd_PF!$C:$C,0))</f>
        <v>Purée grand-mère salée sac 5 kg</v>
      </c>
      <c r="J147" t="str">
        <f>INDEX(Bd_PF!$D:$D,MATCH(Tab_SuiviOF[[#This Row],[REFERENCE]],Bd_PF!$C:$C,0))</f>
        <v>SF01288</v>
      </c>
      <c r="K147" s="4">
        <f>INDEX(Bd_PF!$I:$I,MATCH(Tab_SuiviOF[[#This Row],[REFERENCE]],Bd_PF!$C:$C,0))</f>
        <v>5</v>
      </c>
      <c r="L147" t="str">
        <f>INDEX(Bd_PF!$J:$J,MATCH(Tab_SuiviOF[[#This Row],[REFERENCE]],Bd_PF!$C:$C,0))</f>
        <v>Purée</v>
      </c>
      <c r="M147" t="str">
        <f>INDEX(Bd_PF!$K:$K,MATCH(Tab_SuiviOF[[#This Row],[REFERENCE]],Bd_PF!$C:$C,0))</f>
        <v>Purée</v>
      </c>
      <c r="N147" s="3">
        <v>43122</v>
      </c>
      <c r="O147" s="3">
        <v>43122</v>
      </c>
      <c r="P147" s="5">
        <f>YEAR(Tab_SuiviOF[[#This Row],[DATEFINREVISEE]])</f>
        <v>2018</v>
      </c>
      <c r="Q147" s="5">
        <f>MONTH(Tab_SuiviOF[[#This Row],[DATEFINREVISEE]])</f>
        <v>1</v>
      </c>
      <c r="R147" s="5">
        <f>WEEKNUM(Tab_SuiviOF[[#This Row],[DATEFINREVISEE]],21)</f>
        <v>4</v>
      </c>
      <c r="S147">
        <v>240</v>
      </c>
      <c r="T147">
        <v>240</v>
      </c>
      <c r="U147">
        <v>238</v>
      </c>
      <c r="V147" s="4">
        <f>Tab_SuiviOF[[#This Row],[QTEBL]]*Tab_SuiviOF[[#This Row],[POIDS NET]]</f>
        <v>1190</v>
      </c>
      <c r="W147" s="4">
        <f>IFERROR(INDEX(Bd_MÉLANGES!$I:$I,MATCH('Bd_FABRICATIONS PF'!$G:$G,Bd_MÉLANGES!$J:$J,0)),0)</f>
        <v>0</v>
      </c>
      <c r="X147" s="4">
        <f>IFERROR(INDEX(Bd_MÉLANGES!$K:$K,MATCH(Tab_SuiviOF[[#This Row],[LOT A PRENDRE EN COMPTE]],Bd_MÉLANGES!$J:$J,0)),0)</f>
        <v>0</v>
      </c>
    </row>
    <row r="148" spans="1:24" hidden="1" x14ac:dyDescent="0.2">
      <c r="A148">
        <v>102</v>
      </c>
      <c r="B148">
        <v>5</v>
      </c>
      <c r="C148">
        <v>40593</v>
      </c>
      <c r="D148">
        <v>678260</v>
      </c>
      <c r="E148">
        <v>45757</v>
      </c>
      <c r="F148" t="str">
        <f t="array" ref="F148">INDEX(Bd_VENTILATIONS!$G:$G,MATCH(Tab_SuiviOF[[#This Row],[REFERENCE]]&amp;Tab_SuiviOF[[#This Row],[BLNO]],Bd_VENTILATIONS!$F:$F&amp;Bd_VENTILATIONS!$D:$D,0))</f>
        <v>A022M07-1</v>
      </c>
      <c r="G148" t="str">
        <f>IFERROR(MID(Tab_SuiviOF[[#This Row],[LOT]],1,SEARCH("-",Tab_SuiviOF[[#This Row],[LOT]])-1),Tab_SuiviOF[[#This Row],[LOT]])</f>
        <v>A022M07</v>
      </c>
      <c r="H148" t="s">
        <v>926</v>
      </c>
      <c r="I148" t="str">
        <f>INDEX(Bd_PF!$E:$E,MATCH(Tab_SuiviOF[[#This Row],[REFERENCE]],Bd_PF!$C:$C,0))</f>
        <v>Protinut bte 0kg500 "TOL"</v>
      </c>
      <c r="J148" t="str">
        <f>INDEX(Bd_PF!$D:$D,MATCH(Tab_SuiviOF[[#This Row],[REFERENCE]],Bd_PF!$C:$C,0))</f>
        <v>SF00841</v>
      </c>
      <c r="K148" s="4">
        <f>INDEX(Bd_PF!$I:$I,MATCH(Tab_SuiviOF[[#This Row],[REFERENCE]],Bd_PF!$C:$C,0))</f>
        <v>0.5</v>
      </c>
      <c r="L148" t="str">
        <f>INDEX(Bd_PF!$J:$J,MATCH(Tab_SuiviOF[[#This Row],[REFERENCE]],Bd_PF!$C:$C,0))</f>
        <v>OTS</v>
      </c>
      <c r="M148" t="str">
        <f>INDEX(Bd_PF!$K:$K,MATCH(Tab_SuiviOF[[#This Row],[REFERENCE]],Bd_PF!$C:$C,0))</f>
        <v>Produit pesé</v>
      </c>
      <c r="N148" s="3">
        <v>43123</v>
      </c>
      <c r="O148" s="3">
        <v>43123</v>
      </c>
      <c r="P148" s="5">
        <f>YEAR(Tab_SuiviOF[[#This Row],[DATEFINREVISEE]])</f>
        <v>2018</v>
      </c>
      <c r="Q148" s="5">
        <f>MONTH(Tab_SuiviOF[[#This Row],[DATEFINREVISEE]])</f>
        <v>1</v>
      </c>
      <c r="R148" s="5">
        <f>WEEKNUM(Tab_SuiviOF[[#This Row],[DATEFINREVISEE]],21)</f>
        <v>4</v>
      </c>
      <c r="S148">
        <v>810</v>
      </c>
      <c r="T148">
        <v>810</v>
      </c>
      <c r="U148">
        <v>811</v>
      </c>
      <c r="V148" s="4">
        <f>Tab_SuiviOF[[#This Row],[QTEBL]]*Tab_SuiviOF[[#This Row],[POIDS NET]]</f>
        <v>405.5</v>
      </c>
      <c r="W148" s="4">
        <f>IFERROR(INDEX(Bd_MÉLANGES!$I:$I,MATCH('Bd_FABRICATIONS PF'!$G:$G,Bd_MÉLANGES!$J:$J,0)),0)</f>
        <v>408.8</v>
      </c>
      <c r="X148" s="4">
        <f>IFERROR(INDEX(Bd_MÉLANGES!$K:$K,MATCH(Tab_SuiviOF[[#This Row],[LOT A PRENDRE EN COMPTE]],Bd_MÉLANGES!$J:$J,0)),0)</f>
        <v>405</v>
      </c>
    </row>
    <row r="149" spans="1:24" hidden="1" x14ac:dyDescent="0.2">
      <c r="A149">
        <v>102</v>
      </c>
      <c r="B149">
        <v>5</v>
      </c>
      <c r="C149">
        <v>40679</v>
      </c>
      <c r="D149">
        <v>679238</v>
      </c>
      <c r="E149">
        <v>45743</v>
      </c>
      <c r="F149" t="str">
        <f t="array" ref="F149">INDEX(Bd_VENTILATIONS!$G:$G,MATCH(Tab_SuiviOF[[#This Row],[REFERENCE]]&amp;Tab_SuiviOF[[#This Row],[BLNO]],Bd_VENTILATIONS!$F:$F&amp;Bd_VENTILATIONS!$D:$D,0))</f>
        <v>A022M01-1</v>
      </c>
      <c r="G149" t="str">
        <f>IFERROR(MID(Tab_SuiviOF[[#This Row],[LOT]],1,SEARCH("-",Tab_SuiviOF[[#This Row],[LOT]])-1),Tab_SuiviOF[[#This Row],[LOT]])</f>
        <v>A022M01</v>
      </c>
      <c r="H149" t="s">
        <v>963</v>
      </c>
      <c r="I149" t="str">
        <f>INDEX(Bd_PF!$E:$E,MATCH(Tab_SuiviOF[[#This Row],[REFERENCE]],Bd_PF!$C:$C,0))</f>
        <v>Eau gélifiée parfum fruits rouges sucré boite 800 g "Tonus Line"</v>
      </c>
      <c r="J149" t="str">
        <f>INDEX(Bd_PF!$D:$D,MATCH(Tab_SuiviOF[[#This Row],[REFERENCE]],Bd_PF!$C:$C,0))</f>
        <v>SF00717</v>
      </c>
      <c r="K149" s="4">
        <f>INDEX(Bd_PF!$I:$I,MATCH(Tab_SuiviOF[[#This Row],[REFERENCE]],Bd_PF!$C:$C,0))</f>
        <v>0.8</v>
      </c>
      <c r="L149" t="str">
        <f>INDEX(Bd_PF!$J:$J,MATCH(Tab_SuiviOF[[#This Row],[REFERENCE]],Bd_PF!$C:$C,0))</f>
        <v>OTS</v>
      </c>
      <c r="M149" t="str">
        <f>INDEX(Bd_PF!$K:$K,MATCH(Tab_SuiviOF[[#This Row],[REFERENCE]],Bd_PF!$C:$C,0))</f>
        <v>Produit pesé</v>
      </c>
      <c r="N149" s="3">
        <v>43123</v>
      </c>
      <c r="O149" s="3">
        <v>43123</v>
      </c>
      <c r="P149" s="5">
        <f>YEAR(Tab_SuiviOF[[#This Row],[DATEFINREVISEE]])</f>
        <v>2018</v>
      </c>
      <c r="Q149" s="5">
        <f>MONTH(Tab_SuiviOF[[#This Row],[DATEFINREVISEE]])</f>
        <v>1</v>
      </c>
      <c r="R149" s="5">
        <f>WEEKNUM(Tab_SuiviOF[[#This Row],[DATEFINREVISEE]],21)</f>
        <v>4</v>
      </c>
      <c r="S149">
        <v>324</v>
      </c>
      <c r="T149">
        <v>324</v>
      </c>
      <c r="U149">
        <v>331</v>
      </c>
      <c r="V149" s="4">
        <f>Tab_SuiviOF[[#This Row],[QTEBL]]*Tab_SuiviOF[[#This Row],[POIDS NET]]</f>
        <v>264.8</v>
      </c>
      <c r="W149" s="4">
        <f>IFERROR(INDEX(Bd_MÉLANGES!$I:$I,MATCH('Bd_FABRICATIONS PF'!$G:$G,Bd_MÉLANGES!$J:$J,0)),0)</f>
        <v>265</v>
      </c>
      <c r="X149" s="4">
        <f>IFERROR(INDEX(Bd_MÉLANGES!$K:$K,MATCH(Tab_SuiviOF[[#This Row],[LOT A PRENDRE EN COMPTE]],Bd_MÉLANGES!$J:$J,0)),0)</f>
        <v>260.01</v>
      </c>
    </row>
    <row r="150" spans="1:24" hidden="1" x14ac:dyDescent="0.2">
      <c r="A150">
        <v>102</v>
      </c>
      <c r="B150">
        <v>5</v>
      </c>
      <c r="C150">
        <v>40681</v>
      </c>
      <c r="D150">
        <v>679254</v>
      </c>
      <c r="E150">
        <v>45747</v>
      </c>
      <c r="F150" t="str">
        <f t="array" ref="F150">INDEX(Bd_VENTILATIONS!$G:$G,MATCH(Tab_SuiviOF[[#This Row],[REFERENCE]]&amp;Tab_SuiviOF[[#This Row],[BLNO]],Bd_VENTILATIONS!$F:$F&amp;Bd_VENTILATIONS!$D:$D,0))</f>
        <v>A022M03-1</v>
      </c>
      <c r="G150" t="str">
        <f>IFERROR(MID(Tab_SuiviOF[[#This Row],[LOT]],1,SEARCH("-",Tab_SuiviOF[[#This Row],[LOT]])-1),Tab_SuiviOF[[#This Row],[LOT]])</f>
        <v>A022M03</v>
      </c>
      <c r="H150" t="s">
        <v>966</v>
      </c>
      <c r="I150" t="str">
        <f>INDEX(Bd_PF!$E:$E,MATCH(Tab_SuiviOF[[#This Row],[REFERENCE]],Bd_PF!$C:$C,0))</f>
        <v>Eau gélifiée parfum grenadine sucré boite 800 g "Tonus Line"</v>
      </c>
      <c r="J150" t="str">
        <f>INDEX(Bd_PF!$D:$D,MATCH(Tab_SuiviOF[[#This Row],[REFERENCE]],Bd_PF!$C:$C,0))</f>
        <v>SF00718</v>
      </c>
      <c r="K150" s="4">
        <f>INDEX(Bd_PF!$I:$I,MATCH(Tab_SuiviOF[[#This Row],[REFERENCE]],Bd_PF!$C:$C,0))</f>
        <v>0.8</v>
      </c>
      <c r="L150" t="str">
        <f>INDEX(Bd_PF!$J:$J,MATCH(Tab_SuiviOF[[#This Row],[REFERENCE]],Bd_PF!$C:$C,0))</f>
        <v>OTS</v>
      </c>
      <c r="M150" t="str">
        <f>INDEX(Bd_PF!$K:$K,MATCH(Tab_SuiviOF[[#This Row],[REFERENCE]],Bd_PF!$C:$C,0))</f>
        <v>Produit pesé</v>
      </c>
      <c r="N150" s="3">
        <v>43123</v>
      </c>
      <c r="O150" s="3">
        <v>43123</v>
      </c>
      <c r="P150" s="5">
        <f>YEAR(Tab_SuiviOF[[#This Row],[DATEFINREVISEE]])</f>
        <v>2018</v>
      </c>
      <c r="Q150" s="5">
        <f>MONTH(Tab_SuiviOF[[#This Row],[DATEFINREVISEE]])</f>
        <v>1</v>
      </c>
      <c r="R150" s="5">
        <f>WEEKNUM(Tab_SuiviOF[[#This Row],[DATEFINREVISEE]],21)</f>
        <v>4</v>
      </c>
      <c r="S150">
        <v>324</v>
      </c>
      <c r="T150">
        <v>324</v>
      </c>
      <c r="U150">
        <v>323</v>
      </c>
      <c r="V150" s="4">
        <f>Tab_SuiviOF[[#This Row],[QTEBL]]*Tab_SuiviOF[[#This Row],[POIDS NET]]</f>
        <v>258.40000000000003</v>
      </c>
      <c r="W150" s="4">
        <f>IFERROR(INDEX(Bd_MÉLANGES!$I:$I,MATCH('Bd_FABRICATIONS PF'!$G:$G,Bd_MÉLANGES!$J:$J,0)),0)</f>
        <v>259.60000000000002</v>
      </c>
      <c r="X150" s="4">
        <f>IFERROR(INDEX(Bd_MÉLANGES!$K:$K,MATCH(Tab_SuiviOF[[#This Row],[LOT A PRENDRE EN COMPTE]],Bd_MÉLANGES!$J:$J,0)),0)</f>
        <v>260</v>
      </c>
    </row>
    <row r="151" spans="1:24" hidden="1" x14ac:dyDescent="0.2">
      <c r="A151">
        <v>102</v>
      </c>
      <c r="B151">
        <v>5</v>
      </c>
      <c r="C151">
        <v>40683</v>
      </c>
      <c r="D151">
        <v>679268</v>
      </c>
      <c r="E151">
        <v>45749</v>
      </c>
      <c r="F151" t="str">
        <f t="array" ref="F151">INDEX(Bd_VENTILATIONS!$G:$G,MATCH(Tab_SuiviOF[[#This Row],[REFERENCE]]&amp;Tab_SuiviOF[[#This Row],[BLNO]],Bd_VENTILATIONS!$F:$F&amp;Bd_VENTILATIONS!$D:$D,0))</f>
        <v>A022M05-1</v>
      </c>
      <c r="G151" t="str">
        <f>IFERROR(MID(Tab_SuiviOF[[#This Row],[LOT]],1,SEARCH("-",Tab_SuiviOF[[#This Row],[LOT]])-1),Tab_SuiviOF[[#This Row],[LOT]])</f>
        <v>A022M05</v>
      </c>
      <c r="H151" t="s">
        <v>969</v>
      </c>
      <c r="I151" t="str">
        <f>INDEX(Bd_PF!$E:$E,MATCH(Tab_SuiviOF[[#This Row],[REFERENCE]],Bd_PF!$C:$C,0))</f>
        <v>Eau gélifiée parfum menthe sucré boite 800 g "Tonus Line"</v>
      </c>
      <c r="J151" t="str">
        <f>INDEX(Bd_PF!$D:$D,MATCH(Tab_SuiviOF[[#This Row],[REFERENCE]],Bd_PF!$C:$C,0))</f>
        <v>SF00719</v>
      </c>
      <c r="K151" s="4">
        <f>INDEX(Bd_PF!$I:$I,MATCH(Tab_SuiviOF[[#This Row],[REFERENCE]],Bd_PF!$C:$C,0))</f>
        <v>0.8</v>
      </c>
      <c r="L151" t="str">
        <f>INDEX(Bd_PF!$J:$J,MATCH(Tab_SuiviOF[[#This Row],[REFERENCE]],Bd_PF!$C:$C,0))</f>
        <v>OTS</v>
      </c>
      <c r="M151" t="str">
        <f>INDEX(Bd_PF!$K:$K,MATCH(Tab_SuiviOF[[#This Row],[REFERENCE]],Bd_PF!$C:$C,0))</f>
        <v>Produit pesé</v>
      </c>
      <c r="N151" s="3">
        <v>43123</v>
      </c>
      <c r="O151" s="3">
        <v>43123</v>
      </c>
      <c r="P151" s="5">
        <f>YEAR(Tab_SuiviOF[[#This Row],[DATEFINREVISEE]])</f>
        <v>2018</v>
      </c>
      <c r="Q151" s="5">
        <f>MONTH(Tab_SuiviOF[[#This Row],[DATEFINREVISEE]])</f>
        <v>1</v>
      </c>
      <c r="R151" s="5">
        <f>WEEKNUM(Tab_SuiviOF[[#This Row],[DATEFINREVISEE]],21)</f>
        <v>4</v>
      </c>
      <c r="S151">
        <v>324</v>
      </c>
      <c r="T151">
        <v>324</v>
      </c>
      <c r="U151">
        <v>324</v>
      </c>
      <c r="V151" s="4">
        <f>Tab_SuiviOF[[#This Row],[QTEBL]]*Tab_SuiviOF[[#This Row],[POIDS NET]]</f>
        <v>259.2</v>
      </c>
      <c r="W151" s="4">
        <f>IFERROR(INDEX(Bd_MÉLANGES!$I:$I,MATCH('Bd_FABRICATIONS PF'!$G:$G,Bd_MÉLANGES!$J:$J,0)),0)</f>
        <v>261</v>
      </c>
      <c r="X151" s="4">
        <f>IFERROR(INDEX(Bd_MÉLANGES!$K:$K,MATCH(Tab_SuiviOF[[#This Row],[LOT A PRENDRE EN COMPTE]],Bd_MÉLANGES!$J:$J,0)),0)</f>
        <v>260</v>
      </c>
    </row>
    <row r="152" spans="1:24" hidden="1" x14ac:dyDescent="0.2">
      <c r="A152">
        <v>102</v>
      </c>
      <c r="B152">
        <v>5</v>
      </c>
      <c r="C152">
        <v>40685</v>
      </c>
      <c r="D152">
        <v>679283</v>
      </c>
      <c r="E152">
        <v>45741</v>
      </c>
      <c r="F152" t="str">
        <f t="array" ref="F152">INDEX(Bd_VENTILATIONS!$G:$G,MATCH(Tab_SuiviOF[[#This Row],[REFERENCE]]&amp;Tab_SuiviOF[[#This Row],[BLNO]],Bd_VENTILATIONS!$F:$F&amp;Bd_VENTILATIONS!$D:$D,0))</f>
        <v>A019M02-1</v>
      </c>
      <c r="G152" t="str">
        <f>IFERROR(MID(Tab_SuiviOF[[#This Row],[LOT]],1,SEARCH("-",Tab_SuiviOF[[#This Row],[LOT]])-1),Tab_SuiviOF[[#This Row],[LOT]])</f>
        <v>A019M02</v>
      </c>
      <c r="H152" t="s">
        <v>1080</v>
      </c>
      <c r="I152" t="str">
        <f>INDEX(Bd_PF!$E:$E,MATCH(Tab_SuiviOF[[#This Row],[REFERENCE]],Bd_PF!$C:$C,0))</f>
        <v>Eau gélifiée parfum abricot édulcorée boite 625g "Tonus line"</v>
      </c>
      <c r="J152" t="str">
        <f>INDEX(Bd_PF!$D:$D,MATCH(Tab_SuiviOF[[#This Row],[REFERENCE]],Bd_PF!$C:$C,0))</f>
        <v>SF00722</v>
      </c>
      <c r="K152" s="4">
        <f>INDEX(Bd_PF!$I:$I,MATCH(Tab_SuiviOF[[#This Row],[REFERENCE]],Bd_PF!$C:$C,0))</f>
        <v>0.625</v>
      </c>
      <c r="L152" t="str">
        <f>INDEX(Bd_PF!$J:$J,MATCH(Tab_SuiviOF[[#This Row],[REFERENCE]],Bd_PF!$C:$C,0))</f>
        <v>OTS</v>
      </c>
      <c r="M152" t="str">
        <f>INDEX(Bd_PF!$K:$K,MATCH(Tab_SuiviOF[[#This Row],[REFERENCE]],Bd_PF!$C:$C,0))</f>
        <v>Produit pesé</v>
      </c>
      <c r="N152" s="3">
        <v>43123</v>
      </c>
      <c r="O152" s="3">
        <v>43123</v>
      </c>
      <c r="P152" s="5">
        <f>YEAR(Tab_SuiviOF[[#This Row],[DATEFINREVISEE]])</f>
        <v>2018</v>
      </c>
      <c r="Q152" s="5">
        <f>MONTH(Tab_SuiviOF[[#This Row],[DATEFINREVISEE]])</f>
        <v>1</v>
      </c>
      <c r="R152" s="5">
        <f>WEEKNUM(Tab_SuiviOF[[#This Row],[DATEFINREVISEE]],21)</f>
        <v>4</v>
      </c>
      <c r="S152">
        <v>648</v>
      </c>
      <c r="T152">
        <v>648</v>
      </c>
      <c r="U152">
        <v>645</v>
      </c>
      <c r="V152" s="4">
        <f>Tab_SuiviOF[[#This Row],[QTEBL]]*Tab_SuiviOF[[#This Row],[POIDS NET]]</f>
        <v>403.125</v>
      </c>
      <c r="W152" s="4">
        <f>IFERROR(INDEX(Bd_MÉLANGES!$I:$I,MATCH('Bd_FABRICATIONS PF'!$G:$G,Bd_MÉLANGES!$J:$J,0)),0)</f>
        <v>405.4</v>
      </c>
      <c r="X152" s="4">
        <f>IFERROR(INDEX(Bd_MÉLANGES!$K:$K,MATCH(Tab_SuiviOF[[#This Row],[LOT A PRENDRE EN COMPTE]],Bd_MÉLANGES!$J:$J,0)),0)</f>
        <v>405.02</v>
      </c>
    </row>
    <row r="153" spans="1:24" hidden="1" x14ac:dyDescent="0.2">
      <c r="A153">
        <v>102</v>
      </c>
      <c r="B153">
        <v>5</v>
      </c>
      <c r="C153">
        <v>40687</v>
      </c>
      <c r="D153">
        <v>679300</v>
      </c>
      <c r="E153">
        <v>45751</v>
      </c>
      <c r="F153" t="str">
        <f t="array" ref="F153">INDEX(Bd_VENTILATIONS!$G:$G,MATCH(Tab_SuiviOF[[#This Row],[REFERENCE]]&amp;Tab_SuiviOF[[#This Row],[BLNO]],Bd_VENTILATIONS!$F:$F&amp;Bd_VENTILATIONS!$D:$D,0))</f>
        <v>A022M04-1</v>
      </c>
      <c r="G153" t="str">
        <f>IFERROR(MID(Tab_SuiviOF[[#This Row],[LOT]],1,SEARCH("-",Tab_SuiviOF[[#This Row],[LOT]])-1),Tab_SuiviOF[[#This Row],[LOT]])</f>
        <v>A022M04</v>
      </c>
      <c r="H153" t="s">
        <v>800</v>
      </c>
      <c r="I153" t="str">
        <f>INDEX(Bd_PF!$E:$E,MATCH(Tab_SuiviOF[[#This Row],[REFERENCE]],Bd_PF!$C:$C,0))</f>
        <v>Hydr'instant saveur fruits rouges avec sucre et édulc 0.600 g</v>
      </c>
      <c r="J153" t="str">
        <f>INDEX(Bd_PF!$D:$D,MATCH(Tab_SuiviOF[[#This Row],[REFERENCE]],Bd_PF!$C:$C,0))</f>
        <v>SF01294</v>
      </c>
      <c r="K153" s="4">
        <f>INDEX(Bd_PF!$I:$I,MATCH(Tab_SuiviOF[[#This Row],[REFERENCE]],Bd_PF!$C:$C,0))</f>
        <v>0.6</v>
      </c>
      <c r="L153" t="str">
        <f>INDEX(Bd_PF!$J:$J,MATCH(Tab_SuiviOF[[#This Row],[REFERENCE]],Bd_PF!$C:$C,0))</f>
        <v>OTS</v>
      </c>
      <c r="M153" t="str">
        <f>INDEX(Bd_PF!$K:$K,MATCH(Tab_SuiviOF[[#This Row],[REFERENCE]],Bd_PF!$C:$C,0))</f>
        <v>Produit pesé</v>
      </c>
      <c r="N153" s="3">
        <v>43123</v>
      </c>
      <c r="O153" s="3">
        <v>43123</v>
      </c>
      <c r="P153" s="5">
        <f>YEAR(Tab_SuiviOF[[#This Row],[DATEFINREVISEE]])</f>
        <v>2018</v>
      </c>
      <c r="Q153" s="5">
        <f>MONTH(Tab_SuiviOF[[#This Row],[DATEFINREVISEE]])</f>
        <v>1</v>
      </c>
      <c r="R153" s="5">
        <f>WEEKNUM(Tab_SuiviOF[[#This Row],[DATEFINREVISEE]],21)</f>
        <v>4</v>
      </c>
      <c r="S153">
        <v>216</v>
      </c>
      <c r="T153">
        <v>216</v>
      </c>
      <c r="U153">
        <v>214</v>
      </c>
      <c r="V153" s="4">
        <f>Tab_SuiviOF[[#This Row],[QTEBL]]*Tab_SuiviOF[[#This Row],[POIDS NET]]</f>
        <v>128.4</v>
      </c>
      <c r="W153" s="4">
        <f>IFERROR(INDEX(Bd_MÉLANGES!$I:$I,MATCH('Bd_FABRICATIONS PF'!$G:$G,Bd_MÉLANGES!$J:$J,0)),0)</f>
        <v>129</v>
      </c>
      <c r="X153" s="4">
        <f>IFERROR(INDEX(Bd_MÉLANGES!$K:$K,MATCH(Tab_SuiviOF[[#This Row],[LOT A PRENDRE EN COMPTE]],Bd_MÉLANGES!$J:$J,0)),0)</f>
        <v>129.59</v>
      </c>
    </row>
    <row r="154" spans="1:24" hidden="1" x14ac:dyDescent="0.2">
      <c r="A154">
        <v>102</v>
      </c>
      <c r="B154">
        <v>5</v>
      </c>
      <c r="C154">
        <v>40689</v>
      </c>
      <c r="D154">
        <v>679321</v>
      </c>
      <c r="E154">
        <v>45744</v>
      </c>
      <c r="F154" t="str">
        <f t="array" ref="F154">INDEX(Bd_VENTILATIONS!$G:$G,MATCH(Tab_SuiviOF[[#This Row],[REFERENCE]]&amp;Tab_SuiviOF[[#This Row],[BLNO]],Bd_VENTILATIONS!$F:$F&amp;Bd_VENTILATIONS!$D:$D,0))</f>
        <v>A019M03-3</v>
      </c>
      <c r="G154" t="str">
        <f>IFERROR(MID(Tab_SuiviOF[[#This Row],[LOT]],1,SEARCH("-",Tab_SuiviOF[[#This Row],[LOT]])-1),Tab_SuiviOF[[#This Row],[LOT]])</f>
        <v>A019M03</v>
      </c>
      <c r="H154" t="s">
        <v>1122</v>
      </c>
      <c r="I154" t="str">
        <f>INDEX(Bd_PF!$E:$E,MATCH(Tab_SuiviOF[[#This Row],[REFERENCE]],Bd_PF!$C:$C,0))</f>
        <v>Eau gélifiée parfum fruits rouges édulcoré sachet 25 g "Tonus Line"</v>
      </c>
      <c r="J154" t="str">
        <f>INDEX(Bd_PF!$D:$D,MATCH(Tab_SuiviOF[[#This Row],[REFERENCE]],Bd_PF!$C:$C,0))</f>
        <v>SF00724</v>
      </c>
      <c r="K154" s="4">
        <f>INDEX(Bd_PF!$I:$I,MATCH(Tab_SuiviOF[[#This Row],[REFERENCE]],Bd_PF!$C:$C,0))</f>
        <v>2.5000000000000001E-2</v>
      </c>
      <c r="L154" t="str">
        <f>INDEX(Bd_PF!$J:$J,MATCH(Tab_SuiviOF[[#This Row],[REFERENCE]],Bd_PF!$C:$C,0))</f>
        <v>Rovema</v>
      </c>
      <c r="M154" t="str">
        <f>INDEX(Bd_PF!$K:$K,MATCH(Tab_SuiviOF[[#This Row],[REFERENCE]],Bd_PF!$C:$C,0))</f>
        <v>Produit pesé</v>
      </c>
      <c r="N154" s="3">
        <v>43123</v>
      </c>
      <c r="O154" s="3">
        <v>43123</v>
      </c>
      <c r="P154" s="5">
        <f>YEAR(Tab_SuiviOF[[#This Row],[DATEFINREVISEE]])</f>
        <v>2018</v>
      </c>
      <c r="Q154" s="5">
        <f>MONTH(Tab_SuiviOF[[#This Row],[DATEFINREVISEE]])</f>
        <v>1</v>
      </c>
      <c r="R154" s="5">
        <f>WEEKNUM(Tab_SuiviOF[[#This Row],[DATEFINREVISEE]],21)</f>
        <v>4</v>
      </c>
      <c r="S154">
        <v>5184</v>
      </c>
      <c r="T154">
        <v>5184</v>
      </c>
      <c r="U154">
        <v>4829</v>
      </c>
      <c r="V154" s="4">
        <f>Tab_SuiviOF[[#This Row],[QTEBL]]*Tab_SuiviOF[[#This Row],[POIDS NET]]</f>
        <v>120.72500000000001</v>
      </c>
      <c r="W154" s="4">
        <f>IFERROR(INDEX(Bd_MÉLANGES!$I:$I,MATCH('Bd_FABRICATIONS PF'!$G:$G,Bd_MÉLANGES!$J:$J,0)),0)</f>
        <v>130</v>
      </c>
      <c r="X154" s="4">
        <f>IFERROR(INDEX(Bd_MÉLANGES!$K:$K,MATCH(Tab_SuiviOF[[#This Row],[LOT A PRENDRE EN COMPTE]],Bd_MÉLANGES!$J:$J,0)),0)</f>
        <v>129.99</v>
      </c>
    </row>
    <row r="155" spans="1:24" hidden="1" x14ac:dyDescent="0.2">
      <c r="A155">
        <v>102</v>
      </c>
      <c r="B155">
        <v>5</v>
      </c>
      <c r="C155">
        <v>40691</v>
      </c>
      <c r="D155">
        <v>679338</v>
      </c>
      <c r="E155">
        <v>45754</v>
      </c>
      <c r="F155" t="str">
        <f t="array" ref="F155">INDEX(Bd_VENTILATIONS!$G:$G,MATCH(Tab_SuiviOF[[#This Row],[REFERENCE]]&amp;Tab_SuiviOF[[#This Row],[BLNO]],Bd_VENTILATIONS!$F:$F&amp;Bd_VENTILATIONS!$D:$D,0))</f>
        <v>A019M04-3</v>
      </c>
      <c r="G155" t="str">
        <f>IFERROR(MID(Tab_SuiviOF[[#This Row],[LOT]],1,SEARCH("-",Tab_SuiviOF[[#This Row],[LOT]])-1),Tab_SuiviOF[[#This Row],[LOT]])</f>
        <v>A019M04</v>
      </c>
      <c r="H155" t="s">
        <v>1130</v>
      </c>
      <c r="I155" t="str">
        <f>INDEX(Bd_PF!$E:$E,MATCH(Tab_SuiviOF[[#This Row],[REFERENCE]],Bd_PF!$C:$C,0))</f>
        <v>Eau gélifiée parfum grenadine édulcoré sachet 25 g "Tonus Line"</v>
      </c>
      <c r="J155" t="str">
        <f>INDEX(Bd_PF!$D:$D,MATCH(Tab_SuiviOF[[#This Row],[REFERENCE]],Bd_PF!$C:$C,0))</f>
        <v>SF00725</v>
      </c>
      <c r="K155" s="4">
        <f>INDEX(Bd_PF!$I:$I,MATCH(Tab_SuiviOF[[#This Row],[REFERENCE]],Bd_PF!$C:$C,0))</f>
        <v>2.5000000000000001E-2</v>
      </c>
      <c r="L155" t="str">
        <f>INDEX(Bd_PF!$J:$J,MATCH(Tab_SuiviOF[[#This Row],[REFERENCE]],Bd_PF!$C:$C,0))</f>
        <v>Rovema</v>
      </c>
      <c r="M155" t="str">
        <f>INDEX(Bd_PF!$K:$K,MATCH(Tab_SuiviOF[[#This Row],[REFERENCE]],Bd_PF!$C:$C,0))</f>
        <v>Produit pesé</v>
      </c>
      <c r="N155" s="3">
        <v>43123</v>
      </c>
      <c r="O155" s="3">
        <v>43123</v>
      </c>
      <c r="P155" s="5">
        <f>YEAR(Tab_SuiviOF[[#This Row],[DATEFINREVISEE]])</f>
        <v>2018</v>
      </c>
      <c r="Q155" s="5">
        <f>MONTH(Tab_SuiviOF[[#This Row],[DATEFINREVISEE]])</f>
        <v>1</v>
      </c>
      <c r="R155" s="5">
        <f>WEEKNUM(Tab_SuiviOF[[#This Row],[DATEFINREVISEE]],21)</f>
        <v>4</v>
      </c>
      <c r="S155">
        <v>7776</v>
      </c>
      <c r="T155">
        <v>7776</v>
      </c>
      <c r="U155">
        <v>7552</v>
      </c>
      <c r="V155" s="4">
        <f>Tab_SuiviOF[[#This Row],[QTEBL]]*Tab_SuiviOF[[#This Row],[POIDS NET]]</f>
        <v>188.8</v>
      </c>
      <c r="W155" s="4">
        <f>IFERROR(INDEX(Bd_MÉLANGES!$I:$I,MATCH('Bd_FABRICATIONS PF'!$G:$G,Bd_MÉLANGES!$J:$J,0)),0)</f>
        <v>195</v>
      </c>
      <c r="X155" s="4">
        <f>IFERROR(INDEX(Bd_MÉLANGES!$K:$K,MATCH(Tab_SuiviOF[[#This Row],[LOT A PRENDRE EN COMPTE]],Bd_MÉLANGES!$J:$J,0)),0)</f>
        <v>195.01999999999998</v>
      </c>
    </row>
    <row r="156" spans="1:24" hidden="1" x14ac:dyDescent="0.2">
      <c r="A156">
        <v>102</v>
      </c>
      <c r="B156">
        <v>5</v>
      </c>
      <c r="C156">
        <v>40695</v>
      </c>
      <c r="D156">
        <v>679373</v>
      </c>
      <c r="E156">
        <v>45753</v>
      </c>
      <c r="F156" t="str">
        <f t="array" ref="F156">INDEX(Bd_VENTILATIONS!$G:$G,MATCH(Tab_SuiviOF[[#This Row],[REFERENCE]]&amp;Tab_SuiviOF[[#This Row],[BLNO]],Bd_VENTILATIONS!$F:$F&amp;Bd_VENTILATIONS!$D:$D,0))</f>
        <v>A018M11-8</v>
      </c>
      <c r="G156" t="str">
        <f>IFERROR(MID(Tab_SuiviOF[[#This Row],[LOT]],1,SEARCH("-",Tab_SuiviOF[[#This Row],[LOT]])-1),Tab_SuiviOF[[#This Row],[LOT]])</f>
        <v>A018M11</v>
      </c>
      <c r="H156" t="s">
        <v>819</v>
      </c>
      <c r="I156" t="str">
        <f>INDEX(Bd_PF!$E:$E,MATCH(Tab_SuiviOF[[#This Row],[REFERENCE]],Bd_PF!$C:$C,0))</f>
        <v>Hydrinstant parf. ananas avec sucre et édulc stick 30g Tonus line</v>
      </c>
      <c r="J156" t="str">
        <f>INDEX(Bd_PF!$D:$D,MATCH(Tab_SuiviOF[[#This Row],[REFERENCE]],Bd_PF!$C:$C,0))</f>
        <v>SF01292</v>
      </c>
      <c r="K156" s="4">
        <f>INDEX(Bd_PF!$I:$I,MATCH(Tab_SuiviOF[[#This Row],[REFERENCE]],Bd_PF!$C:$C,0))</f>
        <v>0.03</v>
      </c>
      <c r="L156" t="str">
        <f>INDEX(Bd_PF!$J:$J,MATCH(Tab_SuiviOF[[#This Row],[REFERENCE]],Bd_PF!$C:$C,0))</f>
        <v>Stick</v>
      </c>
      <c r="M156" t="str">
        <f>INDEX(Bd_PF!$K:$K,MATCH(Tab_SuiviOF[[#This Row],[REFERENCE]],Bd_PF!$C:$C,0))</f>
        <v>Produit pesé</v>
      </c>
      <c r="N156" s="3">
        <v>43123</v>
      </c>
      <c r="O156" s="3">
        <v>43123</v>
      </c>
      <c r="P156" s="5">
        <f>YEAR(Tab_SuiviOF[[#This Row],[DATEFINREVISEE]])</f>
        <v>2018</v>
      </c>
      <c r="Q156" s="5">
        <f>MONTH(Tab_SuiviOF[[#This Row],[DATEFINREVISEE]])</f>
        <v>1</v>
      </c>
      <c r="R156" s="5">
        <f>WEEKNUM(Tab_SuiviOF[[#This Row],[DATEFINREVISEE]],21)</f>
        <v>4</v>
      </c>
      <c r="S156">
        <v>4860</v>
      </c>
      <c r="T156">
        <v>4860</v>
      </c>
      <c r="U156">
        <v>4710</v>
      </c>
      <c r="V156" s="4">
        <f>Tab_SuiviOF[[#This Row],[QTEBL]]*Tab_SuiviOF[[#This Row],[POIDS NET]]</f>
        <v>141.29999999999998</v>
      </c>
      <c r="W156" s="4">
        <f>IFERROR(INDEX(Bd_MÉLANGES!$I:$I,MATCH('Bd_FABRICATIONS PF'!$G:$G,Bd_MÉLANGES!$J:$J,0)),0)</f>
        <v>146</v>
      </c>
      <c r="X156" s="4">
        <f>IFERROR(INDEX(Bd_MÉLANGES!$K:$K,MATCH(Tab_SuiviOF[[#This Row],[LOT A PRENDRE EN COMPTE]],Bd_MÉLANGES!$J:$J,0)),0)</f>
        <v>145.81</v>
      </c>
    </row>
    <row r="157" spans="1:24" hidden="1" x14ac:dyDescent="0.2">
      <c r="A157">
        <v>102</v>
      </c>
      <c r="B157">
        <v>5</v>
      </c>
      <c r="C157">
        <v>40701</v>
      </c>
      <c r="D157">
        <v>679431</v>
      </c>
      <c r="E157">
        <v>45736</v>
      </c>
      <c r="F157" t="str">
        <f t="array" ref="F157">INDEX(Bd_VENTILATIONS!$G:$G,MATCH(Tab_SuiviOF[[#This Row],[REFERENCE]]&amp;Tab_SuiviOF[[#This Row],[BLNO]],Bd_VENTILATIONS!$F:$F&amp;Bd_VENTILATIONS!$D:$D,0))</f>
        <v>A019M05-2</v>
      </c>
      <c r="G157" t="str">
        <f>IFERROR(MID(Tab_SuiviOF[[#This Row],[LOT]],1,SEARCH("-",Tab_SuiviOF[[#This Row],[LOT]])-1),Tab_SuiviOF[[#This Row],[LOT]])</f>
        <v>A019M05</v>
      </c>
      <c r="H157" t="s">
        <v>1041</v>
      </c>
      <c r="I157" t="str">
        <f>INDEX(Bd_PF!$E:$E,MATCH(Tab_SuiviOF[[#This Row],[REFERENCE]],Bd_PF!$C:$C,0))</f>
        <v>Eau gélifiée parfum abricot sucré sachet 80g  "Tonus Line"</v>
      </c>
      <c r="J157" t="str">
        <f>INDEX(Bd_PF!$D:$D,MATCH(Tab_SuiviOF[[#This Row],[REFERENCE]],Bd_PF!$C:$C,0))</f>
        <v>SF00711</v>
      </c>
      <c r="K157" s="4">
        <f>INDEX(Bd_PF!$I:$I,MATCH(Tab_SuiviOF[[#This Row],[REFERENCE]],Bd_PF!$C:$C,0))</f>
        <v>0.08</v>
      </c>
      <c r="L157" t="str">
        <f>INDEX(Bd_PF!$J:$J,MATCH(Tab_SuiviOF[[#This Row],[REFERENCE]],Bd_PF!$C:$C,0))</f>
        <v>Tecse</v>
      </c>
      <c r="M157" t="str">
        <f>INDEX(Bd_PF!$K:$K,MATCH(Tab_SuiviOF[[#This Row],[REFERENCE]],Bd_PF!$C:$C,0))</f>
        <v>Produit pesé</v>
      </c>
      <c r="N157" s="3">
        <v>43122</v>
      </c>
      <c r="O157" s="3">
        <v>43123</v>
      </c>
      <c r="P157" s="5">
        <f>YEAR(Tab_SuiviOF[[#This Row],[DATEFINREVISEE]])</f>
        <v>2018</v>
      </c>
      <c r="Q157" s="5">
        <f>MONTH(Tab_SuiviOF[[#This Row],[DATEFINREVISEE]])</f>
        <v>1</v>
      </c>
      <c r="R157" s="5">
        <f>WEEKNUM(Tab_SuiviOF[[#This Row],[DATEFINREVISEE]],21)</f>
        <v>4</v>
      </c>
      <c r="S157">
        <v>2592</v>
      </c>
      <c r="T157">
        <v>2592</v>
      </c>
      <c r="U157">
        <v>2519</v>
      </c>
      <c r="V157" s="4">
        <f>Tab_SuiviOF[[#This Row],[QTEBL]]*Tab_SuiviOF[[#This Row],[POIDS NET]]</f>
        <v>201.52</v>
      </c>
      <c r="W157" s="4">
        <f>IFERROR(INDEX(Bd_MÉLANGES!$I:$I,MATCH('Bd_FABRICATIONS PF'!$G:$G,Bd_MÉLANGES!$J:$J,0)),0)</f>
        <v>207.8</v>
      </c>
      <c r="X157" s="4">
        <f>IFERROR(INDEX(Bd_MÉLANGES!$K:$K,MATCH(Tab_SuiviOF[[#This Row],[LOT A PRENDRE EN COMPTE]],Bd_MÉLANGES!$J:$J,0)),0)</f>
        <v>207</v>
      </c>
    </row>
    <row r="158" spans="1:24" hidden="1" x14ac:dyDescent="0.2">
      <c r="A158">
        <v>102</v>
      </c>
      <c r="B158">
        <v>5</v>
      </c>
      <c r="C158">
        <v>40703</v>
      </c>
      <c r="D158">
        <v>679445</v>
      </c>
      <c r="E158">
        <v>45755</v>
      </c>
      <c r="F158" t="str">
        <f t="array" ref="F158">INDEX(Bd_VENTILATIONS!$G:$G,MATCH(Tab_SuiviOF[[#This Row],[REFERENCE]]&amp;Tab_SuiviOF[[#This Row],[BLNO]],Bd_VENTILATIONS!$F:$F&amp;Bd_VENTILATIONS!$D:$D,0))</f>
        <v>A022M06-1</v>
      </c>
      <c r="G158" t="str">
        <f>IFERROR(MID(Tab_SuiviOF[[#This Row],[LOT]],1,SEARCH("-",Tab_SuiviOF[[#This Row],[LOT]])-1),Tab_SuiviOF[[#This Row],[LOT]])</f>
        <v>A022M06</v>
      </c>
      <c r="H158" t="s">
        <v>926</v>
      </c>
      <c r="I158" t="str">
        <f>INDEX(Bd_PF!$E:$E,MATCH(Tab_SuiviOF[[#This Row],[REFERENCE]],Bd_PF!$C:$C,0))</f>
        <v>Protinut bte 0kg500 "TOL"</v>
      </c>
      <c r="J158" t="str">
        <f>INDEX(Bd_PF!$D:$D,MATCH(Tab_SuiviOF[[#This Row],[REFERENCE]],Bd_PF!$C:$C,0))</f>
        <v>SF00841</v>
      </c>
      <c r="K158" s="4">
        <f>INDEX(Bd_PF!$I:$I,MATCH(Tab_SuiviOF[[#This Row],[REFERENCE]],Bd_PF!$C:$C,0))</f>
        <v>0.5</v>
      </c>
      <c r="L158" t="str">
        <f>INDEX(Bd_PF!$J:$J,MATCH(Tab_SuiviOF[[#This Row],[REFERENCE]],Bd_PF!$C:$C,0))</f>
        <v>OTS</v>
      </c>
      <c r="M158" t="str">
        <f>INDEX(Bd_PF!$K:$K,MATCH(Tab_SuiviOF[[#This Row],[REFERENCE]],Bd_PF!$C:$C,0))</f>
        <v>Produit pesé</v>
      </c>
      <c r="N158" s="3">
        <v>43123</v>
      </c>
      <c r="O158" s="3">
        <v>43123</v>
      </c>
      <c r="P158" s="5">
        <f>YEAR(Tab_SuiviOF[[#This Row],[DATEFINREVISEE]])</f>
        <v>2018</v>
      </c>
      <c r="Q158" s="5">
        <f>MONTH(Tab_SuiviOF[[#This Row],[DATEFINREVISEE]])</f>
        <v>1</v>
      </c>
      <c r="R158" s="5">
        <f>WEEKNUM(Tab_SuiviOF[[#This Row],[DATEFINREVISEE]],21)</f>
        <v>4</v>
      </c>
      <c r="S158">
        <v>810</v>
      </c>
      <c r="T158">
        <v>810</v>
      </c>
      <c r="U158">
        <v>798</v>
      </c>
      <c r="V158" s="4">
        <f>Tab_SuiviOF[[#This Row],[QTEBL]]*Tab_SuiviOF[[#This Row],[POIDS NET]]</f>
        <v>399</v>
      </c>
      <c r="W158" s="4">
        <f>IFERROR(INDEX(Bd_MÉLANGES!$I:$I,MATCH('Bd_FABRICATIONS PF'!$G:$G,Bd_MÉLANGES!$J:$J,0)),0)</f>
        <v>403</v>
      </c>
      <c r="X158" s="4">
        <f>IFERROR(INDEX(Bd_MÉLANGES!$K:$K,MATCH(Tab_SuiviOF[[#This Row],[LOT A PRENDRE EN COMPTE]],Bd_MÉLANGES!$J:$J,0)),0)</f>
        <v>405</v>
      </c>
    </row>
    <row r="159" spans="1:24" hidden="1" x14ac:dyDescent="0.2">
      <c r="A159">
        <v>102</v>
      </c>
      <c r="B159">
        <v>5</v>
      </c>
      <c r="C159">
        <v>40717</v>
      </c>
      <c r="D159">
        <v>679560</v>
      </c>
      <c r="E159">
        <v>45775</v>
      </c>
      <c r="F159" t="str">
        <f t="array" ref="F159">INDEX(Bd_VENTILATIONS!$G:$G,MATCH(Tab_SuiviOF[[#This Row],[REFERENCE]]&amp;Tab_SuiviOF[[#This Row],[BLNO]],Bd_VENTILATIONS!$F:$F&amp;Bd_VENTILATIONS!$D:$D,0))</f>
        <v>A023M04-3</v>
      </c>
      <c r="G159" t="str">
        <f>IFERROR(MID(Tab_SuiviOF[[#This Row],[LOT]],1,SEARCH("-",Tab_SuiviOF[[#This Row],[LOT]])-1),Tab_SuiviOF[[#This Row],[LOT]])</f>
        <v>A023M04</v>
      </c>
      <c r="H159" t="s">
        <v>892</v>
      </c>
      <c r="I159" t="str">
        <f>INDEX(Bd_PF!$E:$E,MATCH(Tab_SuiviOF[[#This Row],[REFERENCE]],Bd_PF!$C:$C,0))</f>
        <v>Entremets à froid parfum caramel avec édulcorants sachet 40g "NUTRISENS MEDICAL"</v>
      </c>
      <c r="J159" t="str">
        <f>INDEX(Bd_PF!$D:$D,MATCH(Tab_SuiviOF[[#This Row],[REFERENCE]],Bd_PF!$C:$C,0))</f>
        <v>SF01410</v>
      </c>
      <c r="K159" s="4">
        <f>INDEX(Bd_PF!$I:$I,MATCH(Tab_SuiviOF[[#This Row],[REFERENCE]],Bd_PF!$C:$C,0))</f>
        <v>0.04</v>
      </c>
      <c r="L159" t="str">
        <f>INDEX(Bd_PF!$J:$J,MATCH(Tab_SuiviOF[[#This Row],[REFERENCE]],Bd_PF!$C:$C,0))</f>
        <v>Rovema</v>
      </c>
      <c r="M159" t="str">
        <f>INDEX(Bd_PF!$K:$K,MATCH(Tab_SuiviOF[[#This Row],[REFERENCE]],Bd_PF!$C:$C,0))</f>
        <v>Produit pesé</v>
      </c>
      <c r="N159" s="3">
        <v>43123</v>
      </c>
      <c r="O159" s="3">
        <v>43123</v>
      </c>
      <c r="P159" s="5">
        <f>YEAR(Tab_SuiviOF[[#This Row],[DATEFINREVISEE]])</f>
        <v>2018</v>
      </c>
      <c r="Q159" s="5">
        <f>MONTH(Tab_SuiviOF[[#This Row],[DATEFINREVISEE]])</f>
        <v>1</v>
      </c>
      <c r="R159" s="5">
        <f>WEEKNUM(Tab_SuiviOF[[#This Row],[DATEFINREVISEE]],21)</f>
        <v>4</v>
      </c>
      <c r="S159">
        <v>2592</v>
      </c>
      <c r="T159">
        <v>2592</v>
      </c>
      <c r="U159">
        <v>2448</v>
      </c>
      <c r="V159" s="4">
        <f>Tab_SuiviOF[[#This Row],[QTEBL]]*Tab_SuiviOF[[#This Row],[POIDS NET]]</f>
        <v>97.92</v>
      </c>
      <c r="W159" s="4">
        <f>IFERROR(INDEX(Bd_MÉLANGES!$I:$I,MATCH('Bd_FABRICATIONS PF'!$G:$G,Bd_MÉLANGES!$J:$J,0)),0)</f>
        <v>103.7</v>
      </c>
      <c r="X159" s="4">
        <f>IFERROR(INDEX(Bd_MÉLANGES!$K:$K,MATCH(Tab_SuiviOF[[#This Row],[LOT A PRENDRE EN COMPTE]],Bd_MÉLANGES!$J:$J,0)),0)</f>
        <v>103.67999999999999</v>
      </c>
    </row>
    <row r="160" spans="1:24" hidden="1" x14ac:dyDescent="0.2">
      <c r="A160">
        <v>102</v>
      </c>
      <c r="B160">
        <v>5</v>
      </c>
      <c r="C160">
        <v>40892</v>
      </c>
      <c r="D160">
        <v>681419</v>
      </c>
      <c r="E160">
        <v>45740</v>
      </c>
      <c r="F160" t="str">
        <f t="array" ref="F160">INDEX(Bd_VENTILATIONS!$G:$G,MATCH(Tab_SuiviOF[[#This Row],[REFERENCE]]&amp;Tab_SuiviOF[[#This Row],[BLNO]],Bd_VENTILATIONS!$F:$F&amp;Bd_VENTILATIONS!$D:$D,0))</f>
        <v>A018M07-1</v>
      </c>
      <c r="G160" t="str">
        <f>IFERROR(MID(Tab_SuiviOF[[#This Row],[LOT]],1,SEARCH("-",Tab_SuiviOF[[#This Row],[LOT]])-1),Tab_SuiviOF[[#This Row],[LOT]])</f>
        <v>A018M07</v>
      </c>
      <c r="H160" t="s">
        <v>913</v>
      </c>
      <c r="I160" t="str">
        <f>INDEX(Bd_PF!$E:$E,MATCH(Tab_SuiviOF[[#This Row],[REFERENCE]],Bd_PF!$C:$C,0))</f>
        <v>Gel Ami bte 0.300 kg "TOL"</v>
      </c>
      <c r="J160" t="str">
        <f>INDEX(Bd_PF!$D:$D,MATCH(Tab_SuiviOF[[#This Row],[REFERENCE]],Bd_PF!$C:$C,0))</f>
        <v>SF01122</v>
      </c>
      <c r="K160" s="4">
        <f>INDEX(Bd_PF!$I:$I,MATCH(Tab_SuiviOF[[#This Row],[REFERENCE]],Bd_PF!$C:$C,0))</f>
        <v>0.3</v>
      </c>
      <c r="L160" t="str">
        <f>INDEX(Bd_PF!$J:$J,MATCH(Tab_SuiviOF[[#This Row],[REFERENCE]],Bd_PF!$C:$C,0))</f>
        <v>OTS</v>
      </c>
      <c r="M160" t="str">
        <f>INDEX(Bd_PF!$K:$K,MATCH(Tab_SuiviOF[[#This Row],[REFERENCE]],Bd_PF!$C:$C,0))</f>
        <v>Produit pesé</v>
      </c>
      <c r="N160" s="3">
        <v>43122</v>
      </c>
      <c r="O160" s="3">
        <v>43123</v>
      </c>
      <c r="P160" s="5">
        <f>YEAR(Tab_SuiviOF[[#This Row],[DATEFINREVISEE]])</f>
        <v>2018</v>
      </c>
      <c r="Q160" s="5">
        <f>MONTH(Tab_SuiviOF[[#This Row],[DATEFINREVISEE]])</f>
        <v>1</v>
      </c>
      <c r="R160" s="5">
        <f>WEEKNUM(Tab_SuiviOF[[#This Row],[DATEFINREVISEE]],21)</f>
        <v>4</v>
      </c>
      <c r="S160">
        <v>1414</v>
      </c>
      <c r="T160">
        <v>1414</v>
      </c>
      <c r="U160">
        <v>1414</v>
      </c>
      <c r="V160" s="4">
        <f>Tab_SuiviOF[[#This Row],[QTEBL]]*Tab_SuiviOF[[#This Row],[POIDS NET]]</f>
        <v>424.2</v>
      </c>
      <c r="W160" s="4">
        <f>IFERROR(INDEX(Bd_MÉLANGES!$I:$I,MATCH('Bd_FABRICATIONS PF'!$G:$G,Bd_MÉLANGES!$J:$J,0)),0)</f>
        <v>424.3</v>
      </c>
      <c r="X160" s="4">
        <f>IFERROR(INDEX(Bd_MÉLANGES!$K:$K,MATCH(Tab_SuiviOF[[#This Row],[LOT A PRENDRE EN COMPTE]],Bd_MÉLANGES!$J:$J,0)),0)</f>
        <v>423</v>
      </c>
    </row>
    <row r="161" spans="1:24" hidden="1" x14ac:dyDescent="0.2">
      <c r="A161">
        <v>102</v>
      </c>
      <c r="B161">
        <v>5</v>
      </c>
      <c r="C161">
        <v>41023</v>
      </c>
      <c r="D161">
        <v>682709</v>
      </c>
      <c r="E161">
        <v>45739</v>
      </c>
      <c r="F161" t="str">
        <f t="array" ref="F161">INDEX(Bd_VENTILATIONS!$G:$G,MATCH(Tab_SuiviOF[[#This Row],[REFERENCE]]&amp;Tab_SuiviOF[[#This Row],[BLNO]],Bd_VENTILATIONS!$F:$F&amp;Bd_VENTILATIONS!$D:$D,0))</f>
        <v>AS04PU01-7</v>
      </c>
      <c r="G161" t="str">
        <f>IFERROR(MID(Tab_SuiviOF[[#This Row],[LOT]],1,SEARCH("-",Tab_SuiviOF[[#This Row],[LOT]])-1),Tab_SuiviOF[[#This Row],[LOT]])</f>
        <v>AS04PU01</v>
      </c>
      <c r="H161" t="s">
        <v>285</v>
      </c>
      <c r="I161" t="str">
        <f>INDEX(Bd_PF!$E:$E,MATCH(Tab_SuiviOF[[#This Row],[REFERENCE]],Bd_PF!$C:$C,0))</f>
        <v>Purée grand-mère salée sac 5 kg</v>
      </c>
      <c r="J161" t="str">
        <f>INDEX(Bd_PF!$D:$D,MATCH(Tab_SuiviOF[[#This Row],[REFERENCE]],Bd_PF!$C:$C,0))</f>
        <v>SF01288</v>
      </c>
      <c r="K161" s="4">
        <f>INDEX(Bd_PF!$I:$I,MATCH(Tab_SuiviOF[[#This Row],[REFERENCE]],Bd_PF!$C:$C,0))</f>
        <v>5</v>
      </c>
      <c r="L161" t="str">
        <f>INDEX(Bd_PF!$J:$J,MATCH(Tab_SuiviOF[[#This Row],[REFERENCE]],Bd_PF!$C:$C,0))</f>
        <v>Purée</v>
      </c>
      <c r="M161" t="str">
        <f>INDEX(Bd_PF!$K:$K,MATCH(Tab_SuiviOF[[#This Row],[REFERENCE]],Bd_PF!$C:$C,0))</f>
        <v>Purée</v>
      </c>
      <c r="N161" s="3">
        <v>43123</v>
      </c>
      <c r="O161" s="3">
        <v>43123</v>
      </c>
      <c r="P161" s="5">
        <f>YEAR(Tab_SuiviOF[[#This Row],[DATEFINREVISEE]])</f>
        <v>2018</v>
      </c>
      <c r="Q161" s="5">
        <f>MONTH(Tab_SuiviOF[[#This Row],[DATEFINREVISEE]])</f>
        <v>1</v>
      </c>
      <c r="R161" s="5">
        <f>WEEKNUM(Tab_SuiviOF[[#This Row],[DATEFINREVISEE]],21)</f>
        <v>4</v>
      </c>
      <c r="S161">
        <v>106</v>
      </c>
      <c r="T161">
        <v>106</v>
      </c>
      <c r="U161">
        <v>106</v>
      </c>
      <c r="V161" s="4">
        <f>Tab_SuiviOF[[#This Row],[QTEBL]]*Tab_SuiviOF[[#This Row],[POIDS NET]]</f>
        <v>530</v>
      </c>
      <c r="W161" s="4">
        <f>IFERROR(INDEX(Bd_MÉLANGES!$I:$I,MATCH('Bd_FABRICATIONS PF'!$G:$G,Bd_MÉLANGES!$J:$J,0)),0)</f>
        <v>0</v>
      </c>
      <c r="X161" s="4">
        <f>IFERROR(INDEX(Bd_MÉLANGES!$K:$K,MATCH(Tab_SuiviOF[[#This Row],[LOT A PRENDRE EN COMPTE]],Bd_MÉLANGES!$J:$J,0)),0)</f>
        <v>0</v>
      </c>
    </row>
    <row r="162" spans="1:24" hidden="1" x14ac:dyDescent="0.2">
      <c r="A162">
        <v>102</v>
      </c>
      <c r="B162">
        <v>5</v>
      </c>
      <c r="C162">
        <v>41031</v>
      </c>
      <c r="D162">
        <v>682821</v>
      </c>
      <c r="E162">
        <v>45758</v>
      </c>
      <c r="F162" t="str">
        <f t="array" ref="F162">INDEX(Bd_VENTILATIONS!$G:$G,MATCH(Tab_SuiviOF[[#This Row],[REFERENCE]]&amp;Tab_SuiviOF[[#This Row],[BLNO]],Bd_VENTILATIONS!$F:$F&amp;Bd_VENTILATIONS!$D:$D,0))</f>
        <v>AS04PU04-7</v>
      </c>
      <c r="G162" t="str">
        <f>IFERROR(MID(Tab_SuiviOF[[#This Row],[LOT]],1,SEARCH("-",Tab_SuiviOF[[#This Row],[LOT]])-1),Tab_SuiviOF[[#This Row],[LOT]])</f>
        <v>AS04PU04</v>
      </c>
      <c r="H162" t="s">
        <v>298</v>
      </c>
      <c r="I162" t="str">
        <f>INDEX(Bd_PF!$E:$E,MATCH(Tab_SuiviOF[[#This Row],[REFERENCE]],Bd_PF!$C:$C,0))</f>
        <v>Purée du Chef pauvre en sodium sac 5 kg</v>
      </c>
      <c r="J162" t="str">
        <f>INDEX(Bd_PF!$D:$D,MATCH(Tab_SuiviOF[[#This Row],[REFERENCE]],Bd_PF!$C:$C,0))</f>
        <v>SF01356</v>
      </c>
      <c r="K162" s="4">
        <f>INDEX(Bd_PF!$I:$I,MATCH(Tab_SuiviOF[[#This Row],[REFERENCE]],Bd_PF!$C:$C,0))</f>
        <v>5</v>
      </c>
      <c r="L162" t="str">
        <f>INDEX(Bd_PF!$J:$J,MATCH(Tab_SuiviOF[[#This Row],[REFERENCE]],Bd_PF!$C:$C,0))</f>
        <v>Purée</v>
      </c>
      <c r="M162" t="str">
        <f>INDEX(Bd_PF!$K:$K,MATCH(Tab_SuiviOF[[#This Row],[REFERENCE]],Bd_PF!$C:$C,0))</f>
        <v>Purée</v>
      </c>
      <c r="N162" s="3">
        <v>43123</v>
      </c>
      <c r="O162" s="3">
        <v>43123</v>
      </c>
      <c r="P162" s="5">
        <f>YEAR(Tab_SuiviOF[[#This Row],[DATEFINREVISEE]])</f>
        <v>2018</v>
      </c>
      <c r="Q162" s="5">
        <f>MONTH(Tab_SuiviOF[[#This Row],[DATEFINREVISEE]])</f>
        <v>1</v>
      </c>
      <c r="R162" s="5">
        <f>WEEKNUM(Tab_SuiviOF[[#This Row],[DATEFINREVISEE]],21)</f>
        <v>4</v>
      </c>
      <c r="S162">
        <v>810</v>
      </c>
      <c r="T162">
        <v>810</v>
      </c>
      <c r="U162">
        <v>801</v>
      </c>
      <c r="V162" s="4">
        <f>Tab_SuiviOF[[#This Row],[QTEBL]]*Tab_SuiviOF[[#This Row],[POIDS NET]]</f>
        <v>4005</v>
      </c>
      <c r="W162" s="4">
        <f>IFERROR(INDEX(Bd_MÉLANGES!$I:$I,MATCH('Bd_FABRICATIONS PF'!$G:$G,Bd_MÉLANGES!$J:$J,0)),0)</f>
        <v>0</v>
      </c>
      <c r="X162" s="4">
        <f>IFERROR(INDEX(Bd_MÉLANGES!$K:$K,MATCH(Tab_SuiviOF[[#This Row],[LOT A PRENDRE EN COMPTE]],Bd_MÉLANGES!$J:$J,0)),0)</f>
        <v>0</v>
      </c>
    </row>
    <row r="163" spans="1:24" hidden="1" x14ac:dyDescent="0.2">
      <c r="A163">
        <v>102</v>
      </c>
      <c r="B163">
        <v>5</v>
      </c>
      <c r="C163">
        <v>40697</v>
      </c>
      <c r="D163">
        <v>679392</v>
      </c>
      <c r="E163">
        <v>45768</v>
      </c>
      <c r="F163" t="str">
        <f t="array" ref="F163">INDEX(Bd_VENTILATIONS!$G:$G,MATCH(Tab_SuiviOF[[#This Row],[REFERENCE]]&amp;Tab_SuiviOF[[#This Row],[BLNO]],Bd_VENTILATIONS!$F:$F&amp;Bd_VENTILATIONS!$D:$D,0))</f>
        <v>A019M01-8</v>
      </c>
      <c r="G163" t="str">
        <f>IFERROR(MID(Tab_SuiviOF[[#This Row],[LOT]],1,SEARCH("-",Tab_SuiviOF[[#This Row],[LOT]])-1),Tab_SuiviOF[[#This Row],[LOT]])</f>
        <v>A019M01</v>
      </c>
      <c r="H163" t="s">
        <v>829</v>
      </c>
      <c r="I163" t="str">
        <f>INDEX(Bd_PF!$E:$E,MATCH(Tab_SuiviOF[[#This Row],[REFERENCE]],Bd_PF!$C:$C,0))</f>
        <v>Hydrinstant parf.orange avec sucre et édulc stick 30g Tonus line</v>
      </c>
      <c r="J163" t="str">
        <f>INDEX(Bd_PF!$D:$D,MATCH(Tab_SuiviOF[[#This Row],[REFERENCE]],Bd_PF!$C:$C,0))</f>
        <v>SF01298</v>
      </c>
      <c r="K163" s="4">
        <f>INDEX(Bd_PF!$I:$I,MATCH(Tab_SuiviOF[[#This Row],[REFERENCE]],Bd_PF!$C:$C,0))</f>
        <v>0.03</v>
      </c>
      <c r="L163" t="str">
        <f>INDEX(Bd_PF!$J:$J,MATCH(Tab_SuiviOF[[#This Row],[REFERENCE]],Bd_PF!$C:$C,0))</f>
        <v>Stick</v>
      </c>
      <c r="M163" t="str">
        <f>INDEX(Bd_PF!$K:$K,MATCH(Tab_SuiviOF[[#This Row],[REFERENCE]],Bd_PF!$C:$C,0))</f>
        <v>Produit pesé</v>
      </c>
      <c r="N163" s="3">
        <v>43123</v>
      </c>
      <c r="O163" s="3">
        <v>43124</v>
      </c>
      <c r="P163" s="5">
        <f>YEAR(Tab_SuiviOF[[#This Row],[DATEFINREVISEE]])</f>
        <v>2018</v>
      </c>
      <c r="Q163" s="5">
        <f>MONTH(Tab_SuiviOF[[#This Row],[DATEFINREVISEE]])</f>
        <v>1</v>
      </c>
      <c r="R163" s="5">
        <f>WEEKNUM(Tab_SuiviOF[[#This Row],[DATEFINREVISEE]],21)</f>
        <v>4</v>
      </c>
      <c r="S163">
        <v>5340</v>
      </c>
      <c r="T163">
        <v>5340</v>
      </c>
      <c r="U163">
        <v>5175</v>
      </c>
      <c r="V163" s="4">
        <f>Tab_SuiviOF[[#This Row],[QTEBL]]*Tab_SuiviOF[[#This Row],[POIDS NET]]</f>
        <v>155.25</v>
      </c>
      <c r="W163" s="4">
        <f>IFERROR(INDEX(Bd_MÉLANGES!$I:$I,MATCH('Bd_FABRICATIONS PF'!$G:$G,Bd_MÉLANGES!$J:$J,0)),0)</f>
        <v>160.19999999999999</v>
      </c>
      <c r="X163" s="4">
        <f>IFERROR(INDEX(Bd_MÉLANGES!$K:$K,MATCH(Tab_SuiviOF[[#This Row],[LOT A PRENDRE EN COMPTE]],Bd_MÉLANGES!$J:$J,0)),0)</f>
        <v>160.21</v>
      </c>
    </row>
    <row r="164" spans="1:24" hidden="1" x14ac:dyDescent="0.2">
      <c r="A164">
        <v>102</v>
      </c>
      <c r="B164">
        <v>5</v>
      </c>
      <c r="C164">
        <v>40705</v>
      </c>
      <c r="D164">
        <v>679454</v>
      </c>
      <c r="E164">
        <v>45761</v>
      </c>
      <c r="F164" t="str">
        <f t="array" ref="F164">INDEX(Bd_VENTILATIONS!$G:$G,MATCH(Tab_SuiviOF[[#This Row],[REFERENCE]]&amp;Tab_SuiviOF[[#This Row],[BLNO]],Bd_VENTILATIONS!$F:$F&amp;Bd_VENTILATIONS!$D:$D,0))</f>
        <v>A022M09-1</v>
      </c>
      <c r="G164" t="str">
        <f>IFERROR(MID(Tab_SuiviOF[[#This Row],[LOT]],1,SEARCH("-",Tab_SuiviOF[[#This Row],[LOT]])-1),Tab_SuiviOF[[#This Row],[LOT]])</f>
        <v>A022M09</v>
      </c>
      <c r="H164" t="s">
        <v>1141</v>
      </c>
      <c r="I164" t="str">
        <f>INDEX(Bd_PF!$E:$E,MATCH(Tab_SuiviOF[[#This Row],[REFERENCE]],Bd_PF!$C:$C,0))</f>
        <v>Nutridej' céréales saveur miel 900 g (ALLERGENES)</v>
      </c>
      <c r="J164" t="str">
        <f>INDEX(Bd_PF!$D:$D,MATCH(Tab_SuiviOF[[#This Row],[REFERENCE]],Bd_PF!$C:$C,0))</f>
        <v>SF01172</v>
      </c>
      <c r="K164" s="4">
        <f>INDEX(Bd_PF!$I:$I,MATCH(Tab_SuiviOF[[#This Row],[REFERENCE]],Bd_PF!$C:$C,0))</f>
        <v>0.9</v>
      </c>
      <c r="L164" t="str">
        <f>INDEX(Bd_PF!$J:$J,MATCH(Tab_SuiviOF[[#This Row],[REFERENCE]],Bd_PF!$C:$C,0))</f>
        <v>OTS</v>
      </c>
      <c r="M164" t="str">
        <f>INDEX(Bd_PF!$K:$K,MATCH(Tab_SuiviOF[[#This Row],[REFERENCE]],Bd_PF!$C:$C,0))</f>
        <v>Produit pesé</v>
      </c>
      <c r="N164" s="3">
        <v>43124</v>
      </c>
      <c r="O164" s="3">
        <v>43124</v>
      </c>
      <c r="P164" s="5">
        <f>YEAR(Tab_SuiviOF[[#This Row],[DATEFINREVISEE]])</f>
        <v>2018</v>
      </c>
      <c r="Q164" s="5">
        <f>MONTH(Tab_SuiviOF[[#This Row],[DATEFINREVISEE]])</f>
        <v>1</v>
      </c>
      <c r="R164" s="5">
        <f>WEEKNUM(Tab_SuiviOF[[#This Row],[DATEFINREVISEE]],21)</f>
        <v>4</v>
      </c>
      <c r="S164">
        <v>648</v>
      </c>
      <c r="T164">
        <v>648</v>
      </c>
      <c r="U164">
        <v>646</v>
      </c>
      <c r="V164" s="4">
        <f>Tab_SuiviOF[[#This Row],[QTEBL]]*Tab_SuiviOF[[#This Row],[POIDS NET]]</f>
        <v>581.4</v>
      </c>
      <c r="W164" s="4">
        <f>IFERROR(INDEX(Bd_MÉLANGES!$I:$I,MATCH('Bd_FABRICATIONS PF'!$G:$G,Bd_MÉLANGES!$J:$J,0)),0)</f>
        <v>586.4</v>
      </c>
      <c r="X164" s="4">
        <f>IFERROR(INDEX(Bd_MÉLANGES!$K:$K,MATCH(Tab_SuiviOF[[#This Row],[LOT A PRENDRE EN COMPTE]],Bd_MÉLANGES!$J:$J,0)),0)</f>
        <v>583.99000000000012</v>
      </c>
    </row>
    <row r="165" spans="1:24" hidden="1" x14ac:dyDescent="0.2">
      <c r="A165">
        <v>102</v>
      </c>
      <c r="B165">
        <v>5</v>
      </c>
      <c r="C165">
        <v>40707</v>
      </c>
      <c r="D165">
        <v>679471</v>
      </c>
      <c r="E165">
        <v>45764</v>
      </c>
      <c r="F165" t="str">
        <f t="array" ref="F165">INDEX(Bd_VENTILATIONS!$G:$G,MATCH(Tab_SuiviOF[[#This Row],[REFERENCE]]&amp;Tab_SuiviOF[[#This Row],[BLNO]],Bd_VENTILATIONS!$F:$F&amp;Bd_VENTILATIONS!$D:$D,0))</f>
        <v>A022M08-1</v>
      </c>
      <c r="G165" t="str">
        <f>IFERROR(MID(Tab_SuiviOF[[#This Row],[LOT]],1,SEARCH("-",Tab_SuiviOF[[#This Row],[LOT]])-1),Tab_SuiviOF[[#This Row],[LOT]])</f>
        <v>A022M08</v>
      </c>
      <c r="H165" t="s">
        <v>1144</v>
      </c>
      <c r="I165" t="str">
        <f>INDEX(Bd_PF!$E:$E,MATCH(Tab_SuiviOF[[#This Row],[REFERENCE]],Bd_PF!$C:$C,0))</f>
        <v>Nutridej' céréales saveur biscuit 900 g (ALLERGENES)</v>
      </c>
      <c r="J165" t="str">
        <f>INDEX(Bd_PF!$D:$D,MATCH(Tab_SuiviOF[[#This Row],[REFERENCE]],Bd_PF!$C:$C,0))</f>
        <v>SF01173</v>
      </c>
      <c r="K165" s="4">
        <f>INDEX(Bd_PF!$I:$I,MATCH(Tab_SuiviOF[[#This Row],[REFERENCE]],Bd_PF!$C:$C,0))</f>
        <v>0.9</v>
      </c>
      <c r="L165" t="str">
        <f>INDEX(Bd_PF!$J:$J,MATCH(Tab_SuiviOF[[#This Row],[REFERENCE]],Bd_PF!$C:$C,0))</f>
        <v>OTS</v>
      </c>
      <c r="M165" t="str">
        <f>INDEX(Bd_PF!$K:$K,MATCH(Tab_SuiviOF[[#This Row],[REFERENCE]],Bd_PF!$C:$C,0))</f>
        <v>Produit pesé</v>
      </c>
      <c r="N165" s="3">
        <v>43124</v>
      </c>
      <c r="O165" s="3">
        <v>43124</v>
      </c>
      <c r="P165" s="5">
        <f>YEAR(Tab_SuiviOF[[#This Row],[DATEFINREVISEE]])</f>
        <v>2018</v>
      </c>
      <c r="Q165" s="5">
        <f>MONTH(Tab_SuiviOF[[#This Row],[DATEFINREVISEE]])</f>
        <v>1</v>
      </c>
      <c r="R165" s="5">
        <f>WEEKNUM(Tab_SuiviOF[[#This Row],[DATEFINREVISEE]],21)</f>
        <v>4</v>
      </c>
      <c r="S165">
        <v>648</v>
      </c>
      <c r="T165">
        <v>648</v>
      </c>
      <c r="U165">
        <v>649</v>
      </c>
      <c r="V165" s="4">
        <f>Tab_SuiviOF[[#This Row],[QTEBL]]*Tab_SuiviOF[[#This Row],[POIDS NET]]</f>
        <v>584.1</v>
      </c>
      <c r="W165" s="4">
        <f>IFERROR(INDEX(Bd_MÉLANGES!$I:$I,MATCH('Bd_FABRICATIONS PF'!$G:$G,Bd_MÉLANGES!$J:$J,0)),0)</f>
        <v>586.29999999999995</v>
      </c>
      <c r="X165" s="4">
        <f>IFERROR(INDEX(Bd_MÉLANGES!$K:$K,MATCH(Tab_SuiviOF[[#This Row],[LOT A PRENDRE EN COMPTE]],Bd_MÉLANGES!$J:$J,0)),0)</f>
        <v>584</v>
      </c>
    </row>
    <row r="166" spans="1:24" hidden="1" x14ac:dyDescent="0.2">
      <c r="A166">
        <v>102</v>
      </c>
      <c r="B166">
        <v>5</v>
      </c>
      <c r="C166">
        <v>40709</v>
      </c>
      <c r="D166">
        <v>679488</v>
      </c>
      <c r="E166">
        <v>45765</v>
      </c>
      <c r="F166" t="str">
        <f t="array" ref="F166">INDEX(Bd_VENTILATIONS!$G:$G,MATCH(Tab_SuiviOF[[#This Row],[REFERENCE]]&amp;Tab_SuiviOF[[#This Row],[BLNO]],Bd_VENTILATIONS!$F:$F&amp;Bd_VENTILATIONS!$D:$D,0))</f>
        <v>A023M01-1</v>
      </c>
      <c r="G166" t="str">
        <f>IFERROR(MID(Tab_SuiviOF[[#This Row],[LOT]],1,SEARCH("-",Tab_SuiviOF[[#This Row],[LOT]])-1),Tab_SuiviOF[[#This Row],[LOT]])</f>
        <v>A023M01</v>
      </c>
      <c r="H166" t="s">
        <v>268</v>
      </c>
      <c r="I166" t="str">
        <f>INDEX(Bd_PF!$E:$E,MATCH(Tab_SuiviOF[[#This Row],[REFERENCE]],Bd_PF!$C:$C,0))</f>
        <v>Mousse saveur fruits rouges avec édulcorants - Boite 0.335 kg</v>
      </c>
      <c r="J166" t="str">
        <f>INDEX(Bd_PF!$D:$D,MATCH(Tab_SuiviOF[[#This Row],[REFERENCE]],Bd_PF!$C:$C,0))</f>
        <v>SF01276</v>
      </c>
      <c r="K166" s="4">
        <f>INDEX(Bd_PF!$I:$I,MATCH(Tab_SuiviOF[[#This Row],[REFERENCE]],Bd_PF!$C:$C,0))</f>
        <v>0.33500000000000002</v>
      </c>
      <c r="L166" t="str">
        <f>INDEX(Bd_PF!$J:$J,MATCH(Tab_SuiviOF[[#This Row],[REFERENCE]],Bd_PF!$C:$C,0))</f>
        <v>OTS</v>
      </c>
      <c r="M166" t="str">
        <f>INDEX(Bd_PF!$K:$K,MATCH(Tab_SuiviOF[[#This Row],[REFERENCE]],Bd_PF!$C:$C,0))</f>
        <v>Produit pesé</v>
      </c>
      <c r="N166" s="3">
        <v>43124</v>
      </c>
      <c r="O166" s="3">
        <v>43124</v>
      </c>
      <c r="P166" s="5">
        <f>YEAR(Tab_SuiviOF[[#This Row],[DATEFINREVISEE]])</f>
        <v>2018</v>
      </c>
      <c r="Q166" s="5">
        <f>MONTH(Tab_SuiviOF[[#This Row],[DATEFINREVISEE]])</f>
        <v>1</v>
      </c>
      <c r="R166" s="5">
        <f>WEEKNUM(Tab_SuiviOF[[#This Row],[DATEFINREVISEE]],21)</f>
        <v>4</v>
      </c>
      <c r="S166">
        <v>324</v>
      </c>
      <c r="T166">
        <v>324</v>
      </c>
      <c r="U166">
        <v>320</v>
      </c>
      <c r="V166" s="4">
        <f>Tab_SuiviOF[[#This Row],[QTEBL]]*Tab_SuiviOF[[#This Row],[POIDS NET]]</f>
        <v>107.2</v>
      </c>
      <c r="W166" s="4">
        <f>IFERROR(INDEX(Bd_MÉLANGES!$I:$I,MATCH('Bd_FABRICATIONS PF'!$G:$G,Bd_MÉLANGES!$J:$J,0)),0)</f>
        <v>108.5</v>
      </c>
      <c r="X166" s="4">
        <f>IFERROR(INDEX(Bd_MÉLANGES!$K:$K,MATCH(Tab_SuiviOF[[#This Row],[LOT A PRENDRE EN COMPTE]],Bd_MÉLANGES!$J:$J,0)),0)</f>
        <v>108.55</v>
      </c>
    </row>
    <row r="167" spans="1:24" hidden="1" x14ac:dyDescent="0.2">
      <c r="A167">
        <v>102</v>
      </c>
      <c r="B167">
        <v>5</v>
      </c>
      <c r="C167">
        <v>40711</v>
      </c>
      <c r="D167">
        <v>679508</v>
      </c>
      <c r="E167">
        <v>45760</v>
      </c>
      <c r="F167" t="str">
        <f t="array" ref="F167">INDEX(Bd_VENTILATIONS!$G:$G,MATCH(Tab_SuiviOF[[#This Row],[REFERENCE]]&amp;Tab_SuiviOF[[#This Row],[BLNO]],Bd_VENTILATIONS!$F:$F&amp;Bd_VENTILATIONS!$D:$D,0))</f>
        <v>A023M02-2</v>
      </c>
      <c r="G167" t="str">
        <f>IFERROR(MID(Tab_SuiviOF[[#This Row],[LOT]],1,SEARCH("-",Tab_SuiviOF[[#This Row],[LOT]])-1),Tab_SuiviOF[[#This Row],[LOT]])</f>
        <v>A023M02</v>
      </c>
      <c r="H167" t="s">
        <v>765</v>
      </c>
      <c r="I167" t="str">
        <f>INDEX(Bd_PF!$E:$E,MATCH(Tab_SuiviOF[[#This Row],[REFERENCE]],Bd_PF!$C:$C,0))</f>
        <v>Céréales instant saveur cacao Tonus Line 650 g</v>
      </c>
      <c r="J167" t="str">
        <f>INDEX(Bd_PF!$D:$D,MATCH(Tab_SuiviOF[[#This Row],[REFERENCE]],Bd_PF!$C:$C,0))</f>
        <v>SF01238</v>
      </c>
      <c r="K167" s="4">
        <f>INDEX(Bd_PF!$I:$I,MATCH(Tab_SuiviOF[[#This Row],[REFERENCE]],Bd_PF!$C:$C,0))</f>
        <v>0.65</v>
      </c>
      <c r="L167" t="str">
        <f>INDEX(Bd_PF!$J:$J,MATCH(Tab_SuiviOF[[#This Row],[REFERENCE]],Bd_PF!$C:$C,0))</f>
        <v>Tecse</v>
      </c>
      <c r="M167" t="str">
        <f>INDEX(Bd_PF!$K:$K,MATCH(Tab_SuiviOF[[#This Row],[REFERENCE]],Bd_PF!$C:$C,0))</f>
        <v>Produit pesé</v>
      </c>
      <c r="N167" s="3">
        <v>43123</v>
      </c>
      <c r="O167" s="3">
        <v>43124</v>
      </c>
      <c r="P167" s="5">
        <f>YEAR(Tab_SuiviOF[[#This Row],[DATEFINREVISEE]])</f>
        <v>2018</v>
      </c>
      <c r="Q167" s="5">
        <f>MONTH(Tab_SuiviOF[[#This Row],[DATEFINREVISEE]])</f>
        <v>1</v>
      </c>
      <c r="R167" s="5">
        <f>WEEKNUM(Tab_SuiviOF[[#This Row],[DATEFINREVISEE]],21)</f>
        <v>4</v>
      </c>
      <c r="S167">
        <v>648</v>
      </c>
      <c r="T167">
        <v>648</v>
      </c>
      <c r="U167">
        <v>641</v>
      </c>
      <c r="V167" s="4">
        <f>Tab_SuiviOF[[#This Row],[QTEBL]]*Tab_SuiviOF[[#This Row],[POIDS NET]]</f>
        <v>416.65000000000003</v>
      </c>
      <c r="W167" s="4">
        <f>IFERROR(INDEX(Bd_MÉLANGES!$I:$I,MATCH('Bd_FABRICATIONS PF'!$G:$G,Bd_MÉLANGES!$J:$J,0)),0)</f>
        <v>424.5</v>
      </c>
      <c r="X167" s="4">
        <f>IFERROR(INDEX(Bd_MÉLANGES!$K:$K,MATCH(Tab_SuiviOF[[#This Row],[LOT A PRENDRE EN COMPTE]],Bd_MÉLANGES!$J:$J,0)),0)</f>
        <v>422</v>
      </c>
    </row>
    <row r="168" spans="1:24" hidden="1" x14ac:dyDescent="0.2">
      <c r="A168">
        <v>102</v>
      </c>
      <c r="B168">
        <v>5</v>
      </c>
      <c r="C168">
        <v>40713</v>
      </c>
      <c r="D168">
        <v>679523</v>
      </c>
      <c r="E168">
        <v>45767</v>
      </c>
      <c r="F168" t="str">
        <f t="array" ref="F168">INDEX(Bd_VENTILATIONS!$G:$G,MATCH(Tab_SuiviOF[[#This Row],[REFERENCE]]&amp;Tab_SuiviOF[[#This Row],[BLNO]],Bd_VENTILATIONS!$F:$F&amp;Bd_VENTILATIONS!$D:$D,0))</f>
        <v>A023M03-2</v>
      </c>
      <c r="G168" t="str">
        <f>IFERROR(MID(Tab_SuiviOF[[#This Row],[LOT]],1,SEARCH("-",Tab_SuiviOF[[#This Row],[LOT]])-1),Tab_SuiviOF[[#This Row],[LOT]])</f>
        <v>A023M03</v>
      </c>
      <c r="H168" t="s">
        <v>932</v>
      </c>
      <c r="I168" t="str">
        <f>INDEX(Bd_PF!$E:$E,MATCH(Tab_SuiviOF[[#This Row],[REFERENCE]],Bd_PF!$C:$C,0))</f>
        <v>Crème HP saveur café sachet 200g "TOL"</v>
      </c>
      <c r="J168" t="str">
        <f>INDEX(Bd_PF!$D:$D,MATCH(Tab_SuiviOF[[#This Row],[REFERENCE]],Bd_PF!$C:$C,0))</f>
        <v>SF01242</v>
      </c>
      <c r="K168" s="4">
        <f>INDEX(Bd_PF!$I:$I,MATCH(Tab_SuiviOF[[#This Row],[REFERENCE]],Bd_PF!$C:$C,0))</f>
        <v>0.2</v>
      </c>
      <c r="L168" t="str">
        <f>INDEX(Bd_PF!$J:$J,MATCH(Tab_SuiviOF[[#This Row],[REFERENCE]],Bd_PF!$C:$C,0))</f>
        <v>Tecse</v>
      </c>
      <c r="M168" t="str">
        <f>INDEX(Bd_PF!$K:$K,MATCH(Tab_SuiviOF[[#This Row],[REFERENCE]],Bd_PF!$C:$C,0))</f>
        <v>Produit pesé</v>
      </c>
      <c r="N168" s="3">
        <v>43124</v>
      </c>
      <c r="O168" s="3">
        <v>43124</v>
      </c>
      <c r="P168" s="5">
        <f>YEAR(Tab_SuiviOF[[#This Row],[DATEFINREVISEE]])</f>
        <v>2018</v>
      </c>
      <c r="Q168" s="5">
        <f>MONTH(Tab_SuiviOF[[#This Row],[DATEFINREVISEE]])</f>
        <v>1</v>
      </c>
      <c r="R168" s="5">
        <f>WEEKNUM(Tab_SuiviOF[[#This Row],[DATEFINREVISEE]],21)</f>
        <v>4</v>
      </c>
      <c r="S168">
        <v>1620</v>
      </c>
      <c r="T168">
        <v>1620</v>
      </c>
      <c r="U168">
        <v>1573</v>
      </c>
      <c r="V168" s="4">
        <f>Tab_SuiviOF[[#This Row],[QTEBL]]*Tab_SuiviOF[[#This Row],[POIDS NET]]</f>
        <v>314.60000000000002</v>
      </c>
      <c r="W168" s="4">
        <f>IFERROR(INDEX(Bd_MÉLANGES!$I:$I,MATCH('Bd_FABRICATIONS PF'!$G:$G,Bd_MÉLANGES!$J:$J,0)),0)</f>
        <v>323.3</v>
      </c>
      <c r="X168" s="4">
        <f>IFERROR(INDEX(Bd_MÉLANGES!$K:$K,MATCH(Tab_SuiviOF[[#This Row],[LOT A PRENDRE EN COMPTE]],Bd_MÉLANGES!$J:$J,0)),0)</f>
        <v>324.00000000000006</v>
      </c>
    </row>
    <row r="169" spans="1:24" hidden="1" x14ac:dyDescent="0.2">
      <c r="A169">
        <v>102</v>
      </c>
      <c r="B169">
        <v>5</v>
      </c>
      <c r="C169">
        <v>40715</v>
      </c>
      <c r="D169">
        <v>679537</v>
      </c>
      <c r="E169">
        <v>45773</v>
      </c>
      <c r="F169" t="str">
        <f t="array" ref="F169">INDEX(Bd_VENTILATIONS!$G:$G,MATCH(Tab_SuiviOF[[#This Row],[REFERENCE]]&amp;Tab_SuiviOF[[#This Row],[BLNO]],Bd_VENTILATIONS!$F:$F&amp;Bd_VENTILATIONS!$D:$D,0))</f>
        <v>A024M01-2</v>
      </c>
      <c r="G169" t="str">
        <f>IFERROR(MID(Tab_SuiviOF[[#This Row],[LOT]],1,SEARCH("-",Tab_SuiviOF[[#This Row],[LOT]])-1),Tab_SuiviOF[[#This Row],[LOT]])</f>
        <v>A024M01</v>
      </c>
      <c r="H169" t="s">
        <v>747</v>
      </c>
      <c r="I169" t="str">
        <f>INDEX(Bd_PF!$E:$E,MATCH(Tab_SuiviOF[[#This Row],[REFERENCE]],Bd_PF!$C:$C,0))</f>
        <v>Velouté de légumes du soleil HP HC - sachet 70g - Tonus Line</v>
      </c>
      <c r="J169" t="str">
        <f>INDEX(Bd_PF!$D:$D,MATCH(Tab_SuiviOF[[#This Row],[REFERENCE]],Bd_PF!$C:$C,0))</f>
        <v>SF00984</v>
      </c>
      <c r="K169" s="4">
        <f>INDEX(Bd_PF!$I:$I,MATCH(Tab_SuiviOF[[#This Row],[REFERENCE]],Bd_PF!$C:$C,0))</f>
        <v>7.0000000000000007E-2</v>
      </c>
      <c r="L169" t="str">
        <f>INDEX(Bd_PF!$J:$J,MATCH(Tab_SuiviOF[[#This Row],[REFERENCE]],Bd_PF!$C:$C,0))</f>
        <v>Tecse</v>
      </c>
      <c r="M169" t="str">
        <f>INDEX(Bd_PF!$K:$K,MATCH(Tab_SuiviOF[[#This Row],[REFERENCE]],Bd_PF!$C:$C,0))</f>
        <v>Produit pesé</v>
      </c>
      <c r="N169" s="3">
        <v>43124</v>
      </c>
      <c r="O169" s="3">
        <v>43124</v>
      </c>
      <c r="P169" s="5">
        <f>YEAR(Tab_SuiviOF[[#This Row],[DATEFINREVISEE]])</f>
        <v>2018</v>
      </c>
      <c r="Q169" s="5">
        <f>MONTH(Tab_SuiviOF[[#This Row],[DATEFINREVISEE]])</f>
        <v>1</v>
      </c>
      <c r="R169" s="5">
        <f>WEEKNUM(Tab_SuiviOF[[#This Row],[DATEFINREVISEE]],21)</f>
        <v>4</v>
      </c>
      <c r="S169">
        <v>2592</v>
      </c>
      <c r="T169">
        <v>2592</v>
      </c>
      <c r="U169">
        <v>2441</v>
      </c>
      <c r="V169" s="4">
        <f>Tab_SuiviOF[[#This Row],[QTEBL]]*Tab_SuiviOF[[#This Row],[POIDS NET]]</f>
        <v>170.87</v>
      </c>
      <c r="W169" s="4">
        <f>IFERROR(INDEX(Bd_MÉLANGES!$I:$I,MATCH('Bd_FABRICATIONS PF'!$G:$G,Bd_MÉLANGES!$J:$J,0)),0)</f>
        <v>182.1</v>
      </c>
      <c r="X169" s="4">
        <f>IFERROR(INDEX(Bd_MÉLANGES!$K:$K,MATCH(Tab_SuiviOF[[#This Row],[LOT A PRENDRE EN COMPTE]],Bd_MÉLANGES!$J:$J,0)),0)</f>
        <v>181.99999999999997</v>
      </c>
    </row>
    <row r="170" spans="1:24" hidden="1" x14ac:dyDescent="0.2">
      <c r="A170">
        <v>102</v>
      </c>
      <c r="B170">
        <v>5</v>
      </c>
      <c r="C170">
        <v>40721</v>
      </c>
      <c r="D170">
        <v>679597</v>
      </c>
      <c r="E170">
        <v>45770</v>
      </c>
      <c r="F170" t="str">
        <f t="array" ref="F170">INDEX(Bd_VENTILATIONS!$G:$G,MATCH(Tab_SuiviOF[[#This Row],[REFERENCE]]&amp;Tab_SuiviOF[[#This Row],[BLNO]],Bd_VENTILATIONS!$F:$F&amp;Bd_VENTILATIONS!$D:$D,0))</f>
        <v>A023M07-1</v>
      </c>
      <c r="G170" t="str">
        <f>IFERROR(MID(Tab_SuiviOF[[#This Row],[LOT]],1,SEARCH("-",Tab_SuiviOF[[#This Row],[LOT]])-1),Tab_SuiviOF[[#This Row],[LOT]])</f>
        <v>A023M07</v>
      </c>
      <c r="H170" t="s">
        <v>471</v>
      </c>
      <c r="I170" t="str">
        <f>INDEX(Bd_PF!$E:$E,MATCH(Tab_SuiviOF[[#This Row],[REFERENCE]],Bd_PF!$C:$C,0))</f>
        <v>Fonds brun 1 kg  "Nutrisens Performance"</v>
      </c>
      <c r="J170" t="str">
        <f>INDEX(Bd_PF!$D:$D,MATCH(Tab_SuiviOF[[#This Row],[REFERENCE]],Bd_PF!$C:$C,0))</f>
        <v>SF01322</v>
      </c>
      <c r="K170" s="4">
        <f>INDEX(Bd_PF!$I:$I,MATCH(Tab_SuiviOF[[#This Row],[REFERENCE]],Bd_PF!$C:$C,0))</f>
        <v>1</v>
      </c>
      <c r="L170" t="str">
        <f>INDEX(Bd_PF!$J:$J,MATCH(Tab_SuiviOF[[#This Row],[REFERENCE]],Bd_PF!$C:$C,0))</f>
        <v>OTS</v>
      </c>
      <c r="M170" t="str">
        <f>INDEX(Bd_PF!$K:$K,MATCH(Tab_SuiviOF[[#This Row],[REFERENCE]],Bd_PF!$C:$C,0))</f>
        <v>Produit pesé</v>
      </c>
      <c r="N170" s="3">
        <v>43124</v>
      </c>
      <c r="O170" s="3">
        <v>43124</v>
      </c>
      <c r="P170" s="5">
        <f>YEAR(Tab_SuiviOF[[#This Row],[DATEFINREVISEE]])</f>
        <v>2018</v>
      </c>
      <c r="Q170" s="5">
        <f>MONTH(Tab_SuiviOF[[#This Row],[DATEFINREVISEE]])</f>
        <v>1</v>
      </c>
      <c r="R170" s="5">
        <f>WEEKNUM(Tab_SuiviOF[[#This Row],[DATEFINREVISEE]],21)</f>
        <v>4</v>
      </c>
      <c r="S170">
        <v>324</v>
      </c>
      <c r="T170">
        <v>324</v>
      </c>
      <c r="U170">
        <v>322</v>
      </c>
      <c r="V170" s="4">
        <f>Tab_SuiviOF[[#This Row],[QTEBL]]*Tab_SuiviOF[[#This Row],[POIDS NET]]</f>
        <v>322</v>
      </c>
      <c r="W170" s="4">
        <f>IFERROR(INDEX(Bd_MÉLANGES!$I:$I,MATCH('Bd_FABRICATIONS PF'!$G:$G,Bd_MÉLANGES!$J:$J,0)),0)</f>
        <v>327.3</v>
      </c>
      <c r="X170" s="4">
        <f>IFERROR(INDEX(Bd_MÉLANGES!$K:$K,MATCH(Tab_SuiviOF[[#This Row],[LOT A PRENDRE EN COMPTE]],Bd_MÉLANGES!$J:$J,0)),0)</f>
        <v>323.97999999999996</v>
      </c>
    </row>
    <row r="171" spans="1:24" hidden="1" x14ac:dyDescent="0.2">
      <c r="A171">
        <v>102</v>
      </c>
      <c r="B171">
        <v>5</v>
      </c>
      <c r="C171">
        <v>40723</v>
      </c>
      <c r="D171">
        <v>679621</v>
      </c>
      <c r="E171">
        <v>45774</v>
      </c>
      <c r="F171" t="str">
        <f t="array" ref="F171">INDEX(Bd_VENTILATIONS!$G:$G,MATCH(Tab_SuiviOF[[#This Row],[REFERENCE]]&amp;Tab_SuiviOF[[#This Row],[BLNO]],Bd_VENTILATIONS!$F:$F&amp;Bd_VENTILATIONS!$D:$D,0))</f>
        <v>A023M05-1</v>
      </c>
      <c r="G171" t="str">
        <f>IFERROR(MID(Tab_SuiviOF[[#This Row],[LOT]],1,SEARCH("-",Tab_SuiviOF[[#This Row],[LOT]])-1),Tab_SuiviOF[[#This Row],[LOT]])</f>
        <v>A023M05</v>
      </c>
      <c r="H171" t="s">
        <v>530</v>
      </c>
      <c r="I171" t="str">
        <f>INDEX(Bd_PF!$E:$E,MATCH(Tab_SuiviOF[[#This Row],[REFERENCE]],Bd_PF!$C:$C,0))</f>
        <v>Bouillon de boeuf 1 kg "NUTRISENS PERFORMANCE"</v>
      </c>
      <c r="J171" t="str">
        <f>INDEX(Bd_PF!$D:$D,MATCH(Tab_SuiviOF[[#This Row],[REFERENCE]],Bd_PF!$C:$C,0))</f>
        <v>SF01311</v>
      </c>
      <c r="K171" s="4">
        <f>INDEX(Bd_PF!$I:$I,MATCH(Tab_SuiviOF[[#This Row],[REFERENCE]],Bd_PF!$C:$C,0))</f>
        <v>1</v>
      </c>
      <c r="L171" t="str">
        <f>INDEX(Bd_PF!$J:$J,MATCH(Tab_SuiviOF[[#This Row],[REFERENCE]],Bd_PF!$C:$C,0))</f>
        <v>OTS</v>
      </c>
      <c r="M171" t="str">
        <f>INDEX(Bd_PF!$K:$K,MATCH(Tab_SuiviOF[[#This Row],[REFERENCE]],Bd_PF!$C:$C,0))</f>
        <v>Produit pesé</v>
      </c>
      <c r="N171" s="3">
        <v>43124</v>
      </c>
      <c r="O171" s="3">
        <v>43124</v>
      </c>
      <c r="P171" s="5">
        <f>YEAR(Tab_SuiviOF[[#This Row],[DATEFINREVISEE]])</f>
        <v>2018</v>
      </c>
      <c r="Q171" s="5">
        <f>MONTH(Tab_SuiviOF[[#This Row],[DATEFINREVISEE]])</f>
        <v>1</v>
      </c>
      <c r="R171" s="5">
        <f>WEEKNUM(Tab_SuiviOF[[#This Row],[DATEFINREVISEE]],21)</f>
        <v>4</v>
      </c>
      <c r="S171">
        <v>270</v>
      </c>
      <c r="T171">
        <v>270</v>
      </c>
      <c r="U171">
        <v>265</v>
      </c>
      <c r="V171" s="4">
        <f>Tab_SuiviOF[[#This Row],[QTEBL]]*Tab_SuiviOF[[#This Row],[POIDS NET]]</f>
        <v>265</v>
      </c>
      <c r="W171" s="4">
        <f>IFERROR(INDEX(Bd_MÉLANGES!$I:$I,MATCH('Bd_FABRICATIONS PF'!$G:$G,Bd_MÉLANGES!$J:$J,0)),0)</f>
        <v>269.7</v>
      </c>
      <c r="X171" s="4">
        <f>IFERROR(INDEX(Bd_MÉLANGES!$K:$K,MATCH(Tab_SuiviOF[[#This Row],[LOT A PRENDRE EN COMPTE]],Bd_MÉLANGES!$J:$J,0)),0)</f>
        <v>269.99999999999994</v>
      </c>
    </row>
    <row r="172" spans="1:24" hidden="1" x14ac:dyDescent="0.2">
      <c r="A172">
        <v>102</v>
      </c>
      <c r="B172">
        <v>5</v>
      </c>
      <c r="C172">
        <v>40848</v>
      </c>
      <c r="D172">
        <v>681130</v>
      </c>
      <c r="E172">
        <v>45766</v>
      </c>
      <c r="F172" t="str">
        <f t="array" ref="F172">INDEX(Bd_VENTILATIONS!$G:$G,MATCH(Tab_SuiviOF[[#This Row],[REFERENCE]]&amp;Tab_SuiviOF[[#This Row],[BLNO]],Bd_VENTILATIONS!$F:$F&amp;Bd_VENTILATIONS!$D:$D,0))</f>
        <v>A023M06-1</v>
      </c>
      <c r="G172" t="str">
        <f>IFERROR(MID(Tab_SuiviOF[[#This Row],[LOT]],1,SEARCH("-",Tab_SuiviOF[[#This Row],[LOT]])-1),Tab_SuiviOF[[#This Row],[LOT]])</f>
        <v>A023M06</v>
      </c>
      <c r="H172" t="s">
        <v>605</v>
      </c>
      <c r="I172" t="str">
        <f>INDEX(Bd_PF!$E:$E,MATCH(Tab_SuiviOF[[#This Row],[REFERENCE]],Bd_PF!$C:$C,0))</f>
        <v>Jus de veau boite 0kg900 Cookalim</v>
      </c>
      <c r="J172" t="str">
        <f>INDEX(Bd_PF!$D:$D,MATCH(Tab_SuiviOF[[#This Row],[REFERENCE]],Bd_PF!$C:$C,0))</f>
        <v>SF00892</v>
      </c>
      <c r="K172" s="4">
        <f>INDEX(Bd_PF!$I:$I,MATCH(Tab_SuiviOF[[#This Row],[REFERENCE]],Bd_PF!$C:$C,0))</f>
        <v>0.9</v>
      </c>
      <c r="L172" t="str">
        <f>INDEX(Bd_PF!$J:$J,MATCH(Tab_SuiviOF[[#This Row],[REFERENCE]],Bd_PF!$C:$C,0))</f>
        <v>OTS</v>
      </c>
      <c r="M172" t="str">
        <f>INDEX(Bd_PF!$K:$K,MATCH(Tab_SuiviOF[[#This Row],[REFERENCE]],Bd_PF!$C:$C,0))</f>
        <v>Produit pesé</v>
      </c>
      <c r="N172" s="3">
        <v>43124</v>
      </c>
      <c r="O172" s="3">
        <v>43124</v>
      </c>
      <c r="P172" s="5">
        <f>YEAR(Tab_SuiviOF[[#This Row],[DATEFINREVISEE]])</f>
        <v>2018</v>
      </c>
      <c r="Q172" s="5">
        <f>MONTH(Tab_SuiviOF[[#This Row],[DATEFINREVISEE]])</f>
        <v>1</v>
      </c>
      <c r="R172" s="5">
        <f>WEEKNUM(Tab_SuiviOF[[#This Row],[DATEFINREVISEE]],21)</f>
        <v>4</v>
      </c>
      <c r="S172">
        <v>216</v>
      </c>
      <c r="T172">
        <v>216</v>
      </c>
      <c r="U172">
        <v>212</v>
      </c>
      <c r="V172" s="4">
        <f>Tab_SuiviOF[[#This Row],[QTEBL]]*Tab_SuiviOF[[#This Row],[POIDS NET]]</f>
        <v>190.8</v>
      </c>
      <c r="W172" s="4">
        <f>IFERROR(INDEX(Bd_MÉLANGES!$I:$I,MATCH('Bd_FABRICATIONS PF'!$G:$G,Bd_MÉLANGES!$J:$J,0)),0)</f>
        <v>193.9</v>
      </c>
      <c r="X172" s="4">
        <f>IFERROR(INDEX(Bd_MÉLANGES!$K:$K,MATCH(Tab_SuiviOF[[#This Row],[LOT A PRENDRE EN COMPTE]],Bd_MÉLANGES!$J:$J,0)),0)</f>
        <v>195.03000000000003</v>
      </c>
    </row>
    <row r="173" spans="1:24" hidden="1" x14ac:dyDescent="0.2">
      <c r="A173">
        <v>102</v>
      </c>
      <c r="B173">
        <v>5</v>
      </c>
      <c r="C173">
        <v>41024</v>
      </c>
      <c r="D173">
        <v>682741</v>
      </c>
      <c r="E173">
        <v>45769</v>
      </c>
      <c r="F173" t="str">
        <f t="array" ref="F173">INDEX(Bd_VENTILATIONS!$G:$G,MATCH(Tab_SuiviOF[[#This Row],[REFERENCE]]&amp;Tab_SuiviOF[[#This Row],[BLNO]],Bd_VENTILATIONS!$F:$F&amp;Bd_VENTILATIONS!$D:$D,0))</f>
        <v>A003MR10-2</v>
      </c>
      <c r="G173" t="str">
        <f>IFERROR(MID(Tab_SuiviOF[[#This Row],[LOT]],1,SEARCH("-",Tab_SuiviOF[[#This Row],[LOT]])-1),Tab_SuiviOF[[#This Row],[LOT]])</f>
        <v>A003MR10</v>
      </c>
      <c r="H173" t="s">
        <v>1160</v>
      </c>
      <c r="I173" t="str">
        <f>INDEX(Bd_PF!$E:$E,MATCH(Tab_SuiviOF[[#This Row],[REFERENCE]],Bd_PF!$C:$C,0))</f>
        <v>Céréal'nut HP+ saveur biscuit sachet 50 g (ALLERGENES)</v>
      </c>
      <c r="J173" t="str">
        <f>INDEX(Bd_PF!$D:$D,MATCH(Tab_SuiviOF[[#This Row],[REFERENCE]],Bd_PF!$C:$C,0))</f>
        <v>SF01220</v>
      </c>
      <c r="K173" s="4">
        <f>INDEX(Bd_PF!$I:$I,MATCH(Tab_SuiviOF[[#This Row],[REFERENCE]],Bd_PF!$C:$C,0))</f>
        <v>0.05</v>
      </c>
      <c r="L173" t="str">
        <f>INDEX(Bd_PF!$J:$J,MATCH(Tab_SuiviOF[[#This Row],[REFERENCE]],Bd_PF!$C:$C,0))</f>
        <v>Tecse</v>
      </c>
      <c r="M173" t="str">
        <f>INDEX(Bd_PF!$K:$K,MATCH(Tab_SuiviOF[[#This Row],[REFERENCE]],Bd_PF!$C:$C,0))</f>
        <v>Produit pesé</v>
      </c>
      <c r="N173" s="3">
        <v>43124</v>
      </c>
      <c r="O173" s="3">
        <v>43124</v>
      </c>
      <c r="P173" s="5">
        <f>YEAR(Tab_SuiviOF[[#This Row],[DATEFINREVISEE]])</f>
        <v>2018</v>
      </c>
      <c r="Q173" s="5">
        <f>MONTH(Tab_SuiviOF[[#This Row],[DATEFINREVISEE]])</f>
        <v>1</v>
      </c>
      <c r="R173" s="5">
        <f>WEEKNUM(Tab_SuiviOF[[#This Row],[DATEFINREVISEE]],21)</f>
        <v>4</v>
      </c>
      <c r="S173">
        <v>288</v>
      </c>
      <c r="T173">
        <v>288</v>
      </c>
      <c r="U173">
        <v>278</v>
      </c>
      <c r="V173" s="4">
        <f>Tab_SuiviOF[[#This Row],[QTEBL]]*Tab_SuiviOF[[#This Row],[POIDS NET]]</f>
        <v>13.9</v>
      </c>
      <c r="W173" s="4">
        <f>IFERROR(INDEX(Bd_MÉLANGES!$I:$I,MATCH('Bd_FABRICATIONS PF'!$G:$G,Bd_MÉLANGES!$J:$J,0)),0)</f>
        <v>0</v>
      </c>
      <c r="X173" s="4">
        <f>IFERROR(INDEX(Bd_MÉLANGES!$K:$K,MATCH(Tab_SuiviOF[[#This Row],[LOT A PRENDRE EN COMPTE]],Bd_MÉLANGES!$J:$J,0)),0)</f>
        <v>0</v>
      </c>
    </row>
    <row r="174" spans="1:24" hidden="1" x14ac:dyDescent="0.2">
      <c r="A174">
        <v>102</v>
      </c>
      <c r="B174">
        <v>5</v>
      </c>
      <c r="C174">
        <v>41034</v>
      </c>
      <c r="D174">
        <v>683056</v>
      </c>
      <c r="E174">
        <v>45771</v>
      </c>
      <c r="F174" t="str">
        <f t="array" ref="F174">INDEX(Bd_VENTILATIONS!$G:$G,MATCH(Tab_SuiviOF[[#This Row],[REFERENCE]]&amp;Tab_SuiviOF[[#This Row],[BLNO]],Bd_VENTILATIONS!$F:$F&amp;Bd_VENTILATIONS!$D:$D,0))</f>
        <v>AS04PU04-7</v>
      </c>
      <c r="G174" t="str">
        <f>IFERROR(MID(Tab_SuiviOF[[#This Row],[LOT]],1,SEARCH("-",Tab_SuiviOF[[#This Row],[LOT]])-1),Tab_SuiviOF[[#This Row],[LOT]])</f>
        <v>AS04PU04</v>
      </c>
      <c r="H174" t="s">
        <v>298</v>
      </c>
      <c r="I174" t="str">
        <f>INDEX(Bd_PF!$E:$E,MATCH(Tab_SuiviOF[[#This Row],[REFERENCE]],Bd_PF!$C:$C,0))</f>
        <v>Purée du Chef pauvre en sodium sac 5 kg</v>
      </c>
      <c r="J174" t="str">
        <f>INDEX(Bd_PF!$D:$D,MATCH(Tab_SuiviOF[[#This Row],[REFERENCE]],Bd_PF!$C:$C,0))</f>
        <v>SF01356</v>
      </c>
      <c r="K174" s="4">
        <f>INDEX(Bd_PF!$I:$I,MATCH(Tab_SuiviOF[[#This Row],[REFERENCE]],Bd_PF!$C:$C,0))</f>
        <v>5</v>
      </c>
      <c r="L174" t="str">
        <f>INDEX(Bd_PF!$J:$J,MATCH(Tab_SuiviOF[[#This Row],[REFERENCE]],Bd_PF!$C:$C,0))</f>
        <v>Purée</v>
      </c>
      <c r="M174" t="str">
        <f>INDEX(Bd_PF!$K:$K,MATCH(Tab_SuiviOF[[#This Row],[REFERENCE]],Bd_PF!$C:$C,0))</f>
        <v>Purée</v>
      </c>
      <c r="N174" s="3">
        <v>43124</v>
      </c>
      <c r="O174" s="3">
        <v>43124</v>
      </c>
      <c r="P174" s="5">
        <f>YEAR(Tab_SuiviOF[[#This Row],[DATEFINREVISEE]])</f>
        <v>2018</v>
      </c>
      <c r="Q174" s="5">
        <f>MONTH(Tab_SuiviOF[[#This Row],[DATEFINREVISEE]])</f>
        <v>1</v>
      </c>
      <c r="R174" s="5">
        <f>WEEKNUM(Tab_SuiviOF[[#This Row],[DATEFINREVISEE]],21)</f>
        <v>4</v>
      </c>
      <c r="S174">
        <v>1065</v>
      </c>
      <c r="T174">
        <v>1045</v>
      </c>
      <c r="U174">
        <v>1041</v>
      </c>
      <c r="V174" s="4">
        <f>Tab_SuiviOF[[#This Row],[QTEBL]]*Tab_SuiviOF[[#This Row],[POIDS NET]]</f>
        <v>5205</v>
      </c>
      <c r="W174" s="4">
        <f>IFERROR(INDEX(Bd_MÉLANGES!$I:$I,MATCH('Bd_FABRICATIONS PF'!$G:$G,Bd_MÉLANGES!$J:$J,0)),0)</f>
        <v>0</v>
      </c>
      <c r="X174" s="4">
        <f>IFERROR(INDEX(Bd_MÉLANGES!$K:$K,MATCH(Tab_SuiviOF[[#This Row],[LOT A PRENDRE EN COMPTE]],Bd_MÉLANGES!$J:$J,0)),0)</f>
        <v>0</v>
      </c>
    </row>
    <row r="175" spans="1:24" hidden="1" x14ac:dyDescent="0.2">
      <c r="A175">
        <v>102</v>
      </c>
      <c r="B175">
        <v>5</v>
      </c>
      <c r="C175">
        <v>40719</v>
      </c>
      <c r="D175">
        <v>679575</v>
      </c>
      <c r="E175">
        <v>45802</v>
      </c>
      <c r="F175" t="str">
        <f t="array" ref="F175">INDEX(Bd_VENTILATIONS!$G:$G,MATCH(Tab_SuiviOF[[#This Row],[REFERENCE]]&amp;Tab_SuiviOF[[#This Row],[BLNO]],Bd_VENTILATIONS!$F:$F&amp;Bd_VENTILATIONS!$D:$D,0))</f>
        <v>A024M02-3</v>
      </c>
      <c r="G175" t="str">
        <f>IFERROR(MID(Tab_SuiviOF[[#This Row],[LOT]],1,SEARCH("-",Tab_SuiviOF[[#This Row],[LOT]])-1),Tab_SuiviOF[[#This Row],[LOT]])</f>
        <v>A024M02</v>
      </c>
      <c r="H175" t="s">
        <v>572</v>
      </c>
      <c r="I175" t="str">
        <f>INDEX(Bd_PF!$E:$E,MATCH(Tab_SuiviOF[[#This Row],[REFERENCE]],Bd_PF!$C:$C,0))</f>
        <v>Potage instant tomate salé 20g "NUTRISENS PERFORMANCE"</v>
      </c>
      <c r="J175" t="str">
        <f>INDEX(Bd_PF!$D:$D,MATCH(Tab_SuiviOF[[#This Row],[REFERENCE]],Bd_PF!$C:$C,0))</f>
        <v>SF01422</v>
      </c>
      <c r="K175" s="4">
        <f>INDEX(Bd_PF!$I:$I,MATCH(Tab_SuiviOF[[#This Row],[REFERENCE]],Bd_PF!$C:$C,0))</f>
        <v>0.02</v>
      </c>
      <c r="L175" t="str">
        <f>INDEX(Bd_PF!$J:$J,MATCH(Tab_SuiviOF[[#This Row],[REFERENCE]],Bd_PF!$C:$C,0))</f>
        <v>Rovema</v>
      </c>
      <c r="M175" t="str">
        <f>INDEX(Bd_PF!$K:$K,MATCH(Tab_SuiviOF[[#This Row],[REFERENCE]],Bd_PF!$C:$C,0))</f>
        <v>Produit pesé</v>
      </c>
      <c r="N175" s="3">
        <v>43125</v>
      </c>
      <c r="O175" s="3">
        <v>43125</v>
      </c>
      <c r="P175" s="5">
        <f>YEAR(Tab_SuiviOF[[#This Row],[DATEFINREVISEE]])</f>
        <v>2018</v>
      </c>
      <c r="Q175" s="5">
        <f>MONTH(Tab_SuiviOF[[#This Row],[DATEFINREVISEE]])</f>
        <v>1</v>
      </c>
      <c r="R175" s="5">
        <f>WEEKNUM(Tab_SuiviOF[[#This Row],[DATEFINREVISEE]],21)</f>
        <v>4</v>
      </c>
      <c r="S175">
        <v>30000</v>
      </c>
      <c r="T175">
        <v>30000</v>
      </c>
      <c r="U175">
        <v>29000</v>
      </c>
      <c r="V175" s="4">
        <f>Tab_SuiviOF[[#This Row],[QTEBL]]*Tab_SuiviOF[[#This Row],[POIDS NET]]</f>
        <v>580</v>
      </c>
      <c r="W175" s="4">
        <f>IFERROR(INDEX(Bd_MÉLANGES!$I:$I,MATCH('Bd_FABRICATIONS PF'!$G:$G,Bd_MÉLANGES!$J:$J,0)),0)</f>
        <v>600</v>
      </c>
      <c r="X175" s="4">
        <f>IFERROR(INDEX(Bd_MÉLANGES!$K:$K,MATCH(Tab_SuiviOF[[#This Row],[LOT A PRENDRE EN COMPTE]],Bd_MÉLANGES!$J:$J,0)),0)</f>
        <v>600.00000000000023</v>
      </c>
    </row>
    <row r="176" spans="1:24" hidden="1" x14ac:dyDescent="0.2">
      <c r="A176">
        <v>102</v>
      </c>
      <c r="B176">
        <v>5</v>
      </c>
      <c r="C176">
        <v>40758</v>
      </c>
      <c r="D176">
        <v>679971</v>
      </c>
      <c r="E176">
        <v>45784</v>
      </c>
      <c r="F176" t="str">
        <f t="array" ref="F176">INDEX(Bd_VENTILATIONS!$G:$G,MATCH(Tab_SuiviOF[[#This Row],[REFERENCE]]&amp;Tab_SuiviOF[[#This Row],[BLNO]],Bd_VENTILATIONS!$F:$F&amp;Bd_VENTILATIONS!$D:$D,0))</f>
        <v>A018M10-8</v>
      </c>
      <c r="G176" t="str">
        <f>IFERROR(MID(Tab_SuiviOF[[#This Row],[LOT]],1,SEARCH("-",Tab_SuiviOF[[#This Row],[LOT]])-1),Tab_SuiviOF[[#This Row],[LOT]])</f>
        <v>A018M10</v>
      </c>
      <c r="H176" t="s">
        <v>831</v>
      </c>
      <c r="I176" t="str">
        <f>INDEX(Bd_PF!$E:$E,MATCH(Tab_SuiviOF[[#This Row],[REFERENCE]],Bd_PF!$C:$C,0))</f>
        <v>Hydrinstant parf.pomme avec sucre et édulc stick 30g Tonus line</v>
      </c>
      <c r="J176" t="str">
        <f>INDEX(Bd_PF!$D:$D,MATCH(Tab_SuiviOF[[#This Row],[REFERENCE]],Bd_PF!$C:$C,0))</f>
        <v>SF01299</v>
      </c>
      <c r="K176" s="4">
        <f>INDEX(Bd_PF!$I:$I,MATCH(Tab_SuiviOF[[#This Row],[REFERENCE]],Bd_PF!$C:$C,0))</f>
        <v>0.03</v>
      </c>
      <c r="L176" t="str">
        <f>INDEX(Bd_PF!$J:$J,MATCH(Tab_SuiviOF[[#This Row],[REFERENCE]],Bd_PF!$C:$C,0))</f>
        <v>Stick</v>
      </c>
      <c r="M176" t="str">
        <f>INDEX(Bd_PF!$K:$K,MATCH(Tab_SuiviOF[[#This Row],[REFERENCE]],Bd_PF!$C:$C,0))</f>
        <v>Produit pesé</v>
      </c>
      <c r="N176" s="3">
        <v>43124</v>
      </c>
      <c r="O176" s="3">
        <v>43125</v>
      </c>
      <c r="P176" s="5">
        <f>YEAR(Tab_SuiviOF[[#This Row],[DATEFINREVISEE]])</f>
        <v>2018</v>
      </c>
      <c r="Q176" s="5">
        <f>MONTH(Tab_SuiviOF[[#This Row],[DATEFINREVISEE]])</f>
        <v>1</v>
      </c>
      <c r="R176" s="5">
        <f>WEEKNUM(Tab_SuiviOF[[#This Row],[DATEFINREVISEE]],21)</f>
        <v>4</v>
      </c>
      <c r="S176">
        <v>4860</v>
      </c>
      <c r="T176">
        <v>4860</v>
      </c>
      <c r="U176">
        <v>4710</v>
      </c>
      <c r="V176" s="4">
        <f>Tab_SuiviOF[[#This Row],[QTEBL]]*Tab_SuiviOF[[#This Row],[POIDS NET]]</f>
        <v>141.29999999999998</v>
      </c>
      <c r="W176" s="4">
        <f>IFERROR(INDEX(Bd_MÉLANGES!$I:$I,MATCH('Bd_FABRICATIONS PF'!$G:$G,Bd_MÉLANGES!$J:$J,0)),0)</f>
        <v>145.69999999999999</v>
      </c>
      <c r="X176" s="4">
        <f>IFERROR(INDEX(Bd_MÉLANGES!$K:$K,MATCH(Tab_SuiviOF[[#This Row],[LOT A PRENDRE EN COMPTE]],Bd_MÉLANGES!$J:$J,0)),0)</f>
        <v>145.78999999999996</v>
      </c>
    </row>
    <row r="177" spans="1:24" hidden="1" x14ac:dyDescent="0.2">
      <c r="A177">
        <v>102</v>
      </c>
      <c r="B177">
        <v>5</v>
      </c>
      <c r="C177">
        <v>40794</v>
      </c>
      <c r="D177">
        <v>680482</v>
      </c>
      <c r="E177">
        <v>45801</v>
      </c>
      <c r="F177" t="str">
        <f t="array" ref="F177">INDEX(Bd_VENTILATIONS!$G:$G,MATCH(Tab_SuiviOF[[#This Row],[REFERENCE]]&amp;Tab_SuiviOF[[#This Row],[BLNO]],Bd_VENTILATIONS!$F:$F&amp;Bd_VENTILATIONS!$D:$D,0))</f>
        <v>A022M02-8</v>
      </c>
      <c r="G177" t="str">
        <f>IFERROR(MID(Tab_SuiviOF[[#This Row],[LOT]],1,SEARCH("-",Tab_SuiviOF[[#This Row],[LOT]])-1),Tab_SuiviOF[[#This Row],[LOT]])</f>
        <v>A022M02</v>
      </c>
      <c r="H177" t="s">
        <v>825</v>
      </c>
      <c r="I177" t="str">
        <f>INDEX(Bd_PF!$E:$E,MATCH(Tab_SuiviOF[[#This Row],[REFERENCE]],Bd_PF!$C:$C,0))</f>
        <v>Hydrinstant parf.grenadine avec sucre et édulc stick 30g Tonus line</v>
      </c>
      <c r="J177" t="str">
        <f>INDEX(Bd_PF!$D:$D,MATCH(Tab_SuiviOF[[#This Row],[REFERENCE]],Bd_PF!$C:$C,0))</f>
        <v>SF01295</v>
      </c>
      <c r="K177" s="4">
        <f>INDEX(Bd_PF!$I:$I,MATCH(Tab_SuiviOF[[#This Row],[REFERENCE]],Bd_PF!$C:$C,0))</f>
        <v>0.03</v>
      </c>
      <c r="L177" t="str">
        <f>INDEX(Bd_PF!$J:$J,MATCH(Tab_SuiviOF[[#This Row],[REFERENCE]],Bd_PF!$C:$C,0))</f>
        <v>Stick</v>
      </c>
      <c r="M177" t="str">
        <f>INDEX(Bd_PF!$K:$K,MATCH(Tab_SuiviOF[[#This Row],[REFERENCE]],Bd_PF!$C:$C,0))</f>
        <v>Produit pesé</v>
      </c>
      <c r="N177" s="3">
        <v>43125</v>
      </c>
      <c r="O177" s="3">
        <v>43125</v>
      </c>
      <c r="P177" s="5">
        <f>YEAR(Tab_SuiviOF[[#This Row],[DATEFINREVISEE]])</f>
        <v>2018</v>
      </c>
      <c r="Q177" s="5">
        <f>MONTH(Tab_SuiviOF[[#This Row],[DATEFINREVISEE]])</f>
        <v>1</v>
      </c>
      <c r="R177" s="5">
        <f>WEEKNUM(Tab_SuiviOF[[#This Row],[DATEFINREVISEE]],21)</f>
        <v>4</v>
      </c>
      <c r="S177">
        <v>4860</v>
      </c>
      <c r="T177">
        <v>4860</v>
      </c>
      <c r="U177">
        <v>4695</v>
      </c>
      <c r="V177" s="4">
        <f>Tab_SuiviOF[[#This Row],[QTEBL]]*Tab_SuiviOF[[#This Row],[POIDS NET]]</f>
        <v>140.85</v>
      </c>
      <c r="W177" s="4">
        <f>IFERROR(INDEX(Bd_MÉLANGES!$I:$I,MATCH('Bd_FABRICATIONS PF'!$G:$G,Bd_MÉLANGES!$J:$J,0)),0)</f>
        <v>145.6</v>
      </c>
      <c r="X177" s="4">
        <f>IFERROR(INDEX(Bd_MÉLANGES!$K:$K,MATCH(Tab_SuiviOF[[#This Row],[LOT A PRENDRE EN COMPTE]],Bd_MÉLANGES!$J:$J,0)),0)</f>
        <v>145.81</v>
      </c>
    </row>
    <row r="178" spans="1:24" hidden="1" x14ac:dyDescent="0.2">
      <c r="A178">
        <v>102</v>
      </c>
      <c r="B178">
        <v>5</v>
      </c>
      <c r="C178">
        <v>41072</v>
      </c>
      <c r="D178">
        <v>683479</v>
      </c>
      <c r="E178">
        <v>45783</v>
      </c>
      <c r="F178" t="str">
        <f t="array" ref="F178">INDEX(Bd_VENTILATIONS!$G:$G,MATCH(Tab_SuiviOF[[#This Row],[REFERENCE]]&amp;Tab_SuiviOF[[#This Row],[BLNO]],Bd_VENTILATIONS!$F:$F&amp;Bd_VENTILATIONS!$D:$D,0))</f>
        <v>A025R01-1</v>
      </c>
      <c r="G178" t="str">
        <f>IFERROR(MID(Tab_SuiviOF[[#This Row],[LOT]],1,SEARCH("-",Tab_SuiviOF[[#This Row],[LOT]])-1),Tab_SuiviOF[[#This Row],[LOT]])</f>
        <v>A025R01</v>
      </c>
      <c r="H178" t="s">
        <v>2549</v>
      </c>
      <c r="I178" t="str">
        <f>INDEX(Bd_PF!$E:$E,MATCH(Tab_SuiviOF[[#This Row],[REFERENCE]],Bd_PF!$C:$C,0))</f>
        <v>Protipulse 550 g</v>
      </c>
      <c r="J178" t="str">
        <f>INDEX(Bd_PF!$D:$D,MATCH(Tab_SuiviOF[[#This Row],[REFERENCE]],Bd_PF!$C:$C,0))</f>
        <v>XMP866</v>
      </c>
      <c r="K178" s="4">
        <f>INDEX(Bd_PF!$I:$I,MATCH(Tab_SuiviOF[[#This Row],[REFERENCE]],Bd_PF!$C:$C,0))</f>
        <v>0.55000000000000004</v>
      </c>
      <c r="L178" t="str">
        <f>INDEX(Bd_PF!$J:$J,MATCH(Tab_SuiviOF[[#This Row],[REFERENCE]],Bd_PF!$C:$C,0))</f>
        <v>OTS</v>
      </c>
      <c r="M178" t="str">
        <f>INDEX(Bd_PF!$K:$K,MATCH(Tab_SuiviOF[[#This Row],[REFERENCE]],Bd_PF!$C:$C,0))</f>
        <v>Reconditionnement</v>
      </c>
      <c r="N178" s="3">
        <v>43125</v>
      </c>
      <c r="O178" s="3">
        <v>43125</v>
      </c>
      <c r="P178" s="5">
        <f>YEAR(Tab_SuiviOF[[#This Row],[DATEFINREVISEE]])</f>
        <v>2018</v>
      </c>
      <c r="Q178" s="5">
        <f>MONTH(Tab_SuiviOF[[#This Row],[DATEFINREVISEE]])</f>
        <v>1</v>
      </c>
      <c r="R178" s="5">
        <f>WEEKNUM(Tab_SuiviOF[[#This Row],[DATEFINREVISEE]],21)</f>
        <v>4</v>
      </c>
      <c r="S178">
        <v>909</v>
      </c>
      <c r="T178">
        <v>909</v>
      </c>
      <c r="U178">
        <v>846</v>
      </c>
      <c r="V178" s="4">
        <f>Tab_SuiviOF[[#This Row],[QTEBL]]*Tab_SuiviOF[[#This Row],[POIDS NET]]</f>
        <v>465.3</v>
      </c>
      <c r="W178" s="4">
        <f>IFERROR(INDEX(Bd_MÉLANGES!$I:$I,MATCH('Bd_FABRICATIONS PF'!$G:$G,Bd_MÉLANGES!$J:$J,0)),0)</f>
        <v>0</v>
      </c>
      <c r="X178" s="4">
        <f>IFERROR(INDEX(Bd_MÉLANGES!$K:$K,MATCH(Tab_SuiviOF[[#This Row],[LOT A PRENDRE EN COMPTE]],Bd_MÉLANGES!$J:$J,0)),0)</f>
        <v>0</v>
      </c>
    </row>
    <row r="179" spans="1:24" hidden="1" x14ac:dyDescent="0.2">
      <c r="A179">
        <v>102</v>
      </c>
      <c r="B179">
        <v>5</v>
      </c>
      <c r="C179">
        <v>41073</v>
      </c>
      <c r="D179">
        <v>683487</v>
      </c>
      <c r="E179">
        <v>45789</v>
      </c>
      <c r="F179" t="str">
        <f t="array" ref="F179">INDEX(Bd_VENTILATIONS!$G:$G,MATCH(Tab_SuiviOF[[#This Row],[REFERENCE]]&amp;Tab_SuiviOF[[#This Row],[BLNO]],Bd_VENTILATIONS!$F:$F&amp;Bd_VENTILATIONS!$D:$D,0))</f>
        <v>A025R02-1</v>
      </c>
      <c r="G179" t="str">
        <f>IFERROR(MID(Tab_SuiviOF[[#This Row],[LOT]],1,SEARCH("-",Tab_SuiviOF[[#This Row],[LOT]])-1),Tab_SuiviOF[[#This Row],[LOT]])</f>
        <v>A025R02</v>
      </c>
      <c r="H179" t="s">
        <v>2549</v>
      </c>
      <c r="I179" t="str">
        <f>INDEX(Bd_PF!$E:$E,MATCH(Tab_SuiviOF[[#This Row],[REFERENCE]],Bd_PF!$C:$C,0))</f>
        <v>Protipulse 550 g</v>
      </c>
      <c r="J179" t="str">
        <f>INDEX(Bd_PF!$D:$D,MATCH(Tab_SuiviOF[[#This Row],[REFERENCE]],Bd_PF!$C:$C,0))</f>
        <v>XMP866</v>
      </c>
      <c r="K179" s="4">
        <f>INDEX(Bd_PF!$I:$I,MATCH(Tab_SuiviOF[[#This Row],[REFERENCE]],Bd_PF!$C:$C,0))</f>
        <v>0.55000000000000004</v>
      </c>
      <c r="L179" t="str">
        <f>INDEX(Bd_PF!$J:$J,MATCH(Tab_SuiviOF[[#This Row],[REFERENCE]],Bd_PF!$C:$C,0))</f>
        <v>OTS</v>
      </c>
      <c r="M179" t="str">
        <f>INDEX(Bd_PF!$K:$K,MATCH(Tab_SuiviOF[[#This Row],[REFERENCE]],Bd_PF!$C:$C,0))</f>
        <v>Reconditionnement</v>
      </c>
      <c r="N179" s="3">
        <v>43125</v>
      </c>
      <c r="O179" s="3">
        <v>43125</v>
      </c>
      <c r="P179" s="5">
        <f>YEAR(Tab_SuiviOF[[#This Row],[DATEFINREVISEE]])</f>
        <v>2018</v>
      </c>
      <c r="Q179" s="5">
        <f>MONTH(Tab_SuiviOF[[#This Row],[DATEFINREVISEE]])</f>
        <v>1</v>
      </c>
      <c r="R179" s="5">
        <f>WEEKNUM(Tab_SuiviOF[[#This Row],[DATEFINREVISEE]],21)</f>
        <v>4</v>
      </c>
      <c r="S179">
        <v>909</v>
      </c>
      <c r="T179">
        <v>909</v>
      </c>
      <c r="U179">
        <v>848</v>
      </c>
      <c r="V179" s="4">
        <f>Tab_SuiviOF[[#This Row],[QTEBL]]*Tab_SuiviOF[[#This Row],[POIDS NET]]</f>
        <v>466.40000000000003</v>
      </c>
      <c r="W179" s="4">
        <f>IFERROR(INDEX(Bd_MÉLANGES!$I:$I,MATCH('Bd_FABRICATIONS PF'!$G:$G,Bd_MÉLANGES!$J:$J,0)),0)</f>
        <v>0</v>
      </c>
      <c r="X179" s="4">
        <f>IFERROR(INDEX(Bd_MÉLANGES!$K:$K,MATCH(Tab_SuiviOF[[#This Row],[LOT A PRENDRE EN COMPTE]],Bd_MÉLANGES!$J:$J,0)),0)</f>
        <v>0</v>
      </c>
    </row>
    <row r="180" spans="1:24" hidden="1" x14ac:dyDescent="0.2">
      <c r="A180">
        <v>102</v>
      </c>
      <c r="B180">
        <v>5</v>
      </c>
      <c r="C180">
        <v>41074</v>
      </c>
      <c r="D180">
        <v>683494</v>
      </c>
      <c r="E180">
        <v>45794</v>
      </c>
      <c r="F180" t="str">
        <f t="array" ref="F180">INDEX(Bd_VENTILATIONS!$G:$G,MATCH(Tab_SuiviOF[[#This Row],[REFERENCE]]&amp;Tab_SuiviOF[[#This Row],[BLNO]],Bd_VENTILATIONS!$F:$F&amp;Bd_VENTILATIONS!$D:$D,0))</f>
        <v>A025R03-1</v>
      </c>
      <c r="G180" t="str">
        <f>IFERROR(MID(Tab_SuiviOF[[#This Row],[LOT]],1,SEARCH("-",Tab_SuiviOF[[#This Row],[LOT]])-1),Tab_SuiviOF[[#This Row],[LOT]])</f>
        <v>A025R03</v>
      </c>
      <c r="H180" t="s">
        <v>2549</v>
      </c>
      <c r="I180" t="str">
        <f>INDEX(Bd_PF!$E:$E,MATCH(Tab_SuiviOF[[#This Row],[REFERENCE]],Bd_PF!$C:$C,0))</f>
        <v>Protipulse 550 g</v>
      </c>
      <c r="J180" t="str">
        <f>INDEX(Bd_PF!$D:$D,MATCH(Tab_SuiviOF[[#This Row],[REFERENCE]],Bd_PF!$C:$C,0))</f>
        <v>XMP866</v>
      </c>
      <c r="K180" s="4">
        <f>INDEX(Bd_PF!$I:$I,MATCH(Tab_SuiviOF[[#This Row],[REFERENCE]],Bd_PF!$C:$C,0))</f>
        <v>0.55000000000000004</v>
      </c>
      <c r="L180" t="str">
        <f>INDEX(Bd_PF!$J:$J,MATCH(Tab_SuiviOF[[#This Row],[REFERENCE]],Bd_PF!$C:$C,0))</f>
        <v>OTS</v>
      </c>
      <c r="M180" t="str">
        <f>INDEX(Bd_PF!$K:$K,MATCH(Tab_SuiviOF[[#This Row],[REFERENCE]],Bd_PF!$C:$C,0))</f>
        <v>Reconditionnement</v>
      </c>
      <c r="N180" s="3">
        <v>43125</v>
      </c>
      <c r="O180" s="3">
        <v>43125</v>
      </c>
      <c r="P180" s="5">
        <f>YEAR(Tab_SuiviOF[[#This Row],[DATEFINREVISEE]])</f>
        <v>2018</v>
      </c>
      <c r="Q180" s="5">
        <f>MONTH(Tab_SuiviOF[[#This Row],[DATEFINREVISEE]])</f>
        <v>1</v>
      </c>
      <c r="R180" s="5">
        <f>WEEKNUM(Tab_SuiviOF[[#This Row],[DATEFINREVISEE]],21)</f>
        <v>4</v>
      </c>
      <c r="S180">
        <v>909</v>
      </c>
      <c r="T180">
        <v>909</v>
      </c>
      <c r="U180">
        <v>849</v>
      </c>
      <c r="V180" s="4">
        <f>Tab_SuiviOF[[#This Row],[QTEBL]]*Tab_SuiviOF[[#This Row],[POIDS NET]]</f>
        <v>466.95000000000005</v>
      </c>
      <c r="W180" s="4">
        <f>IFERROR(INDEX(Bd_MÉLANGES!$I:$I,MATCH('Bd_FABRICATIONS PF'!$G:$G,Bd_MÉLANGES!$J:$J,0)),0)</f>
        <v>0</v>
      </c>
      <c r="X180" s="4">
        <f>IFERROR(INDEX(Bd_MÉLANGES!$K:$K,MATCH(Tab_SuiviOF[[#This Row],[LOT A PRENDRE EN COMPTE]],Bd_MÉLANGES!$J:$J,0)),0)</f>
        <v>0</v>
      </c>
    </row>
    <row r="181" spans="1:24" hidden="1" x14ac:dyDescent="0.2">
      <c r="A181">
        <v>102</v>
      </c>
      <c r="B181">
        <v>5</v>
      </c>
      <c r="C181">
        <v>41075</v>
      </c>
      <c r="D181">
        <v>683501</v>
      </c>
      <c r="E181">
        <v>45799</v>
      </c>
      <c r="F181" t="str">
        <f t="array" ref="F181">INDEX(Bd_VENTILATIONS!$G:$G,MATCH(Tab_SuiviOF[[#This Row],[REFERENCE]]&amp;Tab_SuiviOF[[#This Row],[BLNO]],Bd_VENTILATIONS!$F:$F&amp;Bd_VENTILATIONS!$D:$D,0))</f>
        <v>A025R04-1</v>
      </c>
      <c r="G181" t="str">
        <f>IFERROR(MID(Tab_SuiviOF[[#This Row],[LOT]],1,SEARCH("-",Tab_SuiviOF[[#This Row],[LOT]])-1),Tab_SuiviOF[[#This Row],[LOT]])</f>
        <v>A025R04</v>
      </c>
      <c r="H181" t="s">
        <v>2549</v>
      </c>
      <c r="I181" t="str">
        <f>INDEX(Bd_PF!$E:$E,MATCH(Tab_SuiviOF[[#This Row],[REFERENCE]],Bd_PF!$C:$C,0))</f>
        <v>Protipulse 550 g</v>
      </c>
      <c r="J181" t="str">
        <f>INDEX(Bd_PF!$D:$D,MATCH(Tab_SuiviOF[[#This Row],[REFERENCE]],Bd_PF!$C:$C,0))</f>
        <v>XMP866</v>
      </c>
      <c r="K181" s="4">
        <f>INDEX(Bd_PF!$I:$I,MATCH(Tab_SuiviOF[[#This Row],[REFERENCE]],Bd_PF!$C:$C,0))</f>
        <v>0.55000000000000004</v>
      </c>
      <c r="L181" t="str">
        <f>INDEX(Bd_PF!$J:$J,MATCH(Tab_SuiviOF[[#This Row],[REFERENCE]],Bd_PF!$C:$C,0))</f>
        <v>OTS</v>
      </c>
      <c r="M181" t="str">
        <f>INDEX(Bd_PF!$K:$K,MATCH(Tab_SuiviOF[[#This Row],[REFERENCE]],Bd_PF!$C:$C,0))</f>
        <v>Reconditionnement</v>
      </c>
      <c r="N181" s="3">
        <v>43125</v>
      </c>
      <c r="O181" s="3">
        <v>43125</v>
      </c>
      <c r="P181" s="5">
        <f>YEAR(Tab_SuiviOF[[#This Row],[DATEFINREVISEE]])</f>
        <v>2018</v>
      </c>
      <c r="Q181" s="5">
        <f>MONTH(Tab_SuiviOF[[#This Row],[DATEFINREVISEE]])</f>
        <v>1</v>
      </c>
      <c r="R181" s="5">
        <f>WEEKNUM(Tab_SuiviOF[[#This Row],[DATEFINREVISEE]],21)</f>
        <v>4</v>
      </c>
      <c r="S181">
        <v>909</v>
      </c>
      <c r="T181">
        <v>909</v>
      </c>
      <c r="U181">
        <v>853</v>
      </c>
      <c r="V181" s="4">
        <f>Tab_SuiviOF[[#This Row],[QTEBL]]*Tab_SuiviOF[[#This Row],[POIDS NET]]</f>
        <v>469.15000000000003</v>
      </c>
      <c r="W181" s="4">
        <f>IFERROR(INDEX(Bd_MÉLANGES!$I:$I,MATCH('Bd_FABRICATIONS PF'!$G:$G,Bd_MÉLANGES!$J:$J,0)),0)</f>
        <v>0</v>
      </c>
      <c r="X181" s="4">
        <f>IFERROR(INDEX(Bd_MÉLANGES!$K:$K,MATCH(Tab_SuiviOF[[#This Row],[LOT A PRENDRE EN COMPTE]],Bd_MÉLANGES!$J:$J,0)),0)</f>
        <v>0</v>
      </c>
    </row>
    <row r="182" spans="1:24" hidden="1" x14ac:dyDescent="0.2">
      <c r="A182">
        <v>102</v>
      </c>
      <c r="B182">
        <v>5</v>
      </c>
      <c r="C182">
        <v>41076</v>
      </c>
      <c r="D182">
        <v>683515</v>
      </c>
      <c r="E182">
        <v>45788</v>
      </c>
      <c r="F182" t="e">
        <f t="array" ref="F182">INDEX(Bd_VENTILATIONS!$G:$G,MATCH(Tab_SuiviOF[[#This Row],[REFERENCE]]&amp;Tab_SuiviOF[[#This Row],[BLNO]],Bd_VENTILATIONS!$F:$F&amp;Bd_VENTILATIONS!$D:$D,0))</f>
        <v>#N/A</v>
      </c>
      <c r="G182" t="e">
        <f>IFERROR(MID(Tab_SuiviOF[[#This Row],[LOT]],1,SEARCH("-",Tab_SuiviOF[[#This Row],[LOT]])-1),Tab_SuiviOF[[#This Row],[LOT]])</f>
        <v>#N/A</v>
      </c>
      <c r="H182" t="s">
        <v>1182</v>
      </c>
      <c r="I182" t="str">
        <f>INDEX(Bd_PF!$E:$E,MATCH(Tab_SuiviOF[[#This Row],[REFERENCE]],Bd_PF!$C:$C,0))</f>
        <v>Céréal'nut HP+ biscuit pk 6x50g</v>
      </c>
      <c r="J182" t="str">
        <f>INDEX(Bd_PF!$D:$D,MATCH(Tab_SuiviOF[[#This Row],[REFERENCE]],Bd_PF!$C:$C,0))</f>
        <v>SF01220</v>
      </c>
      <c r="K182" s="4">
        <f>INDEX(Bd_PF!$I:$I,MATCH(Tab_SuiviOF[[#This Row],[REFERENCE]],Bd_PF!$C:$C,0))</f>
        <v>0.3</v>
      </c>
      <c r="L182" t="str">
        <f>INDEX(Bd_PF!$J:$J,MATCH(Tab_SuiviOF[[#This Row],[REFERENCE]],Bd_PF!$C:$C,0))</f>
        <v>Rovema</v>
      </c>
      <c r="M182" t="str">
        <f>INDEX(Bd_PF!$K:$K,MATCH(Tab_SuiviOF[[#This Row],[REFERENCE]],Bd_PF!$C:$C,0))</f>
        <v>Produit pesé</v>
      </c>
      <c r="N182" s="3">
        <v>43125</v>
      </c>
      <c r="O182" s="3">
        <v>43125</v>
      </c>
      <c r="P182" s="5">
        <f>YEAR(Tab_SuiviOF[[#This Row],[DATEFINREVISEE]])</f>
        <v>2018</v>
      </c>
      <c r="Q182" s="5">
        <f>MONTH(Tab_SuiviOF[[#This Row],[DATEFINREVISEE]])</f>
        <v>1</v>
      </c>
      <c r="R182" s="5">
        <f>WEEKNUM(Tab_SuiviOF[[#This Row],[DATEFINREVISEE]],21)</f>
        <v>4</v>
      </c>
      <c r="S182">
        <v>46</v>
      </c>
      <c r="T182">
        <v>46</v>
      </c>
      <c r="U182">
        <v>0</v>
      </c>
      <c r="V182" s="4">
        <f>Tab_SuiviOF[[#This Row],[QTEBL]]*Tab_SuiviOF[[#This Row],[POIDS NET]]</f>
        <v>0</v>
      </c>
      <c r="W182" s="4">
        <f>IFERROR(INDEX(Bd_MÉLANGES!$I:$I,MATCH('Bd_FABRICATIONS PF'!$G:$G,Bd_MÉLANGES!$J:$J,0)),0)</f>
        <v>0</v>
      </c>
      <c r="X182" s="4">
        <f>IFERROR(INDEX(Bd_MÉLANGES!$K:$K,MATCH(Tab_SuiviOF[[#This Row],[LOT A PRENDRE EN COMPTE]],Bd_MÉLANGES!$J:$J,0)),0)</f>
        <v>0</v>
      </c>
    </row>
    <row r="183" spans="1:24" hidden="1" x14ac:dyDescent="0.2">
      <c r="A183">
        <v>102</v>
      </c>
      <c r="B183">
        <v>5</v>
      </c>
      <c r="C183">
        <v>41078</v>
      </c>
      <c r="D183">
        <v>683535</v>
      </c>
      <c r="E183">
        <v>45790</v>
      </c>
      <c r="F183" t="str">
        <f t="array" ref="F183">INDEX(Bd_VENTILATIONS!$G:$G,MATCH(Tab_SuiviOF[[#This Row],[REFERENCE]]&amp;Tab_SuiviOF[[#This Row],[BLNO]],Bd_VENTILATIONS!$F:$F&amp;Bd_VENTILATIONS!$D:$D,0))</f>
        <v>AS04PU04-7</v>
      </c>
      <c r="G183" t="str">
        <f>IFERROR(MID(Tab_SuiviOF[[#This Row],[LOT]],1,SEARCH("-",Tab_SuiviOF[[#This Row],[LOT]])-1),Tab_SuiviOF[[#This Row],[LOT]])</f>
        <v>AS04PU04</v>
      </c>
      <c r="H183" t="s">
        <v>298</v>
      </c>
      <c r="I183" t="str">
        <f>INDEX(Bd_PF!$E:$E,MATCH(Tab_SuiviOF[[#This Row],[REFERENCE]],Bd_PF!$C:$C,0))</f>
        <v>Purée du Chef pauvre en sodium sac 5 kg</v>
      </c>
      <c r="J183" t="str">
        <f>INDEX(Bd_PF!$D:$D,MATCH(Tab_SuiviOF[[#This Row],[REFERENCE]],Bd_PF!$C:$C,0))</f>
        <v>SF01356</v>
      </c>
      <c r="K183" s="4">
        <f>INDEX(Bd_PF!$I:$I,MATCH(Tab_SuiviOF[[#This Row],[REFERENCE]],Bd_PF!$C:$C,0))</f>
        <v>5</v>
      </c>
      <c r="L183" t="str">
        <f>INDEX(Bd_PF!$J:$J,MATCH(Tab_SuiviOF[[#This Row],[REFERENCE]],Bd_PF!$C:$C,0))</f>
        <v>Purée</v>
      </c>
      <c r="M183" t="str">
        <f>INDEX(Bd_PF!$K:$K,MATCH(Tab_SuiviOF[[#This Row],[REFERENCE]],Bd_PF!$C:$C,0))</f>
        <v>Purée</v>
      </c>
      <c r="N183" s="3">
        <v>43125</v>
      </c>
      <c r="O183" s="3">
        <v>43125</v>
      </c>
      <c r="P183" s="5">
        <f>YEAR(Tab_SuiviOF[[#This Row],[DATEFINREVISEE]])</f>
        <v>2018</v>
      </c>
      <c r="Q183" s="5">
        <f>MONTH(Tab_SuiviOF[[#This Row],[DATEFINREVISEE]])</f>
        <v>1</v>
      </c>
      <c r="R183" s="5">
        <f>WEEKNUM(Tab_SuiviOF[[#This Row],[DATEFINREVISEE]],21)</f>
        <v>4</v>
      </c>
      <c r="S183">
        <v>440</v>
      </c>
      <c r="T183">
        <v>440</v>
      </c>
      <c r="U183">
        <v>439</v>
      </c>
      <c r="V183" s="4">
        <f>Tab_SuiviOF[[#This Row],[QTEBL]]*Tab_SuiviOF[[#This Row],[POIDS NET]]</f>
        <v>2195</v>
      </c>
      <c r="W183" s="4">
        <f>IFERROR(INDEX(Bd_MÉLANGES!$I:$I,MATCH('Bd_FABRICATIONS PF'!$G:$G,Bd_MÉLANGES!$J:$J,0)),0)</f>
        <v>0</v>
      </c>
      <c r="X183" s="4">
        <f>IFERROR(INDEX(Bd_MÉLANGES!$K:$K,MATCH(Tab_SuiviOF[[#This Row],[LOT A PRENDRE EN COMPTE]],Bd_MÉLANGES!$J:$J,0)),0)</f>
        <v>0</v>
      </c>
    </row>
    <row r="184" spans="1:24" hidden="1" x14ac:dyDescent="0.2">
      <c r="A184">
        <v>102</v>
      </c>
      <c r="B184">
        <v>5</v>
      </c>
      <c r="C184">
        <v>41079</v>
      </c>
      <c r="D184">
        <v>683576</v>
      </c>
      <c r="E184">
        <v>45804</v>
      </c>
      <c r="F184" t="str">
        <f t="array" ref="F184">INDEX(Bd_VENTILATIONS!$G:$G,MATCH(Tab_SuiviOF[[#This Row],[REFERENCE]]&amp;Tab_SuiviOF[[#This Row],[BLNO]],Bd_VENTILATIONS!$F:$F&amp;Bd_VENTILATIONS!$D:$D,0))</f>
        <v>AS04PU02-7</v>
      </c>
      <c r="G184" t="str">
        <f>IFERROR(MID(Tab_SuiviOF[[#This Row],[LOT]],1,SEARCH("-",Tab_SuiviOF[[#This Row],[LOT]])-1),Tab_SuiviOF[[#This Row],[LOT]])</f>
        <v>AS04PU02</v>
      </c>
      <c r="H184" t="s">
        <v>291</v>
      </c>
      <c r="I184" t="str">
        <f>INDEX(Bd_PF!$E:$E,MATCH(Tab_SuiviOF[[#This Row],[REFERENCE]],Bd_PF!$C:$C,0))</f>
        <v>Purée grand-mère pauvre en sodium sac 5 kg</v>
      </c>
      <c r="J184" t="str">
        <f>INDEX(Bd_PF!$D:$D,MATCH(Tab_SuiviOF[[#This Row],[REFERENCE]],Bd_PF!$C:$C,0))</f>
        <v>SF01287</v>
      </c>
      <c r="K184" s="4">
        <f>INDEX(Bd_PF!$I:$I,MATCH(Tab_SuiviOF[[#This Row],[REFERENCE]],Bd_PF!$C:$C,0))</f>
        <v>5</v>
      </c>
      <c r="L184" t="str">
        <f>INDEX(Bd_PF!$J:$J,MATCH(Tab_SuiviOF[[#This Row],[REFERENCE]],Bd_PF!$C:$C,0))</f>
        <v>Purée</v>
      </c>
      <c r="M184" t="str">
        <f>INDEX(Bd_PF!$K:$K,MATCH(Tab_SuiviOF[[#This Row],[REFERENCE]],Bd_PF!$C:$C,0))</f>
        <v>Purée</v>
      </c>
      <c r="N184" s="3">
        <v>43125</v>
      </c>
      <c r="O184" s="3">
        <v>43125</v>
      </c>
      <c r="P184" s="5">
        <f>YEAR(Tab_SuiviOF[[#This Row],[DATEFINREVISEE]])</f>
        <v>2018</v>
      </c>
      <c r="Q184" s="5">
        <f>MONTH(Tab_SuiviOF[[#This Row],[DATEFINREVISEE]])</f>
        <v>1</v>
      </c>
      <c r="R184" s="5">
        <f>WEEKNUM(Tab_SuiviOF[[#This Row],[DATEFINREVISEE]],21)</f>
        <v>4</v>
      </c>
      <c r="S184">
        <v>420</v>
      </c>
      <c r="T184">
        <v>420</v>
      </c>
      <c r="U184">
        <v>413</v>
      </c>
      <c r="V184" s="4">
        <f>Tab_SuiviOF[[#This Row],[QTEBL]]*Tab_SuiviOF[[#This Row],[POIDS NET]]</f>
        <v>2065</v>
      </c>
      <c r="W184" s="4">
        <f>IFERROR(INDEX(Bd_MÉLANGES!$I:$I,MATCH('Bd_FABRICATIONS PF'!$G:$G,Bd_MÉLANGES!$J:$J,0)),0)</f>
        <v>0</v>
      </c>
      <c r="X184" s="4">
        <f>IFERROR(INDEX(Bd_MÉLANGES!$K:$K,MATCH(Tab_SuiviOF[[#This Row],[LOT A PRENDRE EN COMPTE]],Bd_MÉLANGES!$J:$J,0)),0)</f>
        <v>0</v>
      </c>
    </row>
    <row r="185" spans="1:24" hidden="1" x14ac:dyDescent="0.2">
      <c r="A185">
        <v>102</v>
      </c>
      <c r="B185">
        <v>5</v>
      </c>
      <c r="C185">
        <v>41114</v>
      </c>
      <c r="D185">
        <v>683876</v>
      </c>
      <c r="E185">
        <v>45806</v>
      </c>
      <c r="F185" t="str">
        <f t="array" ref="F185">INDEX(Bd_VENTILATIONS!$G:$G,MATCH(Tab_SuiviOF[[#This Row],[REFERENCE]]&amp;Tab_SuiviOF[[#This Row],[BLNO]],Bd_VENTILATIONS!$F:$F&amp;Bd_VENTILATIONS!$D:$D,0))</f>
        <v>A026PX01</v>
      </c>
      <c r="G185" t="str">
        <f>IFERROR(MID(Tab_SuiviOF[[#This Row],[LOT]],1,SEARCH("-",Tab_SuiviOF[[#This Row],[LOT]])-1),Tab_SuiviOF[[#This Row],[LOT]])</f>
        <v>A026PX01</v>
      </c>
      <c r="H185" t="s">
        <v>2547</v>
      </c>
      <c r="I185" t="str">
        <f>INDEX(Bd_PF!$E:$E,MATCH(Tab_SuiviOF[[#This Row],[REFERENCE]],Bd_PF!$C:$C,0))</f>
        <v>Pré-mix purée grand-mère salée "nouvelle recette"</v>
      </c>
      <c r="J185" t="str">
        <f>INDEX(Bd_PF!$D:$D,MATCH(Tab_SuiviOF[[#This Row],[REFERENCE]],Bd_PF!$C:$C,0))</f>
        <v>XMP736</v>
      </c>
      <c r="K185" s="4">
        <f>INDEX(Bd_PF!$I:$I,MATCH(Tab_SuiviOF[[#This Row],[REFERENCE]],Bd_PF!$C:$C,0))</f>
        <v>0</v>
      </c>
      <c r="L185" t="str">
        <f>INDEX(Bd_PF!$J:$J,MATCH(Tab_SuiviOF[[#This Row],[REFERENCE]],Bd_PF!$C:$C,0))</f>
        <v>Pesée/mélange</v>
      </c>
      <c r="M185" t="str">
        <f>INDEX(Bd_PF!$K:$K,MATCH(Tab_SuiviOF[[#This Row],[REFERENCE]],Bd_PF!$C:$C,0))</f>
        <v>Purée</v>
      </c>
      <c r="N185" s="3">
        <v>43126</v>
      </c>
      <c r="O185" s="3">
        <v>43126</v>
      </c>
      <c r="P185" s="5">
        <f>YEAR(Tab_SuiviOF[[#This Row],[DATEFINREVISEE]])</f>
        <v>2018</v>
      </c>
      <c r="Q185" s="5">
        <f>MONTH(Tab_SuiviOF[[#This Row],[DATEFINREVISEE]])</f>
        <v>1</v>
      </c>
      <c r="R185" s="5">
        <f>WEEKNUM(Tab_SuiviOF[[#This Row],[DATEFINREVISEE]],21)</f>
        <v>4</v>
      </c>
      <c r="S185">
        <v>500</v>
      </c>
      <c r="T185">
        <v>500</v>
      </c>
      <c r="U185">
        <v>500.2</v>
      </c>
      <c r="V185" s="4">
        <f>Tab_SuiviOF[[#This Row],[QTEBL]]*Tab_SuiviOF[[#This Row],[POIDS NET]]</f>
        <v>0</v>
      </c>
      <c r="W185" s="4">
        <f>IFERROR(INDEX(Bd_MÉLANGES!$I:$I,MATCH('Bd_FABRICATIONS PF'!$G:$G,Bd_MÉLANGES!$J:$J,0)),0)</f>
        <v>0</v>
      </c>
      <c r="X185" s="4">
        <f>IFERROR(INDEX(Bd_MÉLANGES!$K:$K,MATCH(Tab_SuiviOF[[#This Row],[LOT A PRENDRE EN COMPTE]],Bd_MÉLANGES!$J:$J,0)),0)</f>
        <v>0</v>
      </c>
    </row>
    <row r="186" spans="1:24" hidden="1" x14ac:dyDescent="0.2">
      <c r="A186">
        <v>102</v>
      </c>
      <c r="B186">
        <v>5</v>
      </c>
      <c r="C186">
        <v>41140</v>
      </c>
      <c r="D186">
        <v>684060</v>
      </c>
      <c r="E186">
        <v>45814</v>
      </c>
      <c r="F186" t="str">
        <f t="array" ref="F186">INDEX(Bd_VENTILATIONS!$G:$G,MATCH(Tab_SuiviOF[[#This Row],[REFERENCE]]&amp;Tab_SuiviOF[[#This Row],[BLNO]],Bd_VENTILATIONS!$F:$F&amp;Bd_VENTILATIONS!$D:$D,0))</f>
        <v>AS04PU02-7</v>
      </c>
      <c r="G186" t="str">
        <f>IFERROR(MID(Tab_SuiviOF[[#This Row],[LOT]],1,SEARCH("-",Tab_SuiviOF[[#This Row],[LOT]])-1),Tab_SuiviOF[[#This Row],[LOT]])</f>
        <v>AS04PU02</v>
      </c>
      <c r="H186" t="s">
        <v>291</v>
      </c>
      <c r="I186" t="str">
        <f>INDEX(Bd_PF!$E:$E,MATCH(Tab_SuiviOF[[#This Row],[REFERENCE]],Bd_PF!$C:$C,0))</f>
        <v>Purée grand-mère pauvre en sodium sac 5 kg</v>
      </c>
      <c r="J186" t="str">
        <f>INDEX(Bd_PF!$D:$D,MATCH(Tab_SuiviOF[[#This Row],[REFERENCE]],Bd_PF!$C:$C,0))</f>
        <v>SF01287</v>
      </c>
      <c r="K186" s="4">
        <f>INDEX(Bd_PF!$I:$I,MATCH(Tab_SuiviOF[[#This Row],[REFERENCE]],Bd_PF!$C:$C,0))</f>
        <v>5</v>
      </c>
      <c r="L186" t="str">
        <f>INDEX(Bd_PF!$J:$J,MATCH(Tab_SuiviOF[[#This Row],[REFERENCE]],Bd_PF!$C:$C,0))</f>
        <v>Purée</v>
      </c>
      <c r="M186" t="str">
        <f>INDEX(Bd_PF!$K:$K,MATCH(Tab_SuiviOF[[#This Row],[REFERENCE]],Bd_PF!$C:$C,0))</f>
        <v>Purée</v>
      </c>
      <c r="N186" s="3">
        <v>43126</v>
      </c>
      <c r="O186" s="3">
        <v>43126</v>
      </c>
      <c r="P186" s="5">
        <f>YEAR(Tab_SuiviOF[[#This Row],[DATEFINREVISEE]])</f>
        <v>2018</v>
      </c>
      <c r="Q186" s="5">
        <f>MONTH(Tab_SuiviOF[[#This Row],[DATEFINREVISEE]])</f>
        <v>1</v>
      </c>
      <c r="R186" s="5">
        <f>WEEKNUM(Tab_SuiviOF[[#This Row],[DATEFINREVISEE]],21)</f>
        <v>4</v>
      </c>
      <c r="S186">
        <v>420</v>
      </c>
      <c r="T186">
        <v>420</v>
      </c>
      <c r="U186">
        <v>416</v>
      </c>
      <c r="V186" s="4">
        <f>Tab_SuiviOF[[#This Row],[QTEBL]]*Tab_SuiviOF[[#This Row],[POIDS NET]]</f>
        <v>2080</v>
      </c>
      <c r="W186" s="4">
        <f>IFERROR(INDEX(Bd_MÉLANGES!$I:$I,MATCH('Bd_FABRICATIONS PF'!$G:$G,Bd_MÉLANGES!$J:$J,0)),0)</f>
        <v>0</v>
      </c>
      <c r="X186" s="4">
        <f>IFERROR(INDEX(Bd_MÉLANGES!$K:$K,MATCH(Tab_SuiviOF[[#This Row],[LOT A PRENDRE EN COMPTE]],Bd_MÉLANGES!$J:$J,0)),0)</f>
        <v>0</v>
      </c>
    </row>
    <row r="187" spans="1:24" hidden="1" x14ac:dyDescent="0.2">
      <c r="A187">
        <v>102</v>
      </c>
      <c r="B187">
        <v>5</v>
      </c>
      <c r="C187">
        <v>42116</v>
      </c>
      <c r="D187">
        <v>695650</v>
      </c>
      <c r="E187">
        <v>46745</v>
      </c>
      <c r="F187" t="str">
        <f t="array" ref="F187">INDEX(Bd_VENTILATIONS!$G:$G,MATCH(Tab_SuiviOF[[#This Row],[REFERENCE]]&amp;Tab_SuiviOF[[#This Row],[BLNO]],Bd_VENTILATIONS!$F:$F&amp;Bd_VENTILATIONS!$D:$D,0))</f>
        <v>A085R01-3</v>
      </c>
      <c r="G187" t="str">
        <f>IFERROR(MID(Tab_SuiviOF[[#This Row],[LOT]],1,SEARCH("-",Tab_SuiviOF[[#This Row],[LOT]])-1),Tab_SuiviOF[[#This Row],[LOT]])</f>
        <v>A085R01</v>
      </c>
      <c r="H187" t="s">
        <v>919</v>
      </c>
      <c r="I187" t="str">
        <f>INDEX(Bd_PF!$E:$E,MATCH(Tab_SuiviOF[[#This Row],[REFERENCE]],Bd_PF!$C:$C,0))</f>
        <v>Gel 'M sachet 10 g / 150</v>
      </c>
      <c r="J187" t="str">
        <f>INDEX(Bd_PF!$D:$D,MATCH(Tab_SuiviOF[[#This Row],[REFERENCE]],Bd_PF!$C:$C,0))</f>
        <v>SF01117</v>
      </c>
      <c r="K187" s="4">
        <f>INDEX(Bd_PF!$I:$I,MATCH(Tab_SuiviOF[[#This Row],[REFERENCE]],Bd_PF!$C:$C,0))</f>
        <v>0.01</v>
      </c>
      <c r="L187" t="str">
        <f>INDEX(Bd_PF!$J:$J,MATCH(Tab_SuiviOF[[#This Row],[REFERENCE]],Bd_PF!$C:$C,0))</f>
        <v>Rovema</v>
      </c>
      <c r="M187" t="str">
        <f>INDEX(Bd_PF!$K:$K,MATCH(Tab_SuiviOF[[#This Row],[REFERENCE]],Bd_PF!$C:$C,0))</f>
        <v>Reconditionnement</v>
      </c>
      <c r="N187" s="3">
        <v>43126</v>
      </c>
      <c r="O187" s="3">
        <v>43126</v>
      </c>
      <c r="P187" s="5">
        <f>YEAR(Tab_SuiviOF[[#This Row],[DATEFINREVISEE]])</f>
        <v>2018</v>
      </c>
      <c r="Q187" s="5">
        <f>MONTH(Tab_SuiviOF[[#This Row],[DATEFINREVISEE]])</f>
        <v>1</v>
      </c>
      <c r="R187" s="5">
        <f>WEEKNUM(Tab_SuiviOF[[#This Row],[DATEFINREVISEE]],21)</f>
        <v>4</v>
      </c>
      <c r="S187">
        <v>8100</v>
      </c>
      <c r="T187">
        <v>8100</v>
      </c>
      <c r="U187">
        <v>8100</v>
      </c>
      <c r="V187" s="4">
        <f>Tab_SuiviOF[[#This Row],[QTEBL]]*Tab_SuiviOF[[#This Row],[POIDS NET]]</f>
        <v>81</v>
      </c>
      <c r="W187" s="4">
        <f>IFERROR(INDEX(Bd_MÉLANGES!$I:$I,MATCH('Bd_FABRICATIONS PF'!$G:$G,Bd_MÉLANGES!$J:$J,0)),0)</f>
        <v>0</v>
      </c>
      <c r="X187" s="4">
        <f>IFERROR(INDEX(Bd_MÉLANGES!$K:$K,MATCH(Tab_SuiviOF[[#This Row],[LOT A PRENDRE EN COMPTE]],Bd_MÉLANGES!$J:$J,0)),0)</f>
        <v>0</v>
      </c>
    </row>
    <row r="188" spans="1:24" hidden="1" x14ac:dyDescent="0.2">
      <c r="A188">
        <v>102</v>
      </c>
      <c r="B188">
        <v>5</v>
      </c>
      <c r="C188">
        <v>40853</v>
      </c>
      <c r="D188">
        <v>681176</v>
      </c>
      <c r="E188">
        <v>45831</v>
      </c>
      <c r="F188" t="str">
        <f t="array" ref="F188">INDEX(Bd_VENTILATIONS!$G:$G,MATCH(Tab_SuiviOF[[#This Row],[REFERENCE]]&amp;Tab_SuiviOF[[#This Row],[BLNO]],Bd_VENTILATIONS!$F:$F&amp;Bd_VENTILATIONS!$D:$D,0))</f>
        <v>A025M09-1</v>
      </c>
      <c r="G188" t="str">
        <f>IFERROR(MID(Tab_SuiviOF[[#This Row],[LOT]],1,SEARCH("-",Tab_SuiviOF[[#This Row],[LOT]])-1),Tab_SuiviOF[[#This Row],[LOT]])</f>
        <v>A025M09</v>
      </c>
      <c r="H188" t="s">
        <v>797</v>
      </c>
      <c r="I188" t="str">
        <f>INDEX(Bd_PF!$E:$E,MATCH(Tab_SuiviOF[[#This Row],[REFERENCE]],Bd_PF!$C:$C,0))</f>
        <v>Hydr'instant saveur citron avec sucre et édulc 0.600 g</v>
      </c>
      <c r="J188" t="str">
        <f>INDEX(Bd_PF!$D:$D,MATCH(Tab_SuiviOF[[#This Row],[REFERENCE]],Bd_PF!$C:$C,0))</f>
        <v>SF01293</v>
      </c>
      <c r="K188" s="4">
        <f>INDEX(Bd_PF!$I:$I,MATCH(Tab_SuiviOF[[#This Row],[REFERENCE]],Bd_PF!$C:$C,0))</f>
        <v>0.6</v>
      </c>
      <c r="L188" t="str">
        <f>INDEX(Bd_PF!$J:$J,MATCH(Tab_SuiviOF[[#This Row],[REFERENCE]],Bd_PF!$C:$C,0))</f>
        <v>OTS</v>
      </c>
      <c r="M188" t="str">
        <f>INDEX(Bd_PF!$K:$K,MATCH(Tab_SuiviOF[[#This Row],[REFERENCE]],Bd_PF!$C:$C,0))</f>
        <v>Produit pesé</v>
      </c>
      <c r="N188" s="3">
        <v>43129</v>
      </c>
      <c r="O188" s="3">
        <v>43129</v>
      </c>
      <c r="P188" s="5">
        <f>YEAR(Tab_SuiviOF[[#This Row],[DATEFINREVISEE]])</f>
        <v>2018</v>
      </c>
      <c r="Q188" s="5">
        <f>MONTH(Tab_SuiviOF[[#This Row],[DATEFINREVISEE]])</f>
        <v>1</v>
      </c>
      <c r="R188" s="5">
        <f>WEEKNUM(Tab_SuiviOF[[#This Row],[DATEFINREVISEE]],21)</f>
        <v>5</v>
      </c>
      <c r="S188">
        <v>324</v>
      </c>
      <c r="T188">
        <v>324</v>
      </c>
      <c r="U188">
        <v>318</v>
      </c>
      <c r="V188" s="4">
        <f>Tab_SuiviOF[[#This Row],[QTEBL]]*Tab_SuiviOF[[#This Row],[POIDS NET]]</f>
        <v>190.79999999999998</v>
      </c>
      <c r="W188" s="4">
        <f>IFERROR(INDEX(Bd_MÉLANGES!$I:$I,MATCH('Bd_FABRICATIONS PF'!$G:$G,Bd_MÉLANGES!$J:$J,0)),0)</f>
        <v>194.5</v>
      </c>
      <c r="X188" s="4">
        <f>IFERROR(INDEX(Bd_MÉLANGES!$K:$K,MATCH(Tab_SuiviOF[[#This Row],[LOT A PRENDRE EN COMPTE]],Bd_MÉLANGES!$J:$J,0)),0)</f>
        <v>194.41</v>
      </c>
    </row>
    <row r="189" spans="1:24" hidden="1" x14ac:dyDescent="0.2">
      <c r="A189">
        <v>102</v>
      </c>
      <c r="B189">
        <v>5</v>
      </c>
      <c r="C189">
        <v>40855</v>
      </c>
      <c r="D189">
        <v>681196</v>
      </c>
      <c r="E189">
        <v>45837</v>
      </c>
      <c r="F189" t="str">
        <f t="array" ref="F189">INDEX(Bd_VENTILATIONS!$G:$G,MATCH(Tab_SuiviOF[[#This Row],[REFERENCE]]&amp;Tab_SuiviOF[[#This Row],[BLNO]],Bd_VENTILATIONS!$F:$F&amp;Bd_VENTILATIONS!$D:$D,0))</f>
        <v>A025M10-1</v>
      </c>
      <c r="G189" t="str">
        <f>IFERROR(MID(Tab_SuiviOF[[#This Row],[LOT]],1,SEARCH("-",Tab_SuiviOF[[#This Row],[LOT]])-1),Tab_SuiviOF[[#This Row],[LOT]])</f>
        <v>A025M10</v>
      </c>
      <c r="H189" t="s">
        <v>975</v>
      </c>
      <c r="I189" t="str">
        <f>INDEX(Bd_PF!$E:$E,MATCH(Tab_SuiviOF[[#This Row],[REFERENCE]],Bd_PF!$C:$C,0))</f>
        <v>Eau gélifiée parfum thé pêche sucré boite 800 g "Tonus Line"</v>
      </c>
      <c r="J189" t="str">
        <f>INDEX(Bd_PF!$D:$D,MATCH(Tab_SuiviOF[[#This Row],[REFERENCE]],Bd_PF!$C:$C,0))</f>
        <v>SF00721</v>
      </c>
      <c r="K189" s="4">
        <f>INDEX(Bd_PF!$I:$I,MATCH(Tab_SuiviOF[[#This Row],[REFERENCE]],Bd_PF!$C:$C,0))</f>
        <v>0.8</v>
      </c>
      <c r="L189" t="str">
        <f>INDEX(Bd_PF!$J:$J,MATCH(Tab_SuiviOF[[#This Row],[REFERENCE]],Bd_PF!$C:$C,0))</f>
        <v>OTS</v>
      </c>
      <c r="M189" t="str">
        <f>INDEX(Bd_PF!$K:$K,MATCH(Tab_SuiviOF[[#This Row],[REFERENCE]],Bd_PF!$C:$C,0))</f>
        <v>Produit pesé</v>
      </c>
      <c r="N189" s="3">
        <v>43129</v>
      </c>
      <c r="O189" s="3">
        <v>43129</v>
      </c>
      <c r="P189" s="5">
        <f>YEAR(Tab_SuiviOF[[#This Row],[DATEFINREVISEE]])</f>
        <v>2018</v>
      </c>
      <c r="Q189" s="5">
        <f>MONTH(Tab_SuiviOF[[#This Row],[DATEFINREVISEE]])</f>
        <v>1</v>
      </c>
      <c r="R189" s="5">
        <f>WEEKNUM(Tab_SuiviOF[[#This Row],[DATEFINREVISEE]],21)</f>
        <v>5</v>
      </c>
      <c r="S189">
        <v>324</v>
      </c>
      <c r="T189">
        <v>324</v>
      </c>
      <c r="U189">
        <v>322</v>
      </c>
      <c r="V189" s="4">
        <f>Tab_SuiviOF[[#This Row],[QTEBL]]*Tab_SuiviOF[[#This Row],[POIDS NET]]</f>
        <v>257.60000000000002</v>
      </c>
      <c r="W189" s="4">
        <f>IFERROR(INDEX(Bd_MÉLANGES!$I:$I,MATCH('Bd_FABRICATIONS PF'!$G:$G,Bd_MÉLANGES!$J:$J,0)),0)</f>
        <v>260.89999999999998</v>
      </c>
      <c r="X189" s="4">
        <f>IFERROR(INDEX(Bd_MÉLANGES!$K:$K,MATCH(Tab_SuiviOF[[#This Row],[LOT A PRENDRE EN COMPTE]],Bd_MÉLANGES!$J:$J,0)),0)</f>
        <v>260</v>
      </c>
    </row>
    <row r="190" spans="1:24" hidden="1" x14ac:dyDescent="0.2">
      <c r="A190">
        <v>102</v>
      </c>
      <c r="B190">
        <v>5</v>
      </c>
      <c r="C190">
        <v>40859</v>
      </c>
      <c r="D190">
        <v>681226</v>
      </c>
      <c r="E190">
        <v>45832</v>
      </c>
      <c r="F190" t="str">
        <f t="array" ref="F190">INDEX(Bd_VENTILATIONS!$G:$G,MATCH(Tab_SuiviOF[[#This Row],[REFERENCE]]&amp;Tab_SuiviOF[[#This Row],[BLNO]],Bd_VENTILATIONS!$F:$F&amp;Bd_VENTILATIONS!$D:$D,0))</f>
        <v>A026M01-1</v>
      </c>
      <c r="G190" t="str">
        <f>IFERROR(MID(Tab_SuiviOF[[#This Row],[LOT]],1,SEARCH("-",Tab_SuiviOF[[#This Row],[LOT]])-1),Tab_SuiviOF[[#This Row],[LOT]])</f>
        <v>A026M01</v>
      </c>
      <c r="H190" t="s">
        <v>981</v>
      </c>
      <c r="I190" t="str">
        <f>INDEX(Bd_PF!$E:$E,MATCH(Tab_SuiviOF[[#This Row],[REFERENCE]],Bd_PF!$C:$C,0))</f>
        <v>Eau gélifiée parfum pomme sucré boite 800 g "Tonus Line"</v>
      </c>
      <c r="J190" t="str">
        <f>INDEX(Bd_PF!$D:$D,MATCH(Tab_SuiviOF[[#This Row],[REFERENCE]],Bd_PF!$C:$C,0))</f>
        <v>SF00709</v>
      </c>
      <c r="K190" s="4">
        <f>INDEX(Bd_PF!$I:$I,MATCH(Tab_SuiviOF[[#This Row],[REFERENCE]],Bd_PF!$C:$C,0))</f>
        <v>0.8</v>
      </c>
      <c r="L190" t="str">
        <f>INDEX(Bd_PF!$J:$J,MATCH(Tab_SuiviOF[[#This Row],[REFERENCE]],Bd_PF!$C:$C,0))</f>
        <v>OTS</v>
      </c>
      <c r="M190" t="str">
        <f>INDEX(Bd_PF!$K:$K,MATCH(Tab_SuiviOF[[#This Row],[REFERENCE]],Bd_PF!$C:$C,0))</f>
        <v>Produit pesé</v>
      </c>
      <c r="N190" s="3">
        <v>43129</v>
      </c>
      <c r="O190" s="3">
        <v>43129</v>
      </c>
      <c r="P190" s="5">
        <f>YEAR(Tab_SuiviOF[[#This Row],[DATEFINREVISEE]])</f>
        <v>2018</v>
      </c>
      <c r="Q190" s="5">
        <f>MONTH(Tab_SuiviOF[[#This Row],[DATEFINREVISEE]])</f>
        <v>1</v>
      </c>
      <c r="R190" s="5">
        <f>WEEKNUM(Tab_SuiviOF[[#This Row],[DATEFINREVISEE]],21)</f>
        <v>5</v>
      </c>
      <c r="S190">
        <v>324</v>
      </c>
      <c r="T190">
        <v>324</v>
      </c>
      <c r="U190">
        <v>322</v>
      </c>
      <c r="V190" s="4">
        <f>Tab_SuiviOF[[#This Row],[QTEBL]]*Tab_SuiviOF[[#This Row],[POIDS NET]]</f>
        <v>257.60000000000002</v>
      </c>
      <c r="W190" s="4">
        <f>IFERROR(INDEX(Bd_MÉLANGES!$I:$I,MATCH('Bd_FABRICATIONS PF'!$G:$G,Bd_MÉLANGES!$J:$J,0)),0)</f>
        <v>260.3</v>
      </c>
      <c r="X190" s="4">
        <f>IFERROR(INDEX(Bd_MÉLANGES!$K:$K,MATCH(Tab_SuiviOF[[#This Row],[LOT A PRENDRE EN COMPTE]],Bd_MÉLANGES!$J:$J,0)),0)</f>
        <v>259.99999999999994</v>
      </c>
    </row>
    <row r="191" spans="1:24" hidden="1" x14ac:dyDescent="0.2">
      <c r="A191">
        <v>102</v>
      </c>
      <c r="B191">
        <v>5</v>
      </c>
      <c r="C191">
        <v>40870</v>
      </c>
      <c r="D191">
        <v>681267</v>
      </c>
      <c r="E191">
        <v>45835</v>
      </c>
      <c r="F191" t="str">
        <f t="array" ref="F191">INDEX(Bd_VENTILATIONS!$G:$G,MATCH(Tab_SuiviOF[[#This Row],[REFERENCE]]&amp;Tab_SuiviOF[[#This Row],[BLNO]],Bd_VENTILATIONS!$F:$F&amp;Bd_VENTILATIONS!$D:$D,0))</f>
        <v>A026M02-1</v>
      </c>
      <c r="G191" t="str">
        <f>IFERROR(MID(Tab_SuiviOF[[#This Row],[LOT]],1,SEARCH("-",Tab_SuiviOF[[#This Row],[LOT]])-1),Tab_SuiviOF[[#This Row],[LOT]])</f>
        <v>A026M02</v>
      </c>
      <c r="H191" t="s">
        <v>957</v>
      </c>
      <c r="I191" t="str">
        <f>INDEX(Bd_PF!$E:$E,MATCH(Tab_SuiviOF[[#This Row],[REFERENCE]],Bd_PF!$C:$C,0))</f>
        <v>Eau gélifiée parfum banane sucré boite 800 g "Tonus Line"</v>
      </c>
      <c r="J191" t="str">
        <f>INDEX(Bd_PF!$D:$D,MATCH(Tab_SuiviOF[[#This Row],[REFERENCE]],Bd_PF!$C:$C,0))</f>
        <v>SF00713</v>
      </c>
      <c r="K191" s="4">
        <f>INDEX(Bd_PF!$I:$I,MATCH(Tab_SuiviOF[[#This Row],[REFERENCE]],Bd_PF!$C:$C,0))</f>
        <v>0.8</v>
      </c>
      <c r="L191" t="str">
        <f>INDEX(Bd_PF!$J:$J,MATCH(Tab_SuiviOF[[#This Row],[REFERENCE]],Bd_PF!$C:$C,0))</f>
        <v>OTS</v>
      </c>
      <c r="M191" t="str">
        <f>INDEX(Bd_PF!$K:$K,MATCH(Tab_SuiviOF[[#This Row],[REFERENCE]],Bd_PF!$C:$C,0))</f>
        <v>Produit pesé</v>
      </c>
      <c r="N191" s="3">
        <v>43129</v>
      </c>
      <c r="O191" s="3">
        <v>43129</v>
      </c>
      <c r="P191" s="5">
        <f>YEAR(Tab_SuiviOF[[#This Row],[DATEFINREVISEE]])</f>
        <v>2018</v>
      </c>
      <c r="Q191" s="5">
        <f>MONTH(Tab_SuiviOF[[#This Row],[DATEFINREVISEE]])</f>
        <v>1</v>
      </c>
      <c r="R191" s="5">
        <f>WEEKNUM(Tab_SuiviOF[[#This Row],[DATEFINREVISEE]],21)</f>
        <v>5</v>
      </c>
      <c r="S191">
        <v>324</v>
      </c>
      <c r="T191">
        <v>324</v>
      </c>
      <c r="U191">
        <v>322</v>
      </c>
      <c r="V191" s="4">
        <f>Tab_SuiviOF[[#This Row],[QTEBL]]*Tab_SuiviOF[[#This Row],[POIDS NET]]</f>
        <v>257.60000000000002</v>
      </c>
      <c r="W191" s="4">
        <f>IFERROR(INDEX(Bd_MÉLANGES!$I:$I,MATCH('Bd_FABRICATIONS PF'!$G:$G,Bd_MÉLANGES!$J:$J,0)),0)</f>
        <v>260.5</v>
      </c>
      <c r="X191" s="4">
        <f>IFERROR(INDEX(Bd_MÉLANGES!$K:$K,MATCH(Tab_SuiviOF[[#This Row],[LOT A PRENDRE EN COMPTE]],Bd_MÉLANGES!$J:$J,0)),0)</f>
        <v>260</v>
      </c>
    </row>
    <row r="192" spans="1:24" hidden="1" x14ac:dyDescent="0.2">
      <c r="A192">
        <v>102</v>
      </c>
      <c r="B192">
        <v>5</v>
      </c>
      <c r="C192">
        <v>41032</v>
      </c>
      <c r="D192">
        <v>682936</v>
      </c>
      <c r="E192">
        <v>45928</v>
      </c>
      <c r="F192" t="str">
        <f t="array" ref="F192">INDEX(Bd_VENTILATIONS!$G:$G,MATCH(Tab_SuiviOF[[#This Row],[REFERENCE]]&amp;Tab_SuiviOF[[#This Row],[BLNO]],Bd_VENTILATIONS!$F:$F&amp;Bd_VENTILATIONS!$D:$D,0))</f>
        <v>A026M03-3</v>
      </c>
      <c r="G192" t="str">
        <f>IFERROR(MID(Tab_SuiviOF[[#This Row],[LOT]],1,SEARCH("-",Tab_SuiviOF[[#This Row],[LOT]])-1),Tab_SuiviOF[[#This Row],[LOT]])</f>
        <v>A026M03</v>
      </c>
      <c r="H192" t="s">
        <v>990</v>
      </c>
      <c r="I192" t="str">
        <f>INDEX(Bd_PF!$E:$E,MATCH(Tab_SuiviOF[[#This Row],[REFERENCE]],Bd_PF!$C:$C,0))</f>
        <v>Eau gélifiée parfum fruits rouges sucré sachet 27g "Tonus Line"</v>
      </c>
      <c r="J192" t="str">
        <f>INDEX(Bd_PF!$D:$D,MATCH(Tab_SuiviOF[[#This Row],[REFERENCE]],Bd_PF!$C:$C,0))</f>
        <v>SF00717</v>
      </c>
      <c r="K192" s="4">
        <f>INDEX(Bd_PF!$I:$I,MATCH(Tab_SuiviOF[[#This Row],[REFERENCE]],Bd_PF!$C:$C,0))</f>
        <v>2.7E-2</v>
      </c>
      <c r="L192" t="str">
        <f>INDEX(Bd_PF!$J:$J,MATCH(Tab_SuiviOF[[#This Row],[REFERENCE]],Bd_PF!$C:$C,0))</f>
        <v>Rovema</v>
      </c>
      <c r="M192" t="str">
        <f>INDEX(Bd_PF!$K:$K,MATCH(Tab_SuiviOF[[#This Row],[REFERENCE]],Bd_PF!$C:$C,0))</f>
        <v>Produit pesé</v>
      </c>
      <c r="N192" s="3">
        <v>43129</v>
      </c>
      <c r="O192" s="3">
        <v>43129</v>
      </c>
      <c r="P192" s="5">
        <f>YEAR(Tab_SuiviOF[[#This Row],[DATEFINREVISEE]])</f>
        <v>2018</v>
      </c>
      <c r="Q192" s="5">
        <f>MONTH(Tab_SuiviOF[[#This Row],[DATEFINREVISEE]])</f>
        <v>1</v>
      </c>
      <c r="R192" s="5">
        <f>WEEKNUM(Tab_SuiviOF[[#This Row],[DATEFINREVISEE]],21)</f>
        <v>5</v>
      </c>
      <c r="S192">
        <v>3400</v>
      </c>
      <c r="T192">
        <v>3400</v>
      </c>
      <c r="U192">
        <v>3215</v>
      </c>
      <c r="V192" s="4">
        <f>Tab_SuiviOF[[#This Row],[QTEBL]]*Tab_SuiviOF[[#This Row],[POIDS NET]]</f>
        <v>86.804999999999993</v>
      </c>
      <c r="W192" s="4">
        <f>IFERROR(INDEX(Bd_MÉLANGES!$I:$I,MATCH('Bd_FABRICATIONS PF'!$G:$G,Bd_MÉLANGES!$J:$J,0)),0)</f>
        <v>91.9</v>
      </c>
      <c r="X192" s="4">
        <f>IFERROR(INDEX(Bd_MÉLANGES!$K:$K,MATCH(Tab_SuiviOF[[#This Row],[LOT A PRENDRE EN COMPTE]],Bd_MÉLANGES!$J:$J,0)),0)</f>
        <v>92</v>
      </c>
    </row>
    <row r="193" spans="1:24" hidden="1" x14ac:dyDescent="0.2">
      <c r="A193">
        <v>102</v>
      </c>
      <c r="B193">
        <v>5</v>
      </c>
      <c r="C193">
        <v>41129</v>
      </c>
      <c r="D193">
        <v>683992</v>
      </c>
      <c r="E193">
        <v>45821</v>
      </c>
      <c r="F193" t="str">
        <f t="array" ref="F193">INDEX(Bd_VENTILATIONS!$G:$G,MATCH(Tab_SuiviOF[[#This Row],[REFERENCE]]&amp;Tab_SuiviOF[[#This Row],[BLNO]],Bd_VENTILATIONS!$F:$F&amp;Bd_VENTILATIONS!$D:$D,0))</f>
        <v>A029R01-2</v>
      </c>
      <c r="G193" t="str">
        <f>IFERROR(MID(Tab_SuiviOF[[#This Row],[LOT]],1,SEARCH("-",Tab_SuiviOF[[#This Row],[LOT]])-1),Tab_SuiviOF[[#This Row],[LOT]])</f>
        <v>A029R01</v>
      </c>
      <c r="H193" t="s">
        <v>917</v>
      </c>
      <c r="I193" t="str">
        <f>INDEX(Bd_PF!$E:$E,MATCH(Tab_SuiviOF[[#This Row],[REFERENCE]],Bd_PF!$C:$C,0))</f>
        <v>Gel'mix+ sac 1 kg "TOL"</v>
      </c>
      <c r="J193" t="str">
        <f>INDEX(Bd_PF!$D:$D,MATCH(Tab_SuiviOF[[#This Row],[REFERENCE]],Bd_PF!$C:$C,0))</f>
        <v>SF01249</v>
      </c>
      <c r="K193" s="4">
        <f>INDEX(Bd_PF!$I:$I,MATCH(Tab_SuiviOF[[#This Row],[REFERENCE]],Bd_PF!$C:$C,0))</f>
        <v>1</v>
      </c>
      <c r="L193" t="str">
        <f>INDEX(Bd_PF!$J:$J,MATCH(Tab_SuiviOF[[#This Row],[REFERENCE]],Bd_PF!$C:$C,0))</f>
        <v>Tecse</v>
      </c>
      <c r="M193" t="str">
        <f>INDEX(Bd_PF!$K:$K,MATCH(Tab_SuiviOF[[#This Row],[REFERENCE]],Bd_PF!$C:$C,0))</f>
        <v>Reconditionnement</v>
      </c>
      <c r="N193" s="3">
        <v>43129</v>
      </c>
      <c r="O193" s="3">
        <v>43129</v>
      </c>
      <c r="P193" s="5">
        <f>YEAR(Tab_SuiviOF[[#This Row],[DATEFINREVISEE]])</f>
        <v>2018</v>
      </c>
      <c r="Q193" s="5">
        <f>MONTH(Tab_SuiviOF[[#This Row],[DATEFINREVISEE]])</f>
        <v>1</v>
      </c>
      <c r="R193" s="5">
        <f>WEEKNUM(Tab_SuiviOF[[#This Row],[DATEFINREVISEE]],21)</f>
        <v>5</v>
      </c>
      <c r="S193">
        <v>360</v>
      </c>
      <c r="T193">
        <v>360</v>
      </c>
      <c r="U193">
        <v>336</v>
      </c>
      <c r="V193" s="4">
        <f>Tab_SuiviOF[[#This Row],[QTEBL]]*Tab_SuiviOF[[#This Row],[POIDS NET]]</f>
        <v>336</v>
      </c>
      <c r="W193" s="4">
        <f>IFERROR(INDEX(Bd_MÉLANGES!$I:$I,MATCH('Bd_FABRICATIONS PF'!$G:$G,Bd_MÉLANGES!$J:$J,0)),0)</f>
        <v>0</v>
      </c>
      <c r="X193" s="4">
        <f>IFERROR(INDEX(Bd_MÉLANGES!$K:$K,MATCH(Tab_SuiviOF[[#This Row],[LOT A PRENDRE EN COMPTE]],Bd_MÉLANGES!$J:$J,0)),0)</f>
        <v>0</v>
      </c>
    </row>
    <row r="194" spans="1:24" hidden="1" x14ac:dyDescent="0.2">
      <c r="A194">
        <v>102</v>
      </c>
      <c r="B194">
        <v>5</v>
      </c>
      <c r="C194">
        <v>41130</v>
      </c>
      <c r="D194">
        <v>683997</v>
      </c>
      <c r="E194">
        <v>45826</v>
      </c>
      <c r="F194" t="str">
        <f t="array" ref="F194">INDEX(Bd_VENTILATIONS!$G:$G,MATCH(Tab_SuiviOF[[#This Row],[REFERENCE]]&amp;Tab_SuiviOF[[#This Row],[BLNO]],Bd_VENTILATIONS!$F:$F&amp;Bd_VENTILATIONS!$D:$D,0))</f>
        <v>A029R02-2</v>
      </c>
      <c r="G194" t="str">
        <f>IFERROR(MID(Tab_SuiviOF[[#This Row],[LOT]],1,SEARCH("-",Tab_SuiviOF[[#This Row],[LOT]])-1),Tab_SuiviOF[[#This Row],[LOT]])</f>
        <v>A029R02</v>
      </c>
      <c r="H194" t="s">
        <v>917</v>
      </c>
      <c r="I194" t="str">
        <f>INDEX(Bd_PF!$E:$E,MATCH(Tab_SuiviOF[[#This Row],[REFERENCE]],Bd_PF!$C:$C,0))</f>
        <v>Gel'mix+ sac 1 kg "TOL"</v>
      </c>
      <c r="J194" t="str">
        <f>INDEX(Bd_PF!$D:$D,MATCH(Tab_SuiviOF[[#This Row],[REFERENCE]],Bd_PF!$C:$C,0))</f>
        <v>SF01249</v>
      </c>
      <c r="K194" s="4">
        <f>INDEX(Bd_PF!$I:$I,MATCH(Tab_SuiviOF[[#This Row],[REFERENCE]],Bd_PF!$C:$C,0))</f>
        <v>1</v>
      </c>
      <c r="L194" t="str">
        <f>INDEX(Bd_PF!$J:$J,MATCH(Tab_SuiviOF[[#This Row],[REFERENCE]],Bd_PF!$C:$C,0))</f>
        <v>Tecse</v>
      </c>
      <c r="M194" t="str">
        <f>INDEX(Bd_PF!$K:$K,MATCH(Tab_SuiviOF[[#This Row],[REFERENCE]],Bd_PF!$C:$C,0))</f>
        <v>Reconditionnement</v>
      </c>
      <c r="N194" s="3">
        <v>43129</v>
      </c>
      <c r="O194" s="3">
        <v>43129</v>
      </c>
      <c r="P194" s="5">
        <f>YEAR(Tab_SuiviOF[[#This Row],[DATEFINREVISEE]])</f>
        <v>2018</v>
      </c>
      <c r="Q194" s="5">
        <f>MONTH(Tab_SuiviOF[[#This Row],[DATEFINREVISEE]])</f>
        <v>1</v>
      </c>
      <c r="R194" s="5">
        <f>WEEKNUM(Tab_SuiviOF[[#This Row],[DATEFINREVISEE]],21)</f>
        <v>5</v>
      </c>
      <c r="S194">
        <v>350</v>
      </c>
      <c r="T194">
        <v>350</v>
      </c>
      <c r="U194">
        <v>340</v>
      </c>
      <c r="V194" s="4">
        <f>Tab_SuiviOF[[#This Row],[QTEBL]]*Tab_SuiviOF[[#This Row],[POIDS NET]]</f>
        <v>340</v>
      </c>
      <c r="W194" s="4">
        <f>IFERROR(INDEX(Bd_MÉLANGES!$I:$I,MATCH('Bd_FABRICATIONS PF'!$G:$G,Bd_MÉLANGES!$J:$J,0)),0)</f>
        <v>0</v>
      </c>
      <c r="X194" s="4">
        <f>IFERROR(INDEX(Bd_MÉLANGES!$K:$K,MATCH(Tab_SuiviOF[[#This Row],[LOT A PRENDRE EN COMPTE]],Bd_MÉLANGES!$J:$J,0)),0)</f>
        <v>0</v>
      </c>
    </row>
    <row r="195" spans="1:24" hidden="1" x14ac:dyDescent="0.2">
      <c r="A195">
        <v>102</v>
      </c>
      <c r="B195">
        <v>5</v>
      </c>
      <c r="C195">
        <v>41131</v>
      </c>
      <c r="D195">
        <v>684002</v>
      </c>
      <c r="E195">
        <v>45834</v>
      </c>
      <c r="F195" t="str">
        <f t="array" ref="F195">INDEX(Bd_VENTILATIONS!$G:$G,MATCH(Tab_SuiviOF[[#This Row],[REFERENCE]]&amp;Tab_SuiviOF[[#This Row],[BLNO]],Bd_VENTILATIONS!$F:$F&amp;Bd_VENTILATIONS!$D:$D,0))</f>
        <v>A029R03-2</v>
      </c>
      <c r="G195" t="str">
        <f>IFERROR(MID(Tab_SuiviOF[[#This Row],[LOT]],1,SEARCH("-",Tab_SuiviOF[[#This Row],[LOT]])-1),Tab_SuiviOF[[#This Row],[LOT]])</f>
        <v>A029R03</v>
      </c>
      <c r="H195" t="s">
        <v>917</v>
      </c>
      <c r="I195" t="str">
        <f>INDEX(Bd_PF!$E:$E,MATCH(Tab_SuiviOF[[#This Row],[REFERENCE]],Bd_PF!$C:$C,0))</f>
        <v>Gel'mix+ sac 1 kg "TOL"</v>
      </c>
      <c r="J195" t="str">
        <f>INDEX(Bd_PF!$D:$D,MATCH(Tab_SuiviOF[[#This Row],[REFERENCE]],Bd_PF!$C:$C,0))</f>
        <v>SF01249</v>
      </c>
      <c r="K195" s="4">
        <f>INDEX(Bd_PF!$I:$I,MATCH(Tab_SuiviOF[[#This Row],[REFERENCE]],Bd_PF!$C:$C,0))</f>
        <v>1</v>
      </c>
      <c r="L195" t="str">
        <f>INDEX(Bd_PF!$J:$J,MATCH(Tab_SuiviOF[[#This Row],[REFERENCE]],Bd_PF!$C:$C,0))</f>
        <v>Tecse</v>
      </c>
      <c r="M195" t="str">
        <f>INDEX(Bd_PF!$K:$K,MATCH(Tab_SuiviOF[[#This Row],[REFERENCE]],Bd_PF!$C:$C,0))</f>
        <v>Reconditionnement</v>
      </c>
      <c r="N195" s="3">
        <v>43129</v>
      </c>
      <c r="O195" s="3">
        <v>43129</v>
      </c>
      <c r="P195" s="5">
        <f>YEAR(Tab_SuiviOF[[#This Row],[DATEFINREVISEE]])</f>
        <v>2018</v>
      </c>
      <c r="Q195" s="5">
        <f>MONTH(Tab_SuiviOF[[#This Row],[DATEFINREVISEE]])</f>
        <v>1</v>
      </c>
      <c r="R195" s="5">
        <f>WEEKNUM(Tab_SuiviOF[[#This Row],[DATEFINREVISEE]],21)</f>
        <v>5</v>
      </c>
      <c r="S195">
        <v>350</v>
      </c>
      <c r="T195">
        <v>350</v>
      </c>
      <c r="U195">
        <v>343</v>
      </c>
      <c r="V195" s="4">
        <f>Tab_SuiviOF[[#This Row],[QTEBL]]*Tab_SuiviOF[[#This Row],[POIDS NET]]</f>
        <v>343</v>
      </c>
      <c r="W195" s="4">
        <f>IFERROR(INDEX(Bd_MÉLANGES!$I:$I,MATCH('Bd_FABRICATIONS PF'!$G:$G,Bd_MÉLANGES!$J:$J,0)),0)</f>
        <v>0</v>
      </c>
      <c r="X195" s="4">
        <f>IFERROR(INDEX(Bd_MÉLANGES!$K:$K,MATCH(Tab_SuiviOF[[#This Row],[LOT A PRENDRE EN COMPTE]],Bd_MÉLANGES!$J:$J,0)),0)</f>
        <v>0</v>
      </c>
    </row>
    <row r="196" spans="1:24" hidden="1" x14ac:dyDescent="0.2">
      <c r="A196">
        <v>102</v>
      </c>
      <c r="B196">
        <v>5</v>
      </c>
      <c r="C196">
        <v>41132</v>
      </c>
      <c r="D196">
        <v>684007</v>
      </c>
      <c r="E196">
        <v>45836</v>
      </c>
      <c r="F196" t="str">
        <f t="array" ref="F196">INDEX(Bd_VENTILATIONS!$G:$G,MATCH(Tab_SuiviOF[[#This Row],[REFERENCE]]&amp;Tab_SuiviOF[[#This Row],[BLNO]],Bd_VENTILATIONS!$F:$F&amp;Bd_VENTILATIONS!$D:$D,0))</f>
        <v>A018M08-2</v>
      </c>
      <c r="G196" t="str">
        <f>IFERROR(MID(Tab_SuiviOF[[#This Row],[LOT]],1,SEARCH("-",Tab_SuiviOF[[#This Row],[LOT]])-1),Tab_SuiviOF[[#This Row],[LOT]])</f>
        <v>A018M08</v>
      </c>
      <c r="H196" t="s">
        <v>1139</v>
      </c>
      <c r="I196" t="str">
        <f>INDEX(Bd_PF!$E:$E,MATCH(Tab_SuiviOF[[#This Row],[REFERENCE]],Bd_PF!$C:$C,0))</f>
        <v>Gel' Ami - sac 1 kg - "Tonus Line"</v>
      </c>
      <c r="J196" t="str">
        <f>INDEX(Bd_PF!$D:$D,MATCH(Tab_SuiviOF[[#This Row],[REFERENCE]],Bd_PF!$C:$C,0))</f>
        <v>SF01122</v>
      </c>
      <c r="K196" s="4">
        <f>INDEX(Bd_PF!$I:$I,MATCH(Tab_SuiviOF[[#This Row],[REFERENCE]],Bd_PF!$C:$C,0))</f>
        <v>1</v>
      </c>
      <c r="L196" t="str">
        <f>INDEX(Bd_PF!$J:$J,MATCH(Tab_SuiviOF[[#This Row],[REFERENCE]],Bd_PF!$C:$C,0))</f>
        <v>Tecse</v>
      </c>
      <c r="M196" t="str">
        <f>INDEX(Bd_PF!$K:$K,MATCH(Tab_SuiviOF[[#This Row],[REFERENCE]],Bd_PF!$C:$C,0))</f>
        <v>Produit pesé</v>
      </c>
      <c r="N196" s="3">
        <v>43129</v>
      </c>
      <c r="O196" s="3">
        <v>43129</v>
      </c>
      <c r="P196" s="5">
        <f>YEAR(Tab_SuiviOF[[#This Row],[DATEFINREVISEE]])</f>
        <v>2018</v>
      </c>
      <c r="Q196" s="5">
        <f>MONTH(Tab_SuiviOF[[#This Row],[DATEFINREVISEE]])</f>
        <v>1</v>
      </c>
      <c r="R196" s="5">
        <f>WEEKNUM(Tab_SuiviOF[[#This Row],[DATEFINREVISEE]],21)</f>
        <v>5</v>
      </c>
      <c r="S196">
        <v>425</v>
      </c>
      <c r="T196">
        <v>425</v>
      </c>
      <c r="U196">
        <v>420</v>
      </c>
      <c r="V196" s="4">
        <f>Tab_SuiviOF[[#This Row],[QTEBL]]*Tab_SuiviOF[[#This Row],[POIDS NET]]</f>
        <v>420</v>
      </c>
      <c r="W196" s="4">
        <f>IFERROR(INDEX(Bd_MÉLANGES!$I:$I,MATCH('Bd_FABRICATIONS PF'!$G:$G,Bd_MÉLANGES!$J:$J,0)),0)</f>
        <v>425.5</v>
      </c>
      <c r="X196" s="4">
        <f>IFERROR(INDEX(Bd_MÉLANGES!$K:$K,MATCH(Tab_SuiviOF[[#This Row],[LOT A PRENDRE EN COMPTE]],Bd_MÉLANGES!$J:$J,0)),0)</f>
        <v>423</v>
      </c>
    </row>
    <row r="197" spans="1:24" hidden="1" x14ac:dyDescent="0.2">
      <c r="A197">
        <v>102</v>
      </c>
      <c r="B197">
        <v>5</v>
      </c>
      <c r="C197">
        <v>41134</v>
      </c>
      <c r="D197">
        <v>684017</v>
      </c>
      <c r="E197">
        <v>45819</v>
      </c>
      <c r="F197" t="str">
        <f t="array" ref="F197">INDEX(Bd_VENTILATIONS!$G:$G,MATCH(Tab_SuiviOF[[#This Row],[REFERENCE]]&amp;Tab_SuiviOF[[#This Row],[BLNO]],Bd_VENTILATIONS!$F:$F&amp;Bd_VENTILATIONS!$D:$D,0))</f>
        <v>A029R04-1</v>
      </c>
      <c r="G197" t="str">
        <f>IFERROR(MID(Tab_SuiviOF[[#This Row],[LOT]],1,SEARCH("-",Tab_SuiviOF[[#This Row],[LOT]])-1),Tab_SuiviOF[[#This Row],[LOT]])</f>
        <v>A029R04</v>
      </c>
      <c r="H197" t="s">
        <v>922</v>
      </c>
      <c r="I197" t="str">
        <f>INDEX(Bd_PF!$E:$E,MATCH(Tab_SuiviOF[[#This Row],[REFERENCE]],Bd_PF!$C:$C,0))</f>
        <v>Gel' M bte 300g</v>
      </c>
      <c r="J197" t="str">
        <f>INDEX(Bd_PF!$D:$D,MATCH(Tab_SuiviOF[[#This Row],[REFERENCE]],Bd_PF!$C:$C,0))</f>
        <v>SF01117</v>
      </c>
      <c r="K197" s="4">
        <f>INDEX(Bd_PF!$I:$I,MATCH(Tab_SuiviOF[[#This Row],[REFERENCE]],Bd_PF!$C:$C,0))</f>
        <v>0.3</v>
      </c>
      <c r="L197" t="str">
        <f>INDEX(Bd_PF!$J:$J,MATCH(Tab_SuiviOF[[#This Row],[REFERENCE]],Bd_PF!$C:$C,0))</f>
        <v>OTS</v>
      </c>
      <c r="M197" t="str">
        <f>INDEX(Bd_PF!$K:$K,MATCH(Tab_SuiviOF[[#This Row],[REFERENCE]],Bd_PF!$C:$C,0))</f>
        <v>Reconditionnement</v>
      </c>
      <c r="N197" s="3">
        <v>43129</v>
      </c>
      <c r="O197" s="3">
        <v>43129</v>
      </c>
      <c r="P197" s="5">
        <f>YEAR(Tab_SuiviOF[[#This Row],[DATEFINREVISEE]])</f>
        <v>2018</v>
      </c>
      <c r="Q197" s="5">
        <f>MONTH(Tab_SuiviOF[[#This Row],[DATEFINREVISEE]])</f>
        <v>1</v>
      </c>
      <c r="R197" s="5">
        <f>WEEKNUM(Tab_SuiviOF[[#This Row],[DATEFINREVISEE]],21)</f>
        <v>5</v>
      </c>
      <c r="S197">
        <v>1333</v>
      </c>
      <c r="T197">
        <v>1333</v>
      </c>
      <c r="U197">
        <v>1332</v>
      </c>
      <c r="V197" s="4">
        <f>Tab_SuiviOF[[#This Row],[QTEBL]]*Tab_SuiviOF[[#This Row],[POIDS NET]]</f>
        <v>399.59999999999997</v>
      </c>
      <c r="W197" s="4">
        <f>IFERROR(INDEX(Bd_MÉLANGES!$I:$I,MATCH('Bd_FABRICATIONS PF'!$G:$G,Bd_MÉLANGES!$J:$J,0)),0)</f>
        <v>0</v>
      </c>
      <c r="X197" s="4">
        <f>IFERROR(INDEX(Bd_MÉLANGES!$K:$K,MATCH(Tab_SuiviOF[[#This Row],[LOT A PRENDRE EN COMPTE]],Bd_MÉLANGES!$J:$J,0)),0)</f>
        <v>0</v>
      </c>
    </row>
    <row r="198" spans="1:24" hidden="1" x14ac:dyDescent="0.2">
      <c r="A198">
        <v>102</v>
      </c>
      <c r="B198">
        <v>5</v>
      </c>
      <c r="C198">
        <v>41135</v>
      </c>
      <c r="D198">
        <v>684024</v>
      </c>
      <c r="E198">
        <v>45822</v>
      </c>
      <c r="F198" t="str">
        <f t="array" ref="F198">INDEX(Bd_VENTILATIONS!$G:$G,MATCH(Tab_SuiviOF[[#This Row],[REFERENCE]]&amp;Tab_SuiviOF[[#This Row],[BLNO]],Bd_VENTILATIONS!$F:$F&amp;Bd_VENTILATIONS!$D:$D,0))</f>
        <v>A029R05-1</v>
      </c>
      <c r="G198" t="str">
        <f>IFERROR(MID(Tab_SuiviOF[[#This Row],[LOT]],1,SEARCH("-",Tab_SuiviOF[[#This Row],[LOT]])-1),Tab_SuiviOF[[#This Row],[LOT]])</f>
        <v>A029R05</v>
      </c>
      <c r="H198" t="s">
        <v>922</v>
      </c>
      <c r="I198" t="str">
        <f>INDEX(Bd_PF!$E:$E,MATCH(Tab_SuiviOF[[#This Row],[REFERENCE]],Bd_PF!$C:$C,0))</f>
        <v>Gel' M bte 300g</v>
      </c>
      <c r="J198" t="str">
        <f>INDEX(Bd_PF!$D:$D,MATCH(Tab_SuiviOF[[#This Row],[REFERENCE]],Bd_PF!$C:$C,0))</f>
        <v>SF01117</v>
      </c>
      <c r="K198" s="4">
        <f>INDEX(Bd_PF!$I:$I,MATCH(Tab_SuiviOF[[#This Row],[REFERENCE]],Bd_PF!$C:$C,0))</f>
        <v>0.3</v>
      </c>
      <c r="L198" t="str">
        <f>INDEX(Bd_PF!$J:$J,MATCH(Tab_SuiviOF[[#This Row],[REFERENCE]],Bd_PF!$C:$C,0))</f>
        <v>OTS</v>
      </c>
      <c r="M198" t="str">
        <f>INDEX(Bd_PF!$K:$K,MATCH(Tab_SuiviOF[[#This Row],[REFERENCE]],Bd_PF!$C:$C,0))</f>
        <v>Reconditionnement</v>
      </c>
      <c r="N198" s="3">
        <v>43129</v>
      </c>
      <c r="O198" s="3">
        <v>43129</v>
      </c>
      <c r="P198" s="5">
        <f>YEAR(Tab_SuiviOF[[#This Row],[DATEFINREVISEE]])</f>
        <v>2018</v>
      </c>
      <c r="Q198" s="5">
        <f>MONTH(Tab_SuiviOF[[#This Row],[DATEFINREVISEE]])</f>
        <v>1</v>
      </c>
      <c r="R198" s="5">
        <f>WEEKNUM(Tab_SuiviOF[[#This Row],[DATEFINREVISEE]],21)</f>
        <v>5</v>
      </c>
      <c r="S198">
        <v>1333</v>
      </c>
      <c r="T198">
        <v>1333</v>
      </c>
      <c r="U198">
        <v>893</v>
      </c>
      <c r="V198" s="4">
        <f>Tab_SuiviOF[[#This Row],[QTEBL]]*Tab_SuiviOF[[#This Row],[POIDS NET]]</f>
        <v>267.89999999999998</v>
      </c>
      <c r="W198" s="4">
        <f>IFERROR(INDEX(Bd_MÉLANGES!$I:$I,MATCH('Bd_FABRICATIONS PF'!$G:$G,Bd_MÉLANGES!$J:$J,0)),0)</f>
        <v>0</v>
      </c>
      <c r="X198" s="4">
        <f>IFERROR(INDEX(Bd_MÉLANGES!$K:$K,MATCH(Tab_SuiviOF[[#This Row],[LOT A PRENDRE EN COMPTE]],Bd_MÉLANGES!$J:$J,0)),0)</f>
        <v>0</v>
      </c>
    </row>
    <row r="199" spans="1:24" hidden="1" x14ac:dyDescent="0.2">
      <c r="A199">
        <v>102</v>
      </c>
      <c r="B199">
        <v>5</v>
      </c>
      <c r="C199">
        <v>41136</v>
      </c>
      <c r="D199">
        <v>684032</v>
      </c>
      <c r="E199">
        <v>45829</v>
      </c>
      <c r="F199" t="str">
        <f t="array" ref="F199">INDEX(Bd_VENTILATIONS!$G:$G,MATCH(Tab_SuiviOF[[#This Row],[REFERENCE]]&amp;Tab_SuiviOF[[#This Row],[BLNO]],Bd_VENTILATIONS!$F:$F&amp;Bd_VENTILATIONS!$D:$D,0))</f>
        <v>A025M01-1</v>
      </c>
      <c r="G199" t="str">
        <f>IFERROR(MID(Tab_SuiviOF[[#This Row],[LOT]],1,SEARCH("-",Tab_SuiviOF[[#This Row],[LOT]])-1),Tab_SuiviOF[[#This Row],[LOT]])</f>
        <v>A025M01</v>
      </c>
      <c r="H199" t="s">
        <v>913</v>
      </c>
      <c r="I199" t="str">
        <f>INDEX(Bd_PF!$E:$E,MATCH(Tab_SuiviOF[[#This Row],[REFERENCE]],Bd_PF!$C:$C,0))</f>
        <v>Gel Ami bte 0.300 kg "TOL"</v>
      </c>
      <c r="J199" t="str">
        <f>INDEX(Bd_PF!$D:$D,MATCH(Tab_SuiviOF[[#This Row],[REFERENCE]],Bd_PF!$C:$C,0))</f>
        <v>SF01122</v>
      </c>
      <c r="K199" s="4">
        <f>INDEX(Bd_PF!$I:$I,MATCH(Tab_SuiviOF[[#This Row],[REFERENCE]],Bd_PF!$C:$C,0))</f>
        <v>0.3</v>
      </c>
      <c r="L199" t="str">
        <f>INDEX(Bd_PF!$J:$J,MATCH(Tab_SuiviOF[[#This Row],[REFERENCE]],Bd_PF!$C:$C,0))</f>
        <v>OTS</v>
      </c>
      <c r="M199" t="str">
        <f>INDEX(Bd_PF!$K:$K,MATCH(Tab_SuiviOF[[#This Row],[REFERENCE]],Bd_PF!$C:$C,0))</f>
        <v>Produit pesé</v>
      </c>
      <c r="N199" s="3">
        <v>43129</v>
      </c>
      <c r="O199" s="3">
        <v>43129</v>
      </c>
      <c r="P199" s="5">
        <f>YEAR(Tab_SuiviOF[[#This Row],[DATEFINREVISEE]])</f>
        <v>2018</v>
      </c>
      <c r="Q199" s="5">
        <f>MONTH(Tab_SuiviOF[[#This Row],[DATEFINREVISEE]])</f>
        <v>1</v>
      </c>
      <c r="R199" s="5">
        <f>WEEKNUM(Tab_SuiviOF[[#This Row],[DATEFINREVISEE]],21)</f>
        <v>5</v>
      </c>
      <c r="S199">
        <v>1410</v>
      </c>
      <c r="T199">
        <v>1391</v>
      </c>
      <c r="U199">
        <v>1357</v>
      </c>
      <c r="V199" s="4">
        <f>Tab_SuiviOF[[#This Row],[QTEBL]]*Tab_SuiviOF[[#This Row],[POIDS NET]]</f>
        <v>407.09999999999997</v>
      </c>
      <c r="W199" s="4">
        <f>IFERROR(INDEX(Bd_MÉLANGES!$I:$I,MATCH('Bd_FABRICATIONS PF'!$G:$G,Bd_MÉLANGES!$J:$J,0)),0)</f>
        <v>417.3</v>
      </c>
      <c r="X199" s="4">
        <f>IFERROR(INDEX(Bd_MÉLANGES!$K:$K,MATCH(Tab_SuiviOF[[#This Row],[LOT A PRENDRE EN COMPTE]],Bd_MÉLANGES!$J:$J,0)),0)</f>
        <v>423</v>
      </c>
    </row>
    <row r="200" spans="1:24" hidden="1" x14ac:dyDescent="0.2">
      <c r="A200">
        <v>102</v>
      </c>
      <c r="B200">
        <v>5</v>
      </c>
      <c r="C200">
        <v>41151</v>
      </c>
      <c r="D200">
        <v>684158</v>
      </c>
      <c r="E200">
        <v>45824</v>
      </c>
      <c r="F200" t="str">
        <f t="array" ref="F200">INDEX(Bd_VENTILATIONS!$G:$G,MATCH(Tab_SuiviOF[[#This Row],[REFERENCE]]&amp;Tab_SuiviOF[[#This Row],[BLNO]],Bd_VENTILATIONS!$F:$F&amp;Bd_VENTILATIONS!$D:$D,0))</f>
        <v>A029R06-3</v>
      </c>
      <c r="G200" t="str">
        <f>IFERROR(MID(Tab_SuiviOF[[#This Row],[LOT]],1,SEARCH("-",Tab_SuiviOF[[#This Row],[LOT]])-1),Tab_SuiviOF[[#This Row],[LOT]])</f>
        <v>A029R06</v>
      </c>
      <c r="H200" t="s">
        <v>919</v>
      </c>
      <c r="I200" t="str">
        <f>INDEX(Bd_PF!$E:$E,MATCH(Tab_SuiviOF[[#This Row],[REFERENCE]],Bd_PF!$C:$C,0))</f>
        <v>Gel 'M sachet 10 g / 150</v>
      </c>
      <c r="J200" t="str">
        <f>INDEX(Bd_PF!$D:$D,MATCH(Tab_SuiviOF[[#This Row],[REFERENCE]],Bd_PF!$C:$C,0))</f>
        <v>SF01117</v>
      </c>
      <c r="K200" s="4">
        <f>INDEX(Bd_PF!$I:$I,MATCH(Tab_SuiviOF[[#This Row],[REFERENCE]],Bd_PF!$C:$C,0))</f>
        <v>0.01</v>
      </c>
      <c r="L200" t="str">
        <f>INDEX(Bd_PF!$J:$J,MATCH(Tab_SuiviOF[[#This Row],[REFERENCE]],Bd_PF!$C:$C,0))</f>
        <v>Rovema</v>
      </c>
      <c r="M200" t="str">
        <f>INDEX(Bd_PF!$K:$K,MATCH(Tab_SuiviOF[[#This Row],[REFERENCE]],Bd_PF!$C:$C,0))</f>
        <v>Reconditionnement</v>
      </c>
      <c r="N200" s="3">
        <v>43129</v>
      </c>
      <c r="O200" s="3">
        <v>43129</v>
      </c>
      <c r="P200" s="5">
        <f>YEAR(Tab_SuiviOF[[#This Row],[DATEFINREVISEE]])</f>
        <v>2018</v>
      </c>
      <c r="Q200" s="5">
        <f>MONTH(Tab_SuiviOF[[#This Row],[DATEFINREVISEE]])</f>
        <v>1</v>
      </c>
      <c r="R200" s="5">
        <f>WEEKNUM(Tab_SuiviOF[[#This Row],[DATEFINREVISEE]],21)</f>
        <v>5</v>
      </c>
      <c r="S200">
        <v>10000</v>
      </c>
      <c r="T200">
        <v>10000</v>
      </c>
      <c r="U200">
        <v>10000</v>
      </c>
      <c r="V200" s="4">
        <f>Tab_SuiviOF[[#This Row],[QTEBL]]*Tab_SuiviOF[[#This Row],[POIDS NET]]</f>
        <v>100</v>
      </c>
      <c r="W200" s="4">
        <f>IFERROR(INDEX(Bd_MÉLANGES!$I:$I,MATCH('Bd_FABRICATIONS PF'!$G:$G,Bd_MÉLANGES!$J:$J,0)),0)</f>
        <v>0</v>
      </c>
      <c r="X200" s="4">
        <f>IFERROR(INDEX(Bd_MÉLANGES!$K:$K,MATCH(Tab_SuiviOF[[#This Row],[LOT A PRENDRE EN COMPTE]],Bd_MÉLANGES!$J:$J,0)),0)</f>
        <v>0</v>
      </c>
    </row>
    <row r="201" spans="1:24" hidden="1" x14ac:dyDescent="0.2">
      <c r="A201">
        <v>102</v>
      </c>
      <c r="B201">
        <v>5</v>
      </c>
      <c r="C201">
        <v>41164</v>
      </c>
      <c r="D201">
        <v>684281</v>
      </c>
      <c r="E201">
        <v>45840</v>
      </c>
      <c r="F201" t="str">
        <f t="array" ref="F201">INDEX(Bd_VENTILATIONS!$G:$G,MATCH(Tab_SuiviOF[[#This Row],[REFERENCE]]&amp;Tab_SuiviOF[[#This Row],[BLNO]],Bd_VENTILATIONS!$F:$F&amp;Bd_VENTILATIONS!$D:$D,0))</f>
        <v>AS05PU02-7</v>
      </c>
      <c r="G201" t="str">
        <f>IFERROR(MID(Tab_SuiviOF[[#This Row],[LOT]],1,SEARCH("-",Tab_SuiviOF[[#This Row],[LOT]])-1),Tab_SuiviOF[[#This Row],[LOT]])</f>
        <v>AS05PU02</v>
      </c>
      <c r="H201" t="s">
        <v>291</v>
      </c>
      <c r="I201" t="str">
        <f>INDEX(Bd_PF!$E:$E,MATCH(Tab_SuiviOF[[#This Row],[REFERENCE]],Bd_PF!$C:$C,0))</f>
        <v>Purée grand-mère pauvre en sodium sac 5 kg</v>
      </c>
      <c r="J201" t="str">
        <f>INDEX(Bd_PF!$D:$D,MATCH(Tab_SuiviOF[[#This Row],[REFERENCE]],Bd_PF!$C:$C,0))</f>
        <v>SF01287</v>
      </c>
      <c r="K201" s="4">
        <f>INDEX(Bd_PF!$I:$I,MATCH(Tab_SuiviOF[[#This Row],[REFERENCE]],Bd_PF!$C:$C,0))</f>
        <v>5</v>
      </c>
      <c r="L201" t="str">
        <f>INDEX(Bd_PF!$J:$J,MATCH(Tab_SuiviOF[[#This Row],[REFERENCE]],Bd_PF!$C:$C,0))</f>
        <v>Purée</v>
      </c>
      <c r="M201" t="str">
        <f>INDEX(Bd_PF!$K:$K,MATCH(Tab_SuiviOF[[#This Row],[REFERENCE]],Bd_PF!$C:$C,0))</f>
        <v>Purée</v>
      </c>
      <c r="N201" s="3">
        <v>43129</v>
      </c>
      <c r="O201" s="3">
        <v>43129</v>
      </c>
      <c r="P201" s="5">
        <f>YEAR(Tab_SuiviOF[[#This Row],[DATEFINREVISEE]])</f>
        <v>2018</v>
      </c>
      <c r="Q201" s="5">
        <f>MONTH(Tab_SuiviOF[[#This Row],[DATEFINREVISEE]])</f>
        <v>1</v>
      </c>
      <c r="R201" s="5">
        <f>WEEKNUM(Tab_SuiviOF[[#This Row],[DATEFINREVISEE]],21)</f>
        <v>5</v>
      </c>
      <c r="S201">
        <v>810</v>
      </c>
      <c r="T201">
        <v>810</v>
      </c>
      <c r="U201">
        <v>800</v>
      </c>
      <c r="V201" s="4">
        <f>Tab_SuiviOF[[#This Row],[QTEBL]]*Tab_SuiviOF[[#This Row],[POIDS NET]]</f>
        <v>4000</v>
      </c>
      <c r="W201" s="4">
        <f>IFERROR(INDEX(Bd_MÉLANGES!$I:$I,MATCH('Bd_FABRICATIONS PF'!$G:$G,Bd_MÉLANGES!$J:$J,0)),0)</f>
        <v>0</v>
      </c>
      <c r="X201" s="4">
        <f>IFERROR(INDEX(Bd_MÉLANGES!$K:$K,MATCH(Tab_SuiviOF[[#This Row],[LOT A PRENDRE EN COMPTE]],Bd_MÉLANGES!$J:$J,0)),0)</f>
        <v>0</v>
      </c>
    </row>
    <row r="202" spans="1:24" hidden="1" x14ac:dyDescent="0.2">
      <c r="A202">
        <v>102</v>
      </c>
      <c r="B202">
        <v>5</v>
      </c>
      <c r="C202">
        <v>41167</v>
      </c>
      <c r="D202">
        <v>684322</v>
      </c>
      <c r="E202">
        <v>45842</v>
      </c>
      <c r="F202" t="str">
        <f t="array" ref="F202">INDEX(Bd_VENTILATIONS!$G:$G,MATCH(Tab_SuiviOF[[#This Row],[REFERENCE]]&amp;Tab_SuiviOF[[#This Row],[BLNO]],Bd_VENTILATIONS!$F:$F&amp;Bd_VENTILATIONS!$D:$D,0))</f>
        <v>AS05PU06-7</v>
      </c>
      <c r="G202" t="str">
        <f>IFERROR(MID(Tab_SuiviOF[[#This Row],[LOT]],1,SEARCH("-",Tab_SuiviOF[[#This Row],[LOT]])-1),Tab_SuiviOF[[#This Row],[LOT]])</f>
        <v>AS05PU06</v>
      </c>
      <c r="H202" t="s">
        <v>681</v>
      </c>
      <c r="I202" t="str">
        <f>INDEX(Bd_PF!$E:$E,MATCH(Tab_SuiviOF[[#This Row],[REFERENCE]],Bd_PF!$C:$C,0))</f>
        <v>Purée premium pauvre en sodium sac 5 kg</v>
      </c>
      <c r="J202" t="str">
        <f>INDEX(Bd_PF!$D:$D,MATCH(Tab_SuiviOF[[#This Row],[REFERENCE]],Bd_PF!$C:$C,0))</f>
        <v>SF01287</v>
      </c>
      <c r="K202" s="4">
        <f>INDEX(Bd_PF!$I:$I,MATCH(Tab_SuiviOF[[#This Row],[REFERENCE]],Bd_PF!$C:$C,0))</f>
        <v>5</v>
      </c>
      <c r="L202" t="str">
        <f>INDEX(Bd_PF!$J:$J,MATCH(Tab_SuiviOF[[#This Row],[REFERENCE]],Bd_PF!$C:$C,0))</f>
        <v>Purée</v>
      </c>
      <c r="M202" t="str">
        <f>INDEX(Bd_PF!$K:$K,MATCH(Tab_SuiviOF[[#This Row],[REFERENCE]],Bd_PF!$C:$C,0))</f>
        <v>Purée</v>
      </c>
      <c r="N202" s="3">
        <v>43129</v>
      </c>
      <c r="O202" s="3">
        <v>43129</v>
      </c>
      <c r="P202" s="5">
        <f>YEAR(Tab_SuiviOF[[#This Row],[DATEFINREVISEE]])</f>
        <v>2018</v>
      </c>
      <c r="Q202" s="5">
        <f>MONTH(Tab_SuiviOF[[#This Row],[DATEFINREVISEE]])</f>
        <v>1</v>
      </c>
      <c r="R202" s="5">
        <f>WEEKNUM(Tab_SuiviOF[[#This Row],[DATEFINREVISEE]],21)</f>
        <v>5</v>
      </c>
      <c r="S202">
        <v>135</v>
      </c>
      <c r="T202">
        <v>135</v>
      </c>
      <c r="U202">
        <v>133</v>
      </c>
      <c r="V202" s="4">
        <f>Tab_SuiviOF[[#This Row],[QTEBL]]*Tab_SuiviOF[[#This Row],[POIDS NET]]</f>
        <v>665</v>
      </c>
      <c r="W202" s="4">
        <f>IFERROR(INDEX(Bd_MÉLANGES!$I:$I,MATCH('Bd_FABRICATIONS PF'!$G:$G,Bd_MÉLANGES!$J:$J,0)),0)</f>
        <v>0</v>
      </c>
      <c r="X202" s="4">
        <f>IFERROR(INDEX(Bd_MÉLANGES!$K:$K,MATCH(Tab_SuiviOF[[#This Row],[LOT A PRENDRE EN COMPTE]],Bd_MÉLANGES!$J:$J,0)),0)</f>
        <v>0</v>
      </c>
    </row>
    <row r="203" spans="1:24" hidden="1" x14ac:dyDescent="0.2">
      <c r="A203">
        <v>102</v>
      </c>
      <c r="B203">
        <v>5</v>
      </c>
      <c r="C203">
        <v>40784</v>
      </c>
      <c r="D203">
        <v>680356</v>
      </c>
      <c r="E203">
        <v>45873</v>
      </c>
      <c r="F203" t="str">
        <f t="array" ref="F203">INDEX(Bd_VENTILATIONS!$G:$G,MATCH(Tab_SuiviOF[[#This Row],[REFERENCE]]&amp;Tab_SuiviOF[[#This Row],[BLNO]],Bd_VENTILATIONS!$F:$F&amp;Bd_VENTILATIONS!$D:$D,0))</f>
        <v>A029M04-1</v>
      </c>
      <c r="G203" t="str">
        <f>IFERROR(MID(Tab_SuiviOF[[#This Row],[LOT]],1,SEARCH("-",Tab_SuiviOF[[#This Row],[LOT]])-1),Tab_SuiviOF[[#This Row],[LOT]])</f>
        <v>A029M04</v>
      </c>
      <c r="H203" t="s">
        <v>1154</v>
      </c>
      <c r="I203" t="str">
        <f>INDEX(Bd_PF!$E:$E,MATCH(Tab_SuiviOF[[#This Row],[REFERENCE]],Bd_PF!$C:$C,0))</f>
        <v>Céréal'nut HP+ saveur biscuit bte 900 g (ALLERGENES)</v>
      </c>
      <c r="J203" t="str">
        <f>INDEX(Bd_PF!$D:$D,MATCH(Tab_SuiviOF[[#This Row],[REFERENCE]],Bd_PF!$C:$C,0))</f>
        <v>SF01220</v>
      </c>
      <c r="K203" s="4">
        <f>INDEX(Bd_PF!$I:$I,MATCH(Tab_SuiviOF[[#This Row],[REFERENCE]],Bd_PF!$C:$C,0))</f>
        <v>0.9</v>
      </c>
      <c r="L203" t="str">
        <f>INDEX(Bd_PF!$J:$J,MATCH(Tab_SuiviOF[[#This Row],[REFERENCE]],Bd_PF!$C:$C,0))</f>
        <v>OTS</v>
      </c>
      <c r="M203" t="str">
        <f>INDEX(Bd_PF!$K:$K,MATCH(Tab_SuiviOF[[#This Row],[REFERENCE]],Bd_PF!$C:$C,0))</f>
        <v>Produit pesé</v>
      </c>
      <c r="N203" s="3">
        <v>43130</v>
      </c>
      <c r="O203" s="3">
        <v>43130</v>
      </c>
      <c r="P203" s="5">
        <f>YEAR(Tab_SuiviOF[[#This Row],[DATEFINREVISEE]])</f>
        <v>2018</v>
      </c>
      <c r="Q203" s="5">
        <f>MONTH(Tab_SuiviOF[[#This Row],[DATEFINREVISEE]])</f>
        <v>1</v>
      </c>
      <c r="R203" s="5">
        <f>WEEKNUM(Tab_SuiviOF[[#This Row],[DATEFINREVISEE]],21)</f>
        <v>5</v>
      </c>
      <c r="S203">
        <v>756</v>
      </c>
      <c r="T203">
        <v>756</v>
      </c>
      <c r="U203">
        <v>751</v>
      </c>
      <c r="V203" s="4">
        <f>Tab_SuiviOF[[#This Row],[QTEBL]]*Tab_SuiviOF[[#This Row],[POIDS NET]]</f>
        <v>675.9</v>
      </c>
      <c r="W203" s="4">
        <f>IFERROR(INDEX(Bd_MÉLANGES!$I:$I,MATCH('Bd_FABRICATIONS PF'!$G:$G,Bd_MÉLANGES!$J:$J,0)),0)</f>
        <v>683.3</v>
      </c>
      <c r="X203" s="4">
        <f>IFERROR(INDEX(Bd_MÉLANGES!$K:$K,MATCH(Tab_SuiviOF[[#This Row],[LOT A PRENDRE EN COMPTE]],Bd_MÉLANGES!$J:$J,0)),0)</f>
        <v>681.01</v>
      </c>
    </row>
    <row r="204" spans="1:24" hidden="1" x14ac:dyDescent="0.2">
      <c r="A204">
        <v>102</v>
      </c>
      <c r="B204">
        <v>5</v>
      </c>
      <c r="C204">
        <v>40801</v>
      </c>
      <c r="D204">
        <v>680607</v>
      </c>
      <c r="E204">
        <v>45847</v>
      </c>
      <c r="F204" t="str">
        <f t="array" ref="F204">INDEX(Bd_VENTILATIONS!$G:$G,MATCH(Tab_SuiviOF[[#This Row],[REFERENCE]]&amp;Tab_SuiviOF[[#This Row],[BLNO]],Bd_VENTILATIONS!$F:$F&amp;Bd_VENTILATIONS!$D:$D,0))</f>
        <v>A026M06-3</v>
      </c>
      <c r="G204" t="str">
        <f>IFERROR(MID(Tab_SuiviOF[[#This Row],[LOT]],1,SEARCH("-",Tab_SuiviOF[[#This Row],[LOT]])-1),Tab_SuiviOF[[#This Row],[LOT]])</f>
        <v>A026M06</v>
      </c>
      <c r="H204" t="s">
        <v>281</v>
      </c>
      <c r="I204" t="str">
        <f>INDEX(Bd_PF!$E:$E,MATCH(Tab_SuiviOF[[#This Row],[REFERENCE]],Bd_PF!$C:$C,0))</f>
        <v>Déjeuner cacao edulcoré riche en fibre</v>
      </c>
      <c r="J204" t="str">
        <f>INDEX(Bd_PF!$D:$D,MATCH(Tab_SuiviOF[[#This Row],[REFERENCE]],Bd_PF!$C:$C,0))</f>
        <v>SF01289</v>
      </c>
      <c r="K204" s="4">
        <f>INDEX(Bd_PF!$I:$I,MATCH(Tab_SuiviOF[[#This Row],[REFERENCE]],Bd_PF!$C:$C,0))</f>
        <v>1.2E-2</v>
      </c>
      <c r="L204" t="str">
        <f>INDEX(Bd_PF!$J:$J,MATCH(Tab_SuiviOF[[#This Row],[REFERENCE]],Bd_PF!$C:$C,0))</f>
        <v>Rovema</v>
      </c>
      <c r="M204" t="str">
        <f>INDEX(Bd_PF!$K:$K,MATCH(Tab_SuiviOF[[#This Row],[REFERENCE]],Bd_PF!$C:$C,0))</f>
        <v>Produit pesé</v>
      </c>
      <c r="N204" s="3">
        <v>43129</v>
      </c>
      <c r="O204" s="3">
        <v>43130</v>
      </c>
      <c r="P204" s="5">
        <f>YEAR(Tab_SuiviOF[[#This Row],[DATEFINREVISEE]])</f>
        <v>2018</v>
      </c>
      <c r="Q204" s="5">
        <f>MONTH(Tab_SuiviOF[[#This Row],[DATEFINREVISEE]])</f>
        <v>1</v>
      </c>
      <c r="R204" s="5">
        <f>WEEKNUM(Tab_SuiviOF[[#This Row],[DATEFINREVISEE]],21)</f>
        <v>5</v>
      </c>
      <c r="S204">
        <v>9000</v>
      </c>
      <c r="T204">
        <v>9000</v>
      </c>
      <c r="U204">
        <v>7500</v>
      </c>
      <c r="V204" s="4">
        <f>Tab_SuiviOF[[#This Row],[QTEBL]]*Tab_SuiviOF[[#This Row],[POIDS NET]]</f>
        <v>90</v>
      </c>
      <c r="W204" s="4">
        <f>IFERROR(INDEX(Bd_MÉLANGES!$I:$I,MATCH('Bd_FABRICATIONS PF'!$G:$G,Bd_MÉLANGES!$J:$J,0)),0)</f>
        <v>107.7</v>
      </c>
      <c r="X204" s="4">
        <f>IFERROR(INDEX(Bd_MÉLANGES!$K:$K,MATCH(Tab_SuiviOF[[#This Row],[LOT A PRENDRE EN COMPTE]],Bd_MÉLANGES!$J:$J,0)),0)</f>
        <v>108</v>
      </c>
    </row>
    <row r="205" spans="1:24" hidden="1" x14ac:dyDescent="0.2">
      <c r="A205">
        <v>102</v>
      </c>
      <c r="B205">
        <v>5</v>
      </c>
      <c r="C205">
        <v>40803</v>
      </c>
      <c r="D205">
        <v>680619</v>
      </c>
      <c r="E205">
        <v>45871</v>
      </c>
      <c r="F205" t="str">
        <f t="array" ref="F205">INDEX(Bd_VENTILATIONS!$G:$G,MATCH(Tab_SuiviOF[[#This Row],[REFERENCE]]&amp;Tab_SuiviOF[[#This Row],[BLNO]],Bd_VENTILATIONS!$F:$F&amp;Bd_VENTILATIONS!$D:$D,0))</f>
        <v>A029M08-3</v>
      </c>
      <c r="G205" t="str">
        <f>IFERROR(MID(Tab_SuiviOF[[#This Row],[LOT]],1,SEARCH("-",Tab_SuiviOF[[#This Row],[LOT]])-1),Tab_SuiviOF[[#This Row],[LOT]])</f>
        <v>A029M08</v>
      </c>
      <c r="H205" t="s">
        <v>575</v>
      </c>
      <c r="I205" t="str">
        <f>INDEX(Bd_PF!$E:$E,MATCH(Tab_SuiviOF[[#This Row],[REFERENCE]],Bd_PF!$C:$C,0))</f>
        <v>Potage instant champignons pauvre en sodium 20g "NUTRISENS PERFORMANCE"</v>
      </c>
      <c r="J205" t="str">
        <f>INDEX(Bd_PF!$D:$D,MATCH(Tab_SuiviOF[[#This Row],[REFERENCE]],Bd_PF!$C:$C,0))</f>
        <v>SF01423</v>
      </c>
      <c r="K205" s="4">
        <f>INDEX(Bd_PF!$I:$I,MATCH(Tab_SuiviOF[[#This Row],[REFERENCE]],Bd_PF!$C:$C,0))</f>
        <v>0.02</v>
      </c>
      <c r="L205" t="str">
        <f>INDEX(Bd_PF!$J:$J,MATCH(Tab_SuiviOF[[#This Row],[REFERENCE]],Bd_PF!$C:$C,0))</f>
        <v>Rovema</v>
      </c>
      <c r="M205" t="str">
        <f>INDEX(Bd_PF!$K:$K,MATCH(Tab_SuiviOF[[#This Row],[REFERENCE]],Bd_PF!$C:$C,0))</f>
        <v>Produit pesé</v>
      </c>
      <c r="N205" s="3">
        <v>43130</v>
      </c>
      <c r="O205" s="3">
        <v>43130</v>
      </c>
      <c r="P205" s="5">
        <f>YEAR(Tab_SuiviOF[[#This Row],[DATEFINREVISEE]])</f>
        <v>2018</v>
      </c>
      <c r="Q205" s="5">
        <f>MONTH(Tab_SuiviOF[[#This Row],[DATEFINREVISEE]])</f>
        <v>1</v>
      </c>
      <c r="R205" s="5">
        <f>WEEKNUM(Tab_SuiviOF[[#This Row],[DATEFINREVISEE]],21)</f>
        <v>5</v>
      </c>
      <c r="S205">
        <v>18000</v>
      </c>
      <c r="T205">
        <v>18000</v>
      </c>
      <c r="U205">
        <v>17709</v>
      </c>
      <c r="V205" s="4">
        <f>Tab_SuiviOF[[#This Row],[QTEBL]]*Tab_SuiviOF[[#This Row],[POIDS NET]]</f>
        <v>354.18</v>
      </c>
      <c r="W205" s="4">
        <f>IFERROR(INDEX(Bd_MÉLANGES!$I:$I,MATCH('Bd_FABRICATIONS PF'!$G:$G,Bd_MÉLANGES!$J:$J,0)),0)</f>
        <v>360.1</v>
      </c>
      <c r="X205" s="4">
        <f>IFERROR(INDEX(Bd_MÉLANGES!$K:$K,MATCH(Tab_SuiviOF[[#This Row],[LOT A PRENDRE EN COMPTE]],Bd_MÉLANGES!$J:$J,0)),0)</f>
        <v>360.00000000000006</v>
      </c>
    </row>
    <row r="206" spans="1:24" hidden="1" x14ac:dyDescent="0.2">
      <c r="A206">
        <v>102</v>
      </c>
      <c r="B206">
        <v>5</v>
      </c>
      <c r="C206">
        <v>40820</v>
      </c>
      <c r="D206">
        <v>680829</v>
      </c>
      <c r="E206">
        <v>45857</v>
      </c>
      <c r="F206" t="str">
        <f t="array" ref="F206">INDEX(Bd_VENTILATIONS!$G:$G,MATCH(Tab_SuiviOF[[#This Row],[REFERENCE]]&amp;Tab_SuiviOF[[#This Row],[BLNO]],Bd_VENTILATIONS!$F:$F&amp;Bd_VENTILATIONS!$D:$D,0))</f>
        <v>A029M06-1</v>
      </c>
      <c r="G206" t="str">
        <f>IFERROR(MID(Tab_SuiviOF[[#This Row],[LOT]],1,SEARCH("-",Tab_SuiviOF[[#This Row],[LOT]])-1),Tab_SuiviOF[[#This Row],[LOT]])</f>
        <v>A029M06</v>
      </c>
      <c r="H206" t="s">
        <v>611</v>
      </c>
      <c r="I206" t="str">
        <f>INDEX(Bd_PF!$E:$E,MATCH(Tab_SuiviOF[[#This Row],[REFERENCE]],Bd_PF!$C:$C,0))</f>
        <v>Mousse parfum chocolat boite 1 kg "Cookalim"</v>
      </c>
      <c r="J206" t="str">
        <f>INDEX(Bd_PF!$D:$D,MATCH(Tab_SuiviOF[[#This Row],[REFERENCE]],Bd_PF!$C:$C,0))</f>
        <v>SF01106</v>
      </c>
      <c r="K206" s="4">
        <f>INDEX(Bd_PF!$I:$I,MATCH(Tab_SuiviOF[[#This Row],[REFERENCE]],Bd_PF!$C:$C,0))</f>
        <v>1</v>
      </c>
      <c r="L206" t="str">
        <f>INDEX(Bd_PF!$J:$J,MATCH(Tab_SuiviOF[[#This Row],[REFERENCE]],Bd_PF!$C:$C,0))</f>
        <v>OTS</v>
      </c>
      <c r="M206" t="str">
        <f>INDEX(Bd_PF!$K:$K,MATCH(Tab_SuiviOF[[#This Row],[REFERENCE]],Bd_PF!$C:$C,0))</f>
        <v>Produit pesé</v>
      </c>
      <c r="N206" s="3">
        <v>43130</v>
      </c>
      <c r="O206" s="3">
        <v>43130</v>
      </c>
      <c r="P206" s="5">
        <f>YEAR(Tab_SuiviOF[[#This Row],[DATEFINREVISEE]])</f>
        <v>2018</v>
      </c>
      <c r="Q206" s="5">
        <f>MONTH(Tab_SuiviOF[[#This Row],[DATEFINREVISEE]])</f>
        <v>1</v>
      </c>
      <c r="R206" s="5">
        <f>WEEKNUM(Tab_SuiviOF[[#This Row],[DATEFINREVISEE]],21)</f>
        <v>5</v>
      </c>
      <c r="S206">
        <v>324</v>
      </c>
      <c r="T206">
        <v>324</v>
      </c>
      <c r="U206">
        <v>322</v>
      </c>
      <c r="V206" s="4">
        <f>Tab_SuiviOF[[#This Row],[QTEBL]]*Tab_SuiviOF[[#This Row],[POIDS NET]]</f>
        <v>322</v>
      </c>
      <c r="W206" s="4">
        <f>IFERROR(INDEX(Bd_MÉLANGES!$I:$I,MATCH('Bd_FABRICATIONS PF'!$G:$G,Bd_MÉLANGES!$J:$J,0)),0)</f>
        <v>324.3</v>
      </c>
      <c r="X206" s="4">
        <f>IFERROR(INDEX(Bd_MÉLANGES!$K:$K,MATCH(Tab_SuiviOF[[#This Row],[LOT A PRENDRE EN COMPTE]],Bd_MÉLANGES!$J:$J,0)),0)</f>
        <v>324.01</v>
      </c>
    </row>
    <row r="207" spans="1:24" hidden="1" x14ac:dyDescent="0.2">
      <c r="A207">
        <v>102</v>
      </c>
      <c r="B207">
        <v>5</v>
      </c>
      <c r="C207">
        <v>40822</v>
      </c>
      <c r="D207">
        <v>680846</v>
      </c>
      <c r="E207">
        <v>45851</v>
      </c>
      <c r="F207" t="str">
        <f t="array" ref="F207">INDEX(Bd_VENTILATIONS!$G:$G,MATCH(Tab_SuiviOF[[#This Row],[REFERENCE]]&amp;Tab_SuiviOF[[#This Row],[BLNO]],Bd_VENTILATIONS!$F:$F&amp;Bd_VENTILATIONS!$D:$D,0))</f>
        <v>A026M08-1</v>
      </c>
      <c r="G207" t="str">
        <f>IFERROR(MID(Tab_SuiviOF[[#This Row],[LOT]],1,SEARCH("-",Tab_SuiviOF[[#This Row],[LOT]])-1),Tab_SuiviOF[[#This Row],[LOT]])</f>
        <v>A026M08</v>
      </c>
      <c r="H207" t="s">
        <v>613</v>
      </c>
      <c r="I207" t="str">
        <f>INDEX(Bd_PF!$E:$E,MATCH(Tab_SuiviOF[[#This Row],[REFERENCE]],Bd_PF!$C:$C,0))</f>
        <v>Crème brûlée sans cassonade boite 0kg600 Cookalim</v>
      </c>
      <c r="J207" t="str">
        <f>INDEX(Bd_PF!$D:$D,MATCH(Tab_SuiviOF[[#This Row],[REFERENCE]],Bd_PF!$C:$C,0))</f>
        <v>SF01006</v>
      </c>
      <c r="K207" s="4">
        <f>INDEX(Bd_PF!$I:$I,MATCH(Tab_SuiviOF[[#This Row],[REFERENCE]],Bd_PF!$C:$C,0))</f>
        <v>0.6</v>
      </c>
      <c r="L207" t="str">
        <f>INDEX(Bd_PF!$J:$J,MATCH(Tab_SuiviOF[[#This Row],[REFERENCE]],Bd_PF!$C:$C,0))</f>
        <v>OTS</v>
      </c>
      <c r="M207" t="str">
        <f>INDEX(Bd_PF!$K:$K,MATCH(Tab_SuiviOF[[#This Row],[REFERENCE]],Bd_PF!$C:$C,0))</f>
        <v>Produit pesé</v>
      </c>
      <c r="N207" s="3">
        <v>43130</v>
      </c>
      <c r="O207" s="3">
        <v>43130</v>
      </c>
      <c r="P207" s="5">
        <f>YEAR(Tab_SuiviOF[[#This Row],[DATEFINREVISEE]])</f>
        <v>2018</v>
      </c>
      <c r="Q207" s="5">
        <f>MONTH(Tab_SuiviOF[[#This Row],[DATEFINREVISEE]])</f>
        <v>1</v>
      </c>
      <c r="R207" s="5">
        <f>WEEKNUM(Tab_SuiviOF[[#This Row],[DATEFINREVISEE]],21)</f>
        <v>5</v>
      </c>
      <c r="S207">
        <v>324</v>
      </c>
      <c r="T207">
        <v>324</v>
      </c>
      <c r="U207">
        <v>320</v>
      </c>
      <c r="V207" s="4">
        <f>Tab_SuiviOF[[#This Row],[QTEBL]]*Tab_SuiviOF[[#This Row],[POIDS NET]]</f>
        <v>192</v>
      </c>
      <c r="W207" s="4">
        <f>IFERROR(INDEX(Bd_MÉLANGES!$I:$I,MATCH('Bd_FABRICATIONS PF'!$G:$G,Bd_MÉLANGES!$J:$J,0)),0)</f>
        <v>195.1</v>
      </c>
      <c r="X207" s="4">
        <f>IFERROR(INDEX(Bd_MÉLANGES!$K:$K,MATCH(Tab_SuiviOF[[#This Row],[LOT A PRENDRE EN COMPTE]],Bd_MÉLANGES!$J:$J,0)),0)</f>
        <v>195.01999999999998</v>
      </c>
    </row>
    <row r="208" spans="1:24" hidden="1" x14ac:dyDescent="0.2">
      <c r="A208">
        <v>102</v>
      </c>
      <c r="B208">
        <v>5</v>
      </c>
      <c r="C208">
        <v>40857</v>
      </c>
      <c r="D208">
        <v>681210</v>
      </c>
      <c r="E208">
        <v>45846</v>
      </c>
      <c r="F208" t="str">
        <f t="array" ref="F208">INDEX(Bd_VENTILATIONS!$G:$G,MATCH(Tab_SuiviOF[[#This Row],[REFERENCE]]&amp;Tab_SuiviOF[[#This Row],[BLNO]],Bd_VENTILATIONS!$F:$F&amp;Bd_VENTILATIONS!$D:$D,0))</f>
        <v>A025M11-1</v>
      </c>
      <c r="G208" t="str">
        <f>IFERROR(MID(Tab_SuiviOF[[#This Row],[LOT]],1,SEARCH("-",Tab_SuiviOF[[#This Row],[LOT]])-1),Tab_SuiviOF[[#This Row],[LOT]])</f>
        <v>A025M11</v>
      </c>
      <c r="H208" t="s">
        <v>1095</v>
      </c>
      <c r="I208" t="str">
        <f>INDEX(Bd_PF!$E:$E,MATCH(Tab_SuiviOF[[#This Row],[REFERENCE]],Bd_PF!$C:$C,0))</f>
        <v>Eau gélifiée parfum pomme édulcorée boite 625g "Tonus line"</v>
      </c>
      <c r="J208" t="str">
        <f>INDEX(Bd_PF!$D:$D,MATCH(Tab_SuiviOF[[#This Row],[REFERENCE]],Bd_PF!$C:$C,0))</f>
        <v>SF00727</v>
      </c>
      <c r="K208" s="4">
        <f>INDEX(Bd_PF!$I:$I,MATCH(Tab_SuiviOF[[#This Row],[REFERENCE]],Bd_PF!$C:$C,0))</f>
        <v>0.625</v>
      </c>
      <c r="L208" t="str">
        <f>INDEX(Bd_PF!$J:$J,MATCH(Tab_SuiviOF[[#This Row],[REFERENCE]],Bd_PF!$C:$C,0))</f>
        <v>OTS</v>
      </c>
      <c r="M208" t="str">
        <f>INDEX(Bd_PF!$K:$K,MATCH(Tab_SuiviOF[[#This Row],[REFERENCE]],Bd_PF!$C:$C,0))</f>
        <v>Produit pesé</v>
      </c>
      <c r="N208" s="3">
        <v>43129</v>
      </c>
      <c r="O208" s="3">
        <v>43130</v>
      </c>
      <c r="P208" s="5">
        <f>YEAR(Tab_SuiviOF[[#This Row],[DATEFINREVISEE]])</f>
        <v>2018</v>
      </c>
      <c r="Q208" s="5">
        <f>MONTH(Tab_SuiviOF[[#This Row],[DATEFINREVISEE]])</f>
        <v>1</v>
      </c>
      <c r="R208" s="5">
        <f>WEEKNUM(Tab_SuiviOF[[#This Row],[DATEFINREVISEE]],21)</f>
        <v>5</v>
      </c>
      <c r="S208">
        <v>324</v>
      </c>
      <c r="T208">
        <v>324</v>
      </c>
      <c r="U208">
        <v>322</v>
      </c>
      <c r="V208" s="4">
        <f>Tab_SuiviOF[[#This Row],[QTEBL]]*Tab_SuiviOF[[#This Row],[POIDS NET]]</f>
        <v>201.25</v>
      </c>
      <c r="W208" s="4">
        <f>IFERROR(INDEX(Bd_MÉLANGES!$I:$I,MATCH('Bd_FABRICATIONS PF'!$G:$G,Bd_MÉLANGES!$J:$J,0)),0)</f>
        <v>202.5</v>
      </c>
      <c r="X208" s="4">
        <f>IFERROR(INDEX(Bd_MÉLANGES!$K:$K,MATCH(Tab_SuiviOF[[#This Row],[LOT A PRENDRE EN COMPTE]],Bd_MÉLANGES!$J:$J,0)),0)</f>
        <v>203</v>
      </c>
    </row>
    <row r="209" spans="1:24" hidden="1" x14ac:dyDescent="0.2">
      <c r="A209">
        <v>102</v>
      </c>
      <c r="B209">
        <v>5</v>
      </c>
      <c r="C209">
        <v>40872</v>
      </c>
      <c r="D209">
        <v>681281</v>
      </c>
      <c r="E209">
        <v>45853</v>
      </c>
      <c r="F209" t="str">
        <f t="array" ref="F209">INDEX(Bd_VENTILATIONS!$G:$G,MATCH(Tab_SuiviOF[[#This Row],[REFERENCE]]&amp;Tab_SuiviOF[[#This Row],[BLNO]],Bd_VENTILATIONS!$F:$F&amp;Bd_VENTILATIONS!$D:$D,0))</f>
        <v>A026M04-1</v>
      </c>
      <c r="G209" t="str">
        <f>IFERROR(MID(Tab_SuiviOF[[#This Row],[LOT]],1,SEARCH("-",Tab_SuiviOF[[#This Row],[LOT]])-1),Tab_SuiviOF[[#This Row],[LOT]])</f>
        <v>A026M04</v>
      </c>
      <c r="H209" t="s">
        <v>1089</v>
      </c>
      <c r="I209" t="str">
        <f>INDEX(Bd_PF!$E:$E,MATCH(Tab_SuiviOF[[#This Row],[REFERENCE]],Bd_PF!$C:$C,0))</f>
        <v>Eau gélifiée parfum grenadine édulcorée boite 625g "Tonus line"</v>
      </c>
      <c r="J209" t="str">
        <f>INDEX(Bd_PF!$D:$D,MATCH(Tab_SuiviOF[[#This Row],[REFERENCE]],Bd_PF!$C:$C,0))</f>
        <v>SF00725</v>
      </c>
      <c r="K209" s="4">
        <f>INDEX(Bd_PF!$I:$I,MATCH(Tab_SuiviOF[[#This Row],[REFERENCE]],Bd_PF!$C:$C,0))</f>
        <v>0.625</v>
      </c>
      <c r="L209" t="str">
        <f>INDEX(Bd_PF!$J:$J,MATCH(Tab_SuiviOF[[#This Row],[REFERENCE]],Bd_PF!$C:$C,0))</f>
        <v>OTS</v>
      </c>
      <c r="M209" t="str">
        <f>INDEX(Bd_PF!$K:$K,MATCH(Tab_SuiviOF[[#This Row],[REFERENCE]],Bd_PF!$C:$C,0))</f>
        <v>Produit pesé</v>
      </c>
      <c r="N209" s="3">
        <v>43130</v>
      </c>
      <c r="O209" s="3">
        <v>43130</v>
      </c>
      <c r="P209" s="5">
        <f>YEAR(Tab_SuiviOF[[#This Row],[DATEFINREVISEE]])</f>
        <v>2018</v>
      </c>
      <c r="Q209" s="5">
        <f>MONTH(Tab_SuiviOF[[#This Row],[DATEFINREVISEE]])</f>
        <v>1</v>
      </c>
      <c r="R209" s="5">
        <f>WEEKNUM(Tab_SuiviOF[[#This Row],[DATEFINREVISEE]],21)</f>
        <v>5</v>
      </c>
      <c r="S209">
        <v>648</v>
      </c>
      <c r="T209">
        <v>648</v>
      </c>
      <c r="U209">
        <v>645</v>
      </c>
      <c r="V209" s="4">
        <f>Tab_SuiviOF[[#This Row],[QTEBL]]*Tab_SuiviOF[[#This Row],[POIDS NET]]</f>
        <v>403.125</v>
      </c>
      <c r="W209" s="4">
        <f>IFERROR(INDEX(Bd_MÉLANGES!$I:$I,MATCH('Bd_FABRICATIONS PF'!$G:$G,Bd_MÉLANGES!$J:$J,0)),0)</f>
        <v>405.5</v>
      </c>
      <c r="X209" s="4">
        <f>IFERROR(INDEX(Bd_MÉLANGES!$K:$K,MATCH(Tab_SuiviOF[[#This Row],[LOT A PRENDRE EN COMPTE]],Bd_MÉLANGES!$J:$J,0)),0)</f>
        <v>405.02</v>
      </c>
    </row>
    <row r="210" spans="1:24" hidden="1" x14ac:dyDescent="0.2">
      <c r="A210">
        <v>102</v>
      </c>
      <c r="B210">
        <v>5</v>
      </c>
      <c r="C210">
        <v>41025</v>
      </c>
      <c r="D210">
        <v>682749</v>
      </c>
      <c r="E210">
        <v>45862</v>
      </c>
      <c r="F210" t="str">
        <f t="array" ref="F210">INDEX(Bd_VENTILATIONS!$G:$G,MATCH(Tab_SuiviOF[[#This Row],[REFERENCE]]&amp;Tab_SuiviOF[[#This Row],[BLNO]],Bd_VENTILATIONS!$F:$F&amp;Bd_VENTILATIONS!$D:$D,0))</f>
        <v>A029M03-1</v>
      </c>
      <c r="G210" t="str">
        <f>IFERROR(MID(Tab_SuiviOF[[#This Row],[LOT]],1,SEARCH("-",Tab_SuiviOF[[#This Row],[LOT]])-1),Tab_SuiviOF[[#This Row],[LOT]])</f>
        <v>A029M03</v>
      </c>
      <c r="H210" t="s">
        <v>1157</v>
      </c>
      <c r="I210" t="str">
        <f>INDEX(Bd_PF!$E:$E,MATCH(Tab_SuiviOF[[#This Row],[REFERENCE]],Bd_PF!$C:$C,0))</f>
        <v>Céréal'nut HP+ avec édulcorants saveur biscuit bte 750 g (ALLERGENES)</v>
      </c>
      <c r="J210" t="str">
        <f>INDEX(Bd_PF!$D:$D,MATCH(Tab_SuiviOF[[#This Row],[REFERENCE]],Bd_PF!$C:$C,0))</f>
        <v>SF01221</v>
      </c>
      <c r="K210" s="4">
        <f>INDEX(Bd_PF!$I:$I,MATCH(Tab_SuiviOF[[#This Row],[REFERENCE]],Bd_PF!$C:$C,0))</f>
        <v>0.75</v>
      </c>
      <c r="L210" t="str">
        <f>INDEX(Bd_PF!$J:$J,MATCH(Tab_SuiviOF[[#This Row],[REFERENCE]],Bd_PF!$C:$C,0))</f>
        <v>OTS</v>
      </c>
      <c r="M210" t="str">
        <f>INDEX(Bd_PF!$K:$K,MATCH(Tab_SuiviOF[[#This Row],[REFERENCE]],Bd_PF!$C:$C,0))</f>
        <v>Produit pesé</v>
      </c>
      <c r="N210" s="3">
        <v>43130</v>
      </c>
      <c r="O210" s="3">
        <v>43130</v>
      </c>
      <c r="P210" s="5">
        <f>YEAR(Tab_SuiviOF[[#This Row],[DATEFINREVISEE]])</f>
        <v>2018</v>
      </c>
      <c r="Q210" s="5">
        <f>MONTH(Tab_SuiviOF[[#This Row],[DATEFINREVISEE]])</f>
        <v>1</v>
      </c>
      <c r="R210" s="5">
        <f>WEEKNUM(Tab_SuiviOF[[#This Row],[DATEFINREVISEE]],21)</f>
        <v>5</v>
      </c>
      <c r="S210">
        <v>756</v>
      </c>
      <c r="T210">
        <v>756</v>
      </c>
      <c r="U210">
        <v>753</v>
      </c>
      <c r="V210" s="4">
        <f>Tab_SuiviOF[[#This Row],[QTEBL]]*Tab_SuiviOF[[#This Row],[POIDS NET]]</f>
        <v>564.75</v>
      </c>
      <c r="W210" s="4">
        <f>IFERROR(INDEX(Bd_MÉLANGES!$I:$I,MATCH('Bd_FABRICATIONS PF'!$G:$G,Bd_MÉLANGES!$J:$J,0)),0)</f>
        <v>567.9</v>
      </c>
      <c r="X210" s="4">
        <f>IFERROR(INDEX(Bd_MÉLANGES!$K:$K,MATCH(Tab_SuiviOF[[#This Row],[LOT A PRENDRE EN COMPTE]],Bd_MÉLANGES!$J:$J,0)),0)</f>
        <v>567.02</v>
      </c>
    </row>
    <row r="211" spans="1:24" hidden="1" x14ac:dyDescent="0.2">
      <c r="A211">
        <v>102</v>
      </c>
      <c r="B211">
        <v>5</v>
      </c>
      <c r="C211">
        <v>41133</v>
      </c>
      <c r="D211">
        <v>684012</v>
      </c>
      <c r="E211">
        <v>45845</v>
      </c>
      <c r="F211" t="str">
        <f t="array" ref="F211">INDEX(Bd_VENTILATIONS!$G:$G,MATCH(Tab_SuiviOF[[#This Row],[REFERENCE]]&amp;Tab_SuiviOF[[#This Row],[BLNO]],Bd_VENTILATIONS!$F:$F&amp;Bd_VENTILATIONS!$D:$D,0))</f>
        <v>A018M09-2</v>
      </c>
      <c r="G211" t="str">
        <f>IFERROR(MID(Tab_SuiviOF[[#This Row],[LOT]],1,SEARCH("-",Tab_SuiviOF[[#This Row],[LOT]])-1),Tab_SuiviOF[[#This Row],[LOT]])</f>
        <v>A018M09</v>
      </c>
      <c r="H211" t="s">
        <v>1139</v>
      </c>
      <c r="I211" t="str">
        <f>INDEX(Bd_PF!$E:$E,MATCH(Tab_SuiviOF[[#This Row],[REFERENCE]],Bd_PF!$C:$C,0))</f>
        <v>Gel' Ami - sac 1 kg - "Tonus Line"</v>
      </c>
      <c r="J211" t="str">
        <f>INDEX(Bd_PF!$D:$D,MATCH(Tab_SuiviOF[[#This Row],[REFERENCE]],Bd_PF!$C:$C,0))</f>
        <v>SF01122</v>
      </c>
      <c r="K211" s="4">
        <f>INDEX(Bd_PF!$I:$I,MATCH(Tab_SuiviOF[[#This Row],[REFERENCE]],Bd_PF!$C:$C,0))</f>
        <v>1</v>
      </c>
      <c r="L211" t="str">
        <f>INDEX(Bd_PF!$J:$J,MATCH(Tab_SuiviOF[[#This Row],[REFERENCE]],Bd_PF!$C:$C,0))</f>
        <v>Tecse</v>
      </c>
      <c r="M211" t="str">
        <f>INDEX(Bd_PF!$K:$K,MATCH(Tab_SuiviOF[[#This Row],[REFERENCE]],Bd_PF!$C:$C,0))</f>
        <v>Produit pesé</v>
      </c>
      <c r="N211" s="3">
        <v>43129</v>
      </c>
      <c r="O211" s="3">
        <v>43130</v>
      </c>
      <c r="P211" s="5">
        <f>YEAR(Tab_SuiviOF[[#This Row],[DATEFINREVISEE]])</f>
        <v>2018</v>
      </c>
      <c r="Q211" s="5">
        <f>MONTH(Tab_SuiviOF[[#This Row],[DATEFINREVISEE]])</f>
        <v>1</v>
      </c>
      <c r="R211" s="5">
        <f>WEEKNUM(Tab_SuiviOF[[#This Row],[DATEFINREVISEE]],21)</f>
        <v>5</v>
      </c>
      <c r="S211">
        <v>432</v>
      </c>
      <c r="T211">
        <v>432</v>
      </c>
      <c r="U211">
        <v>420</v>
      </c>
      <c r="V211" s="4">
        <f>Tab_SuiviOF[[#This Row],[QTEBL]]*Tab_SuiviOF[[#This Row],[POIDS NET]]</f>
        <v>420</v>
      </c>
      <c r="W211" s="4">
        <f>IFERROR(INDEX(Bd_MÉLANGES!$I:$I,MATCH('Bd_FABRICATIONS PF'!$G:$G,Bd_MÉLANGES!$J:$J,0)),0)</f>
        <v>432.5</v>
      </c>
      <c r="X211" s="4">
        <f>IFERROR(INDEX(Bd_MÉLANGES!$K:$K,MATCH(Tab_SuiviOF[[#This Row],[LOT A PRENDRE EN COMPTE]],Bd_MÉLANGES!$J:$J,0)),0)</f>
        <v>423</v>
      </c>
    </row>
    <row r="212" spans="1:24" hidden="1" x14ac:dyDescent="0.2">
      <c r="A212">
        <v>102</v>
      </c>
      <c r="B212">
        <v>5</v>
      </c>
      <c r="C212">
        <v>41153</v>
      </c>
      <c r="D212">
        <v>684174</v>
      </c>
      <c r="E212">
        <v>45852</v>
      </c>
      <c r="F212" t="str">
        <f t="array" ref="F212">INDEX(Bd_VENTILATIONS!$G:$G,MATCH(Tab_SuiviOF[[#This Row],[REFERENCE]]&amp;Tab_SuiviOF[[#This Row],[BLNO]],Bd_VENTILATIONS!$F:$F&amp;Bd_VENTILATIONS!$D:$D,0))</f>
        <v>A025M02-2</v>
      </c>
      <c r="G212" t="str">
        <f>IFERROR(MID(Tab_SuiviOF[[#This Row],[LOT]],1,SEARCH("-",Tab_SuiviOF[[#This Row],[LOT]])-1),Tab_SuiviOF[[#This Row],[LOT]])</f>
        <v>A025M02</v>
      </c>
      <c r="H212" t="s">
        <v>1139</v>
      </c>
      <c r="I212" t="str">
        <f>INDEX(Bd_PF!$E:$E,MATCH(Tab_SuiviOF[[#This Row],[REFERENCE]],Bd_PF!$C:$C,0))</f>
        <v>Gel' Ami - sac 1 kg - "Tonus Line"</v>
      </c>
      <c r="J212" t="str">
        <f>INDEX(Bd_PF!$D:$D,MATCH(Tab_SuiviOF[[#This Row],[REFERENCE]],Bd_PF!$C:$C,0))</f>
        <v>SF01122</v>
      </c>
      <c r="K212" s="4">
        <f>INDEX(Bd_PF!$I:$I,MATCH(Tab_SuiviOF[[#This Row],[REFERENCE]],Bd_PF!$C:$C,0))</f>
        <v>1</v>
      </c>
      <c r="L212" t="str">
        <f>INDEX(Bd_PF!$J:$J,MATCH(Tab_SuiviOF[[#This Row],[REFERENCE]],Bd_PF!$C:$C,0))</f>
        <v>Tecse</v>
      </c>
      <c r="M212" t="str">
        <f>INDEX(Bd_PF!$K:$K,MATCH(Tab_SuiviOF[[#This Row],[REFERENCE]],Bd_PF!$C:$C,0))</f>
        <v>Produit pesé</v>
      </c>
      <c r="N212" s="3">
        <v>43130</v>
      </c>
      <c r="O212" s="3">
        <v>43130</v>
      </c>
      <c r="P212" s="5">
        <f>YEAR(Tab_SuiviOF[[#This Row],[DATEFINREVISEE]])</f>
        <v>2018</v>
      </c>
      <c r="Q212" s="5">
        <f>MONTH(Tab_SuiviOF[[#This Row],[DATEFINREVISEE]])</f>
        <v>1</v>
      </c>
      <c r="R212" s="5">
        <f>WEEKNUM(Tab_SuiviOF[[#This Row],[DATEFINREVISEE]],21)</f>
        <v>5</v>
      </c>
      <c r="S212">
        <v>428</v>
      </c>
      <c r="T212">
        <v>428</v>
      </c>
      <c r="U212">
        <v>420</v>
      </c>
      <c r="V212" s="4">
        <f>Tab_SuiviOF[[#This Row],[QTEBL]]*Tab_SuiviOF[[#This Row],[POIDS NET]]</f>
        <v>420</v>
      </c>
      <c r="W212" s="4">
        <f>IFERROR(INDEX(Bd_MÉLANGES!$I:$I,MATCH('Bd_FABRICATIONS PF'!$G:$G,Bd_MÉLANGES!$J:$J,0)),0)</f>
        <v>428.5</v>
      </c>
      <c r="X212" s="4">
        <f>IFERROR(INDEX(Bd_MÉLANGES!$K:$K,MATCH(Tab_SuiviOF[[#This Row],[LOT A PRENDRE EN COMPTE]],Bd_MÉLANGES!$J:$J,0)),0)</f>
        <v>423</v>
      </c>
    </row>
    <row r="213" spans="1:24" hidden="1" x14ac:dyDescent="0.2">
      <c r="A213">
        <v>102</v>
      </c>
      <c r="B213">
        <v>5</v>
      </c>
      <c r="C213">
        <v>41154</v>
      </c>
      <c r="D213">
        <v>684187</v>
      </c>
      <c r="E213">
        <v>45850</v>
      </c>
      <c r="F213" t="str">
        <f t="array" ref="F213">INDEX(Bd_VENTILATIONS!$G:$G,MATCH(Tab_SuiviOF[[#This Row],[REFERENCE]]&amp;Tab_SuiviOF[[#This Row],[BLNO]],Bd_VENTILATIONS!$F:$F&amp;Bd_VENTILATIONS!$D:$D,0))</f>
        <v>A025M03-2</v>
      </c>
      <c r="G213" t="str">
        <f>IFERROR(MID(Tab_SuiviOF[[#This Row],[LOT]],1,SEARCH("-",Tab_SuiviOF[[#This Row],[LOT]])-1),Tab_SuiviOF[[#This Row],[LOT]])</f>
        <v>A025M03</v>
      </c>
      <c r="H213" t="s">
        <v>1139</v>
      </c>
      <c r="I213" t="str">
        <f>INDEX(Bd_PF!$E:$E,MATCH(Tab_SuiviOF[[#This Row],[REFERENCE]],Bd_PF!$C:$C,0))</f>
        <v>Gel' Ami - sac 1 kg - "Tonus Line"</v>
      </c>
      <c r="J213" t="str">
        <f>INDEX(Bd_PF!$D:$D,MATCH(Tab_SuiviOF[[#This Row],[REFERENCE]],Bd_PF!$C:$C,0))</f>
        <v>SF01122</v>
      </c>
      <c r="K213" s="4">
        <f>INDEX(Bd_PF!$I:$I,MATCH(Tab_SuiviOF[[#This Row],[REFERENCE]],Bd_PF!$C:$C,0))</f>
        <v>1</v>
      </c>
      <c r="L213" t="str">
        <f>INDEX(Bd_PF!$J:$J,MATCH(Tab_SuiviOF[[#This Row],[REFERENCE]],Bd_PF!$C:$C,0))</f>
        <v>Tecse</v>
      </c>
      <c r="M213" t="str">
        <f>INDEX(Bd_PF!$K:$K,MATCH(Tab_SuiviOF[[#This Row],[REFERENCE]],Bd_PF!$C:$C,0))</f>
        <v>Produit pesé</v>
      </c>
      <c r="N213" s="3">
        <v>43130</v>
      </c>
      <c r="O213" s="3">
        <v>43130</v>
      </c>
      <c r="P213" s="5">
        <f>YEAR(Tab_SuiviOF[[#This Row],[DATEFINREVISEE]])</f>
        <v>2018</v>
      </c>
      <c r="Q213" s="5">
        <f>MONTH(Tab_SuiviOF[[#This Row],[DATEFINREVISEE]])</f>
        <v>1</v>
      </c>
      <c r="R213" s="5">
        <f>WEEKNUM(Tab_SuiviOF[[#This Row],[DATEFINREVISEE]],21)</f>
        <v>5</v>
      </c>
      <c r="S213">
        <v>433</v>
      </c>
      <c r="T213">
        <v>433</v>
      </c>
      <c r="U213">
        <v>420</v>
      </c>
      <c r="V213" s="4">
        <f>Tab_SuiviOF[[#This Row],[QTEBL]]*Tab_SuiviOF[[#This Row],[POIDS NET]]</f>
        <v>420</v>
      </c>
      <c r="W213" s="4">
        <f>IFERROR(INDEX(Bd_MÉLANGES!$I:$I,MATCH('Bd_FABRICATIONS PF'!$G:$G,Bd_MÉLANGES!$J:$J,0)),0)</f>
        <v>433</v>
      </c>
      <c r="X213" s="4">
        <f>IFERROR(INDEX(Bd_MÉLANGES!$K:$K,MATCH(Tab_SuiviOF[[#This Row],[LOT A PRENDRE EN COMPTE]],Bd_MÉLANGES!$J:$J,0)),0)</f>
        <v>423</v>
      </c>
    </row>
    <row r="214" spans="1:24" hidden="1" x14ac:dyDescent="0.2">
      <c r="A214">
        <v>102</v>
      </c>
      <c r="B214">
        <v>5</v>
      </c>
      <c r="C214">
        <v>41155</v>
      </c>
      <c r="D214">
        <v>684193</v>
      </c>
      <c r="E214">
        <v>45858</v>
      </c>
      <c r="F214" t="str">
        <f t="array" ref="F214">INDEX(Bd_VENTILATIONS!$G:$G,MATCH(Tab_SuiviOF[[#This Row],[REFERENCE]]&amp;Tab_SuiviOF[[#This Row],[BLNO]],Bd_VENTILATIONS!$F:$F&amp;Bd_VENTILATIONS!$D:$D,0))</f>
        <v>A025M04-2</v>
      </c>
      <c r="G214" t="str">
        <f>IFERROR(MID(Tab_SuiviOF[[#This Row],[LOT]],1,SEARCH("-",Tab_SuiviOF[[#This Row],[LOT]])-1),Tab_SuiviOF[[#This Row],[LOT]])</f>
        <v>A025M04</v>
      </c>
      <c r="H214" t="s">
        <v>1139</v>
      </c>
      <c r="I214" t="str">
        <f>INDEX(Bd_PF!$E:$E,MATCH(Tab_SuiviOF[[#This Row],[REFERENCE]],Bd_PF!$C:$C,0))</f>
        <v>Gel' Ami - sac 1 kg - "Tonus Line"</v>
      </c>
      <c r="J214" t="str">
        <f>INDEX(Bd_PF!$D:$D,MATCH(Tab_SuiviOF[[#This Row],[REFERENCE]],Bd_PF!$C:$C,0))</f>
        <v>SF01122</v>
      </c>
      <c r="K214" s="4">
        <f>INDEX(Bd_PF!$I:$I,MATCH(Tab_SuiviOF[[#This Row],[REFERENCE]],Bd_PF!$C:$C,0))</f>
        <v>1</v>
      </c>
      <c r="L214" t="str">
        <f>INDEX(Bd_PF!$J:$J,MATCH(Tab_SuiviOF[[#This Row],[REFERENCE]],Bd_PF!$C:$C,0))</f>
        <v>Tecse</v>
      </c>
      <c r="M214" t="str">
        <f>INDEX(Bd_PF!$K:$K,MATCH(Tab_SuiviOF[[#This Row],[REFERENCE]],Bd_PF!$C:$C,0))</f>
        <v>Produit pesé</v>
      </c>
      <c r="N214" s="3">
        <v>43130</v>
      </c>
      <c r="O214" s="3">
        <v>43130</v>
      </c>
      <c r="P214" s="5">
        <f>YEAR(Tab_SuiviOF[[#This Row],[DATEFINREVISEE]])</f>
        <v>2018</v>
      </c>
      <c r="Q214" s="5">
        <f>MONTH(Tab_SuiviOF[[#This Row],[DATEFINREVISEE]])</f>
        <v>1</v>
      </c>
      <c r="R214" s="5">
        <f>WEEKNUM(Tab_SuiviOF[[#This Row],[DATEFINREVISEE]],21)</f>
        <v>5</v>
      </c>
      <c r="S214">
        <v>422</v>
      </c>
      <c r="T214">
        <v>422</v>
      </c>
      <c r="U214">
        <v>420</v>
      </c>
      <c r="V214" s="4">
        <f>Tab_SuiviOF[[#This Row],[QTEBL]]*Tab_SuiviOF[[#This Row],[POIDS NET]]</f>
        <v>420</v>
      </c>
      <c r="W214" s="4">
        <f>IFERROR(INDEX(Bd_MÉLANGES!$I:$I,MATCH('Bd_FABRICATIONS PF'!$G:$G,Bd_MÉLANGES!$J:$J,0)),0)</f>
        <v>422.1</v>
      </c>
      <c r="X214" s="4">
        <f>IFERROR(INDEX(Bd_MÉLANGES!$K:$K,MATCH(Tab_SuiviOF[[#This Row],[LOT A PRENDRE EN COMPTE]],Bd_MÉLANGES!$J:$J,0)),0)</f>
        <v>423</v>
      </c>
    </row>
    <row r="215" spans="1:24" hidden="1" x14ac:dyDescent="0.2">
      <c r="A215">
        <v>102</v>
      </c>
      <c r="B215">
        <v>5</v>
      </c>
      <c r="C215">
        <v>41156</v>
      </c>
      <c r="D215">
        <v>684198</v>
      </c>
      <c r="E215">
        <v>45864</v>
      </c>
      <c r="F215" t="str">
        <f t="array" ref="F215">INDEX(Bd_VENTILATIONS!$G:$G,MATCH(Tab_SuiviOF[[#This Row],[REFERENCE]]&amp;Tab_SuiviOF[[#This Row],[BLNO]],Bd_VENTILATIONS!$F:$F&amp;Bd_VENTILATIONS!$D:$D,0))</f>
        <v>A025M05-2</v>
      </c>
      <c r="G215" t="str">
        <f>IFERROR(MID(Tab_SuiviOF[[#This Row],[LOT]],1,SEARCH("-",Tab_SuiviOF[[#This Row],[LOT]])-1),Tab_SuiviOF[[#This Row],[LOT]])</f>
        <v>A025M05</v>
      </c>
      <c r="H215" t="s">
        <v>1139</v>
      </c>
      <c r="I215" t="str">
        <f>INDEX(Bd_PF!$E:$E,MATCH(Tab_SuiviOF[[#This Row],[REFERENCE]],Bd_PF!$C:$C,0))</f>
        <v>Gel' Ami - sac 1 kg - "Tonus Line"</v>
      </c>
      <c r="J215" t="str">
        <f>INDEX(Bd_PF!$D:$D,MATCH(Tab_SuiviOF[[#This Row],[REFERENCE]],Bd_PF!$C:$C,0))</f>
        <v>SF01122</v>
      </c>
      <c r="K215" s="4">
        <f>INDEX(Bd_PF!$I:$I,MATCH(Tab_SuiviOF[[#This Row],[REFERENCE]],Bd_PF!$C:$C,0))</f>
        <v>1</v>
      </c>
      <c r="L215" t="str">
        <f>INDEX(Bd_PF!$J:$J,MATCH(Tab_SuiviOF[[#This Row],[REFERENCE]],Bd_PF!$C:$C,0))</f>
        <v>Tecse</v>
      </c>
      <c r="M215" t="str">
        <f>INDEX(Bd_PF!$K:$K,MATCH(Tab_SuiviOF[[#This Row],[REFERENCE]],Bd_PF!$C:$C,0))</f>
        <v>Produit pesé</v>
      </c>
      <c r="N215" s="3">
        <v>43130</v>
      </c>
      <c r="O215" s="3">
        <v>43130</v>
      </c>
      <c r="P215" s="5">
        <f>YEAR(Tab_SuiviOF[[#This Row],[DATEFINREVISEE]])</f>
        <v>2018</v>
      </c>
      <c r="Q215" s="5">
        <f>MONTH(Tab_SuiviOF[[#This Row],[DATEFINREVISEE]])</f>
        <v>1</v>
      </c>
      <c r="R215" s="5">
        <f>WEEKNUM(Tab_SuiviOF[[#This Row],[DATEFINREVISEE]],21)</f>
        <v>5</v>
      </c>
      <c r="S215">
        <v>427</v>
      </c>
      <c r="T215">
        <v>427</v>
      </c>
      <c r="U215">
        <v>420</v>
      </c>
      <c r="V215" s="4">
        <f>Tab_SuiviOF[[#This Row],[QTEBL]]*Tab_SuiviOF[[#This Row],[POIDS NET]]</f>
        <v>420</v>
      </c>
      <c r="W215" s="4">
        <f>IFERROR(INDEX(Bd_MÉLANGES!$I:$I,MATCH('Bd_FABRICATIONS PF'!$G:$G,Bd_MÉLANGES!$J:$J,0)),0)</f>
        <v>427.7</v>
      </c>
      <c r="X215" s="4">
        <f>IFERROR(INDEX(Bd_MÉLANGES!$K:$K,MATCH(Tab_SuiviOF[[#This Row],[LOT A PRENDRE EN COMPTE]],Bd_MÉLANGES!$J:$J,0)),0)</f>
        <v>423</v>
      </c>
    </row>
    <row r="216" spans="1:24" hidden="1" x14ac:dyDescent="0.2">
      <c r="A216">
        <v>102</v>
      </c>
      <c r="B216">
        <v>5</v>
      </c>
      <c r="C216">
        <v>41157</v>
      </c>
      <c r="D216">
        <v>684203</v>
      </c>
      <c r="E216">
        <v>45872</v>
      </c>
      <c r="F216" t="str">
        <f t="array" ref="F216">INDEX(Bd_VENTILATIONS!$G:$G,MATCH(Tab_SuiviOF[[#This Row],[REFERENCE]]&amp;Tab_SuiviOF[[#This Row],[BLNO]],Bd_VENTILATIONS!$F:$F&amp;Bd_VENTILATIONS!$D:$D,0))</f>
        <v>A025M06-2</v>
      </c>
      <c r="G216" t="str">
        <f>IFERROR(MID(Tab_SuiviOF[[#This Row],[LOT]],1,SEARCH("-",Tab_SuiviOF[[#This Row],[LOT]])-1),Tab_SuiviOF[[#This Row],[LOT]])</f>
        <v>A025M06</v>
      </c>
      <c r="H216" t="s">
        <v>1139</v>
      </c>
      <c r="I216" t="str">
        <f>INDEX(Bd_PF!$E:$E,MATCH(Tab_SuiviOF[[#This Row],[REFERENCE]],Bd_PF!$C:$C,0))</f>
        <v>Gel' Ami - sac 1 kg - "Tonus Line"</v>
      </c>
      <c r="J216" t="str">
        <f>INDEX(Bd_PF!$D:$D,MATCH(Tab_SuiviOF[[#This Row],[REFERENCE]],Bd_PF!$C:$C,0))</f>
        <v>SF01122</v>
      </c>
      <c r="K216" s="4">
        <f>INDEX(Bd_PF!$I:$I,MATCH(Tab_SuiviOF[[#This Row],[REFERENCE]],Bd_PF!$C:$C,0))</f>
        <v>1</v>
      </c>
      <c r="L216" t="str">
        <f>INDEX(Bd_PF!$J:$J,MATCH(Tab_SuiviOF[[#This Row],[REFERENCE]],Bd_PF!$C:$C,0))</f>
        <v>Tecse</v>
      </c>
      <c r="M216" t="str">
        <f>INDEX(Bd_PF!$K:$K,MATCH(Tab_SuiviOF[[#This Row],[REFERENCE]],Bd_PF!$C:$C,0))</f>
        <v>Produit pesé</v>
      </c>
      <c r="N216" s="3">
        <v>43130</v>
      </c>
      <c r="O216" s="3">
        <v>43130</v>
      </c>
      <c r="P216" s="5">
        <f>YEAR(Tab_SuiviOF[[#This Row],[DATEFINREVISEE]])</f>
        <v>2018</v>
      </c>
      <c r="Q216" s="5">
        <f>MONTH(Tab_SuiviOF[[#This Row],[DATEFINREVISEE]])</f>
        <v>1</v>
      </c>
      <c r="R216" s="5">
        <f>WEEKNUM(Tab_SuiviOF[[#This Row],[DATEFINREVISEE]],21)</f>
        <v>5</v>
      </c>
      <c r="S216">
        <v>427</v>
      </c>
      <c r="T216">
        <v>427</v>
      </c>
      <c r="U216">
        <v>420</v>
      </c>
      <c r="V216" s="4">
        <f>Tab_SuiviOF[[#This Row],[QTEBL]]*Tab_SuiviOF[[#This Row],[POIDS NET]]</f>
        <v>420</v>
      </c>
      <c r="W216" s="4">
        <f>IFERROR(INDEX(Bd_MÉLANGES!$I:$I,MATCH('Bd_FABRICATIONS PF'!$G:$G,Bd_MÉLANGES!$J:$J,0)),0)</f>
        <v>427</v>
      </c>
      <c r="X216" s="4">
        <f>IFERROR(INDEX(Bd_MÉLANGES!$K:$K,MATCH(Tab_SuiviOF[[#This Row],[LOT A PRENDRE EN COMPTE]],Bd_MÉLANGES!$J:$J,0)),0)</f>
        <v>423</v>
      </c>
    </row>
    <row r="217" spans="1:24" hidden="1" x14ac:dyDescent="0.2">
      <c r="A217">
        <v>102</v>
      </c>
      <c r="B217">
        <v>5</v>
      </c>
      <c r="C217">
        <v>41177</v>
      </c>
      <c r="D217">
        <v>684460</v>
      </c>
      <c r="E217">
        <v>45868</v>
      </c>
      <c r="F217" t="str">
        <f t="array" ref="F217">INDEX(Bd_VENTILATIONS!$G:$G,MATCH(Tab_SuiviOF[[#This Row],[REFERENCE]]&amp;Tab_SuiviOF[[#This Row],[BLNO]],Bd_VENTILATIONS!$F:$F&amp;Bd_VENTILATIONS!$D:$D,0))</f>
        <v>AS05PU05-7</v>
      </c>
      <c r="G217" t="str">
        <f>IFERROR(MID(Tab_SuiviOF[[#This Row],[LOT]],1,SEARCH("-",Tab_SuiviOF[[#This Row],[LOT]])-1),Tab_SuiviOF[[#This Row],[LOT]])</f>
        <v>AS05PU05</v>
      </c>
      <c r="H217" t="s">
        <v>679</v>
      </c>
      <c r="I217" t="str">
        <f>INDEX(Bd_PF!$E:$E,MATCH(Tab_SuiviOF[[#This Row],[REFERENCE]],Bd_PF!$C:$C,0))</f>
        <v>Purée premium salée sac 5 kg</v>
      </c>
      <c r="J217" t="str">
        <f>INDEX(Bd_PF!$D:$D,MATCH(Tab_SuiviOF[[#This Row],[REFERENCE]],Bd_PF!$C:$C,0))</f>
        <v>SF01288</v>
      </c>
      <c r="K217" s="4">
        <f>INDEX(Bd_PF!$I:$I,MATCH(Tab_SuiviOF[[#This Row],[REFERENCE]],Bd_PF!$C:$C,0))</f>
        <v>5</v>
      </c>
      <c r="L217" t="str">
        <f>INDEX(Bd_PF!$J:$J,MATCH(Tab_SuiviOF[[#This Row],[REFERENCE]],Bd_PF!$C:$C,0))</f>
        <v>Purée</v>
      </c>
      <c r="M217" t="str">
        <f>INDEX(Bd_PF!$K:$K,MATCH(Tab_SuiviOF[[#This Row],[REFERENCE]],Bd_PF!$C:$C,0))</f>
        <v>Purée</v>
      </c>
      <c r="N217" s="3">
        <v>43130</v>
      </c>
      <c r="O217" s="3">
        <v>43130</v>
      </c>
      <c r="P217" s="5">
        <f>YEAR(Tab_SuiviOF[[#This Row],[DATEFINREVISEE]])</f>
        <v>2018</v>
      </c>
      <c r="Q217" s="5">
        <f>MONTH(Tab_SuiviOF[[#This Row],[DATEFINREVISEE]])</f>
        <v>1</v>
      </c>
      <c r="R217" s="5">
        <f>WEEKNUM(Tab_SuiviOF[[#This Row],[DATEFINREVISEE]],21)</f>
        <v>5</v>
      </c>
      <c r="S217">
        <v>163</v>
      </c>
      <c r="T217">
        <v>163</v>
      </c>
      <c r="U217">
        <v>160</v>
      </c>
      <c r="V217" s="4">
        <f>Tab_SuiviOF[[#This Row],[QTEBL]]*Tab_SuiviOF[[#This Row],[POIDS NET]]</f>
        <v>800</v>
      </c>
      <c r="W217" s="4">
        <f>IFERROR(INDEX(Bd_MÉLANGES!$I:$I,MATCH('Bd_FABRICATIONS PF'!$G:$G,Bd_MÉLANGES!$J:$J,0)),0)</f>
        <v>0</v>
      </c>
      <c r="X217" s="4">
        <f>IFERROR(INDEX(Bd_MÉLANGES!$K:$K,MATCH(Tab_SuiviOF[[#This Row],[LOT A PRENDRE EN COMPTE]],Bd_MÉLANGES!$J:$J,0)),0)</f>
        <v>0</v>
      </c>
    </row>
    <row r="218" spans="1:24" hidden="1" x14ac:dyDescent="0.2">
      <c r="A218">
        <v>102</v>
      </c>
      <c r="B218">
        <v>5</v>
      </c>
      <c r="C218">
        <v>41180</v>
      </c>
      <c r="D218">
        <v>684541</v>
      </c>
      <c r="E218">
        <v>45867</v>
      </c>
      <c r="F218" t="str">
        <f t="array" ref="F218">INDEX(Bd_VENTILATIONS!$G:$G,MATCH(Tab_SuiviOF[[#This Row],[REFERENCE]]&amp;Tab_SuiviOF[[#This Row],[BLNO]],Bd_VENTILATIONS!$F:$F&amp;Bd_VENTILATIONS!$D:$D,0))</f>
        <v>AS05PU01-7</v>
      </c>
      <c r="G218" t="str">
        <f>IFERROR(MID(Tab_SuiviOF[[#This Row],[LOT]],1,SEARCH("-",Tab_SuiviOF[[#This Row],[LOT]])-1),Tab_SuiviOF[[#This Row],[LOT]])</f>
        <v>AS05PU01</v>
      </c>
      <c r="H218" t="s">
        <v>285</v>
      </c>
      <c r="I218" t="str">
        <f>INDEX(Bd_PF!$E:$E,MATCH(Tab_SuiviOF[[#This Row],[REFERENCE]],Bd_PF!$C:$C,0))</f>
        <v>Purée grand-mère salée sac 5 kg</v>
      </c>
      <c r="J218" t="str">
        <f>INDEX(Bd_PF!$D:$D,MATCH(Tab_SuiviOF[[#This Row],[REFERENCE]],Bd_PF!$C:$C,0))</f>
        <v>SF01288</v>
      </c>
      <c r="K218" s="4">
        <f>INDEX(Bd_PF!$I:$I,MATCH(Tab_SuiviOF[[#This Row],[REFERENCE]],Bd_PF!$C:$C,0))</f>
        <v>5</v>
      </c>
      <c r="L218" t="str">
        <f>INDEX(Bd_PF!$J:$J,MATCH(Tab_SuiviOF[[#This Row],[REFERENCE]],Bd_PF!$C:$C,0))</f>
        <v>Purée</v>
      </c>
      <c r="M218" t="str">
        <f>INDEX(Bd_PF!$K:$K,MATCH(Tab_SuiviOF[[#This Row],[REFERENCE]],Bd_PF!$C:$C,0))</f>
        <v>Purée</v>
      </c>
      <c r="N218" s="3">
        <v>43130</v>
      </c>
      <c r="O218" s="3">
        <v>43130</v>
      </c>
      <c r="P218" s="5">
        <f>YEAR(Tab_SuiviOF[[#This Row],[DATEFINREVISEE]])</f>
        <v>2018</v>
      </c>
      <c r="Q218" s="5">
        <f>MONTH(Tab_SuiviOF[[#This Row],[DATEFINREVISEE]])</f>
        <v>1</v>
      </c>
      <c r="R218" s="5">
        <f>WEEKNUM(Tab_SuiviOF[[#This Row],[DATEFINREVISEE]],21)</f>
        <v>5</v>
      </c>
      <c r="S218">
        <v>617</v>
      </c>
      <c r="T218">
        <v>617</v>
      </c>
      <c r="U218">
        <v>612</v>
      </c>
      <c r="V218" s="4">
        <f>Tab_SuiviOF[[#This Row],[QTEBL]]*Tab_SuiviOF[[#This Row],[POIDS NET]]</f>
        <v>3060</v>
      </c>
      <c r="W218" s="4">
        <f>IFERROR(INDEX(Bd_MÉLANGES!$I:$I,MATCH('Bd_FABRICATIONS PF'!$G:$G,Bd_MÉLANGES!$J:$J,0)),0)</f>
        <v>0</v>
      </c>
      <c r="X218" s="4">
        <f>IFERROR(INDEX(Bd_MÉLANGES!$K:$K,MATCH(Tab_SuiviOF[[#This Row],[LOT A PRENDRE EN COMPTE]],Bd_MÉLANGES!$J:$J,0)),0)</f>
        <v>0</v>
      </c>
    </row>
    <row r="219" spans="1:24" hidden="1" x14ac:dyDescent="0.2">
      <c r="A219">
        <v>102</v>
      </c>
      <c r="B219">
        <v>5</v>
      </c>
      <c r="C219">
        <v>40769</v>
      </c>
      <c r="D219">
        <v>680155</v>
      </c>
      <c r="E219">
        <v>45895</v>
      </c>
      <c r="F219" t="str">
        <f t="array" ref="F219">INDEX(Bd_VENTILATIONS!$G:$G,MATCH(Tab_SuiviOF[[#This Row],[REFERENCE]]&amp;Tab_SuiviOF[[#This Row],[BLNO]],Bd_VENTILATIONS!$F:$F&amp;Bd_VENTILATIONS!$D:$D,0))</f>
        <v>A031M03-1</v>
      </c>
      <c r="G219" t="str">
        <f>IFERROR(MID(Tab_SuiviOF[[#This Row],[LOT]],1,SEARCH("-",Tab_SuiviOF[[#This Row],[LOT]])-1),Tab_SuiviOF[[#This Row],[LOT]])</f>
        <v>A031M03</v>
      </c>
      <c r="H219" t="s">
        <v>601</v>
      </c>
      <c r="I219" t="str">
        <f>INDEX(Bd_PF!$E:$E,MATCH(Tab_SuiviOF[[#This Row],[REFERENCE]],Bd_PF!$C:$C,0))</f>
        <v>Fumet de poisson boite 0kg900 Cookalim</v>
      </c>
      <c r="J219" t="str">
        <f>INDEX(Bd_PF!$D:$D,MATCH(Tab_SuiviOF[[#This Row],[REFERENCE]],Bd_PF!$C:$C,0))</f>
        <v>SF00885</v>
      </c>
      <c r="K219" s="4">
        <f>INDEX(Bd_PF!$I:$I,MATCH(Tab_SuiviOF[[#This Row],[REFERENCE]],Bd_PF!$C:$C,0))</f>
        <v>0.9</v>
      </c>
      <c r="L219" t="str">
        <f>INDEX(Bd_PF!$J:$J,MATCH(Tab_SuiviOF[[#This Row],[REFERENCE]],Bd_PF!$C:$C,0))</f>
        <v>OTS</v>
      </c>
      <c r="M219" t="str">
        <f>INDEX(Bd_PF!$K:$K,MATCH(Tab_SuiviOF[[#This Row],[REFERENCE]],Bd_PF!$C:$C,0))</f>
        <v>Produit pesé</v>
      </c>
      <c r="N219" s="3">
        <v>43131</v>
      </c>
      <c r="O219" s="3">
        <v>43131</v>
      </c>
      <c r="P219" s="5">
        <f>YEAR(Tab_SuiviOF[[#This Row],[DATEFINREVISEE]])</f>
        <v>2018</v>
      </c>
      <c r="Q219" s="5">
        <f>MONTH(Tab_SuiviOF[[#This Row],[DATEFINREVISEE]])</f>
        <v>1</v>
      </c>
      <c r="R219" s="5">
        <f>WEEKNUM(Tab_SuiviOF[[#This Row],[DATEFINREVISEE]],21)</f>
        <v>5</v>
      </c>
      <c r="S219">
        <v>108</v>
      </c>
      <c r="T219">
        <v>108</v>
      </c>
      <c r="U219">
        <v>106</v>
      </c>
      <c r="V219" s="4">
        <f>Tab_SuiviOF[[#This Row],[QTEBL]]*Tab_SuiviOF[[#This Row],[POIDS NET]]</f>
        <v>95.4</v>
      </c>
      <c r="W219" s="4">
        <f>IFERROR(INDEX(Bd_MÉLANGES!$I:$I,MATCH('Bd_FABRICATIONS PF'!$G:$G,Bd_MÉLANGES!$J:$J,0)),0)</f>
        <v>98.5</v>
      </c>
      <c r="X219" s="4">
        <f>IFERROR(INDEX(Bd_MÉLANGES!$K:$K,MATCH(Tab_SuiviOF[[#This Row],[LOT A PRENDRE EN COMPTE]],Bd_MÉLANGES!$J:$J,0)),0)</f>
        <v>98.009999999999991</v>
      </c>
    </row>
    <row r="220" spans="1:24" hidden="1" x14ac:dyDescent="0.2">
      <c r="A220">
        <v>102</v>
      </c>
      <c r="B220">
        <v>5</v>
      </c>
      <c r="C220">
        <v>40771</v>
      </c>
      <c r="D220">
        <v>680176</v>
      </c>
      <c r="E220">
        <v>45896</v>
      </c>
      <c r="F220" t="str">
        <f t="array" ref="F220">INDEX(Bd_VENTILATIONS!$G:$G,MATCH(Tab_SuiviOF[[#This Row],[REFERENCE]]&amp;Tab_SuiviOF[[#This Row],[BLNO]],Bd_VENTILATIONS!$F:$F&amp;Bd_VENTILATIONS!$D:$D,0))</f>
        <v>A030M05-1</v>
      </c>
      <c r="G220" t="str">
        <f>IFERROR(MID(Tab_SuiviOF[[#This Row],[LOT]],1,SEARCH("-",Tab_SuiviOF[[#This Row],[LOT]])-1),Tab_SuiviOF[[#This Row],[LOT]])</f>
        <v>A030M05</v>
      </c>
      <c r="H220" t="s">
        <v>629</v>
      </c>
      <c r="I220" t="str">
        <f>INDEX(Bd_PF!$E:$E,MATCH(Tab_SuiviOF[[#This Row],[REFERENCE]],Bd_PF!$C:$C,0))</f>
        <v>Bouillon de légumes - boite 1 kg Cookalim</v>
      </c>
      <c r="J220" t="str">
        <f>INDEX(Bd_PF!$D:$D,MATCH(Tab_SuiviOF[[#This Row],[REFERENCE]],Bd_PF!$C:$C,0))</f>
        <v>SF00856</v>
      </c>
      <c r="K220" s="4">
        <f>INDEX(Bd_PF!$I:$I,MATCH(Tab_SuiviOF[[#This Row],[REFERENCE]],Bd_PF!$C:$C,0))</f>
        <v>1</v>
      </c>
      <c r="L220" t="str">
        <f>INDEX(Bd_PF!$J:$J,MATCH(Tab_SuiviOF[[#This Row],[REFERENCE]],Bd_PF!$C:$C,0))</f>
        <v>OTS</v>
      </c>
      <c r="M220" t="str">
        <f>INDEX(Bd_PF!$K:$K,MATCH(Tab_SuiviOF[[#This Row],[REFERENCE]],Bd_PF!$C:$C,0))</f>
        <v>Produit pesé</v>
      </c>
      <c r="N220" s="3">
        <v>43131</v>
      </c>
      <c r="O220" s="3">
        <v>43131</v>
      </c>
      <c r="P220" s="5">
        <f>YEAR(Tab_SuiviOF[[#This Row],[DATEFINREVISEE]])</f>
        <v>2018</v>
      </c>
      <c r="Q220" s="5">
        <f>MONTH(Tab_SuiviOF[[#This Row],[DATEFINREVISEE]])</f>
        <v>1</v>
      </c>
      <c r="R220" s="5">
        <f>WEEKNUM(Tab_SuiviOF[[#This Row],[DATEFINREVISEE]],21)</f>
        <v>5</v>
      </c>
      <c r="S220">
        <v>108</v>
      </c>
      <c r="T220">
        <v>108</v>
      </c>
      <c r="U220">
        <v>105</v>
      </c>
      <c r="V220" s="4">
        <f>Tab_SuiviOF[[#This Row],[QTEBL]]*Tab_SuiviOF[[#This Row],[POIDS NET]]</f>
        <v>105</v>
      </c>
      <c r="W220" s="4">
        <f>IFERROR(INDEX(Bd_MÉLANGES!$I:$I,MATCH('Bd_FABRICATIONS PF'!$G:$G,Bd_MÉLANGES!$J:$J,0)),0)</f>
        <v>107.7</v>
      </c>
      <c r="X220" s="4">
        <f>IFERROR(INDEX(Bd_MÉLANGES!$K:$K,MATCH(Tab_SuiviOF[[#This Row],[LOT A PRENDRE EN COMPTE]],Bd_MÉLANGES!$J:$J,0)),0)</f>
        <v>108</v>
      </c>
    </row>
    <row r="221" spans="1:24" hidden="1" x14ac:dyDescent="0.2">
      <c r="A221">
        <v>102</v>
      </c>
      <c r="B221">
        <v>5</v>
      </c>
      <c r="C221">
        <v>40777</v>
      </c>
      <c r="D221">
        <v>680247</v>
      </c>
      <c r="E221">
        <v>45886</v>
      </c>
      <c r="F221" t="str">
        <f t="array" ref="F221">INDEX(Bd_VENTILATIONS!$G:$G,MATCH(Tab_SuiviOF[[#This Row],[REFERENCE]]&amp;Tab_SuiviOF[[#This Row],[BLNO]],Bd_VENTILATIONS!$F:$F&amp;Bd_VENTILATIONS!$D:$D,0))</f>
        <v>A030M03-1</v>
      </c>
      <c r="G221" t="str">
        <f>IFERROR(MID(Tab_SuiviOF[[#This Row],[LOT]],1,SEARCH("-",Tab_SuiviOF[[#This Row],[LOT]])-1),Tab_SuiviOF[[#This Row],[LOT]])</f>
        <v>A030M03</v>
      </c>
      <c r="H221" t="s">
        <v>596</v>
      </c>
      <c r="I221" t="str">
        <f>INDEX(Bd_PF!$E:$E,MATCH(Tab_SuiviOF[[#This Row],[REFERENCE]],Bd_PF!$C:$C,0))</f>
        <v>Fonds brun lié boite 0kg900 Cookalim</v>
      </c>
      <c r="J221" t="str">
        <f>INDEX(Bd_PF!$D:$D,MATCH(Tab_SuiviOF[[#This Row],[REFERENCE]],Bd_PF!$C:$C,0))</f>
        <v>SF00881</v>
      </c>
      <c r="K221" s="4">
        <f>INDEX(Bd_PF!$I:$I,MATCH(Tab_SuiviOF[[#This Row],[REFERENCE]],Bd_PF!$C:$C,0))</f>
        <v>0.9</v>
      </c>
      <c r="L221" t="str">
        <f>INDEX(Bd_PF!$J:$J,MATCH(Tab_SuiviOF[[#This Row],[REFERENCE]],Bd_PF!$C:$C,0))</f>
        <v>OTS</v>
      </c>
      <c r="M221" t="str">
        <f>INDEX(Bd_PF!$K:$K,MATCH(Tab_SuiviOF[[#This Row],[REFERENCE]],Bd_PF!$C:$C,0))</f>
        <v>Produit pesé</v>
      </c>
      <c r="N221" s="3">
        <v>43131</v>
      </c>
      <c r="O221" s="3">
        <v>43131</v>
      </c>
      <c r="P221" s="5">
        <f>YEAR(Tab_SuiviOF[[#This Row],[DATEFINREVISEE]])</f>
        <v>2018</v>
      </c>
      <c r="Q221" s="5">
        <f>MONTH(Tab_SuiviOF[[#This Row],[DATEFINREVISEE]])</f>
        <v>1</v>
      </c>
      <c r="R221" s="5">
        <f>WEEKNUM(Tab_SuiviOF[[#This Row],[DATEFINREVISEE]],21)</f>
        <v>5</v>
      </c>
      <c r="S221">
        <v>648</v>
      </c>
      <c r="T221">
        <v>648</v>
      </c>
      <c r="U221">
        <v>640</v>
      </c>
      <c r="V221" s="4">
        <f>Tab_SuiviOF[[#This Row],[QTEBL]]*Tab_SuiviOF[[#This Row],[POIDS NET]]</f>
        <v>576</v>
      </c>
      <c r="W221" s="4">
        <f>IFERROR(INDEX(Bd_MÉLANGES!$I:$I,MATCH('Bd_FABRICATIONS PF'!$G:$G,Bd_MÉLANGES!$J:$J,0)),0)</f>
        <v>584.9</v>
      </c>
      <c r="X221" s="4">
        <f>IFERROR(INDEX(Bd_MÉLANGES!$K:$K,MATCH(Tab_SuiviOF[[#This Row],[LOT A PRENDRE EN COMPTE]],Bd_MÉLANGES!$J:$J,0)),0)</f>
        <v>584.00000000000011</v>
      </c>
    </row>
    <row r="222" spans="1:24" hidden="1" x14ac:dyDescent="0.2">
      <c r="A222">
        <v>102</v>
      </c>
      <c r="B222">
        <v>5</v>
      </c>
      <c r="C222">
        <v>40788</v>
      </c>
      <c r="D222">
        <v>680399</v>
      </c>
      <c r="E222">
        <v>45894</v>
      </c>
      <c r="F222" t="str">
        <f t="array" ref="F222">INDEX(Bd_VENTILATIONS!$G:$G,MATCH(Tab_SuiviOF[[#This Row],[REFERENCE]]&amp;Tab_SuiviOF[[#This Row],[BLNO]],Bd_VENTILATIONS!$F:$F&amp;Bd_VENTILATIONS!$D:$D,0))</f>
        <v>A029M01-2</v>
      </c>
      <c r="G222" t="str">
        <f>IFERROR(MID(Tab_SuiviOF[[#This Row],[LOT]],1,SEARCH("-",Tab_SuiviOF[[#This Row],[LOT]])-1),Tab_SuiviOF[[#This Row],[LOT]])</f>
        <v>A029M01</v>
      </c>
      <c r="H222" t="s">
        <v>907</v>
      </c>
      <c r="I222" t="str">
        <f>INDEX(Bd_PF!$E:$E,MATCH(Tab_SuiviOF[[#This Row],[REFERENCE]],Bd_PF!$C:$C,0))</f>
        <v>Céréales instant parfum BISCUIT avec édulcorant 650 g</v>
      </c>
      <c r="J222" t="str">
        <f>INDEX(Bd_PF!$D:$D,MATCH(Tab_SuiviOF[[#This Row],[REFERENCE]],Bd_PF!$C:$C,0))</f>
        <v>SF01436</v>
      </c>
      <c r="K222" s="4">
        <f>INDEX(Bd_PF!$I:$I,MATCH(Tab_SuiviOF[[#This Row],[REFERENCE]],Bd_PF!$C:$C,0))</f>
        <v>0.65</v>
      </c>
      <c r="L222" t="str">
        <f>INDEX(Bd_PF!$J:$J,MATCH(Tab_SuiviOF[[#This Row],[REFERENCE]],Bd_PF!$C:$C,0))</f>
        <v>Tecse</v>
      </c>
      <c r="M222" t="str">
        <f>INDEX(Bd_PF!$K:$K,MATCH(Tab_SuiviOF[[#This Row],[REFERENCE]],Bd_PF!$C:$C,0))</f>
        <v>Produit pesé</v>
      </c>
      <c r="N222" s="3">
        <v>43131</v>
      </c>
      <c r="O222" s="3">
        <v>43131</v>
      </c>
      <c r="P222" s="5">
        <f>YEAR(Tab_SuiviOF[[#This Row],[DATEFINREVISEE]])</f>
        <v>2018</v>
      </c>
      <c r="Q222" s="5">
        <f>MONTH(Tab_SuiviOF[[#This Row],[DATEFINREVISEE]])</f>
        <v>1</v>
      </c>
      <c r="R222" s="5">
        <f>WEEKNUM(Tab_SuiviOF[[#This Row],[DATEFINREVISEE]],21)</f>
        <v>5</v>
      </c>
      <c r="S222">
        <v>972</v>
      </c>
      <c r="T222">
        <v>972</v>
      </c>
      <c r="U222">
        <v>971</v>
      </c>
      <c r="V222" s="4">
        <f>Tab_SuiviOF[[#This Row],[QTEBL]]*Tab_SuiviOF[[#This Row],[POIDS NET]]</f>
        <v>631.15</v>
      </c>
      <c r="W222" s="4">
        <f>IFERROR(INDEX(Bd_MÉLANGES!$I:$I,MATCH('Bd_FABRICATIONS PF'!$G:$G,Bd_MÉLANGES!$J:$J,0)),0)</f>
        <v>639.20000000000005</v>
      </c>
      <c r="X222" s="4">
        <f>IFERROR(INDEX(Bd_MÉLANGES!$K:$K,MATCH(Tab_SuiviOF[[#This Row],[LOT A PRENDRE EN COMPTE]],Bd_MÉLANGES!$J:$J,0)),0)</f>
        <v>631.79</v>
      </c>
    </row>
    <row r="223" spans="1:24" hidden="1" x14ac:dyDescent="0.2">
      <c r="A223">
        <v>102</v>
      </c>
      <c r="B223">
        <v>5</v>
      </c>
      <c r="C223">
        <v>40799</v>
      </c>
      <c r="D223">
        <v>680584</v>
      </c>
      <c r="E223">
        <v>45887</v>
      </c>
      <c r="F223" t="str">
        <f t="array" ref="F223">INDEX(Bd_VENTILATIONS!$G:$G,MATCH(Tab_SuiviOF[[#This Row],[REFERENCE]]&amp;Tab_SuiviOF[[#This Row],[BLNO]],Bd_VENTILATIONS!$F:$F&amp;Bd_VENTILATIONS!$D:$D,0))</f>
        <v>A030M01-3</v>
      </c>
      <c r="G223" t="str">
        <f>IFERROR(MID(Tab_SuiviOF[[#This Row],[LOT]],1,SEARCH("-",Tab_SuiviOF[[#This Row],[LOT]])-1),Tab_SuiviOF[[#This Row],[LOT]])</f>
        <v>A030M01</v>
      </c>
      <c r="H223" t="s">
        <v>557</v>
      </c>
      <c r="I223" t="str">
        <f>INDEX(Bd_PF!$E:$E,MATCH(Tab_SuiviOF[[#This Row],[REFERENCE]],Bd_PF!$C:$C,0))</f>
        <v>Potage instant poireaux-pommes de terre pauvre en sodium 20g "NUTRISENS</v>
      </c>
      <c r="J223" t="str">
        <f>INDEX(Bd_PF!$D:$D,MATCH(Tab_SuiviOF[[#This Row],[REFERENCE]],Bd_PF!$C:$C,0))</f>
        <v>SF01384</v>
      </c>
      <c r="K223" s="4">
        <f>INDEX(Bd_PF!$I:$I,MATCH(Tab_SuiviOF[[#This Row],[REFERENCE]],Bd_PF!$C:$C,0))</f>
        <v>0.02</v>
      </c>
      <c r="L223" t="str">
        <f>INDEX(Bd_PF!$J:$J,MATCH(Tab_SuiviOF[[#This Row],[REFERENCE]],Bd_PF!$C:$C,0))</f>
        <v>Rovema</v>
      </c>
      <c r="M223" t="str">
        <f>INDEX(Bd_PF!$K:$K,MATCH(Tab_SuiviOF[[#This Row],[REFERENCE]],Bd_PF!$C:$C,0))</f>
        <v>Produit pesé</v>
      </c>
      <c r="N223" s="3">
        <v>43130</v>
      </c>
      <c r="O223" s="3">
        <v>43131</v>
      </c>
      <c r="P223" s="5">
        <f>YEAR(Tab_SuiviOF[[#This Row],[DATEFINREVISEE]])</f>
        <v>2018</v>
      </c>
      <c r="Q223" s="5">
        <f>MONTH(Tab_SuiviOF[[#This Row],[DATEFINREVISEE]])</f>
        <v>1</v>
      </c>
      <c r="R223" s="5">
        <f>WEEKNUM(Tab_SuiviOF[[#This Row],[DATEFINREVISEE]],21)</f>
        <v>5</v>
      </c>
      <c r="S223">
        <v>18000</v>
      </c>
      <c r="T223">
        <v>20000</v>
      </c>
      <c r="U223">
        <v>19800</v>
      </c>
      <c r="V223" s="4">
        <f>Tab_SuiviOF[[#This Row],[QTEBL]]*Tab_SuiviOF[[#This Row],[POIDS NET]]</f>
        <v>396</v>
      </c>
      <c r="W223" s="4">
        <f>IFERROR(INDEX(Bd_MÉLANGES!$I:$I,MATCH('Bd_FABRICATIONS PF'!$G:$G,Bd_MÉLANGES!$J:$J,0)),0)</f>
        <v>400</v>
      </c>
      <c r="X223" s="4">
        <f>IFERROR(INDEX(Bd_MÉLANGES!$K:$K,MATCH(Tab_SuiviOF[[#This Row],[LOT A PRENDRE EN COMPTE]],Bd_MÉLANGES!$J:$J,0)),0)</f>
        <v>400</v>
      </c>
    </row>
    <row r="224" spans="1:24" hidden="1" x14ac:dyDescent="0.2">
      <c r="A224">
        <v>102</v>
      </c>
      <c r="B224">
        <v>5</v>
      </c>
      <c r="C224">
        <v>40836</v>
      </c>
      <c r="D224">
        <v>680998</v>
      </c>
      <c r="E224">
        <v>45877</v>
      </c>
      <c r="F224" t="str">
        <f t="array" ref="F224">INDEX(Bd_VENTILATIONS!$G:$G,MATCH(Tab_SuiviOF[[#This Row],[REFERENCE]]&amp;Tab_SuiviOF[[#This Row],[BLNO]],Bd_VENTILATIONS!$F:$F&amp;Bd_VENTILATIONS!$D:$D,0))</f>
        <v>A029M07-1</v>
      </c>
      <c r="G224" t="str">
        <f>IFERROR(MID(Tab_SuiviOF[[#This Row],[LOT]],1,SEARCH("-",Tab_SuiviOF[[#This Row],[LOT]])-1),Tab_SuiviOF[[#This Row],[LOT]])</f>
        <v>A029M07</v>
      </c>
      <c r="H224" t="s">
        <v>468</v>
      </c>
      <c r="I224" t="str">
        <f>INDEX(Bd_PF!$E:$E,MATCH(Tab_SuiviOF[[#This Row],[REFERENCE]],Bd_PF!$C:$C,0))</f>
        <v>Bouillon de volaille 1 kg  "Nutrisens Performance"</v>
      </c>
      <c r="J224" t="str">
        <f>INDEX(Bd_PF!$D:$D,MATCH(Tab_SuiviOF[[#This Row],[REFERENCE]],Bd_PF!$C:$C,0))</f>
        <v>SF01313</v>
      </c>
      <c r="K224" s="4">
        <f>INDEX(Bd_PF!$I:$I,MATCH(Tab_SuiviOF[[#This Row],[REFERENCE]],Bd_PF!$C:$C,0))</f>
        <v>1</v>
      </c>
      <c r="L224" t="str">
        <f>INDEX(Bd_PF!$J:$J,MATCH(Tab_SuiviOF[[#This Row],[REFERENCE]],Bd_PF!$C:$C,0))</f>
        <v>OTS</v>
      </c>
      <c r="M224" t="str">
        <f>INDEX(Bd_PF!$K:$K,MATCH(Tab_SuiviOF[[#This Row],[REFERENCE]],Bd_PF!$C:$C,0))</f>
        <v>Produit pesé</v>
      </c>
      <c r="N224" s="3">
        <v>43131</v>
      </c>
      <c r="O224" s="3">
        <v>43131</v>
      </c>
      <c r="P224" s="5">
        <f>YEAR(Tab_SuiviOF[[#This Row],[DATEFINREVISEE]])</f>
        <v>2018</v>
      </c>
      <c r="Q224" s="5">
        <f>MONTH(Tab_SuiviOF[[#This Row],[DATEFINREVISEE]])</f>
        <v>1</v>
      </c>
      <c r="R224" s="5">
        <f>WEEKNUM(Tab_SuiviOF[[#This Row],[DATEFINREVISEE]],21)</f>
        <v>5</v>
      </c>
      <c r="S224">
        <v>324</v>
      </c>
      <c r="T224">
        <v>324</v>
      </c>
      <c r="U224">
        <v>318</v>
      </c>
      <c r="V224" s="4">
        <f>Tab_SuiviOF[[#This Row],[QTEBL]]*Tab_SuiviOF[[#This Row],[POIDS NET]]</f>
        <v>318</v>
      </c>
      <c r="W224" s="4">
        <f>IFERROR(INDEX(Bd_MÉLANGES!$I:$I,MATCH('Bd_FABRICATIONS PF'!$G:$G,Bd_MÉLANGES!$J:$J,0)),0)</f>
        <v>323.5</v>
      </c>
      <c r="X224" s="4">
        <f>IFERROR(INDEX(Bd_MÉLANGES!$K:$K,MATCH(Tab_SuiviOF[[#This Row],[LOT A PRENDRE EN COMPTE]],Bd_MÉLANGES!$J:$J,0)),0)</f>
        <v>324.01</v>
      </c>
    </row>
    <row r="225" spans="1:24" hidden="1" x14ac:dyDescent="0.2">
      <c r="A225">
        <v>102</v>
      </c>
      <c r="B225">
        <v>5</v>
      </c>
      <c r="C225">
        <v>40840</v>
      </c>
      <c r="D225">
        <v>681037</v>
      </c>
      <c r="E225">
        <v>45888</v>
      </c>
      <c r="F225" t="str">
        <f t="array" ref="F225">INDEX(Bd_VENTILATIONS!$G:$G,MATCH(Tab_SuiviOF[[#This Row],[REFERENCE]]&amp;Tab_SuiviOF[[#This Row],[BLNO]],Bd_VENTILATIONS!$F:$F&amp;Bd_VENTILATIONS!$D:$D,0))</f>
        <v>A030M02-1</v>
      </c>
      <c r="G225" t="str">
        <f>IFERROR(MID(Tab_SuiviOF[[#This Row],[LOT]],1,SEARCH("-",Tab_SuiviOF[[#This Row],[LOT]])-1),Tab_SuiviOF[[#This Row],[LOT]])</f>
        <v>A030M02</v>
      </c>
      <c r="H225" t="s">
        <v>495</v>
      </c>
      <c r="I225" t="str">
        <f>INDEX(Bd_PF!$E:$E,MATCH(Tab_SuiviOF[[#This Row],[REFERENCE]],Bd_PF!$C:$C,0))</f>
        <v>Jus de veau lié pauvre en sodium 1 kg  "Nutrisens Performance"</v>
      </c>
      <c r="J225" t="str">
        <f>INDEX(Bd_PF!$D:$D,MATCH(Tab_SuiviOF[[#This Row],[REFERENCE]],Bd_PF!$C:$C,0))</f>
        <v>SF01327</v>
      </c>
      <c r="K225" s="4">
        <f>INDEX(Bd_PF!$I:$I,MATCH(Tab_SuiviOF[[#This Row],[REFERENCE]],Bd_PF!$C:$C,0))</f>
        <v>1</v>
      </c>
      <c r="L225" t="str">
        <f>INDEX(Bd_PF!$J:$J,MATCH(Tab_SuiviOF[[#This Row],[REFERENCE]],Bd_PF!$C:$C,0))</f>
        <v>OTS</v>
      </c>
      <c r="M225" t="str">
        <f>INDEX(Bd_PF!$K:$K,MATCH(Tab_SuiviOF[[#This Row],[REFERENCE]],Bd_PF!$C:$C,0))</f>
        <v>Produit pesé</v>
      </c>
      <c r="N225" s="3">
        <v>43131</v>
      </c>
      <c r="O225" s="3">
        <v>43131</v>
      </c>
      <c r="P225" s="5">
        <f>YEAR(Tab_SuiviOF[[#This Row],[DATEFINREVISEE]])</f>
        <v>2018</v>
      </c>
      <c r="Q225" s="5">
        <f>MONTH(Tab_SuiviOF[[#This Row],[DATEFINREVISEE]])</f>
        <v>1</v>
      </c>
      <c r="R225" s="5">
        <f>WEEKNUM(Tab_SuiviOF[[#This Row],[DATEFINREVISEE]],21)</f>
        <v>5</v>
      </c>
      <c r="S225">
        <v>324</v>
      </c>
      <c r="T225">
        <v>324</v>
      </c>
      <c r="U225">
        <v>318</v>
      </c>
      <c r="V225" s="4">
        <f>Tab_SuiviOF[[#This Row],[QTEBL]]*Tab_SuiviOF[[#This Row],[POIDS NET]]</f>
        <v>318</v>
      </c>
      <c r="W225" s="4">
        <f>IFERROR(INDEX(Bd_MÉLANGES!$I:$I,MATCH('Bd_FABRICATIONS PF'!$G:$G,Bd_MÉLANGES!$J:$J,0)),0)</f>
        <v>323.3</v>
      </c>
      <c r="X225" s="4">
        <f>IFERROR(INDEX(Bd_MÉLANGES!$K:$K,MATCH(Tab_SuiviOF[[#This Row],[LOT A PRENDRE EN COMPTE]],Bd_MÉLANGES!$J:$J,0)),0)</f>
        <v>324</v>
      </c>
    </row>
    <row r="226" spans="1:24" hidden="1" x14ac:dyDescent="0.2">
      <c r="A226">
        <v>102</v>
      </c>
      <c r="B226">
        <v>5</v>
      </c>
      <c r="C226">
        <v>40842</v>
      </c>
      <c r="D226">
        <v>681055</v>
      </c>
      <c r="E226">
        <v>45893</v>
      </c>
      <c r="F226" t="str">
        <f t="array" ref="F226">INDEX(Bd_VENTILATIONS!$G:$G,MATCH(Tab_SuiviOF[[#This Row],[REFERENCE]]&amp;Tab_SuiviOF[[#This Row],[BLNO]],Bd_VENTILATIONS!$F:$F&amp;Bd_VENTILATIONS!$D:$D,0))</f>
        <v>A031M04-1</v>
      </c>
      <c r="G226" t="str">
        <f>IFERROR(MID(Tab_SuiviOF[[#This Row],[LOT]],1,SEARCH("-",Tab_SuiviOF[[#This Row],[LOT]])-1),Tab_SuiviOF[[#This Row],[LOT]])</f>
        <v>A031M04</v>
      </c>
      <c r="H226" t="s">
        <v>513</v>
      </c>
      <c r="I226" t="str">
        <f>INDEX(Bd_PF!$E:$E,MATCH(Tab_SuiviOF[[#This Row],[REFERENCE]],Bd_PF!$C:$C,0))</f>
        <v>Fumet de poisson pauvre en sodium 1KG "NUTRISENS PERFORMANCE"</v>
      </c>
      <c r="J226" t="str">
        <f>INDEX(Bd_PF!$D:$D,MATCH(Tab_SuiviOF[[#This Row],[REFERENCE]],Bd_PF!$C:$C,0))</f>
        <v>SF01315</v>
      </c>
      <c r="K226" s="4">
        <f>INDEX(Bd_PF!$I:$I,MATCH(Tab_SuiviOF[[#This Row],[REFERENCE]],Bd_PF!$C:$C,0))</f>
        <v>1</v>
      </c>
      <c r="L226" t="str">
        <f>INDEX(Bd_PF!$J:$J,MATCH(Tab_SuiviOF[[#This Row],[REFERENCE]],Bd_PF!$C:$C,0))</f>
        <v>OTS</v>
      </c>
      <c r="M226" t="str">
        <f>INDEX(Bd_PF!$K:$K,MATCH(Tab_SuiviOF[[#This Row],[REFERENCE]],Bd_PF!$C:$C,0))</f>
        <v>Produit pesé</v>
      </c>
      <c r="N226" s="3">
        <v>43131</v>
      </c>
      <c r="O226" s="3">
        <v>43131</v>
      </c>
      <c r="P226" s="5">
        <f>YEAR(Tab_SuiviOF[[#This Row],[DATEFINREVISEE]])</f>
        <v>2018</v>
      </c>
      <c r="Q226" s="5">
        <f>MONTH(Tab_SuiviOF[[#This Row],[DATEFINREVISEE]])</f>
        <v>1</v>
      </c>
      <c r="R226" s="5">
        <f>WEEKNUM(Tab_SuiviOF[[#This Row],[DATEFINREVISEE]],21)</f>
        <v>5</v>
      </c>
      <c r="S226">
        <v>324</v>
      </c>
      <c r="T226">
        <v>324</v>
      </c>
      <c r="U226">
        <v>317</v>
      </c>
      <c r="V226" s="4">
        <f>Tab_SuiviOF[[#This Row],[QTEBL]]*Tab_SuiviOF[[#This Row],[POIDS NET]]</f>
        <v>317</v>
      </c>
      <c r="W226" s="4">
        <f>IFERROR(INDEX(Bd_MÉLANGES!$I:$I,MATCH('Bd_FABRICATIONS PF'!$G:$G,Bd_MÉLANGES!$J:$J,0)),0)</f>
        <v>322.5</v>
      </c>
      <c r="X226" s="4">
        <f>IFERROR(INDEX(Bd_MÉLANGES!$K:$K,MATCH(Tab_SuiviOF[[#This Row],[LOT A PRENDRE EN COMPTE]],Bd_MÉLANGES!$J:$J,0)),0)</f>
        <v>323.99</v>
      </c>
    </row>
    <row r="227" spans="1:24" hidden="1" x14ac:dyDescent="0.2">
      <c r="A227">
        <v>102</v>
      </c>
      <c r="B227">
        <v>5</v>
      </c>
      <c r="C227">
        <v>40846</v>
      </c>
      <c r="D227">
        <v>681109</v>
      </c>
      <c r="E227">
        <v>45883</v>
      </c>
      <c r="F227" t="str">
        <f t="array" ref="F227">INDEX(Bd_VENTILATIONS!$G:$G,MATCH(Tab_SuiviOF[[#This Row],[REFERENCE]]&amp;Tab_SuiviOF[[#This Row],[BLNO]],Bd_VENTILATIONS!$F:$F&amp;Bd_VENTILATIONS!$D:$D,0))</f>
        <v>A030M04-1</v>
      </c>
      <c r="G227" t="str">
        <f>IFERROR(MID(Tab_SuiviOF[[#This Row],[LOT]],1,SEARCH("-",Tab_SuiviOF[[#This Row],[LOT]])-1),Tab_SuiviOF[[#This Row],[LOT]])</f>
        <v>A030M04</v>
      </c>
      <c r="H227" t="s">
        <v>598</v>
      </c>
      <c r="I227" t="str">
        <f>INDEX(Bd_PF!$E:$E,MATCH(Tab_SuiviOF[[#This Row],[REFERENCE]],Bd_PF!$C:$C,0))</f>
        <v>Fonds de veau blanc boite 0kg800 Cookalim</v>
      </c>
      <c r="J227" t="str">
        <f>INDEX(Bd_PF!$D:$D,MATCH(Tab_SuiviOF[[#This Row],[REFERENCE]],Bd_PF!$C:$C,0))</f>
        <v>SF00883</v>
      </c>
      <c r="K227" s="4">
        <f>INDEX(Bd_PF!$I:$I,MATCH(Tab_SuiviOF[[#This Row],[REFERENCE]],Bd_PF!$C:$C,0))</f>
        <v>0.8</v>
      </c>
      <c r="L227" t="str">
        <f>INDEX(Bd_PF!$J:$J,MATCH(Tab_SuiviOF[[#This Row],[REFERENCE]],Bd_PF!$C:$C,0))</f>
        <v>OTS</v>
      </c>
      <c r="M227" t="str">
        <f>INDEX(Bd_PF!$K:$K,MATCH(Tab_SuiviOF[[#This Row],[REFERENCE]],Bd_PF!$C:$C,0))</f>
        <v>Produit pesé</v>
      </c>
      <c r="N227" s="3">
        <v>43131</v>
      </c>
      <c r="O227" s="3">
        <v>43131</v>
      </c>
      <c r="P227" s="5">
        <f>YEAR(Tab_SuiviOF[[#This Row],[DATEFINREVISEE]])</f>
        <v>2018</v>
      </c>
      <c r="Q227" s="5">
        <f>MONTH(Tab_SuiviOF[[#This Row],[DATEFINREVISEE]])</f>
        <v>1</v>
      </c>
      <c r="R227" s="5">
        <f>WEEKNUM(Tab_SuiviOF[[#This Row],[DATEFINREVISEE]],21)</f>
        <v>5</v>
      </c>
      <c r="S227">
        <v>216</v>
      </c>
      <c r="T227">
        <v>216</v>
      </c>
      <c r="U227">
        <v>212</v>
      </c>
      <c r="V227" s="4">
        <f>Tab_SuiviOF[[#This Row],[QTEBL]]*Tab_SuiviOF[[#This Row],[POIDS NET]]</f>
        <v>169.60000000000002</v>
      </c>
      <c r="W227" s="4">
        <f>IFERROR(INDEX(Bd_MÉLANGES!$I:$I,MATCH('Bd_FABRICATIONS PF'!$G:$G,Bd_MÉLANGES!$J:$J,0)),0)</f>
        <v>173.3</v>
      </c>
      <c r="X227" s="4">
        <f>IFERROR(INDEX(Bd_MÉLANGES!$K:$K,MATCH(Tab_SuiviOF[[#This Row],[LOT A PRENDRE EN COMPTE]],Bd_MÉLANGES!$J:$J,0)),0)</f>
        <v>173.01999999999995</v>
      </c>
    </row>
    <row r="228" spans="1:24" hidden="1" x14ac:dyDescent="0.2">
      <c r="A228">
        <v>102</v>
      </c>
      <c r="B228">
        <v>5</v>
      </c>
      <c r="C228">
        <v>40851</v>
      </c>
      <c r="D228">
        <v>681163</v>
      </c>
      <c r="E228">
        <v>45891</v>
      </c>
      <c r="F228" t="str">
        <f t="array" ref="F228">INDEX(Bd_VENTILATIONS!$G:$G,MATCH(Tab_SuiviOF[[#This Row],[REFERENCE]]&amp;Tab_SuiviOF[[#This Row],[BLNO]],Bd_VENTILATIONS!$F:$F&amp;Bd_VENTILATIONS!$D:$D,0))</f>
        <v>A025M08-2</v>
      </c>
      <c r="G228" t="str">
        <f>IFERROR(MID(Tab_SuiviOF[[#This Row],[LOT]],1,SEARCH("-",Tab_SuiviOF[[#This Row],[LOT]])-1),Tab_SuiviOF[[#This Row],[LOT]])</f>
        <v>A025M08</v>
      </c>
      <c r="H228" t="s">
        <v>225</v>
      </c>
      <c r="I228" t="str">
        <f>INDEX(Bd_PF!$E:$E,MATCH(Tab_SuiviOF[[#This Row],[REFERENCE]],Bd_PF!$C:$C,0))</f>
        <v>Rudy'Gel parfum citron sachet 100g  "Edé Ruy"</v>
      </c>
      <c r="J228" t="str">
        <f>INDEX(Bd_PF!$D:$D,MATCH(Tab_SuiviOF[[#This Row],[REFERENCE]],Bd_PF!$C:$C,0))</f>
        <v>SF01193</v>
      </c>
      <c r="K228" s="4">
        <f>INDEX(Bd_PF!$I:$I,MATCH(Tab_SuiviOF[[#This Row],[REFERENCE]],Bd_PF!$C:$C,0))</f>
        <v>0.1</v>
      </c>
      <c r="L228" t="str">
        <f>INDEX(Bd_PF!$J:$J,MATCH(Tab_SuiviOF[[#This Row],[REFERENCE]],Bd_PF!$C:$C,0))</f>
        <v>Tecse</v>
      </c>
      <c r="M228" t="str">
        <f>INDEX(Bd_PF!$K:$K,MATCH(Tab_SuiviOF[[#This Row],[REFERENCE]],Bd_PF!$C:$C,0))</f>
        <v>Produit pesé</v>
      </c>
      <c r="N228" s="3">
        <v>43131</v>
      </c>
      <c r="O228" s="3">
        <v>43131</v>
      </c>
      <c r="P228" s="5">
        <f>YEAR(Tab_SuiviOF[[#This Row],[DATEFINREVISEE]])</f>
        <v>2018</v>
      </c>
      <c r="Q228" s="5">
        <f>MONTH(Tab_SuiviOF[[#This Row],[DATEFINREVISEE]])</f>
        <v>1</v>
      </c>
      <c r="R228" s="5">
        <f>WEEKNUM(Tab_SuiviOF[[#This Row],[DATEFINREVISEE]],21)</f>
        <v>5</v>
      </c>
      <c r="S228">
        <v>2688</v>
      </c>
      <c r="T228">
        <v>2688</v>
      </c>
      <c r="U228">
        <v>2610</v>
      </c>
      <c r="V228" s="4">
        <f>Tab_SuiviOF[[#This Row],[QTEBL]]*Tab_SuiviOF[[#This Row],[POIDS NET]]</f>
        <v>261</v>
      </c>
      <c r="W228" s="4">
        <f>IFERROR(INDEX(Bd_MÉLANGES!$I:$I,MATCH('Bd_FABRICATIONS PF'!$G:$G,Bd_MÉLANGES!$J:$J,0)),0)</f>
        <v>269.5</v>
      </c>
      <c r="X228" s="4">
        <f>IFERROR(INDEX(Bd_MÉLANGES!$K:$K,MATCH(Tab_SuiviOF[[#This Row],[LOT A PRENDRE EN COMPTE]],Bd_MÉLANGES!$J:$J,0)),0)</f>
        <v>269.67999999999995</v>
      </c>
    </row>
    <row r="229" spans="1:24" hidden="1" x14ac:dyDescent="0.2">
      <c r="A229">
        <v>102</v>
      </c>
      <c r="B229">
        <v>5</v>
      </c>
      <c r="C229">
        <v>40888</v>
      </c>
      <c r="D229">
        <v>681385</v>
      </c>
      <c r="E229">
        <v>45876</v>
      </c>
      <c r="F229" t="str">
        <f t="array" ref="F229">INDEX(Bd_VENTILATIONS!$G:$G,MATCH(Tab_SuiviOF[[#This Row],[REFERENCE]]&amp;Tab_SuiviOF[[#This Row],[BLNO]],Bd_VENTILATIONS!$F:$F&amp;Bd_VENTILATIONS!$D:$D,0))</f>
        <v>A029M02-1</v>
      </c>
      <c r="G229" t="str">
        <f>IFERROR(MID(Tab_SuiviOF[[#This Row],[LOT]],1,SEARCH("-",Tab_SuiviOF[[#This Row],[LOT]])-1),Tab_SuiviOF[[#This Row],[LOT]])</f>
        <v>A029M02</v>
      </c>
      <c r="H229" t="s">
        <v>1170</v>
      </c>
      <c r="I229" t="str">
        <f>INDEX(Bd_PF!$E:$E,MATCH(Tab_SuiviOF[[#This Row],[REFERENCE]],Bd_PF!$C:$C,0))</f>
        <v>Céréal'nut HP+ saveur praliné bte 900 g (ALLERGENES)</v>
      </c>
      <c r="J229" t="str">
        <f>INDEX(Bd_PF!$D:$D,MATCH(Tab_SuiviOF[[#This Row],[REFERENCE]],Bd_PF!$C:$C,0))</f>
        <v>SF01230</v>
      </c>
      <c r="K229" s="4">
        <f>INDEX(Bd_PF!$I:$I,MATCH(Tab_SuiviOF[[#This Row],[REFERENCE]],Bd_PF!$C:$C,0))</f>
        <v>0.9</v>
      </c>
      <c r="L229" t="str">
        <f>INDEX(Bd_PF!$J:$J,MATCH(Tab_SuiviOF[[#This Row],[REFERENCE]],Bd_PF!$C:$C,0))</f>
        <v>OTS</v>
      </c>
      <c r="M229" t="str">
        <f>INDEX(Bd_PF!$K:$K,MATCH(Tab_SuiviOF[[#This Row],[REFERENCE]],Bd_PF!$C:$C,0))</f>
        <v>Produit pesé</v>
      </c>
      <c r="N229" s="3">
        <v>43130</v>
      </c>
      <c r="O229" s="3">
        <v>43131</v>
      </c>
      <c r="P229" s="5">
        <f>YEAR(Tab_SuiviOF[[#This Row],[DATEFINREVISEE]])</f>
        <v>2018</v>
      </c>
      <c r="Q229" s="5">
        <f>MONTH(Tab_SuiviOF[[#This Row],[DATEFINREVISEE]])</f>
        <v>1</v>
      </c>
      <c r="R229" s="5">
        <f>WEEKNUM(Tab_SuiviOF[[#This Row],[DATEFINREVISEE]],21)</f>
        <v>5</v>
      </c>
      <c r="S229">
        <v>756</v>
      </c>
      <c r="T229">
        <v>756</v>
      </c>
      <c r="U229">
        <v>739</v>
      </c>
      <c r="V229" s="4">
        <f>Tab_SuiviOF[[#This Row],[QTEBL]]*Tab_SuiviOF[[#This Row],[POIDS NET]]</f>
        <v>665.1</v>
      </c>
      <c r="W229" s="4">
        <f>IFERROR(INDEX(Bd_MÉLANGES!$I:$I,MATCH('Bd_FABRICATIONS PF'!$G:$G,Bd_MÉLANGES!$J:$J,0)),0)</f>
        <v>681.2</v>
      </c>
      <c r="X229" s="4">
        <f>IFERROR(INDEX(Bd_MÉLANGES!$K:$K,MATCH(Tab_SuiviOF[[#This Row],[LOT A PRENDRE EN COMPTE]],Bd_MÉLANGES!$J:$J,0)),0)</f>
        <v>681.0200000000001</v>
      </c>
    </row>
    <row r="230" spans="1:24" hidden="1" x14ac:dyDescent="0.2">
      <c r="A230">
        <v>102</v>
      </c>
      <c r="B230">
        <v>5</v>
      </c>
      <c r="C230">
        <v>41029</v>
      </c>
      <c r="D230">
        <v>682803</v>
      </c>
      <c r="E230">
        <v>45885</v>
      </c>
      <c r="F230" t="str">
        <f t="array" ref="F230">INDEX(Bd_VENTILATIONS!$G:$G,MATCH(Tab_SuiviOF[[#This Row],[REFERENCE]]&amp;Tab_SuiviOF[[#This Row],[BLNO]],Bd_VENTILATIONS!$F:$F&amp;Bd_VENTILATIONS!$D:$D,0))</f>
        <v>A026M05-2</v>
      </c>
      <c r="G230" t="str">
        <f>IFERROR(MID(Tab_SuiviOF[[#This Row],[LOT]],1,SEARCH("-",Tab_SuiviOF[[#This Row],[LOT]])-1),Tab_SuiviOF[[#This Row],[LOT]])</f>
        <v>A026M05</v>
      </c>
      <c r="H230" t="s">
        <v>232</v>
      </c>
      <c r="I230" t="str">
        <f>INDEX(Bd_PF!$E:$E,MATCH(Tab_SuiviOF[[#This Row],[REFERENCE]],Bd_PF!$C:$C,0))</f>
        <v>Rudy'Gel parfum menthe sachet 100g  "Edé Ruy"</v>
      </c>
      <c r="J230" t="str">
        <f>INDEX(Bd_PF!$D:$D,MATCH(Tab_SuiviOF[[#This Row],[REFERENCE]],Bd_PF!$C:$C,0))</f>
        <v>SF01195</v>
      </c>
      <c r="K230" s="4">
        <f>INDEX(Bd_PF!$I:$I,MATCH(Tab_SuiviOF[[#This Row],[REFERENCE]],Bd_PF!$C:$C,0))</f>
        <v>0.1</v>
      </c>
      <c r="L230" t="str">
        <f>INDEX(Bd_PF!$J:$J,MATCH(Tab_SuiviOF[[#This Row],[REFERENCE]],Bd_PF!$C:$C,0))</f>
        <v>Tecse</v>
      </c>
      <c r="M230" t="str">
        <f>INDEX(Bd_PF!$K:$K,MATCH(Tab_SuiviOF[[#This Row],[REFERENCE]],Bd_PF!$C:$C,0))</f>
        <v>Produit pesé</v>
      </c>
      <c r="N230" s="3">
        <v>43131</v>
      </c>
      <c r="O230" s="3">
        <v>43131</v>
      </c>
      <c r="P230" s="5">
        <f>YEAR(Tab_SuiviOF[[#This Row],[DATEFINREVISEE]])</f>
        <v>2018</v>
      </c>
      <c r="Q230" s="5">
        <f>MONTH(Tab_SuiviOF[[#This Row],[DATEFINREVISEE]])</f>
        <v>1</v>
      </c>
      <c r="R230" s="5">
        <f>WEEKNUM(Tab_SuiviOF[[#This Row],[DATEFINREVISEE]],21)</f>
        <v>5</v>
      </c>
      <c r="S230">
        <v>1344</v>
      </c>
      <c r="T230">
        <v>1344</v>
      </c>
      <c r="U230">
        <v>1309</v>
      </c>
      <c r="V230" s="4">
        <f>Tab_SuiviOF[[#This Row],[QTEBL]]*Tab_SuiviOF[[#This Row],[POIDS NET]]</f>
        <v>130.9</v>
      </c>
      <c r="W230" s="4">
        <f>IFERROR(INDEX(Bd_MÉLANGES!$I:$I,MATCH('Bd_FABRICATIONS PF'!$G:$G,Bd_MÉLANGES!$J:$J,0)),0)</f>
        <v>135.1</v>
      </c>
      <c r="X230" s="4">
        <f>IFERROR(INDEX(Bd_MÉLANGES!$K:$K,MATCH(Tab_SuiviOF[[#This Row],[LOT A PRENDRE EN COMPTE]],Bd_MÉLANGES!$J:$J,0)),0)</f>
        <v>135.33999999999997</v>
      </c>
    </row>
    <row r="231" spans="1:24" hidden="1" x14ac:dyDescent="0.2">
      <c r="A231">
        <v>102</v>
      </c>
      <c r="B231">
        <v>5</v>
      </c>
      <c r="C231">
        <v>41158</v>
      </c>
      <c r="D231">
        <v>684208</v>
      </c>
      <c r="E231">
        <v>45870</v>
      </c>
      <c r="F231" t="str">
        <f t="array" ref="F231">INDEX(Bd_VENTILATIONS!$G:$G,MATCH(Tab_SuiviOF[[#This Row],[REFERENCE]]&amp;Tab_SuiviOF[[#This Row],[BLNO]],Bd_VENTILATIONS!$F:$F&amp;Bd_VENTILATIONS!$D:$D,0))</f>
        <v>A025M07-2</v>
      </c>
      <c r="G231" t="str">
        <f>IFERROR(MID(Tab_SuiviOF[[#This Row],[LOT]],1,SEARCH("-",Tab_SuiviOF[[#This Row],[LOT]])-1),Tab_SuiviOF[[#This Row],[LOT]])</f>
        <v>A025M07</v>
      </c>
      <c r="H231" t="s">
        <v>1139</v>
      </c>
      <c r="I231" t="str">
        <f>INDEX(Bd_PF!$E:$E,MATCH(Tab_SuiviOF[[#This Row],[REFERENCE]],Bd_PF!$C:$C,0))</f>
        <v>Gel' Ami - sac 1 kg - "Tonus Line"</v>
      </c>
      <c r="J231" t="str">
        <f>INDEX(Bd_PF!$D:$D,MATCH(Tab_SuiviOF[[#This Row],[REFERENCE]],Bd_PF!$C:$C,0))</f>
        <v>SF01122</v>
      </c>
      <c r="K231" s="4">
        <f>INDEX(Bd_PF!$I:$I,MATCH(Tab_SuiviOF[[#This Row],[REFERENCE]],Bd_PF!$C:$C,0))</f>
        <v>1</v>
      </c>
      <c r="L231" t="str">
        <f>INDEX(Bd_PF!$J:$J,MATCH(Tab_SuiviOF[[#This Row],[REFERENCE]],Bd_PF!$C:$C,0))</f>
        <v>Tecse</v>
      </c>
      <c r="M231" t="str">
        <f>INDEX(Bd_PF!$K:$K,MATCH(Tab_SuiviOF[[#This Row],[REFERENCE]],Bd_PF!$C:$C,0))</f>
        <v>Produit pesé</v>
      </c>
      <c r="N231" s="3">
        <v>43130</v>
      </c>
      <c r="O231" s="3">
        <v>43131</v>
      </c>
      <c r="P231" s="5">
        <f>YEAR(Tab_SuiviOF[[#This Row],[DATEFINREVISEE]])</f>
        <v>2018</v>
      </c>
      <c r="Q231" s="5">
        <f>MONTH(Tab_SuiviOF[[#This Row],[DATEFINREVISEE]])</f>
        <v>1</v>
      </c>
      <c r="R231" s="5">
        <f>WEEKNUM(Tab_SuiviOF[[#This Row],[DATEFINREVISEE]],21)</f>
        <v>5</v>
      </c>
      <c r="S231">
        <v>428</v>
      </c>
      <c r="T231">
        <v>428</v>
      </c>
      <c r="U231">
        <v>463</v>
      </c>
      <c r="V231" s="4">
        <f>Tab_SuiviOF[[#This Row],[QTEBL]]*Tab_SuiviOF[[#This Row],[POIDS NET]]</f>
        <v>463</v>
      </c>
      <c r="W231" s="4">
        <f>IFERROR(INDEX(Bd_MÉLANGES!$I:$I,MATCH('Bd_FABRICATIONS PF'!$G:$G,Bd_MÉLANGES!$J:$J,0)),0)</f>
        <v>428.3</v>
      </c>
      <c r="X231" s="4">
        <f>IFERROR(INDEX(Bd_MÉLANGES!$K:$K,MATCH(Tab_SuiviOF[[#This Row],[LOT A PRENDRE EN COMPTE]],Bd_MÉLANGES!$J:$J,0)),0)</f>
        <v>423</v>
      </c>
    </row>
    <row r="232" spans="1:24" hidden="1" x14ac:dyDescent="0.2">
      <c r="A232">
        <v>102</v>
      </c>
      <c r="B232">
        <v>5</v>
      </c>
      <c r="C232">
        <v>41178</v>
      </c>
      <c r="D232">
        <v>684484</v>
      </c>
      <c r="E232">
        <v>45882</v>
      </c>
      <c r="F232" t="str">
        <f t="array" ref="F232">INDEX(Bd_VENTILATIONS!$G:$G,MATCH(Tab_SuiviOF[[#This Row],[REFERENCE]]&amp;Tab_SuiviOF[[#This Row],[BLNO]],Bd_VENTILATIONS!$F:$F&amp;Bd_VENTILATIONS!$D:$D,0))</f>
        <v>A030M06-1</v>
      </c>
      <c r="G232" t="str">
        <f>IFERROR(MID(Tab_SuiviOF[[#This Row],[LOT]],1,SEARCH("-",Tab_SuiviOF[[#This Row],[LOT]])-1),Tab_SuiviOF[[#This Row],[LOT]])</f>
        <v>A030M06</v>
      </c>
      <c r="H232" t="s">
        <v>1002</v>
      </c>
      <c r="I232" t="str">
        <f>INDEX(Bd_PF!$E:$E,MATCH(Tab_SuiviOF[[#This Row],[REFERENCE]],Bd_PF!$C:$C,0))</f>
        <v>Mixé boeuf carottes bte 350 g "TOL"</v>
      </c>
      <c r="J232" t="str">
        <f>INDEX(Bd_PF!$D:$D,MATCH(Tab_SuiviOF[[#This Row],[REFERENCE]],Bd_PF!$C:$C,0))</f>
        <v>SF01154</v>
      </c>
      <c r="K232" s="4">
        <f>INDEX(Bd_PF!$I:$I,MATCH(Tab_SuiviOF[[#This Row],[REFERENCE]],Bd_PF!$C:$C,0))</f>
        <v>0.35</v>
      </c>
      <c r="L232" t="str">
        <f>INDEX(Bd_PF!$J:$J,MATCH(Tab_SuiviOF[[#This Row],[REFERENCE]],Bd_PF!$C:$C,0))</f>
        <v>OTS</v>
      </c>
      <c r="M232" t="str">
        <f>INDEX(Bd_PF!$K:$K,MATCH(Tab_SuiviOF[[#This Row],[REFERENCE]],Bd_PF!$C:$C,0))</f>
        <v>Produit pesé</v>
      </c>
      <c r="N232" s="3">
        <v>43131</v>
      </c>
      <c r="O232" s="3">
        <v>43131</v>
      </c>
      <c r="P232" s="5">
        <f>YEAR(Tab_SuiviOF[[#This Row],[DATEFINREVISEE]])</f>
        <v>2018</v>
      </c>
      <c r="Q232" s="5">
        <f>MONTH(Tab_SuiviOF[[#This Row],[DATEFINREVISEE]])</f>
        <v>1</v>
      </c>
      <c r="R232" s="5">
        <f>WEEKNUM(Tab_SuiviOF[[#This Row],[DATEFINREVISEE]],21)</f>
        <v>5</v>
      </c>
      <c r="S232">
        <v>162</v>
      </c>
      <c r="T232">
        <v>162</v>
      </c>
      <c r="U232">
        <v>160</v>
      </c>
      <c r="V232" s="4">
        <f>Tab_SuiviOF[[#This Row],[QTEBL]]*Tab_SuiviOF[[#This Row],[POIDS NET]]</f>
        <v>56</v>
      </c>
      <c r="W232" s="4">
        <f>IFERROR(INDEX(Bd_MÉLANGES!$I:$I,MATCH('Bd_FABRICATIONS PF'!$G:$G,Bd_MÉLANGES!$J:$J,0)),0)</f>
        <v>57.1</v>
      </c>
      <c r="X232" s="4">
        <f>IFERROR(INDEX(Bd_MÉLANGES!$K:$K,MATCH(Tab_SuiviOF[[#This Row],[LOT A PRENDRE EN COMPTE]],Bd_MÉLANGES!$J:$J,0)),0)</f>
        <v>53.599999999999994</v>
      </c>
    </row>
    <row r="233" spans="1:24" hidden="1" x14ac:dyDescent="0.2">
      <c r="A233">
        <v>102</v>
      </c>
      <c r="B233">
        <v>5</v>
      </c>
      <c r="C233">
        <v>41181</v>
      </c>
      <c r="D233">
        <v>684548</v>
      </c>
      <c r="E233">
        <v>45890</v>
      </c>
      <c r="F233" t="str">
        <f t="array" ref="F233">INDEX(Bd_VENTILATIONS!$G:$G,MATCH(Tab_SuiviOF[[#This Row],[REFERENCE]]&amp;Tab_SuiviOF[[#This Row],[BLNO]],Bd_VENTILATIONS!$F:$F&amp;Bd_VENTILATIONS!$D:$D,0))</f>
        <v>A031R01-1</v>
      </c>
      <c r="G233" t="str">
        <f>IFERROR(MID(Tab_SuiviOF[[#This Row],[LOT]],1,SEARCH("-",Tab_SuiviOF[[#This Row],[LOT]])-1),Tab_SuiviOF[[#This Row],[LOT]])</f>
        <v>A031R01</v>
      </c>
      <c r="H233" t="s">
        <v>2551</v>
      </c>
      <c r="I233" t="str">
        <f>INDEX(Bd_PF!$E:$E,MATCH(Tab_SuiviOF[[#This Row],[REFERENCE]],Bd_PF!$C:$C,0))</f>
        <v>Tomate poudre atomisée - boite 1 kg - "Impact"</v>
      </c>
      <c r="J233" t="str">
        <f>INDEX(Bd_PF!$D:$D,MATCH(Tab_SuiviOF[[#This Row],[REFERENCE]],Bd_PF!$C:$C,0))</f>
        <v>XMP057</v>
      </c>
      <c r="K233" s="4">
        <f>INDEX(Bd_PF!$I:$I,MATCH(Tab_SuiviOF[[#This Row],[REFERENCE]],Bd_PF!$C:$C,0))</f>
        <v>1</v>
      </c>
      <c r="L233" t="str">
        <f>INDEX(Bd_PF!$J:$J,MATCH(Tab_SuiviOF[[#This Row],[REFERENCE]],Bd_PF!$C:$C,0))</f>
        <v>OTS</v>
      </c>
      <c r="M233" t="str">
        <f>INDEX(Bd_PF!$K:$K,MATCH(Tab_SuiviOF[[#This Row],[REFERENCE]],Bd_PF!$C:$C,0))</f>
        <v>Reconditionnement</v>
      </c>
      <c r="N233" s="3">
        <v>43131</v>
      </c>
      <c r="O233" s="3">
        <v>43131</v>
      </c>
      <c r="P233" s="5">
        <f>YEAR(Tab_SuiviOF[[#This Row],[DATEFINREVISEE]])</f>
        <v>2018</v>
      </c>
      <c r="Q233" s="5">
        <f>MONTH(Tab_SuiviOF[[#This Row],[DATEFINREVISEE]])</f>
        <v>1</v>
      </c>
      <c r="R233" s="5">
        <f>WEEKNUM(Tab_SuiviOF[[#This Row],[DATEFINREVISEE]],21)</f>
        <v>5</v>
      </c>
      <c r="S233">
        <v>54</v>
      </c>
      <c r="T233">
        <v>54</v>
      </c>
      <c r="U233">
        <v>54</v>
      </c>
      <c r="V233" s="4">
        <f>Tab_SuiviOF[[#This Row],[QTEBL]]*Tab_SuiviOF[[#This Row],[POIDS NET]]</f>
        <v>54</v>
      </c>
      <c r="W233" s="4">
        <f>IFERROR(INDEX(Bd_MÉLANGES!$I:$I,MATCH('Bd_FABRICATIONS PF'!$G:$G,Bd_MÉLANGES!$J:$J,0)),0)</f>
        <v>0</v>
      </c>
      <c r="X233" s="4">
        <f>IFERROR(INDEX(Bd_MÉLANGES!$K:$K,MATCH(Tab_SuiviOF[[#This Row],[LOT A PRENDRE EN COMPTE]],Bd_MÉLANGES!$J:$J,0)),0)</f>
        <v>0</v>
      </c>
    </row>
    <row r="234" spans="1:24" hidden="1" x14ac:dyDescent="0.2">
      <c r="A234">
        <v>102</v>
      </c>
      <c r="B234">
        <v>5</v>
      </c>
      <c r="C234">
        <v>41182</v>
      </c>
      <c r="D234">
        <v>684556</v>
      </c>
      <c r="E234">
        <v>45889</v>
      </c>
      <c r="F234" t="str">
        <f t="array" ref="F234">INDEX(Bd_VENTILATIONS!$G:$G,MATCH(Tab_SuiviOF[[#This Row],[REFERENCE]]&amp;Tab_SuiviOF[[#This Row],[BLNO]],Bd_VENTILATIONS!$F:$F&amp;Bd_VENTILATIONS!$D:$D,0))</f>
        <v>A031R02-6</v>
      </c>
      <c r="G234" t="str">
        <f>IFERROR(MID(Tab_SuiviOF[[#This Row],[LOT]],1,SEARCH("-",Tab_SuiviOF[[#This Row],[LOT]])-1),Tab_SuiviOF[[#This Row],[LOT]])</f>
        <v>A031R02</v>
      </c>
      <c r="H234" t="s">
        <v>42</v>
      </c>
      <c r="I234" t="str">
        <f>INDEX(Bd_PF!$E:$E,MATCH(Tab_SuiviOF[[#This Row],[REFERENCE]],Bd_PF!$C:$C,0))</f>
        <v>Roux blanc - boite 1,5 kg</v>
      </c>
      <c r="J234" t="str">
        <f>INDEX(Bd_PF!$D:$D,MATCH(Tab_SuiviOF[[#This Row],[REFERENCE]],Bd_PF!$C:$C,0))</f>
        <v>SF00843</v>
      </c>
      <c r="K234" s="4">
        <f>INDEX(Bd_PF!$I:$I,MATCH(Tab_SuiviOF[[#This Row],[REFERENCE]],Bd_PF!$C:$C,0))</f>
        <v>1.5</v>
      </c>
      <c r="L234" t="str">
        <f>INDEX(Bd_PF!$J:$J,MATCH(Tab_SuiviOF[[#This Row],[REFERENCE]],Bd_PF!$C:$C,0))</f>
        <v>Boite plastique</v>
      </c>
      <c r="M234" t="str">
        <f>INDEX(Bd_PF!$K:$K,MATCH(Tab_SuiviOF[[#This Row],[REFERENCE]],Bd_PF!$C:$C,0))</f>
        <v>Reconditionnement</v>
      </c>
      <c r="N234" s="3">
        <v>43131</v>
      </c>
      <c r="O234" s="3">
        <v>43131</v>
      </c>
      <c r="P234" s="5">
        <f>YEAR(Tab_SuiviOF[[#This Row],[DATEFINREVISEE]])</f>
        <v>2018</v>
      </c>
      <c r="Q234" s="5">
        <f>MONTH(Tab_SuiviOF[[#This Row],[DATEFINREVISEE]])</f>
        <v>1</v>
      </c>
      <c r="R234" s="5">
        <f>WEEKNUM(Tab_SuiviOF[[#This Row],[DATEFINREVISEE]],21)</f>
        <v>5</v>
      </c>
      <c r="S234">
        <v>432</v>
      </c>
      <c r="T234">
        <v>234</v>
      </c>
      <c r="U234">
        <v>209</v>
      </c>
      <c r="V234" s="4">
        <f>Tab_SuiviOF[[#This Row],[QTEBL]]*Tab_SuiviOF[[#This Row],[POIDS NET]]</f>
        <v>313.5</v>
      </c>
      <c r="W234" s="4">
        <f>IFERROR(INDEX(Bd_MÉLANGES!$I:$I,MATCH('Bd_FABRICATIONS PF'!$G:$G,Bd_MÉLANGES!$J:$J,0)),0)</f>
        <v>0</v>
      </c>
      <c r="X234" s="4">
        <f>IFERROR(INDEX(Bd_MÉLANGES!$K:$K,MATCH(Tab_SuiviOF[[#This Row],[LOT A PRENDRE EN COMPTE]],Bd_MÉLANGES!$J:$J,0)),0)</f>
        <v>0</v>
      </c>
    </row>
    <row r="235" spans="1:24" hidden="1" x14ac:dyDescent="0.2">
      <c r="A235">
        <v>102</v>
      </c>
      <c r="B235">
        <v>5</v>
      </c>
      <c r="C235">
        <v>41183</v>
      </c>
      <c r="D235">
        <v>684566</v>
      </c>
      <c r="E235">
        <v>45884</v>
      </c>
      <c r="F235" t="str">
        <f t="array" ref="F235">INDEX(Bd_VENTILATIONS!$G:$G,MATCH(Tab_SuiviOF[[#This Row],[REFERENCE]]&amp;Tab_SuiviOF[[#This Row],[BLNO]],Bd_VENTILATIONS!$F:$F&amp;Bd_VENTILATIONS!$D:$D,0))</f>
        <v>A031R03-6</v>
      </c>
      <c r="G235" t="str">
        <f>IFERROR(MID(Tab_SuiviOF[[#This Row],[LOT]],1,SEARCH("-",Tab_SuiviOF[[#This Row],[LOT]])-1),Tab_SuiviOF[[#This Row],[LOT]])</f>
        <v>A031R03</v>
      </c>
      <c r="H235" t="s">
        <v>42</v>
      </c>
      <c r="I235" t="str">
        <f>INDEX(Bd_PF!$E:$E,MATCH(Tab_SuiviOF[[#This Row],[REFERENCE]],Bd_PF!$C:$C,0))</f>
        <v>Roux blanc - boite 1,5 kg</v>
      </c>
      <c r="J235" t="str">
        <f>INDEX(Bd_PF!$D:$D,MATCH(Tab_SuiviOF[[#This Row],[REFERENCE]],Bd_PF!$C:$C,0))</f>
        <v>SF00843</v>
      </c>
      <c r="K235" s="4">
        <f>INDEX(Bd_PF!$I:$I,MATCH(Tab_SuiviOF[[#This Row],[REFERENCE]],Bd_PF!$C:$C,0))</f>
        <v>1.5</v>
      </c>
      <c r="L235" t="str">
        <f>INDEX(Bd_PF!$J:$J,MATCH(Tab_SuiviOF[[#This Row],[REFERENCE]],Bd_PF!$C:$C,0))</f>
        <v>Boite plastique</v>
      </c>
      <c r="M235" t="str">
        <f>INDEX(Bd_PF!$K:$K,MATCH(Tab_SuiviOF[[#This Row],[REFERENCE]],Bd_PF!$C:$C,0))</f>
        <v>Reconditionnement</v>
      </c>
      <c r="N235" s="3">
        <v>43131</v>
      </c>
      <c r="O235" s="3">
        <v>43131</v>
      </c>
      <c r="P235" s="5">
        <f>YEAR(Tab_SuiviOF[[#This Row],[DATEFINREVISEE]])</f>
        <v>2018</v>
      </c>
      <c r="Q235" s="5">
        <f>MONTH(Tab_SuiviOF[[#This Row],[DATEFINREVISEE]])</f>
        <v>1</v>
      </c>
      <c r="R235" s="5">
        <f>WEEKNUM(Tab_SuiviOF[[#This Row],[DATEFINREVISEE]],21)</f>
        <v>5</v>
      </c>
      <c r="S235">
        <v>198</v>
      </c>
      <c r="T235">
        <v>198</v>
      </c>
      <c r="U235">
        <v>223</v>
      </c>
      <c r="V235" s="4">
        <f>Tab_SuiviOF[[#This Row],[QTEBL]]*Tab_SuiviOF[[#This Row],[POIDS NET]]</f>
        <v>334.5</v>
      </c>
      <c r="W235" s="4">
        <f>IFERROR(INDEX(Bd_MÉLANGES!$I:$I,MATCH('Bd_FABRICATIONS PF'!$G:$G,Bd_MÉLANGES!$J:$J,0)),0)</f>
        <v>0</v>
      </c>
      <c r="X235" s="4">
        <f>IFERROR(INDEX(Bd_MÉLANGES!$K:$K,MATCH(Tab_SuiviOF[[#This Row],[LOT A PRENDRE EN COMPTE]],Bd_MÉLANGES!$J:$J,0)),0)</f>
        <v>0</v>
      </c>
    </row>
    <row r="236" spans="1:24" hidden="1" x14ac:dyDescent="0.2">
      <c r="A236">
        <v>102</v>
      </c>
      <c r="B236">
        <v>5</v>
      </c>
      <c r="C236">
        <v>41266</v>
      </c>
      <c r="D236">
        <v>685438</v>
      </c>
      <c r="E236">
        <v>45892</v>
      </c>
      <c r="F236" t="str">
        <f t="array" ref="F236">INDEX(Bd_VENTILATIONS!$G:$G,MATCH(Tab_SuiviOF[[#This Row],[REFERENCE]]&amp;Tab_SuiviOF[[#This Row],[BLNO]],Bd_VENTILATIONS!$F:$F&amp;Bd_VENTILATIONS!$D:$D,0))</f>
        <v>A031M02-5</v>
      </c>
      <c r="G236" t="str">
        <f>IFERROR(MID(Tab_SuiviOF[[#This Row],[LOT]],1,SEARCH("-",Tab_SuiviOF[[#This Row],[LOT]])-1),Tab_SuiviOF[[#This Row],[LOT]])</f>
        <v>A031M02</v>
      </c>
      <c r="H236" t="s">
        <v>674</v>
      </c>
      <c r="I236" t="str">
        <f>INDEX(Bd_PF!$E:$E,MATCH(Tab_SuiviOF[[#This Row],[REFERENCE]],Bd_PF!$C:$C,0))</f>
        <v>Court bouillon - seau 2 Kg</v>
      </c>
      <c r="J236" t="str">
        <f>INDEX(Bd_PF!$D:$D,MATCH(Tab_SuiviOF[[#This Row],[REFERENCE]],Bd_PF!$C:$C,0))</f>
        <v>SF00859</v>
      </c>
      <c r="K236" s="4">
        <f>INDEX(Bd_PF!$I:$I,MATCH(Tab_SuiviOF[[#This Row],[REFERENCE]],Bd_PF!$C:$C,0))</f>
        <v>2</v>
      </c>
      <c r="L236" t="str">
        <f>INDEX(Bd_PF!$J:$J,MATCH(Tab_SuiviOF[[#This Row],[REFERENCE]],Bd_PF!$C:$C,0))</f>
        <v>Seau</v>
      </c>
      <c r="M236" t="str">
        <f>INDEX(Bd_PF!$K:$K,MATCH(Tab_SuiviOF[[#This Row],[REFERENCE]],Bd_PF!$C:$C,0))</f>
        <v>Produit pesé</v>
      </c>
      <c r="N236" s="3">
        <v>43131</v>
      </c>
      <c r="O236" s="3">
        <v>43131</v>
      </c>
      <c r="P236" s="5">
        <f>YEAR(Tab_SuiviOF[[#This Row],[DATEFINREVISEE]])</f>
        <v>2018</v>
      </c>
      <c r="Q236" s="5">
        <f>MONTH(Tab_SuiviOF[[#This Row],[DATEFINREVISEE]])</f>
        <v>1</v>
      </c>
      <c r="R236" s="5">
        <f>WEEKNUM(Tab_SuiviOF[[#This Row],[DATEFINREVISEE]],21)</f>
        <v>5</v>
      </c>
      <c r="S236">
        <v>30</v>
      </c>
      <c r="T236">
        <v>30</v>
      </c>
      <c r="U236">
        <v>30</v>
      </c>
      <c r="V236" s="4">
        <f>Tab_SuiviOF[[#This Row],[QTEBL]]*Tab_SuiviOF[[#This Row],[POIDS NET]]</f>
        <v>60</v>
      </c>
      <c r="W236" s="4">
        <f>IFERROR(INDEX(Bd_MÉLANGES!$I:$I,MATCH('Bd_FABRICATIONS PF'!$G:$G,Bd_MÉLANGES!$J:$J,0)),0)</f>
        <v>630</v>
      </c>
      <c r="X236" s="4">
        <f>IFERROR(INDEX(Bd_MÉLANGES!$K:$K,MATCH(Tab_SuiviOF[[#This Row],[LOT A PRENDRE EN COMPTE]],Bd_MÉLANGES!$J:$J,0)),0)</f>
        <v>630.01</v>
      </c>
    </row>
    <row r="237" spans="1:24" hidden="1" x14ac:dyDescent="0.2">
      <c r="A237">
        <v>102</v>
      </c>
      <c r="B237">
        <v>5</v>
      </c>
      <c r="C237">
        <v>40781</v>
      </c>
      <c r="D237">
        <v>680310</v>
      </c>
      <c r="E237">
        <v>45917</v>
      </c>
      <c r="F237" t="str">
        <f t="array" ref="F237">INDEX(Bd_VENTILATIONS!$G:$G,MATCH(Tab_SuiviOF[[#This Row],[REFERENCE]]&amp;Tab_SuiviOF[[#This Row],[BLNO]],Bd_VENTILATIONS!$F:$F&amp;Bd_VENTILATIONS!$D:$D,0))</f>
        <v>A030M07-2</v>
      </c>
      <c r="G237" t="str">
        <f>IFERROR(MID(Tab_SuiviOF[[#This Row],[LOT]],1,SEARCH("-",Tab_SuiviOF[[#This Row],[LOT]])-1),Tab_SuiviOF[[#This Row],[LOT]])</f>
        <v>A030M07</v>
      </c>
      <c r="H237" t="s">
        <v>753</v>
      </c>
      <c r="I237" t="str">
        <f>INDEX(Bd_PF!$E:$E,MATCH(Tab_SuiviOF[[#This Row],[REFERENCE]],Bd_PF!$C:$C,0))</f>
        <v>Velouté de potiron HP HC - sachet 70g - N.Médical</v>
      </c>
      <c r="J237" t="str">
        <f>INDEX(Bd_PF!$D:$D,MATCH(Tab_SuiviOF[[#This Row],[REFERENCE]],Bd_PF!$C:$C,0))</f>
        <v>SF00982</v>
      </c>
      <c r="K237" s="4">
        <f>INDEX(Bd_PF!$I:$I,MATCH(Tab_SuiviOF[[#This Row],[REFERENCE]],Bd_PF!$C:$C,0))</f>
        <v>7.0000000000000007E-2</v>
      </c>
      <c r="L237" t="str">
        <f>INDEX(Bd_PF!$J:$J,MATCH(Tab_SuiviOF[[#This Row],[REFERENCE]],Bd_PF!$C:$C,0))</f>
        <v>Tecse</v>
      </c>
      <c r="M237" t="str">
        <f>INDEX(Bd_PF!$K:$K,MATCH(Tab_SuiviOF[[#This Row],[REFERENCE]],Bd_PF!$C:$C,0))</f>
        <v>Produit pesé</v>
      </c>
      <c r="N237" s="3">
        <v>43132</v>
      </c>
      <c r="O237" s="3">
        <v>43132</v>
      </c>
      <c r="P237" s="5">
        <f>YEAR(Tab_SuiviOF[[#This Row],[DATEFINREVISEE]])</f>
        <v>2018</v>
      </c>
      <c r="Q237" s="5">
        <f>MONTH(Tab_SuiviOF[[#This Row],[DATEFINREVISEE]])</f>
        <v>2</v>
      </c>
      <c r="R237" s="5">
        <f>WEEKNUM(Tab_SuiviOF[[#This Row],[DATEFINREVISEE]],21)</f>
        <v>5</v>
      </c>
      <c r="S237">
        <v>3240</v>
      </c>
      <c r="T237">
        <v>3240</v>
      </c>
      <c r="U237">
        <v>3098</v>
      </c>
      <c r="V237" s="4">
        <f>Tab_SuiviOF[[#This Row],[QTEBL]]*Tab_SuiviOF[[#This Row],[POIDS NET]]</f>
        <v>216.86</v>
      </c>
      <c r="W237" s="4">
        <f>IFERROR(INDEX(Bd_MÉLANGES!$I:$I,MATCH('Bd_FABRICATIONS PF'!$G:$G,Bd_MÉLANGES!$J:$J,0)),0)</f>
        <v>226.5</v>
      </c>
      <c r="X237" s="4">
        <f>IFERROR(INDEX(Bd_MÉLANGES!$K:$K,MATCH(Tab_SuiviOF[[#This Row],[LOT A PRENDRE EN COMPTE]],Bd_MÉLANGES!$J:$J,0)),0)</f>
        <v>204.30999999999997</v>
      </c>
    </row>
    <row r="238" spans="1:24" hidden="1" x14ac:dyDescent="0.2">
      <c r="A238">
        <v>102</v>
      </c>
      <c r="B238">
        <v>5</v>
      </c>
      <c r="C238">
        <v>40824</v>
      </c>
      <c r="D238">
        <v>680866</v>
      </c>
      <c r="E238">
        <v>45912</v>
      </c>
      <c r="F238" t="str">
        <f t="array" ref="F238">INDEX(Bd_VENTILATIONS!$G:$G,MATCH(Tab_SuiviOF[[#This Row],[REFERENCE]]&amp;Tab_SuiviOF[[#This Row],[BLNO]],Bd_VENTILATIONS!$F:$F&amp;Bd_VENTILATIONS!$D:$D,0))</f>
        <v>A030M09-6</v>
      </c>
      <c r="G238" t="str">
        <f>IFERROR(MID(Tab_SuiviOF[[#This Row],[LOT]],1,SEARCH("-",Tab_SuiviOF[[#This Row],[LOT]])-1),Tab_SuiviOF[[#This Row],[LOT]])</f>
        <v>A030M09</v>
      </c>
      <c r="H238" t="s">
        <v>64</v>
      </c>
      <c r="I238" t="str">
        <f>INDEX(Bd_PF!$E:$E,MATCH(Tab_SuiviOF[[#This Row],[REFERENCE]],Bd_PF!$C:$C,0))</f>
        <v>Bouillon de légumes SANS GLUTAMATE  "BRAKE"</v>
      </c>
      <c r="J238" t="str">
        <f>INDEX(Bd_PF!$D:$D,MATCH(Tab_SuiviOF[[#This Row],[REFERENCE]],Bd_PF!$C:$C,0))</f>
        <v>SF01390</v>
      </c>
      <c r="K238" s="4">
        <f>INDEX(Bd_PF!$I:$I,MATCH(Tab_SuiviOF[[#This Row],[REFERENCE]],Bd_PF!$C:$C,0))</f>
        <v>1.5</v>
      </c>
      <c r="L238" t="str">
        <f>INDEX(Bd_PF!$J:$J,MATCH(Tab_SuiviOF[[#This Row],[REFERENCE]],Bd_PF!$C:$C,0))</f>
        <v>Boite plastique</v>
      </c>
      <c r="M238" t="str">
        <f>INDEX(Bd_PF!$K:$K,MATCH(Tab_SuiviOF[[#This Row],[REFERENCE]],Bd_PF!$C:$C,0))</f>
        <v>Produit pesé</v>
      </c>
      <c r="N238" s="3">
        <v>43132</v>
      </c>
      <c r="O238" s="3">
        <v>43132</v>
      </c>
      <c r="P238" s="5">
        <f>YEAR(Tab_SuiviOF[[#This Row],[DATEFINREVISEE]])</f>
        <v>2018</v>
      </c>
      <c r="Q238" s="5">
        <f>MONTH(Tab_SuiviOF[[#This Row],[DATEFINREVISEE]])</f>
        <v>2</v>
      </c>
      <c r="R238" s="5">
        <f>WEEKNUM(Tab_SuiviOF[[#This Row],[DATEFINREVISEE]],21)</f>
        <v>5</v>
      </c>
      <c r="S238">
        <v>216</v>
      </c>
      <c r="T238">
        <v>216</v>
      </c>
      <c r="U238">
        <v>214</v>
      </c>
      <c r="V238" s="4">
        <f>Tab_SuiviOF[[#This Row],[QTEBL]]*Tab_SuiviOF[[#This Row],[POIDS NET]]</f>
        <v>321</v>
      </c>
      <c r="W238" s="4">
        <f>IFERROR(INDEX(Bd_MÉLANGES!$I:$I,MATCH('Bd_FABRICATIONS PF'!$G:$G,Bd_MÉLANGES!$J:$J,0)),0)</f>
        <v>325.10000000000002</v>
      </c>
      <c r="X238" s="4">
        <f>IFERROR(INDEX(Bd_MÉLANGES!$K:$K,MATCH(Tab_SuiviOF[[#This Row],[LOT A PRENDRE EN COMPTE]],Bd_MÉLANGES!$J:$J,0)),0)</f>
        <v>324</v>
      </c>
    </row>
    <row r="239" spans="1:24" hidden="1" x14ac:dyDescent="0.2">
      <c r="A239">
        <v>102</v>
      </c>
      <c r="B239">
        <v>5</v>
      </c>
      <c r="C239">
        <v>40826</v>
      </c>
      <c r="D239">
        <v>680889</v>
      </c>
      <c r="E239">
        <v>45921</v>
      </c>
      <c r="F239" t="str">
        <f t="array" ref="F239">INDEX(Bd_VENTILATIONS!$G:$G,MATCH(Tab_SuiviOF[[#This Row],[REFERENCE]]&amp;Tab_SuiviOF[[#This Row],[BLNO]],Bd_VENTILATIONS!$F:$F&amp;Bd_VENTILATIONS!$D:$D,0))</f>
        <v>A031M01-6</v>
      </c>
      <c r="G239" t="str">
        <f>IFERROR(MID(Tab_SuiviOF[[#This Row],[LOT]],1,SEARCH("-",Tab_SuiviOF[[#This Row],[LOT]])-1),Tab_SuiviOF[[#This Row],[LOT]])</f>
        <v>A031M01</v>
      </c>
      <c r="H239" t="s">
        <v>55</v>
      </c>
      <c r="I239" t="str">
        <f>INDEX(Bd_PF!$E:$E,MATCH(Tab_SuiviOF[[#This Row],[REFERENCE]],Bd_PF!$C:$C,0))</f>
        <v>Fonds blanc de volaille SANS GLUTAMATE 600G "BRAKE"</v>
      </c>
      <c r="J239" t="str">
        <f>INDEX(Bd_PF!$D:$D,MATCH(Tab_SuiviOF[[#This Row],[REFERENCE]],Bd_PF!$C:$C,0))</f>
        <v>SF01387</v>
      </c>
      <c r="K239" s="4">
        <f>INDEX(Bd_PF!$I:$I,MATCH(Tab_SuiviOF[[#This Row],[REFERENCE]],Bd_PF!$C:$C,0))</f>
        <v>0.6</v>
      </c>
      <c r="L239" t="str">
        <f>INDEX(Bd_PF!$J:$J,MATCH(Tab_SuiviOF[[#This Row],[REFERENCE]],Bd_PF!$C:$C,0))</f>
        <v>Boite plastique</v>
      </c>
      <c r="M239" t="str">
        <f>INDEX(Bd_PF!$K:$K,MATCH(Tab_SuiviOF[[#This Row],[REFERENCE]],Bd_PF!$C:$C,0))</f>
        <v>Produit pesé</v>
      </c>
      <c r="N239" s="3">
        <v>43132</v>
      </c>
      <c r="O239" s="3">
        <v>43132</v>
      </c>
      <c r="P239" s="5">
        <f>YEAR(Tab_SuiviOF[[#This Row],[DATEFINREVISEE]])</f>
        <v>2018</v>
      </c>
      <c r="Q239" s="5">
        <f>MONTH(Tab_SuiviOF[[#This Row],[DATEFINREVISEE]])</f>
        <v>2</v>
      </c>
      <c r="R239" s="5">
        <f>WEEKNUM(Tab_SuiviOF[[#This Row],[DATEFINREVISEE]],21)</f>
        <v>5</v>
      </c>
      <c r="S239">
        <v>768</v>
      </c>
      <c r="T239">
        <v>768</v>
      </c>
      <c r="U239">
        <v>762</v>
      </c>
      <c r="V239" s="4">
        <f>Tab_SuiviOF[[#This Row],[QTEBL]]*Tab_SuiviOF[[#This Row],[POIDS NET]]</f>
        <v>457.2</v>
      </c>
      <c r="W239" s="4">
        <f>IFERROR(INDEX(Bd_MÉLANGES!$I:$I,MATCH('Bd_FABRICATIONS PF'!$G:$G,Bd_MÉLANGES!$J:$J,0)),0)</f>
        <v>462.1</v>
      </c>
      <c r="X239" s="4">
        <f>IFERROR(INDEX(Bd_MÉLANGES!$K:$K,MATCH(Tab_SuiviOF[[#This Row],[LOT A PRENDRE EN COMPTE]],Bd_MÉLANGES!$J:$J,0)),0)</f>
        <v>460.80999999999995</v>
      </c>
    </row>
    <row r="240" spans="1:24" hidden="1" x14ac:dyDescent="0.2">
      <c r="A240">
        <v>102</v>
      </c>
      <c r="B240">
        <v>5</v>
      </c>
      <c r="C240">
        <v>40838</v>
      </c>
      <c r="D240">
        <v>681018</v>
      </c>
      <c r="E240">
        <v>45903</v>
      </c>
      <c r="F240" t="str">
        <f t="array" ref="F240">INDEX(Bd_VENTILATIONS!$G:$G,MATCH(Tab_SuiviOF[[#This Row],[REFERENCE]]&amp;Tab_SuiviOF[[#This Row],[BLNO]],Bd_VENTILATIONS!$F:$F&amp;Bd_VENTILATIONS!$D:$D,0))</f>
        <v>A030M08-3</v>
      </c>
      <c r="G240" t="str">
        <f>IFERROR(MID(Tab_SuiviOF[[#This Row],[LOT]],1,SEARCH("-",Tab_SuiviOF[[#This Row],[LOT]])-1),Tab_SuiviOF[[#This Row],[LOT]])</f>
        <v>A030M08</v>
      </c>
      <c r="H240" t="s">
        <v>578</v>
      </c>
      <c r="I240" t="str">
        <f>INDEX(Bd_PF!$E:$E,MATCH(Tab_SuiviOF[[#This Row],[REFERENCE]],Bd_PF!$C:$C,0))</f>
        <v>Potage instant cresson pauvre en sodium 20g "NUTRISENS PERFORMANCE"</v>
      </c>
      <c r="J240" t="str">
        <f>INDEX(Bd_PF!$D:$D,MATCH(Tab_SuiviOF[[#This Row],[REFERENCE]],Bd_PF!$C:$C,0))</f>
        <v>SF01424</v>
      </c>
      <c r="K240" s="4">
        <f>INDEX(Bd_PF!$I:$I,MATCH(Tab_SuiviOF[[#This Row],[REFERENCE]],Bd_PF!$C:$C,0))</f>
        <v>0.02</v>
      </c>
      <c r="L240" t="str">
        <f>INDEX(Bd_PF!$J:$J,MATCH(Tab_SuiviOF[[#This Row],[REFERENCE]],Bd_PF!$C:$C,0))</f>
        <v>Rovema</v>
      </c>
      <c r="M240" t="str">
        <f>INDEX(Bd_PF!$K:$K,MATCH(Tab_SuiviOF[[#This Row],[REFERENCE]],Bd_PF!$C:$C,0))</f>
        <v>Produit pesé</v>
      </c>
      <c r="N240" s="3">
        <v>43131</v>
      </c>
      <c r="O240" s="3">
        <v>43132</v>
      </c>
      <c r="P240" s="5">
        <f>YEAR(Tab_SuiviOF[[#This Row],[DATEFINREVISEE]])</f>
        <v>2018</v>
      </c>
      <c r="Q240" s="5">
        <f>MONTH(Tab_SuiviOF[[#This Row],[DATEFINREVISEE]])</f>
        <v>2</v>
      </c>
      <c r="R240" s="5">
        <f>WEEKNUM(Tab_SuiviOF[[#This Row],[DATEFINREVISEE]],21)</f>
        <v>5</v>
      </c>
      <c r="S240">
        <v>7000</v>
      </c>
      <c r="T240">
        <v>7000</v>
      </c>
      <c r="U240">
        <v>6483</v>
      </c>
      <c r="V240" s="4">
        <f>Tab_SuiviOF[[#This Row],[QTEBL]]*Tab_SuiviOF[[#This Row],[POIDS NET]]</f>
        <v>129.66</v>
      </c>
      <c r="W240" s="4">
        <f>IFERROR(INDEX(Bd_MÉLANGES!$I:$I,MATCH('Bd_FABRICATIONS PF'!$G:$G,Bd_MÉLANGES!$J:$J,0)),0)</f>
        <v>137.1</v>
      </c>
      <c r="X240" s="4">
        <f>IFERROR(INDEX(Bd_MÉLANGES!$K:$K,MATCH(Tab_SuiviOF[[#This Row],[LOT A PRENDRE EN COMPTE]],Bd_MÉLANGES!$J:$J,0)),0)</f>
        <v>118.29999999999998</v>
      </c>
    </row>
    <row r="241" spans="1:24" hidden="1" x14ac:dyDescent="0.2">
      <c r="A241">
        <v>102</v>
      </c>
      <c r="B241">
        <v>5</v>
      </c>
      <c r="C241">
        <v>40874</v>
      </c>
      <c r="D241">
        <v>681297</v>
      </c>
      <c r="E241">
        <v>45905</v>
      </c>
      <c r="F241" t="str">
        <f t="array" ref="F241">INDEX(Bd_VENTILATIONS!$G:$G,MATCH(Tab_SuiviOF[[#This Row],[REFERENCE]]&amp;Tab_SuiviOF[[#This Row],[BLNO]],Bd_VENTILATIONS!$F:$F&amp;Bd_VENTILATIONS!$D:$D,0))</f>
        <v>A029M05-2</v>
      </c>
      <c r="G241" t="str">
        <f>IFERROR(MID(Tab_SuiviOF[[#This Row],[LOT]],1,SEARCH("-",Tab_SuiviOF[[#This Row],[LOT]])-1),Tab_SuiviOF[[#This Row],[LOT]])</f>
        <v>A029M05</v>
      </c>
      <c r="H241" t="s">
        <v>768</v>
      </c>
      <c r="I241" t="str">
        <f>INDEX(Bd_PF!$E:$E,MATCH(Tab_SuiviOF[[#This Row],[REFERENCE]],Bd_PF!$C:$C,0))</f>
        <v>Céréales instant saveur miel Tonus Line 650 g</v>
      </c>
      <c r="J241" t="str">
        <f>INDEX(Bd_PF!$D:$D,MATCH(Tab_SuiviOF[[#This Row],[REFERENCE]],Bd_PF!$C:$C,0))</f>
        <v>SF01239</v>
      </c>
      <c r="K241" s="4">
        <f>INDEX(Bd_PF!$I:$I,MATCH(Tab_SuiviOF[[#This Row],[REFERENCE]],Bd_PF!$C:$C,0))</f>
        <v>0.65</v>
      </c>
      <c r="L241" t="str">
        <f>INDEX(Bd_PF!$J:$J,MATCH(Tab_SuiviOF[[#This Row],[REFERENCE]],Bd_PF!$C:$C,0))</f>
        <v>Tecse</v>
      </c>
      <c r="M241" t="str">
        <f>INDEX(Bd_PF!$K:$K,MATCH(Tab_SuiviOF[[#This Row],[REFERENCE]],Bd_PF!$C:$C,0))</f>
        <v>Produit pesé</v>
      </c>
      <c r="N241" s="3">
        <v>43131</v>
      </c>
      <c r="O241" s="3">
        <v>43132</v>
      </c>
      <c r="P241" s="5">
        <f>YEAR(Tab_SuiviOF[[#This Row],[DATEFINREVISEE]])</f>
        <v>2018</v>
      </c>
      <c r="Q241" s="5">
        <f>MONTH(Tab_SuiviOF[[#This Row],[DATEFINREVISEE]])</f>
        <v>2</v>
      </c>
      <c r="R241" s="5">
        <f>WEEKNUM(Tab_SuiviOF[[#This Row],[DATEFINREVISEE]],21)</f>
        <v>5</v>
      </c>
      <c r="S241">
        <v>972</v>
      </c>
      <c r="T241">
        <v>972</v>
      </c>
      <c r="U241">
        <v>964</v>
      </c>
      <c r="V241" s="4">
        <f>Tab_SuiviOF[[#This Row],[QTEBL]]*Tab_SuiviOF[[#This Row],[POIDS NET]]</f>
        <v>626.6</v>
      </c>
      <c r="W241" s="4">
        <f>IFERROR(INDEX(Bd_MÉLANGES!$I:$I,MATCH('Bd_FABRICATIONS PF'!$G:$G,Bd_MÉLANGES!$J:$J,0)),0)</f>
        <v>634.79999999999995</v>
      </c>
      <c r="X241" s="4">
        <f>IFERROR(INDEX(Bd_MÉLANGES!$K:$K,MATCH(Tab_SuiviOF[[#This Row],[LOT A PRENDRE EN COMPTE]],Bd_MÉLANGES!$J:$J,0)),0)</f>
        <v>631.99999999999989</v>
      </c>
    </row>
    <row r="242" spans="1:24" hidden="1" x14ac:dyDescent="0.2">
      <c r="A242">
        <v>102</v>
      </c>
      <c r="B242">
        <v>5</v>
      </c>
      <c r="C242">
        <v>41292</v>
      </c>
      <c r="D242">
        <v>685778</v>
      </c>
      <c r="E242">
        <v>45910</v>
      </c>
      <c r="F242" t="str">
        <f t="array" ref="F242">INDEX(Bd_VENTILATIONS!$G:$G,MATCH(Tab_SuiviOF[[#This Row],[REFERENCE]]&amp;Tab_SuiviOF[[#This Row],[BLNO]],Bd_VENTILATIONS!$F:$F&amp;Bd_VENTILATIONS!$D:$D,0))</f>
        <v>A032R01-1</v>
      </c>
      <c r="G242" t="str">
        <f>IFERROR(MID(Tab_SuiviOF[[#This Row],[LOT]],1,SEARCH("-",Tab_SuiviOF[[#This Row],[LOT]])-1),Tab_SuiviOF[[#This Row],[LOT]])</f>
        <v>A032R01</v>
      </c>
      <c r="H242" t="s">
        <v>2549</v>
      </c>
      <c r="I242" t="str">
        <f>INDEX(Bd_PF!$E:$E,MATCH(Tab_SuiviOF[[#This Row],[REFERENCE]],Bd_PF!$C:$C,0))</f>
        <v>Protipulse 550 g</v>
      </c>
      <c r="J242" t="str">
        <f>INDEX(Bd_PF!$D:$D,MATCH(Tab_SuiviOF[[#This Row],[REFERENCE]],Bd_PF!$C:$C,0))</f>
        <v>XMP866</v>
      </c>
      <c r="K242" s="4">
        <f>INDEX(Bd_PF!$I:$I,MATCH(Tab_SuiviOF[[#This Row],[REFERENCE]],Bd_PF!$C:$C,0))</f>
        <v>0.55000000000000004</v>
      </c>
      <c r="L242" t="str">
        <f>INDEX(Bd_PF!$J:$J,MATCH(Tab_SuiviOF[[#This Row],[REFERENCE]],Bd_PF!$C:$C,0))</f>
        <v>OTS</v>
      </c>
      <c r="M242" t="str">
        <f>INDEX(Bd_PF!$K:$K,MATCH(Tab_SuiviOF[[#This Row],[REFERENCE]],Bd_PF!$C:$C,0))</f>
        <v>Reconditionnement</v>
      </c>
      <c r="N242" s="3">
        <v>43132</v>
      </c>
      <c r="O242" s="3">
        <v>43132</v>
      </c>
      <c r="P242" s="5">
        <f>YEAR(Tab_SuiviOF[[#This Row],[DATEFINREVISEE]])</f>
        <v>2018</v>
      </c>
      <c r="Q242" s="5">
        <f>MONTH(Tab_SuiviOF[[#This Row],[DATEFINREVISEE]])</f>
        <v>2</v>
      </c>
      <c r="R242" s="5">
        <f>WEEKNUM(Tab_SuiviOF[[#This Row],[DATEFINREVISEE]],21)</f>
        <v>5</v>
      </c>
      <c r="S242">
        <v>854</v>
      </c>
      <c r="T242">
        <v>854</v>
      </c>
      <c r="U242">
        <v>849</v>
      </c>
      <c r="V242" s="4">
        <f>Tab_SuiviOF[[#This Row],[QTEBL]]*Tab_SuiviOF[[#This Row],[POIDS NET]]</f>
        <v>466.95000000000005</v>
      </c>
      <c r="W242" s="4">
        <f>IFERROR(INDEX(Bd_MÉLANGES!$I:$I,MATCH('Bd_FABRICATIONS PF'!$G:$G,Bd_MÉLANGES!$J:$J,0)),0)</f>
        <v>0</v>
      </c>
      <c r="X242" s="4">
        <f>IFERROR(INDEX(Bd_MÉLANGES!$K:$K,MATCH(Tab_SuiviOF[[#This Row],[LOT A PRENDRE EN COMPTE]],Bd_MÉLANGES!$J:$J,0)),0)</f>
        <v>0</v>
      </c>
    </row>
    <row r="243" spans="1:24" hidden="1" x14ac:dyDescent="0.2">
      <c r="A243">
        <v>102</v>
      </c>
      <c r="B243">
        <v>5</v>
      </c>
      <c r="C243">
        <v>41293</v>
      </c>
      <c r="D243">
        <v>685788</v>
      </c>
      <c r="E243">
        <v>45911</v>
      </c>
      <c r="F243" t="str">
        <f t="array" ref="F243">INDEX(Bd_VENTILATIONS!$G:$G,MATCH(Tab_SuiviOF[[#This Row],[REFERENCE]]&amp;Tab_SuiviOF[[#This Row],[BLNO]],Bd_VENTILATIONS!$F:$F&amp;Bd_VENTILATIONS!$D:$D,0))</f>
        <v>A032R02-1</v>
      </c>
      <c r="G243" t="str">
        <f>IFERROR(MID(Tab_SuiviOF[[#This Row],[LOT]],1,SEARCH("-",Tab_SuiviOF[[#This Row],[LOT]])-1),Tab_SuiviOF[[#This Row],[LOT]])</f>
        <v>A032R02</v>
      </c>
      <c r="H243" t="s">
        <v>2549</v>
      </c>
      <c r="I243" t="str">
        <f>INDEX(Bd_PF!$E:$E,MATCH(Tab_SuiviOF[[#This Row],[REFERENCE]],Bd_PF!$C:$C,0))</f>
        <v>Protipulse 550 g</v>
      </c>
      <c r="J243" t="str">
        <f>INDEX(Bd_PF!$D:$D,MATCH(Tab_SuiviOF[[#This Row],[REFERENCE]],Bd_PF!$C:$C,0))</f>
        <v>XMP866</v>
      </c>
      <c r="K243" s="4">
        <f>INDEX(Bd_PF!$I:$I,MATCH(Tab_SuiviOF[[#This Row],[REFERENCE]],Bd_PF!$C:$C,0))</f>
        <v>0.55000000000000004</v>
      </c>
      <c r="L243" t="str">
        <f>INDEX(Bd_PF!$J:$J,MATCH(Tab_SuiviOF[[#This Row],[REFERENCE]],Bd_PF!$C:$C,0))</f>
        <v>OTS</v>
      </c>
      <c r="M243" t="str">
        <f>INDEX(Bd_PF!$K:$K,MATCH(Tab_SuiviOF[[#This Row],[REFERENCE]],Bd_PF!$C:$C,0))</f>
        <v>Reconditionnement</v>
      </c>
      <c r="N243" s="3">
        <v>43132</v>
      </c>
      <c r="O243" s="3">
        <v>43132</v>
      </c>
      <c r="P243" s="5">
        <f>YEAR(Tab_SuiviOF[[#This Row],[DATEFINREVISEE]])</f>
        <v>2018</v>
      </c>
      <c r="Q243" s="5">
        <f>MONTH(Tab_SuiviOF[[#This Row],[DATEFINREVISEE]])</f>
        <v>2</v>
      </c>
      <c r="R243" s="5">
        <f>WEEKNUM(Tab_SuiviOF[[#This Row],[DATEFINREVISEE]],21)</f>
        <v>5</v>
      </c>
      <c r="S243">
        <v>854</v>
      </c>
      <c r="T243">
        <v>854</v>
      </c>
      <c r="U243">
        <v>841</v>
      </c>
      <c r="V243" s="4">
        <f>Tab_SuiviOF[[#This Row],[QTEBL]]*Tab_SuiviOF[[#This Row],[POIDS NET]]</f>
        <v>462.55</v>
      </c>
      <c r="W243" s="4">
        <f>IFERROR(INDEX(Bd_MÉLANGES!$I:$I,MATCH('Bd_FABRICATIONS PF'!$G:$G,Bd_MÉLANGES!$J:$J,0)),0)</f>
        <v>0</v>
      </c>
      <c r="X243" s="4">
        <f>IFERROR(INDEX(Bd_MÉLANGES!$K:$K,MATCH(Tab_SuiviOF[[#This Row],[LOT A PRENDRE EN COMPTE]],Bd_MÉLANGES!$J:$J,0)),0)</f>
        <v>0</v>
      </c>
    </row>
    <row r="244" spans="1:24" hidden="1" x14ac:dyDescent="0.2">
      <c r="A244">
        <v>102</v>
      </c>
      <c r="B244">
        <v>5</v>
      </c>
      <c r="C244">
        <v>41294</v>
      </c>
      <c r="D244">
        <v>685795</v>
      </c>
      <c r="E244">
        <v>45918</v>
      </c>
      <c r="F244" t="str">
        <f t="array" ref="F244">INDEX(Bd_VENTILATIONS!$G:$G,MATCH(Tab_SuiviOF[[#This Row],[REFERENCE]]&amp;Tab_SuiviOF[[#This Row],[BLNO]],Bd_VENTILATIONS!$F:$F&amp;Bd_VENTILATIONS!$D:$D,0))</f>
        <v>A032R03-1</v>
      </c>
      <c r="G244" t="str">
        <f>IFERROR(MID(Tab_SuiviOF[[#This Row],[LOT]],1,SEARCH("-",Tab_SuiviOF[[#This Row],[LOT]])-1),Tab_SuiviOF[[#This Row],[LOT]])</f>
        <v>A032R03</v>
      </c>
      <c r="H244" t="s">
        <v>2549</v>
      </c>
      <c r="I244" t="str">
        <f>INDEX(Bd_PF!$E:$E,MATCH(Tab_SuiviOF[[#This Row],[REFERENCE]],Bd_PF!$C:$C,0))</f>
        <v>Protipulse 550 g</v>
      </c>
      <c r="J244" t="str">
        <f>INDEX(Bd_PF!$D:$D,MATCH(Tab_SuiviOF[[#This Row],[REFERENCE]],Bd_PF!$C:$C,0))</f>
        <v>XMP866</v>
      </c>
      <c r="K244" s="4">
        <f>INDEX(Bd_PF!$I:$I,MATCH(Tab_SuiviOF[[#This Row],[REFERENCE]],Bd_PF!$C:$C,0))</f>
        <v>0.55000000000000004</v>
      </c>
      <c r="L244" t="str">
        <f>INDEX(Bd_PF!$J:$J,MATCH(Tab_SuiviOF[[#This Row],[REFERENCE]],Bd_PF!$C:$C,0))</f>
        <v>OTS</v>
      </c>
      <c r="M244" t="str">
        <f>INDEX(Bd_PF!$K:$K,MATCH(Tab_SuiviOF[[#This Row],[REFERENCE]],Bd_PF!$C:$C,0))</f>
        <v>Reconditionnement</v>
      </c>
      <c r="N244" s="3">
        <v>43132</v>
      </c>
      <c r="O244" s="3">
        <v>43132</v>
      </c>
      <c r="P244" s="5">
        <f>YEAR(Tab_SuiviOF[[#This Row],[DATEFINREVISEE]])</f>
        <v>2018</v>
      </c>
      <c r="Q244" s="5">
        <f>MONTH(Tab_SuiviOF[[#This Row],[DATEFINREVISEE]])</f>
        <v>2</v>
      </c>
      <c r="R244" s="5">
        <f>WEEKNUM(Tab_SuiviOF[[#This Row],[DATEFINREVISEE]],21)</f>
        <v>5</v>
      </c>
      <c r="S244">
        <v>854</v>
      </c>
      <c r="T244">
        <v>854</v>
      </c>
      <c r="U244">
        <v>847</v>
      </c>
      <c r="V244" s="4">
        <f>Tab_SuiviOF[[#This Row],[QTEBL]]*Tab_SuiviOF[[#This Row],[POIDS NET]]</f>
        <v>465.85</v>
      </c>
      <c r="W244" s="4">
        <f>IFERROR(INDEX(Bd_MÉLANGES!$I:$I,MATCH('Bd_FABRICATIONS PF'!$G:$G,Bd_MÉLANGES!$J:$J,0)),0)</f>
        <v>0</v>
      </c>
      <c r="X244" s="4">
        <f>IFERROR(INDEX(Bd_MÉLANGES!$K:$K,MATCH(Tab_SuiviOF[[#This Row],[LOT A PRENDRE EN COMPTE]],Bd_MÉLANGES!$J:$J,0)),0)</f>
        <v>0</v>
      </c>
    </row>
    <row r="245" spans="1:24" hidden="1" x14ac:dyDescent="0.2">
      <c r="A245">
        <v>102</v>
      </c>
      <c r="B245">
        <v>5</v>
      </c>
      <c r="C245">
        <v>41295</v>
      </c>
      <c r="D245">
        <v>685802</v>
      </c>
      <c r="E245">
        <v>45922</v>
      </c>
      <c r="F245" t="str">
        <f t="array" ref="F245">INDEX(Bd_VENTILATIONS!$G:$G,MATCH(Tab_SuiviOF[[#This Row],[REFERENCE]]&amp;Tab_SuiviOF[[#This Row],[BLNO]],Bd_VENTILATIONS!$F:$F&amp;Bd_VENTILATIONS!$D:$D,0))</f>
        <v>A032R04-1</v>
      </c>
      <c r="G245" t="str">
        <f>IFERROR(MID(Tab_SuiviOF[[#This Row],[LOT]],1,SEARCH("-",Tab_SuiviOF[[#This Row],[LOT]])-1),Tab_SuiviOF[[#This Row],[LOT]])</f>
        <v>A032R04</v>
      </c>
      <c r="H245" t="s">
        <v>2549</v>
      </c>
      <c r="I245" t="str">
        <f>INDEX(Bd_PF!$E:$E,MATCH(Tab_SuiviOF[[#This Row],[REFERENCE]],Bd_PF!$C:$C,0))</f>
        <v>Protipulse 550 g</v>
      </c>
      <c r="J245" t="str">
        <f>INDEX(Bd_PF!$D:$D,MATCH(Tab_SuiviOF[[#This Row],[REFERENCE]],Bd_PF!$C:$C,0))</f>
        <v>XMP866</v>
      </c>
      <c r="K245" s="4">
        <f>INDEX(Bd_PF!$I:$I,MATCH(Tab_SuiviOF[[#This Row],[REFERENCE]],Bd_PF!$C:$C,0))</f>
        <v>0.55000000000000004</v>
      </c>
      <c r="L245" t="str">
        <f>INDEX(Bd_PF!$J:$J,MATCH(Tab_SuiviOF[[#This Row],[REFERENCE]],Bd_PF!$C:$C,0))</f>
        <v>OTS</v>
      </c>
      <c r="M245" t="str">
        <f>INDEX(Bd_PF!$K:$K,MATCH(Tab_SuiviOF[[#This Row],[REFERENCE]],Bd_PF!$C:$C,0))</f>
        <v>Reconditionnement</v>
      </c>
      <c r="N245" s="3">
        <v>43132</v>
      </c>
      <c r="O245" s="3">
        <v>43132</v>
      </c>
      <c r="P245" s="5">
        <f>YEAR(Tab_SuiviOF[[#This Row],[DATEFINREVISEE]])</f>
        <v>2018</v>
      </c>
      <c r="Q245" s="5">
        <f>MONTH(Tab_SuiviOF[[#This Row],[DATEFINREVISEE]])</f>
        <v>2</v>
      </c>
      <c r="R245" s="5">
        <f>WEEKNUM(Tab_SuiviOF[[#This Row],[DATEFINREVISEE]],21)</f>
        <v>5</v>
      </c>
      <c r="S245">
        <v>854</v>
      </c>
      <c r="T245">
        <v>854</v>
      </c>
      <c r="U245">
        <v>849</v>
      </c>
      <c r="V245" s="4">
        <f>Tab_SuiviOF[[#This Row],[QTEBL]]*Tab_SuiviOF[[#This Row],[POIDS NET]]</f>
        <v>466.95000000000005</v>
      </c>
      <c r="W245" s="4">
        <f>IFERROR(INDEX(Bd_MÉLANGES!$I:$I,MATCH('Bd_FABRICATIONS PF'!$G:$G,Bd_MÉLANGES!$J:$J,0)),0)</f>
        <v>0</v>
      </c>
      <c r="X245" s="4">
        <f>IFERROR(INDEX(Bd_MÉLANGES!$K:$K,MATCH(Tab_SuiviOF[[#This Row],[LOT A PRENDRE EN COMPTE]],Bd_MÉLANGES!$J:$J,0)),0)</f>
        <v>0</v>
      </c>
    </row>
    <row r="246" spans="1:24" hidden="1" x14ac:dyDescent="0.2">
      <c r="A246">
        <v>102</v>
      </c>
      <c r="B246">
        <v>5</v>
      </c>
      <c r="C246">
        <v>41298</v>
      </c>
      <c r="D246">
        <v>685874</v>
      </c>
      <c r="E246">
        <v>45925</v>
      </c>
      <c r="F246" t="str">
        <f t="array" ref="F246">INDEX(Bd_VENTILATIONS!$G:$G,MATCH(Tab_SuiviOF[[#This Row],[REFERENCE]]&amp;Tab_SuiviOF[[#This Row],[BLNO]],Bd_VENTILATIONS!$F:$F&amp;Bd_VENTILATIONS!$D:$D,0))</f>
        <v>AS05PU01-7</v>
      </c>
      <c r="G246" t="str">
        <f>IFERROR(MID(Tab_SuiviOF[[#This Row],[LOT]],1,SEARCH("-",Tab_SuiviOF[[#This Row],[LOT]])-1),Tab_SuiviOF[[#This Row],[LOT]])</f>
        <v>AS05PU01</v>
      </c>
      <c r="H246" t="s">
        <v>285</v>
      </c>
      <c r="I246" t="str">
        <f>INDEX(Bd_PF!$E:$E,MATCH(Tab_SuiviOF[[#This Row],[REFERENCE]],Bd_PF!$C:$C,0))</f>
        <v>Purée grand-mère salée sac 5 kg</v>
      </c>
      <c r="J246" t="str">
        <f>INDEX(Bd_PF!$D:$D,MATCH(Tab_SuiviOF[[#This Row],[REFERENCE]],Bd_PF!$C:$C,0))</f>
        <v>SF01288</v>
      </c>
      <c r="K246" s="4">
        <f>INDEX(Bd_PF!$I:$I,MATCH(Tab_SuiviOF[[#This Row],[REFERENCE]],Bd_PF!$C:$C,0))</f>
        <v>5</v>
      </c>
      <c r="L246" t="str">
        <f>INDEX(Bd_PF!$J:$J,MATCH(Tab_SuiviOF[[#This Row],[REFERENCE]],Bd_PF!$C:$C,0))</f>
        <v>Purée</v>
      </c>
      <c r="M246" t="str">
        <f>INDEX(Bd_PF!$K:$K,MATCH(Tab_SuiviOF[[#This Row],[REFERENCE]],Bd_PF!$C:$C,0))</f>
        <v>Purée</v>
      </c>
      <c r="N246" s="3">
        <v>43132</v>
      </c>
      <c r="O246" s="3">
        <v>43132</v>
      </c>
      <c r="P246" s="5">
        <f>YEAR(Tab_SuiviOF[[#This Row],[DATEFINREVISEE]])</f>
        <v>2018</v>
      </c>
      <c r="Q246" s="5">
        <f>MONTH(Tab_SuiviOF[[#This Row],[DATEFINREVISEE]])</f>
        <v>2</v>
      </c>
      <c r="R246" s="5">
        <f>WEEKNUM(Tab_SuiviOF[[#This Row],[DATEFINREVISEE]],21)</f>
        <v>5</v>
      </c>
      <c r="S246">
        <v>600</v>
      </c>
      <c r="T246">
        <v>600</v>
      </c>
      <c r="U246">
        <v>596</v>
      </c>
      <c r="V246" s="4">
        <f>Tab_SuiviOF[[#This Row],[QTEBL]]*Tab_SuiviOF[[#This Row],[POIDS NET]]</f>
        <v>2980</v>
      </c>
      <c r="W246" s="4">
        <f>IFERROR(INDEX(Bd_MÉLANGES!$I:$I,MATCH('Bd_FABRICATIONS PF'!$G:$G,Bd_MÉLANGES!$J:$J,0)),0)</f>
        <v>0</v>
      </c>
      <c r="X246" s="4">
        <f>IFERROR(INDEX(Bd_MÉLANGES!$K:$K,MATCH(Tab_SuiviOF[[#This Row],[LOT A PRENDRE EN COMPTE]],Bd_MÉLANGES!$J:$J,0)),0)</f>
        <v>0</v>
      </c>
    </row>
    <row r="247" spans="1:24" hidden="1" x14ac:dyDescent="0.2">
      <c r="A247">
        <v>102</v>
      </c>
      <c r="B247">
        <v>5</v>
      </c>
      <c r="C247">
        <v>41299</v>
      </c>
      <c r="D247">
        <v>685891</v>
      </c>
      <c r="E247">
        <v>45926</v>
      </c>
      <c r="F247" t="str">
        <f t="array" ref="F247">INDEX(Bd_VENTILATIONS!$G:$G,MATCH(Tab_SuiviOF[[#This Row],[REFERENCE]]&amp;Tab_SuiviOF[[#This Row],[BLNO]],Bd_VENTILATIONS!$F:$F&amp;Bd_VENTILATIONS!$D:$D,0))</f>
        <v>AS05PU01-7</v>
      </c>
      <c r="G247" t="str">
        <f>IFERROR(MID(Tab_SuiviOF[[#This Row],[LOT]],1,SEARCH("-",Tab_SuiviOF[[#This Row],[LOT]])-1),Tab_SuiviOF[[#This Row],[LOT]])</f>
        <v>AS05PU01</v>
      </c>
      <c r="H247" t="s">
        <v>289</v>
      </c>
      <c r="I247" t="str">
        <f>INDEX(Bd_PF!$E:$E,MATCH(Tab_SuiviOF[[#This Row],[REFERENCE]],Bd_PF!$C:$C,0))</f>
        <v>Purée grand-mère salée sac 15 kg</v>
      </c>
      <c r="J247" t="str">
        <f>INDEX(Bd_PF!$D:$D,MATCH(Tab_SuiviOF[[#This Row],[REFERENCE]],Bd_PF!$C:$C,0))</f>
        <v>SF01288</v>
      </c>
      <c r="K247" s="4">
        <f>INDEX(Bd_PF!$I:$I,MATCH(Tab_SuiviOF[[#This Row],[REFERENCE]],Bd_PF!$C:$C,0))</f>
        <v>15</v>
      </c>
      <c r="L247" t="str">
        <f>INDEX(Bd_PF!$J:$J,MATCH(Tab_SuiviOF[[#This Row],[REFERENCE]],Bd_PF!$C:$C,0))</f>
        <v>Purée</v>
      </c>
      <c r="M247" t="str">
        <f>INDEX(Bd_PF!$K:$K,MATCH(Tab_SuiviOF[[#This Row],[REFERENCE]],Bd_PF!$C:$C,0))</f>
        <v>Purée</v>
      </c>
      <c r="N247" s="3">
        <v>43132</v>
      </c>
      <c r="O247" s="3">
        <v>43132</v>
      </c>
      <c r="P247" s="5">
        <f>YEAR(Tab_SuiviOF[[#This Row],[DATEFINREVISEE]])</f>
        <v>2018</v>
      </c>
      <c r="Q247" s="5">
        <f>MONTH(Tab_SuiviOF[[#This Row],[DATEFINREVISEE]])</f>
        <v>2</v>
      </c>
      <c r="R247" s="5">
        <f>WEEKNUM(Tab_SuiviOF[[#This Row],[DATEFINREVISEE]],21)</f>
        <v>5</v>
      </c>
      <c r="S247">
        <v>40</v>
      </c>
      <c r="T247">
        <v>40</v>
      </c>
      <c r="U247">
        <v>40</v>
      </c>
      <c r="V247" s="4">
        <f>Tab_SuiviOF[[#This Row],[QTEBL]]*Tab_SuiviOF[[#This Row],[POIDS NET]]</f>
        <v>600</v>
      </c>
      <c r="W247" s="4">
        <f>IFERROR(INDEX(Bd_MÉLANGES!$I:$I,MATCH('Bd_FABRICATIONS PF'!$G:$G,Bd_MÉLANGES!$J:$J,0)),0)</f>
        <v>0</v>
      </c>
      <c r="X247" s="4">
        <f>IFERROR(INDEX(Bd_MÉLANGES!$K:$K,MATCH(Tab_SuiviOF[[#This Row],[LOT A PRENDRE EN COMPTE]],Bd_MÉLANGES!$J:$J,0)),0)</f>
        <v>0</v>
      </c>
    </row>
    <row r="248" spans="1:24" hidden="1" x14ac:dyDescent="0.2">
      <c r="A248">
        <v>102</v>
      </c>
      <c r="B248">
        <v>5</v>
      </c>
      <c r="C248">
        <v>41086</v>
      </c>
      <c r="D248">
        <v>683640</v>
      </c>
      <c r="E248">
        <v>45968</v>
      </c>
      <c r="F248" t="str">
        <f t="array" ref="F248">INDEX(Bd_VENTILATIONS!$G:$G,MATCH(Tab_SuiviOF[[#This Row],[REFERENCE]]&amp;Tab_SuiviOF[[#This Row],[BLNO]],Bd_VENTILATIONS!$F:$F&amp;Bd_VENTILATIONS!$D:$D,0))</f>
        <v>A036M02-3</v>
      </c>
      <c r="G248" t="str">
        <f>IFERROR(MID(Tab_SuiviOF[[#This Row],[LOT]],1,SEARCH("-",Tab_SuiviOF[[#This Row],[LOT]])-1),Tab_SuiviOF[[#This Row],[LOT]])</f>
        <v>A036M02</v>
      </c>
      <c r="H248" t="s">
        <v>879</v>
      </c>
      <c r="I248" t="str">
        <f>INDEX(Bd_PF!$E:$E,MATCH(Tab_SuiviOF[[#This Row],[REFERENCE]],Bd_PF!$C:$C,0))</f>
        <v>Entremets à chaud parfum pistache avec édulcorants sachet 50g  "NUTRISENS MEDICA</v>
      </c>
      <c r="J248" t="str">
        <f>INDEX(Bd_PF!$D:$D,MATCH(Tab_SuiviOF[[#This Row],[REFERENCE]],Bd_PF!$C:$C,0))</f>
        <v>SF01400</v>
      </c>
      <c r="K248" s="4">
        <f>INDEX(Bd_PF!$I:$I,MATCH(Tab_SuiviOF[[#This Row],[REFERENCE]],Bd_PF!$C:$C,0))</f>
        <v>0.05</v>
      </c>
      <c r="L248" t="str">
        <f>INDEX(Bd_PF!$J:$J,MATCH(Tab_SuiviOF[[#This Row],[REFERENCE]],Bd_PF!$C:$C,0))</f>
        <v>Rovema</v>
      </c>
      <c r="M248" t="str">
        <f>INDEX(Bd_PF!$K:$K,MATCH(Tab_SuiviOF[[#This Row],[REFERENCE]],Bd_PF!$C:$C,0))</f>
        <v>Produit pesé</v>
      </c>
      <c r="N248" s="3">
        <v>43136</v>
      </c>
      <c r="O248" s="3">
        <v>43136</v>
      </c>
      <c r="P248" s="5">
        <f>YEAR(Tab_SuiviOF[[#This Row],[DATEFINREVISEE]])</f>
        <v>2018</v>
      </c>
      <c r="Q248" s="5">
        <f>MONTH(Tab_SuiviOF[[#This Row],[DATEFINREVISEE]])</f>
        <v>2</v>
      </c>
      <c r="R248" s="5">
        <f>WEEKNUM(Tab_SuiviOF[[#This Row],[DATEFINREVISEE]],21)</f>
        <v>6</v>
      </c>
      <c r="S248">
        <v>2592</v>
      </c>
      <c r="T248">
        <v>2592</v>
      </c>
      <c r="U248">
        <v>2496</v>
      </c>
      <c r="V248" s="4">
        <f>Tab_SuiviOF[[#This Row],[QTEBL]]*Tab_SuiviOF[[#This Row],[POIDS NET]]</f>
        <v>124.80000000000001</v>
      </c>
      <c r="W248" s="4">
        <f>IFERROR(INDEX(Bd_MÉLANGES!$I:$I,MATCH('Bd_FABRICATIONS PF'!$G:$G,Bd_MÉLANGES!$J:$J,0)),0)</f>
        <v>129.5</v>
      </c>
      <c r="X248" s="4">
        <f>IFERROR(INDEX(Bd_MÉLANGES!$K:$K,MATCH(Tab_SuiviOF[[#This Row],[LOT A PRENDRE EN COMPTE]],Bd_MÉLANGES!$J:$J,0)),0)</f>
        <v>129.61000000000001</v>
      </c>
    </row>
    <row r="249" spans="1:24" hidden="1" x14ac:dyDescent="0.2">
      <c r="A249">
        <v>102</v>
      </c>
      <c r="B249">
        <v>5</v>
      </c>
      <c r="C249">
        <v>41100</v>
      </c>
      <c r="D249">
        <v>683778</v>
      </c>
      <c r="E249">
        <v>45958</v>
      </c>
      <c r="F249" t="str">
        <f t="array" ref="F249">INDEX(Bd_VENTILATIONS!$G:$G,MATCH(Tab_SuiviOF[[#This Row],[REFERENCE]]&amp;Tab_SuiviOF[[#This Row],[BLNO]],Bd_VENTILATIONS!$F:$F&amp;Bd_VENTILATIONS!$D:$D,0))</f>
        <v>A032M12-2</v>
      </c>
      <c r="G249" t="str">
        <f>IFERROR(MID(Tab_SuiviOF[[#This Row],[LOT]],1,SEARCH("-",Tab_SuiviOF[[#This Row],[LOT]])-1),Tab_SuiviOF[[#This Row],[LOT]])</f>
        <v>A032M12</v>
      </c>
      <c r="H249" t="s">
        <v>259</v>
      </c>
      <c r="I249" t="str">
        <f>INDEX(Bd_PF!$E:$E,MATCH(Tab_SuiviOF[[#This Row],[REFERENCE]],Bd_PF!$C:$C,0))</f>
        <v>Rudy'Gel parfum ananas sachet 100g  "Edé Ruy"</v>
      </c>
      <c r="J249" t="str">
        <f>INDEX(Bd_PF!$D:$D,MATCH(Tab_SuiviOF[[#This Row],[REFERENCE]],Bd_PF!$C:$C,0))</f>
        <v>SF01250</v>
      </c>
      <c r="K249" s="4">
        <f>INDEX(Bd_PF!$I:$I,MATCH(Tab_SuiviOF[[#This Row],[REFERENCE]],Bd_PF!$C:$C,0))</f>
        <v>0.1</v>
      </c>
      <c r="L249" t="str">
        <f>INDEX(Bd_PF!$J:$J,MATCH(Tab_SuiviOF[[#This Row],[REFERENCE]],Bd_PF!$C:$C,0))</f>
        <v>Tecse</v>
      </c>
      <c r="M249" t="str">
        <f>INDEX(Bd_PF!$K:$K,MATCH(Tab_SuiviOF[[#This Row],[REFERENCE]],Bd_PF!$C:$C,0))</f>
        <v>Reconditionnement</v>
      </c>
      <c r="N249" s="3">
        <v>43136</v>
      </c>
      <c r="O249" s="3">
        <v>43136</v>
      </c>
      <c r="P249" s="5">
        <f>YEAR(Tab_SuiviOF[[#This Row],[DATEFINREVISEE]])</f>
        <v>2018</v>
      </c>
      <c r="Q249" s="5">
        <f>MONTH(Tab_SuiviOF[[#This Row],[DATEFINREVISEE]])</f>
        <v>2</v>
      </c>
      <c r="R249" s="5">
        <f>WEEKNUM(Tab_SuiviOF[[#This Row],[DATEFINREVISEE]],21)</f>
        <v>6</v>
      </c>
      <c r="S249">
        <v>1344</v>
      </c>
      <c r="T249">
        <v>1344</v>
      </c>
      <c r="U249">
        <v>1308</v>
      </c>
      <c r="V249" s="4">
        <f>Tab_SuiviOF[[#This Row],[QTEBL]]*Tab_SuiviOF[[#This Row],[POIDS NET]]</f>
        <v>130.80000000000001</v>
      </c>
      <c r="W249" s="4">
        <f>IFERROR(INDEX(Bd_MÉLANGES!$I:$I,MATCH('Bd_FABRICATIONS PF'!$G:$G,Bd_MÉLANGES!$J:$J,0)),0)</f>
        <v>135.30000000000001</v>
      </c>
      <c r="X249" s="4">
        <f>IFERROR(INDEX(Bd_MÉLANGES!$K:$K,MATCH(Tab_SuiviOF[[#This Row],[LOT A PRENDRE EN COMPTE]],Bd_MÉLANGES!$J:$J,0)),0)</f>
        <v>135.34</v>
      </c>
    </row>
    <row r="250" spans="1:24" hidden="1" x14ac:dyDescent="0.2">
      <c r="A250">
        <v>102</v>
      </c>
      <c r="B250">
        <v>5</v>
      </c>
      <c r="C250">
        <v>41102</v>
      </c>
      <c r="D250">
        <v>683790</v>
      </c>
      <c r="E250">
        <v>45959</v>
      </c>
      <c r="F250" t="str">
        <f t="array" ref="F250">INDEX(Bd_VENTILATIONS!$G:$G,MATCH(Tab_SuiviOF[[#This Row],[REFERENCE]]&amp;Tab_SuiviOF[[#This Row],[BLNO]],Bd_VENTILATIONS!$F:$F&amp;Bd_VENTILATIONS!$D:$D,0))</f>
        <v>A032M13-2</v>
      </c>
      <c r="G250" t="str">
        <f>IFERROR(MID(Tab_SuiviOF[[#This Row],[LOT]],1,SEARCH("-",Tab_SuiviOF[[#This Row],[LOT]])-1),Tab_SuiviOF[[#This Row],[LOT]])</f>
        <v>A032M13</v>
      </c>
      <c r="H250" t="s">
        <v>253</v>
      </c>
      <c r="I250" t="str">
        <f>INDEX(Bd_PF!$E:$E,MATCH(Tab_SuiviOF[[#This Row],[REFERENCE]],Bd_PF!$C:$C,0))</f>
        <v>Rudy'Gel parfum fruits rouges sachet 100g  "Edé Ruy"</v>
      </c>
      <c r="J250" t="str">
        <f>INDEX(Bd_PF!$D:$D,MATCH(Tab_SuiviOF[[#This Row],[REFERENCE]],Bd_PF!$C:$C,0))</f>
        <v>SF01222</v>
      </c>
      <c r="K250" s="4">
        <f>INDEX(Bd_PF!$I:$I,MATCH(Tab_SuiviOF[[#This Row],[REFERENCE]],Bd_PF!$C:$C,0))</f>
        <v>0.1</v>
      </c>
      <c r="L250" t="str">
        <f>INDEX(Bd_PF!$J:$J,MATCH(Tab_SuiviOF[[#This Row],[REFERENCE]],Bd_PF!$C:$C,0))</f>
        <v>Tecse</v>
      </c>
      <c r="M250" t="str">
        <f>INDEX(Bd_PF!$K:$K,MATCH(Tab_SuiviOF[[#This Row],[REFERENCE]],Bd_PF!$C:$C,0))</f>
        <v>Produit pesé</v>
      </c>
      <c r="N250" s="3">
        <v>43136</v>
      </c>
      <c r="O250" s="3">
        <v>43136</v>
      </c>
      <c r="P250" s="5">
        <f>YEAR(Tab_SuiviOF[[#This Row],[DATEFINREVISEE]])</f>
        <v>2018</v>
      </c>
      <c r="Q250" s="5">
        <f>MONTH(Tab_SuiviOF[[#This Row],[DATEFINREVISEE]])</f>
        <v>2</v>
      </c>
      <c r="R250" s="5">
        <f>WEEKNUM(Tab_SuiviOF[[#This Row],[DATEFINREVISEE]],21)</f>
        <v>6</v>
      </c>
      <c r="S250">
        <v>1344</v>
      </c>
      <c r="T250">
        <v>1344</v>
      </c>
      <c r="U250">
        <v>1287</v>
      </c>
      <c r="V250" s="4">
        <f>Tab_SuiviOF[[#This Row],[QTEBL]]*Tab_SuiviOF[[#This Row],[POIDS NET]]</f>
        <v>128.70000000000002</v>
      </c>
      <c r="W250" s="4">
        <f>IFERROR(INDEX(Bd_MÉLANGES!$I:$I,MATCH('Bd_FABRICATIONS PF'!$G:$G,Bd_MÉLANGES!$J:$J,0)),0)</f>
        <v>135.30000000000001</v>
      </c>
      <c r="X250" s="4">
        <f>IFERROR(INDEX(Bd_MÉLANGES!$K:$K,MATCH(Tab_SuiviOF[[#This Row],[LOT A PRENDRE EN COMPTE]],Bd_MÉLANGES!$J:$J,0)),0)</f>
        <v>135.33999999999997</v>
      </c>
    </row>
    <row r="251" spans="1:24" hidden="1" x14ac:dyDescent="0.2">
      <c r="A251">
        <v>102</v>
      </c>
      <c r="B251">
        <v>5</v>
      </c>
      <c r="C251">
        <v>41110</v>
      </c>
      <c r="D251">
        <v>683846</v>
      </c>
      <c r="E251">
        <v>45961</v>
      </c>
      <c r="F251" t="str">
        <f t="array" ref="F251">INDEX(Bd_VENTILATIONS!$G:$G,MATCH(Tab_SuiviOF[[#This Row],[REFERENCE]]&amp;Tab_SuiviOF[[#This Row],[BLNO]],Bd_VENTILATIONS!$F:$F&amp;Bd_VENTILATIONS!$D:$D,0))</f>
        <v>A032M07-1</v>
      </c>
      <c r="G251" t="str">
        <f>IFERROR(MID(Tab_SuiviOF[[#This Row],[LOT]],1,SEARCH("-",Tab_SuiviOF[[#This Row],[LOT]])-1),Tab_SuiviOF[[#This Row],[LOT]])</f>
        <v>A032M07</v>
      </c>
      <c r="H251" t="s">
        <v>951</v>
      </c>
      <c r="I251" t="str">
        <f>INDEX(Bd_PF!$E:$E,MATCH(Tab_SuiviOF[[#This Row],[REFERENCE]],Bd_PF!$C:$C,0))</f>
        <v>Eau gélifiée parfum abricot sucré boite 800 g "Tonus Line"</v>
      </c>
      <c r="J251" t="str">
        <f>INDEX(Bd_PF!$D:$D,MATCH(Tab_SuiviOF[[#This Row],[REFERENCE]],Bd_PF!$C:$C,0))</f>
        <v>SF00711</v>
      </c>
      <c r="K251" s="4">
        <f>INDEX(Bd_PF!$I:$I,MATCH(Tab_SuiviOF[[#This Row],[REFERENCE]],Bd_PF!$C:$C,0))</f>
        <v>0.8</v>
      </c>
      <c r="L251" t="str">
        <f>INDEX(Bd_PF!$J:$J,MATCH(Tab_SuiviOF[[#This Row],[REFERENCE]],Bd_PF!$C:$C,0))</f>
        <v>OTS</v>
      </c>
      <c r="M251" t="str">
        <f>INDEX(Bd_PF!$K:$K,MATCH(Tab_SuiviOF[[#This Row],[REFERENCE]],Bd_PF!$C:$C,0))</f>
        <v>Produit pesé</v>
      </c>
      <c r="N251" s="3">
        <v>43136</v>
      </c>
      <c r="O251" s="3">
        <v>43136</v>
      </c>
      <c r="P251" s="5">
        <f>YEAR(Tab_SuiviOF[[#This Row],[DATEFINREVISEE]])</f>
        <v>2018</v>
      </c>
      <c r="Q251" s="5">
        <f>MONTH(Tab_SuiviOF[[#This Row],[DATEFINREVISEE]])</f>
        <v>2</v>
      </c>
      <c r="R251" s="5">
        <f>WEEKNUM(Tab_SuiviOF[[#This Row],[DATEFINREVISEE]],21)</f>
        <v>6</v>
      </c>
      <c r="S251">
        <v>648</v>
      </c>
      <c r="T251">
        <v>648</v>
      </c>
      <c r="U251">
        <v>636</v>
      </c>
      <c r="V251" s="4">
        <f>Tab_SuiviOF[[#This Row],[QTEBL]]*Tab_SuiviOF[[#This Row],[POIDS NET]]</f>
        <v>508.8</v>
      </c>
      <c r="W251" s="4">
        <f>IFERROR(INDEX(Bd_MÉLANGES!$I:$I,MATCH('Bd_FABRICATIONS PF'!$G:$G,Bd_MÉLANGES!$J:$J,0)),0)</f>
        <v>519.6</v>
      </c>
      <c r="X251" s="4">
        <f>IFERROR(INDEX(Bd_MÉLANGES!$K:$K,MATCH(Tab_SuiviOF[[#This Row],[LOT A PRENDRE EN COMPTE]],Bd_MÉLANGES!$J:$J,0)),0)</f>
        <v>518.01</v>
      </c>
    </row>
    <row r="252" spans="1:24" hidden="1" x14ac:dyDescent="0.2">
      <c r="A252">
        <v>102</v>
      </c>
      <c r="B252">
        <v>5</v>
      </c>
      <c r="C252">
        <v>41123</v>
      </c>
      <c r="D252">
        <v>683939</v>
      </c>
      <c r="E252">
        <v>45993</v>
      </c>
      <c r="F252" t="str">
        <f t="array" ref="F252">INDEX(Bd_VENTILATIONS!$G:$G,MATCH(Tab_SuiviOF[[#This Row],[REFERENCE]]&amp;Tab_SuiviOF[[#This Row],[BLNO]],Bd_VENTILATIONS!$F:$F&amp;Bd_VENTILATIONS!$D:$D,0))</f>
        <v>A033M01-2</v>
      </c>
      <c r="G252" t="str">
        <f>IFERROR(MID(Tab_SuiviOF[[#This Row],[LOT]],1,SEARCH("-",Tab_SuiviOF[[#This Row],[LOT]])-1),Tab_SuiviOF[[#This Row],[LOT]])</f>
        <v>A033M01</v>
      </c>
      <c r="H252" t="s">
        <v>1076</v>
      </c>
      <c r="I252" t="str">
        <f>INDEX(Bd_PF!$E:$E,MATCH(Tab_SuiviOF[[#This Row],[REFERENCE]],Bd_PF!$C:$C,0))</f>
        <v>Eau gélifiée parfum thé pêche sucré sachet 80g  "Tonus Line"</v>
      </c>
      <c r="J252" t="str">
        <f>INDEX(Bd_PF!$D:$D,MATCH(Tab_SuiviOF[[#This Row],[REFERENCE]],Bd_PF!$C:$C,0))</f>
        <v>SF00721</v>
      </c>
      <c r="K252" s="4">
        <f>INDEX(Bd_PF!$I:$I,MATCH(Tab_SuiviOF[[#This Row],[REFERENCE]],Bd_PF!$C:$C,0))</f>
        <v>0.08</v>
      </c>
      <c r="L252" t="str">
        <f>INDEX(Bd_PF!$J:$J,MATCH(Tab_SuiviOF[[#This Row],[REFERENCE]],Bd_PF!$C:$C,0))</f>
        <v>Tecse</v>
      </c>
      <c r="M252" t="str">
        <f>INDEX(Bd_PF!$K:$K,MATCH(Tab_SuiviOF[[#This Row],[REFERENCE]],Bd_PF!$C:$C,0))</f>
        <v>Produit pesé</v>
      </c>
      <c r="N252" s="3">
        <v>43136</v>
      </c>
      <c r="O252" s="3">
        <v>43136</v>
      </c>
      <c r="P252" s="5">
        <f>YEAR(Tab_SuiviOF[[#This Row],[DATEFINREVISEE]])</f>
        <v>2018</v>
      </c>
      <c r="Q252" s="5">
        <f>MONTH(Tab_SuiviOF[[#This Row],[DATEFINREVISEE]])</f>
        <v>2</v>
      </c>
      <c r="R252" s="5">
        <f>WEEKNUM(Tab_SuiviOF[[#This Row],[DATEFINREVISEE]],21)</f>
        <v>6</v>
      </c>
      <c r="S252">
        <v>2592</v>
      </c>
      <c r="T252">
        <v>2592</v>
      </c>
      <c r="U252">
        <v>2544</v>
      </c>
      <c r="V252" s="4">
        <f>Tab_SuiviOF[[#This Row],[QTEBL]]*Tab_SuiviOF[[#This Row],[POIDS NET]]</f>
        <v>203.52</v>
      </c>
      <c r="W252" s="4">
        <f>IFERROR(INDEX(Bd_MÉLANGES!$I:$I,MATCH('Bd_FABRICATIONS PF'!$G:$G,Bd_MÉLANGES!$J:$J,0)),0)</f>
        <v>208.5</v>
      </c>
      <c r="X252" s="4">
        <f>IFERROR(INDEX(Bd_MÉLANGES!$K:$K,MATCH(Tab_SuiviOF[[#This Row],[LOT A PRENDRE EN COMPTE]],Bd_MÉLANGES!$J:$J,0)),0)</f>
        <v>207.98999999999998</v>
      </c>
    </row>
    <row r="253" spans="1:24" hidden="1" x14ac:dyDescent="0.2">
      <c r="A253">
        <v>102</v>
      </c>
      <c r="B253">
        <v>5</v>
      </c>
      <c r="C253">
        <v>41125</v>
      </c>
      <c r="D253">
        <v>683952</v>
      </c>
      <c r="E253">
        <v>45962</v>
      </c>
      <c r="F253" t="str">
        <f t="array" ref="F253">INDEX(Bd_VENTILATIONS!$G:$G,MATCH(Tab_SuiviOF[[#This Row],[REFERENCE]]&amp;Tab_SuiviOF[[#This Row],[BLNO]],Bd_VENTILATIONS!$F:$F&amp;Bd_VENTILATIONS!$D:$D,0))</f>
        <v>A033M03-1</v>
      </c>
      <c r="G253" t="str">
        <f>IFERROR(MID(Tab_SuiviOF[[#This Row],[LOT]],1,SEARCH("-",Tab_SuiviOF[[#This Row],[LOT]])-1),Tab_SuiviOF[[#This Row],[LOT]])</f>
        <v>A033M03</v>
      </c>
      <c r="H253" t="s">
        <v>809</v>
      </c>
      <c r="I253" t="str">
        <f>INDEX(Bd_PF!$E:$E,MATCH(Tab_SuiviOF[[#This Row],[REFERENCE]],Bd_PF!$C:$C,0))</f>
        <v>Hydr'instant saveur orange avec sucre et édulc 0.600 g</v>
      </c>
      <c r="J253" t="str">
        <f>INDEX(Bd_PF!$D:$D,MATCH(Tab_SuiviOF[[#This Row],[REFERENCE]],Bd_PF!$C:$C,0))</f>
        <v>SF01298</v>
      </c>
      <c r="K253" s="4">
        <f>INDEX(Bd_PF!$I:$I,MATCH(Tab_SuiviOF[[#This Row],[REFERENCE]],Bd_PF!$C:$C,0))</f>
        <v>0.6</v>
      </c>
      <c r="L253" t="str">
        <f>INDEX(Bd_PF!$J:$J,MATCH(Tab_SuiviOF[[#This Row],[REFERENCE]],Bd_PF!$C:$C,0))</f>
        <v>OTS</v>
      </c>
      <c r="M253" t="str">
        <f>INDEX(Bd_PF!$K:$K,MATCH(Tab_SuiviOF[[#This Row],[REFERENCE]],Bd_PF!$C:$C,0))</f>
        <v>Produit pesé</v>
      </c>
      <c r="N253" s="3">
        <v>43136</v>
      </c>
      <c r="O253" s="3">
        <v>43136</v>
      </c>
      <c r="P253" s="5">
        <f>YEAR(Tab_SuiviOF[[#This Row],[DATEFINREVISEE]])</f>
        <v>2018</v>
      </c>
      <c r="Q253" s="5">
        <f>MONTH(Tab_SuiviOF[[#This Row],[DATEFINREVISEE]])</f>
        <v>2</v>
      </c>
      <c r="R253" s="5">
        <f>WEEKNUM(Tab_SuiviOF[[#This Row],[DATEFINREVISEE]],21)</f>
        <v>6</v>
      </c>
      <c r="S253">
        <v>324</v>
      </c>
      <c r="T253">
        <v>324</v>
      </c>
      <c r="U253">
        <v>319</v>
      </c>
      <c r="V253" s="4">
        <f>Tab_SuiviOF[[#This Row],[QTEBL]]*Tab_SuiviOF[[#This Row],[POIDS NET]]</f>
        <v>191.4</v>
      </c>
      <c r="W253" s="4">
        <f>IFERROR(INDEX(Bd_MÉLANGES!$I:$I,MATCH('Bd_FABRICATIONS PF'!$G:$G,Bd_MÉLANGES!$J:$J,0)),0)</f>
        <v>193.9</v>
      </c>
      <c r="X253" s="4">
        <f>IFERROR(INDEX(Bd_MÉLANGES!$K:$K,MATCH(Tab_SuiviOF[[#This Row],[LOT A PRENDRE EN COMPTE]],Bd_MÉLANGES!$J:$J,0)),0)</f>
        <v>194.4</v>
      </c>
    </row>
    <row r="254" spans="1:24" hidden="1" x14ac:dyDescent="0.2">
      <c r="A254">
        <v>102</v>
      </c>
      <c r="B254">
        <v>5</v>
      </c>
      <c r="C254">
        <v>41184</v>
      </c>
      <c r="D254">
        <v>684576</v>
      </c>
      <c r="E254">
        <v>45954</v>
      </c>
      <c r="F254" t="str">
        <f t="array" ref="F254">INDEX(Bd_VENTILATIONS!$G:$G,MATCH(Tab_SuiviOF[[#This Row],[REFERENCE]]&amp;Tab_SuiviOF[[#This Row],[BLNO]],Bd_VENTILATIONS!$F:$F&amp;Bd_VENTILATIONS!$D:$D,0))</f>
        <v>A032M14-3</v>
      </c>
      <c r="G254" t="str">
        <f>IFERROR(MID(Tab_SuiviOF[[#This Row],[LOT]],1,SEARCH("-",Tab_SuiviOF[[#This Row],[LOT]])-1),Tab_SuiviOF[[#This Row],[LOT]])</f>
        <v>A032M14</v>
      </c>
      <c r="H254" t="s">
        <v>774</v>
      </c>
      <c r="I254" t="str">
        <f>INDEX(Bd_PF!$E:$E,MATCH(Tab_SuiviOF[[#This Row],[REFERENCE]],Bd_PF!$C:$C,0))</f>
        <v>Eau gélifiée parfum menthe édulcoré sachet 25 g "Tonus Line"</v>
      </c>
      <c r="J254" t="str">
        <f>INDEX(Bd_PF!$D:$D,MATCH(Tab_SuiviOF[[#This Row],[REFERENCE]],Bd_PF!$C:$C,0))</f>
        <v>SF00633</v>
      </c>
      <c r="K254" s="4">
        <f>INDEX(Bd_PF!$I:$I,MATCH(Tab_SuiviOF[[#This Row],[REFERENCE]],Bd_PF!$C:$C,0))</f>
        <v>2.5000000000000001E-2</v>
      </c>
      <c r="L254" t="str">
        <f>INDEX(Bd_PF!$J:$J,MATCH(Tab_SuiviOF[[#This Row],[REFERENCE]],Bd_PF!$C:$C,0))</f>
        <v>Rovema</v>
      </c>
      <c r="M254" t="str">
        <f>INDEX(Bd_PF!$K:$K,MATCH(Tab_SuiviOF[[#This Row],[REFERENCE]],Bd_PF!$C:$C,0))</f>
        <v>Produit pesé</v>
      </c>
      <c r="N254" s="3">
        <v>43136</v>
      </c>
      <c r="O254" s="3">
        <v>43136</v>
      </c>
      <c r="P254" s="5">
        <f>YEAR(Tab_SuiviOF[[#This Row],[DATEFINREVISEE]])</f>
        <v>2018</v>
      </c>
      <c r="Q254" s="5">
        <f>MONTH(Tab_SuiviOF[[#This Row],[DATEFINREVISEE]])</f>
        <v>2</v>
      </c>
      <c r="R254" s="5">
        <f>WEEKNUM(Tab_SuiviOF[[#This Row],[DATEFINREVISEE]],21)</f>
        <v>6</v>
      </c>
      <c r="S254">
        <v>5184</v>
      </c>
      <c r="T254">
        <v>5184</v>
      </c>
      <c r="U254">
        <v>4749</v>
      </c>
      <c r="V254" s="4">
        <f>Tab_SuiviOF[[#This Row],[QTEBL]]*Tab_SuiviOF[[#This Row],[POIDS NET]]</f>
        <v>118.72500000000001</v>
      </c>
      <c r="W254" s="4">
        <f>IFERROR(INDEX(Bd_MÉLANGES!$I:$I,MATCH('Bd_FABRICATIONS PF'!$G:$G,Bd_MÉLANGES!$J:$J,0)),0)</f>
        <v>129.30000000000001</v>
      </c>
      <c r="X254" s="4">
        <f>IFERROR(INDEX(Bd_MÉLANGES!$K:$K,MATCH(Tab_SuiviOF[[#This Row],[LOT A PRENDRE EN COMPTE]],Bd_MÉLANGES!$J:$J,0)),0)</f>
        <v>129.99</v>
      </c>
    </row>
    <row r="255" spans="1:24" hidden="1" x14ac:dyDescent="0.2">
      <c r="A255">
        <v>102</v>
      </c>
      <c r="B255">
        <v>5</v>
      </c>
      <c r="C255">
        <v>41288</v>
      </c>
      <c r="D255">
        <v>685744</v>
      </c>
      <c r="E255">
        <v>45945</v>
      </c>
      <c r="F255" t="str">
        <f t="array" ref="F255">INDEX(Bd_VENTILATIONS!$G:$G,MATCH(Tab_SuiviOF[[#This Row],[REFERENCE]]&amp;Tab_SuiviOF[[#This Row],[BLNO]],Bd_VENTILATIONS!$F:$F&amp;Bd_VENTILATIONS!$D:$D,0))</f>
        <v>A032M09-3</v>
      </c>
      <c r="G255" t="str">
        <f>IFERROR(MID(Tab_SuiviOF[[#This Row],[LOT]],1,SEARCH("-",Tab_SuiviOF[[#This Row],[LOT]])-1),Tab_SuiviOF[[#This Row],[LOT]])</f>
        <v>A032M09</v>
      </c>
      <c r="H255" t="s">
        <v>1118</v>
      </c>
      <c r="I255" t="str">
        <f>INDEX(Bd_PF!$E:$E,MATCH(Tab_SuiviOF[[#This Row],[REFERENCE]],Bd_PF!$C:$C,0))</f>
        <v>Eau gélifiée parfum citron édulcoré sachet 25 g "Tonus Line"</v>
      </c>
      <c r="J255" t="str">
        <f>INDEX(Bd_PF!$D:$D,MATCH(Tab_SuiviOF[[#This Row],[REFERENCE]],Bd_PF!$C:$C,0))</f>
        <v>SF00723</v>
      </c>
      <c r="K255" s="4">
        <f>INDEX(Bd_PF!$I:$I,MATCH(Tab_SuiviOF[[#This Row],[REFERENCE]],Bd_PF!$C:$C,0))</f>
        <v>2.5000000000000001E-2</v>
      </c>
      <c r="L255" t="str">
        <f>INDEX(Bd_PF!$J:$J,MATCH(Tab_SuiviOF[[#This Row],[REFERENCE]],Bd_PF!$C:$C,0))</f>
        <v>Rovema</v>
      </c>
      <c r="M255" t="str">
        <f>INDEX(Bd_PF!$K:$K,MATCH(Tab_SuiviOF[[#This Row],[REFERENCE]],Bd_PF!$C:$C,0))</f>
        <v>Produit pesé</v>
      </c>
      <c r="N255" s="3">
        <v>43136</v>
      </c>
      <c r="O255" s="3">
        <v>43136</v>
      </c>
      <c r="P255" s="5">
        <f>YEAR(Tab_SuiviOF[[#This Row],[DATEFINREVISEE]])</f>
        <v>2018</v>
      </c>
      <c r="Q255" s="5">
        <f>MONTH(Tab_SuiviOF[[#This Row],[DATEFINREVISEE]])</f>
        <v>2</v>
      </c>
      <c r="R255" s="5">
        <f>WEEKNUM(Tab_SuiviOF[[#This Row],[DATEFINREVISEE]],21)</f>
        <v>6</v>
      </c>
      <c r="S255">
        <v>5184</v>
      </c>
      <c r="T255">
        <v>5184</v>
      </c>
      <c r="U255">
        <v>4870</v>
      </c>
      <c r="V255" s="4">
        <f>Tab_SuiviOF[[#This Row],[QTEBL]]*Tab_SuiviOF[[#This Row],[POIDS NET]]</f>
        <v>121.75</v>
      </c>
      <c r="W255" s="4">
        <f>IFERROR(INDEX(Bd_MÉLANGES!$I:$I,MATCH('Bd_FABRICATIONS PF'!$G:$G,Bd_MÉLANGES!$J:$J,0)),0)</f>
        <v>130.30000000000001</v>
      </c>
      <c r="X255" s="4">
        <f>IFERROR(INDEX(Bd_MÉLANGES!$K:$K,MATCH(Tab_SuiviOF[[#This Row],[LOT A PRENDRE EN COMPTE]],Bd_MÉLANGES!$J:$J,0)),0)</f>
        <v>130</v>
      </c>
    </row>
    <row r="256" spans="1:24" hidden="1" x14ac:dyDescent="0.2">
      <c r="A256">
        <v>102</v>
      </c>
      <c r="B256">
        <v>5</v>
      </c>
      <c r="C256">
        <v>41296</v>
      </c>
      <c r="D256">
        <v>685863</v>
      </c>
      <c r="E256">
        <v>45946</v>
      </c>
      <c r="F256" t="str">
        <f t="array" ref="F256">INDEX(Bd_VENTILATIONS!$G:$G,MATCH(Tab_SuiviOF[[#This Row],[REFERENCE]]&amp;Tab_SuiviOF[[#This Row],[BLNO]],Bd_VENTILATIONS!$F:$F&amp;Bd_VENTILATIONS!$D:$D,0))</f>
        <v>A032M01-2</v>
      </c>
      <c r="G256" t="str">
        <f>IFERROR(MID(Tab_SuiviOF[[#This Row],[LOT]],1,SEARCH("-",Tab_SuiviOF[[#This Row],[LOT]])-1),Tab_SuiviOF[[#This Row],[LOT]])</f>
        <v>A032M01</v>
      </c>
      <c r="H256" t="s">
        <v>1139</v>
      </c>
      <c r="I256" t="str">
        <f>INDEX(Bd_PF!$E:$E,MATCH(Tab_SuiviOF[[#This Row],[REFERENCE]],Bd_PF!$C:$C,0))</f>
        <v>Gel' Ami - sac 1 kg - "Tonus Line"</v>
      </c>
      <c r="J256" t="str">
        <f>INDEX(Bd_PF!$D:$D,MATCH(Tab_SuiviOF[[#This Row],[REFERENCE]],Bd_PF!$C:$C,0))</f>
        <v>SF01122</v>
      </c>
      <c r="K256" s="4">
        <f>INDEX(Bd_PF!$I:$I,MATCH(Tab_SuiviOF[[#This Row],[REFERENCE]],Bd_PF!$C:$C,0))</f>
        <v>1</v>
      </c>
      <c r="L256" t="str">
        <f>INDEX(Bd_PF!$J:$J,MATCH(Tab_SuiviOF[[#This Row],[REFERENCE]],Bd_PF!$C:$C,0))</f>
        <v>Tecse</v>
      </c>
      <c r="M256" t="str">
        <f>INDEX(Bd_PF!$K:$K,MATCH(Tab_SuiviOF[[#This Row],[REFERENCE]],Bd_PF!$C:$C,0))</f>
        <v>Produit pesé</v>
      </c>
      <c r="N256" s="3">
        <v>43136</v>
      </c>
      <c r="O256" s="3">
        <v>43136</v>
      </c>
      <c r="P256" s="5">
        <f>YEAR(Tab_SuiviOF[[#This Row],[DATEFINREVISEE]])</f>
        <v>2018</v>
      </c>
      <c r="Q256" s="5">
        <f>MONTH(Tab_SuiviOF[[#This Row],[DATEFINREVISEE]])</f>
        <v>2</v>
      </c>
      <c r="R256" s="5">
        <f>WEEKNUM(Tab_SuiviOF[[#This Row],[DATEFINREVISEE]],21)</f>
        <v>6</v>
      </c>
      <c r="S256">
        <v>414</v>
      </c>
      <c r="T256">
        <v>414</v>
      </c>
      <c r="U256">
        <v>420</v>
      </c>
      <c r="V256" s="4">
        <f>Tab_SuiviOF[[#This Row],[QTEBL]]*Tab_SuiviOF[[#This Row],[POIDS NET]]</f>
        <v>420</v>
      </c>
      <c r="W256" s="4">
        <f>IFERROR(INDEX(Bd_MÉLANGES!$I:$I,MATCH('Bd_FABRICATIONS PF'!$G:$G,Bd_MÉLANGES!$J:$J,0)),0)</f>
        <v>414.3</v>
      </c>
      <c r="X256" s="4">
        <f>IFERROR(INDEX(Bd_MÉLANGES!$K:$K,MATCH(Tab_SuiviOF[[#This Row],[LOT A PRENDRE EN COMPTE]],Bd_MÉLANGES!$J:$J,0)),0)</f>
        <v>423</v>
      </c>
    </row>
    <row r="257" spans="1:24" hidden="1" x14ac:dyDescent="0.2">
      <c r="A257">
        <v>102</v>
      </c>
      <c r="B257">
        <v>5</v>
      </c>
      <c r="C257">
        <v>41297</v>
      </c>
      <c r="D257">
        <v>685868</v>
      </c>
      <c r="E257">
        <v>45947</v>
      </c>
      <c r="F257" t="str">
        <f t="array" ref="F257">INDEX(Bd_VENTILATIONS!$G:$G,MATCH(Tab_SuiviOF[[#This Row],[REFERENCE]]&amp;Tab_SuiviOF[[#This Row],[BLNO]],Bd_VENTILATIONS!$F:$F&amp;Bd_VENTILATIONS!$D:$D,0))</f>
        <v>A032M02-2</v>
      </c>
      <c r="G257" t="str">
        <f>IFERROR(MID(Tab_SuiviOF[[#This Row],[LOT]],1,SEARCH("-",Tab_SuiviOF[[#This Row],[LOT]])-1),Tab_SuiviOF[[#This Row],[LOT]])</f>
        <v>A032M02</v>
      </c>
      <c r="H257" t="s">
        <v>1139</v>
      </c>
      <c r="I257" t="str">
        <f>INDEX(Bd_PF!$E:$E,MATCH(Tab_SuiviOF[[#This Row],[REFERENCE]],Bd_PF!$C:$C,0))</f>
        <v>Gel' Ami - sac 1 kg - "Tonus Line"</v>
      </c>
      <c r="J257" t="str">
        <f>INDEX(Bd_PF!$D:$D,MATCH(Tab_SuiviOF[[#This Row],[REFERENCE]],Bd_PF!$C:$C,0))</f>
        <v>SF01122</v>
      </c>
      <c r="K257" s="4">
        <f>INDEX(Bd_PF!$I:$I,MATCH(Tab_SuiviOF[[#This Row],[REFERENCE]],Bd_PF!$C:$C,0))</f>
        <v>1</v>
      </c>
      <c r="L257" t="str">
        <f>INDEX(Bd_PF!$J:$J,MATCH(Tab_SuiviOF[[#This Row],[REFERENCE]],Bd_PF!$C:$C,0))</f>
        <v>Tecse</v>
      </c>
      <c r="M257" t="str">
        <f>INDEX(Bd_PF!$K:$K,MATCH(Tab_SuiviOF[[#This Row],[REFERENCE]],Bd_PF!$C:$C,0))</f>
        <v>Produit pesé</v>
      </c>
      <c r="N257" s="3">
        <v>43136</v>
      </c>
      <c r="O257" s="3">
        <v>43136</v>
      </c>
      <c r="P257" s="5">
        <f>YEAR(Tab_SuiviOF[[#This Row],[DATEFINREVISEE]])</f>
        <v>2018</v>
      </c>
      <c r="Q257" s="5">
        <f>MONTH(Tab_SuiviOF[[#This Row],[DATEFINREVISEE]])</f>
        <v>2</v>
      </c>
      <c r="R257" s="5">
        <f>WEEKNUM(Tab_SuiviOF[[#This Row],[DATEFINREVISEE]],21)</f>
        <v>6</v>
      </c>
      <c r="S257">
        <v>424</v>
      </c>
      <c r="T257">
        <v>424</v>
      </c>
      <c r="U257">
        <v>413</v>
      </c>
      <c r="V257" s="4">
        <f>Tab_SuiviOF[[#This Row],[QTEBL]]*Tab_SuiviOF[[#This Row],[POIDS NET]]</f>
        <v>413</v>
      </c>
      <c r="W257" s="4">
        <f>IFERROR(INDEX(Bd_MÉLANGES!$I:$I,MATCH('Bd_FABRICATIONS PF'!$G:$G,Bd_MÉLANGES!$J:$J,0)),0)</f>
        <v>424.7</v>
      </c>
      <c r="X257" s="4">
        <f>IFERROR(INDEX(Bd_MÉLANGES!$K:$K,MATCH(Tab_SuiviOF[[#This Row],[LOT A PRENDRE EN COMPTE]],Bd_MÉLANGES!$J:$J,0)),0)</f>
        <v>423</v>
      </c>
    </row>
    <row r="258" spans="1:24" hidden="1" x14ac:dyDescent="0.2">
      <c r="A258">
        <v>102</v>
      </c>
      <c r="B258">
        <v>5</v>
      </c>
      <c r="C258">
        <v>41304</v>
      </c>
      <c r="D258">
        <v>685973</v>
      </c>
      <c r="E258">
        <v>45948</v>
      </c>
      <c r="F258" t="str">
        <f t="array" ref="F258">INDEX(Bd_VENTILATIONS!$G:$G,MATCH(Tab_SuiviOF[[#This Row],[REFERENCE]]&amp;Tab_SuiviOF[[#This Row],[BLNO]],Bd_VENTILATIONS!$F:$F&amp;Bd_VENTILATIONS!$D:$D,0))</f>
        <v>A032M03-1</v>
      </c>
      <c r="G258" t="str">
        <f>IFERROR(MID(Tab_SuiviOF[[#This Row],[LOT]],1,SEARCH("-",Tab_SuiviOF[[#This Row],[LOT]])-1),Tab_SuiviOF[[#This Row],[LOT]])</f>
        <v>A032M03</v>
      </c>
      <c r="H258" t="s">
        <v>915</v>
      </c>
      <c r="I258" t="str">
        <f>INDEX(Bd_PF!$E:$E,MATCH(Tab_SuiviOF[[#This Row],[REFERENCE]],Bd_PF!$C:$C,0))</f>
        <v>Gel Ami bte 0.800 kg "TOL"</v>
      </c>
      <c r="J258" t="str">
        <f>INDEX(Bd_PF!$D:$D,MATCH(Tab_SuiviOF[[#This Row],[REFERENCE]],Bd_PF!$C:$C,0))</f>
        <v>SF01122</v>
      </c>
      <c r="K258" s="4">
        <f>INDEX(Bd_PF!$I:$I,MATCH(Tab_SuiviOF[[#This Row],[REFERENCE]],Bd_PF!$C:$C,0))</f>
        <v>0.8</v>
      </c>
      <c r="L258" t="str">
        <f>INDEX(Bd_PF!$J:$J,MATCH(Tab_SuiviOF[[#This Row],[REFERENCE]],Bd_PF!$C:$C,0))</f>
        <v>OTS</v>
      </c>
      <c r="M258" t="str">
        <f>INDEX(Bd_PF!$K:$K,MATCH(Tab_SuiviOF[[#This Row],[REFERENCE]],Bd_PF!$C:$C,0))</f>
        <v>Produit pesé</v>
      </c>
      <c r="N258" s="3">
        <v>43136</v>
      </c>
      <c r="O258" s="3">
        <v>43136</v>
      </c>
      <c r="P258" s="5">
        <f>YEAR(Tab_SuiviOF[[#This Row],[DATEFINREVISEE]])</f>
        <v>2018</v>
      </c>
      <c r="Q258" s="5">
        <f>MONTH(Tab_SuiviOF[[#This Row],[DATEFINREVISEE]])</f>
        <v>2</v>
      </c>
      <c r="R258" s="5">
        <f>WEEKNUM(Tab_SuiviOF[[#This Row],[DATEFINREVISEE]],21)</f>
        <v>6</v>
      </c>
      <c r="S258">
        <v>532</v>
      </c>
      <c r="T258">
        <v>532</v>
      </c>
      <c r="U258">
        <v>521</v>
      </c>
      <c r="V258" s="4">
        <f>Tab_SuiviOF[[#This Row],[QTEBL]]*Tab_SuiviOF[[#This Row],[POIDS NET]]</f>
        <v>416.8</v>
      </c>
      <c r="W258" s="4">
        <f>IFERROR(INDEX(Bd_MÉLANGES!$I:$I,MATCH('Bd_FABRICATIONS PF'!$G:$G,Bd_MÉLANGES!$J:$J,0)),0)</f>
        <v>425.7</v>
      </c>
      <c r="X258" s="4">
        <f>IFERROR(INDEX(Bd_MÉLANGES!$K:$K,MATCH(Tab_SuiviOF[[#This Row],[LOT A PRENDRE EN COMPTE]],Bd_MÉLANGES!$J:$J,0)),0)</f>
        <v>423</v>
      </c>
    </row>
    <row r="259" spans="1:24" hidden="1" x14ac:dyDescent="0.2">
      <c r="A259">
        <v>102</v>
      </c>
      <c r="B259">
        <v>5</v>
      </c>
      <c r="C259">
        <v>41305</v>
      </c>
      <c r="D259">
        <v>685986</v>
      </c>
      <c r="E259">
        <v>45949</v>
      </c>
      <c r="F259" t="str">
        <f t="array" ref="F259">INDEX(Bd_VENTILATIONS!$G:$G,MATCH(Tab_SuiviOF[[#This Row],[REFERENCE]]&amp;Tab_SuiviOF[[#This Row],[BLNO]],Bd_VENTILATIONS!$F:$F&amp;Bd_VENTILATIONS!$D:$D,0))</f>
        <v>A032M04-1</v>
      </c>
      <c r="G259" t="str">
        <f>IFERROR(MID(Tab_SuiviOF[[#This Row],[LOT]],1,SEARCH("-",Tab_SuiviOF[[#This Row],[LOT]])-1),Tab_SuiviOF[[#This Row],[LOT]])</f>
        <v>A032M04</v>
      </c>
      <c r="H259" t="s">
        <v>915</v>
      </c>
      <c r="I259" t="str">
        <f>INDEX(Bd_PF!$E:$E,MATCH(Tab_SuiviOF[[#This Row],[REFERENCE]],Bd_PF!$C:$C,0))</f>
        <v>Gel Ami bte 0.800 kg "TOL"</v>
      </c>
      <c r="J259" t="str">
        <f>INDEX(Bd_PF!$D:$D,MATCH(Tab_SuiviOF[[#This Row],[REFERENCE]],Bd_PF!$C:$C,0))</f>
        <v>SF01122</v>
      </c>
      <c r="K259" s="4">
        <f>INDEX(Bd_PF!$I:$I,MATCH(Tab_SuiviOF[[#This Row],[REFERENCE]],Bd_PF!$C:$C,0))</f>
        <v>0.8</v>
      </c>
      <c r="L259" t="str">
        <f>INDEX(Bd_PF!$J:$J,MATCH(Tab_SuiviOF[[#This Row],[REFERENCE]],Bd_PF!$C:$C,0))</f>
        <v>OTS</v>
      </c>
      <c r="M259" t="str">
        <f>INDEX(Bd_PF!$K:$K,MATCH(Tab_SuiviOF[[#This Row],[REFERENCE]],Bd_PF!$C:$C,0))</f>
        <v>Produit pesé</v>
      </c>
      <c r="N259" s="3">
        <v>43136</v>
      </c>
      <c r="O259" s="3">
        <v>43136</v>
      </c>
      <c r="P259" s="5">
        <f>YEAR(Tab_SuiviOF[[#This Row],[DATEFINREVISEE]])</f>
        <v>2018</v>
      </c>
      <c r="Q259" s="5">
        <f>MONTH(Tab_SuiviOF[[#This Row],[DATEFINREVISEE]])</f>
        <v>2</v>
      </c>
      <c r="R259" s="5">
        <f>WEEKNUM(Tab_SuiviOF[[#This Row],[DATEFINREVISEE]],21)</f>
        <v>6</v>
      </c>
      <c r="S259">
        <v>529</v>
      </c>
      <c r="T259">
        <v>531</v>
      </c>
      <c r="U259">
        <v>531</v>
      </c>
      <c r="V259" s="4">
        <f>Tab_SuiviOF[[#This Row],[QTEBL]]*Tab_SuiviOF[[#This Row],[POIDS NET]]</f>
        <v>424.8</v>
      </c>
      <c r="W259" s="4">
        <f>IFERROR(INDEX(Bd_MÉLANGES!$I:$I,MATCH('Bd_FABRICATIONS PF'!$G:$G,Bd_MÉLANGES!$J:$J,0)),0)</f>
        <v>425.5</v>
      </c>
      <c r="X259" s="4">
        <f>IFERROR(INDEX(Bd_MÉLANGES!$K:$K,MATCH(Tab_SuiviOF[[#This Row],[LOT A PRENDRE EN COMPTE]],Bd_MÉLANGES!$J:$J,0)),0)</f>
        <v>423</v>
      </c>
    </row>
    <row r="260" spans="1:24" hidden="1" x14ac:dyDescent="0.2">
      <c r="A260">
        <v>102</v>
      </c>
      <c r="B260">
        <v>5</v>
      </c>
      <c r="C260">
        <v>41308</v>
      </c>
      <c r="D260">
        <v>686003</v>
      </c>
      <c r="E260">
        <v>45951</v>
      </c>
      <c r="F260" t="str">
        <f t="array" ref="F260">INDEX(Bd_VENTILATIONS!$G:$G,MATCH(Tab_SuiviOF[[#This Row],[REFERENCE]]&amp;Tab_SuiviOF[[#This Row],[BLNO]],Bd_VENTILATIONS!$F:$F&amp;Bd_VENTILATIONS!$D:$D,0))</f>
        <v>A032M06-1</v>
      </c>
      <c r="G260" t="str">
        <f>IFERROR(MID(Tab_SuiviOF[[#This Row],[LOT]],1,SEARCH("-",Tab_SuiviOF[[#This Row],[LOT]])-1),Tab_SuiviOF[[#This Row],[LOT]])</f>
        <v>A032M06</v>
      </c>
      <c r="H260" t="s">
        <v>915</v>
      </c>
      <c r="I260" t="str">
        <f>INDEX(Bd_PF!$E:$E,MATCH(Tab_SuiviOF[[#This Row],[REFERENCE]],Bd_PF!$C:$C,0))</f>
        <v>Gel Ami bte 0.800 kg "TOL"</v>
      </c>
      <c r="J260" t="str">
        <f>INDEX(Bd_PF!$D:$D,MATCH(Tab_SuiviOF[[#This Row],[REFERENCE]],Bd_PF!$C:$C,0))</f>
        <v>SF01122</v>
      </c>
      <c r="K260" s="4">
        <f>INDEX(Bd_PF!$I:$I,MATCH(Tab_SuiviOF[[#This Row],[REFERENCE]],Bd_PF!$C:$C,0))</f>
        <v>0.8</v>
      </c>
      <c r="L260" t="str">
        <f>INDEX(Bd_PF!$J:$J,MATCH(Tab_SuiviOF[[#This Row],[REFERENCE]],Bd_PF!$C:$C,0))</f>
        <v>OTS</v>
      </c>
      <c r="M260" t="str">
        <f>INDEX(Bd_PF!$K:$K,MATCH(Tab_SuiviOF[[#This Row],[REFERENCE]],Bd_PF!$C:$C,0))</f>
        <v>Produit pesé</v>
      </c>
      <c r="N260" s="3">
        <v>43136</v>
      </c>
      <c r="O260" s="3">
        <v>43136</v>
      </c>
      <c r="P260" s="5">
        <f>YEAR(Tab_SuiviOF[[#This Row],[DATEFINREVISEE]])</f>
        <v>2018</v>
      </c>
      <c r="Q260" s="5">
        <f>MONTH(Tab_SuiviOF[[#This Row],[DATEFINREVISEE]])</f>
        <v>2</v>
      </c>
      <c r="R260" s="5">
        <f>WEEKNUM(Tab_SuiviOF[[#This Row],[DATEFINREVISEE]],21)</f>
        <v>6</v>
      </c>
      <c r="S260">
        <v>542</v>
      </c>
      <c r="T260">
        <v>542</v>
      </c>
      <c r="U260">
        <v>542</v>
      </c>
      <c r="V260" s="4">
        <f>Tab_SuiviOF[[#This Row],[QTEBL]]*Tab_SuiviOF[[#This Row],[POIDS NET]]</f>
        <v>433.6</v>
      </c>
      <c r="W260" s="4">
        <f>IFERROR(INDEX(Bd_MÉLANGES!$I:$I,MATCH('Bd_FABRICATIONS PF'!$G:$G,Bd_MÉLANGES!$J:$J,0)),0)</f>
        <v>434.3</v>
      </c>
      <c r="X260" s="4">
        <f>IFERROR(INDEX(Bd_MÉLANGES!$K:$K,MATCH(Tab_SuiviOF[[#This Row],[LOT A PRENDRE EN COMPTE]],Bd_MÉLANGES!$J:$J,0)),0)</f>
        <v>423</v>
      </c>
    </row>
    <row r="261" spans="1:24" hidden="1" x14ac:dyDescent="0.2">
      <c r="A261">
        <v>102</v>
      </c>
      <c r="B261">
        <v>5</v>
      </c>
      <c r="C261">
        <v>41309</v>
      </c>
      <c r="D261">
        <v>686011</v>
      </c>
      <c r="E261">
        <v>45955</v>
      </c>
      <c r="F261" t="str">
        <f t="array" ref="F261">INDEX(Bd_VENTILATIONS!$G:$G,MATCH(Tab_SuiviOF[[#This Row],[REFERENCE]]&amp;Tab_SuiviOF[[#This Row],[BLNO]],Bd_VENTILATIONS!$F:$F&amp;Bd_VENTILATIONS!$D:$D,0))</f>
        <v>A036R01-1</v>
      </c>
      <c r="G261" t="str">
        <f>IFERROR(MID(Tab_SuiviOF[[#This Row],[LOT]],1,SEARCH("-",Tab_SuiviOF[[#This Row],[LOT]])-1),Tab_SuiviOF[[#This Row],[LOT]])</f>
        <v>A036R01</v>
      </c>
      <c r="H261" t="s">
        <v>759</v>
      </c>
      <c r="I261" t="str">
        <f>INDEX(Bd_PF!$E:$E,MATCH(Tab_SuiviOF[[#This Row],[REFERENCE]],Bd_PF!$C:$C,0))</f>
        <v>Gel'mix+ bte 500g "TOL"</v>
      </c>
      <c r="J261" t="str">
        <f>INDEX(Bd_PF!$D:$D,MATCH(Tab_SuiviOF[[#This Row],[REFERENCE]],Bd_PF!$C:$C,0))</f>
        <v>SF01249</v>
      </c>
      <c r="K261" s="4">
        <f>INDEX(Bd_PF!$I:$I,MATCH(Tab_SuiviOF[[#This Row],[REFERENCE]],Bd_PF!$C:$C,0))</f>
        <v>0.5</v>
      </c>
      <c r="L261" t="str">
        <f>INDEX(Bd_PF!$J:$J,MATCH(Tab_SuiviOF[[#This Row],[REFERENCE]],Bd_PF!$C:$C,0))</f>
        <v>OTS</v>
      </c>
      <c r="M261" t="str">
        <f>INDEX(Bd_PF!$K:$K,MATCH(Tab_SuiviOF[[#This Row],[REFERENCE]],Bd_PF!$C:$C,0))</f>
        <v>Reconditionnement</v>
      </c>
      <c r="N261" s="3">
        <v>43136</v>
      </c>
      <c r="O261" s="3">
        <v>43136</v>
      </c>
      <c r="P261" s="5">
        <f>YEAR(Tab_SuiviOF[[#This Row],[DATEFINREVISEE]])</f>
        <v>2018</v>
      </c>
      <c r="Q261" s="5">
        <f>MONTH(Tab_SuiviOF[[#This Row],[DATEFINREVISEE]])</f>
        <v>2</v>
      </c>
      <c r="R261" s="5">
        <f>WEEKNUM(Tab_SuiviOF[[#This Row],[DATEFINREVISEE]],21)</f>
        <v>6</v>
      </c>
      <c r="S261">
        <v>700</v>
      </c>
      <c r="T261">
        <v>700</v>
      </c>
      <c r="U261">
        <v>687</v>
      </c>
      <c r="V261" s="4">
        <f>Tab_SuiviOF[[#This Row],[QTEBL]]*Tab_SuiviOF[[#This Row],[POIDS NET]]</f>
        <v>343.5</v>
      </c>
      <c r="W261" s="4">
        <f>IFERROR(INDEX(Bd_MÉLANGES!$I:$I,MATCH('Bd_FABRICATIONS PF'!$G:$G,Bd_MÉLANGES!$J:$J,0)),0)</f>
        <v>0</v>
      </c>
      <c r="X261" s="4">
        <f>IFERROR(INDEX(Bd_MÉLANGES!$K:$K,MATCH(Tab_SuiviOF[[#This Row],[LOT A PRENDRE EN COMPTE]],Bd_MÉLANGES!$J:$J,0)),0)</f>
        <v>0</v>
      </c>
    </row>
    <row r="262" spans="1:24" hidden="1" x14ac:dyDescent="0.2">
      <c r="A262">
        <v>102</v>
      </c>
      <c r="B262">
        <v>5</v>
      </c>
      <c r="C262">
        <v>41310</v>
      </c>
      <c r="D262">
        <v>686018</v>
      </c>
      <c r="E262">
        <v>45956</v>
      </c>
      <c r="F262" t="str">
        <f t="array" ref="F262">INDEX(Bd_VENTILATIONS!$G:$G,MATCH(Tab_SuiviOF[[#This Row],[REFERENCE]]&amp;Tab_SuiviOF[[#This Row],[BLNO]],Bd_VENTILATIONS!$F:$F&amp;Bd_VENTILATIONS!$D:$D,0))</f>
        <v>A036R02-1</v>
      </c>
      <c r="G262" t="str">
        <f>IFERROR(MID(Tab_SuiviOF[[#This Row],[LOT]],1,SEARCH("-",Tab_SuiviOF[[#This Row],[LOT]])-1),Tab_SuiviOF[[#This Row],[LOT]])</f>
        <v>A036R02</v>
      </c>
      <c r="H262" t="s">
        <v>1134</v>
      </c>
      <c r="I262" t="str">
        <f>INDEX(Bd_PF!$E:$E,MATCH(Tab_SuiviOF[[#This Row],[REFERENCE]],Bd_PF!$C:$C,0))</f>
        <v>Calorinut boîte 600g</v>
      </c>
      <c r="J262" t="str">
        <f>INDEX(Bd_PF!$D:$D,MATCH(Tab_SuiviOF[[#This Row],[REFERENCE]],Bd_PF!$C:$C,0))</f>
        <v>SF01123</v>
      </c>
      <c r="K262" s="4">
        <f>INDEX(Bd_PF!$I:$I,MATCH(Tab_SuiviOF[[#This Row],[REFERENCE]],Bd_PF!$C:$C,0))</f>
        <v>0.6</v>
      </c>
      <c r="L262" t="str">
        <f>INDEX(Bd_PF!$J:$J,MATCH(Tab_SuiviOF[[#This Row],[REFERENCE]],Bd_PF!$C:$C,0))</f>
        <v>OTS</v>
      </c>
      <c r="M262" t="str">
        <f>INDEX(Bd_PF!$K:$K,MATCH(Tab_SuiviOF[[#This Row],[REFERENCE]],Bd_PF!$C:$C,0))</f>
        <v>Reconditionnement</v>
      </c>
      <c r="N262" s="3">
        <v>43136</v>
      </c>
      <c r="O262" s="3">
        <v>43136</v>
      </c>
      <c r="P262" s="5">
        <f>YEAR(Tab_SuiviOF[[#This Row],[DATEFINREVISEE]])</f>
        <v>2018</v>
      </c>
      <c r="Q262" s="5">
        <f>MONTH(Tab_SuiviOF[[#This Row],[DATEFINREVISEE]])</f>
        <v>2</v>
      </c>
      <c r="R262" s="5">
        <f>WEEKNUM(Tab_SuiviOF[[#This Row],[DATEFINREVISEE]],21)</f>
        <v>6</v>
      </c>
      <c r="S262">
        <v>324</v>
      </c>
      <c r="T262">
        <v>324</v>
      </c>
      <c r="U262">
        <v>330</v>
      </c>
      <c r="V262" s="4">
        <f>Tab_SuiviOF[[#This Row],[QTEBL]]*Tab_SuiviOF[[#This Row],[POIDS NET]]</f>
        <v>198</v>
      </c>
      <c r="W262" s="4">
        <f>IFERROR(INDEX(Bd_MÉLANGES!$I:$I,MATCH('Bd_FABRICATIONS PF'!$G:$G,Bd_MÉLANGES!$J:$J,0)),0)</f>
        <v>0</v>
      </c>
      <c r="X262" s="4">
        <f>IFERROR(INDEX(Bd_MÉLANGES!$K:$K,MATCH(Tab_SuiviOF[[#This Row],[LOT A PRENDRE EN COMPTE]],Bd_MÉLANGES!$J:$J,0)),0)</f>
        <v>0</v>
      </c>
    </row>
    <row r="263" spans="1:24" hidden="1" x14ac:dyDescent="0.2">
      <c r="A263">
        <v>102</v>
      </c>
      <c r="B263">
        <v>5</v>
      </c>
      <c r="C263">
        <v>41314</v>
      </c>
      <c r="D263">
        <v>686046</v>
      </c>
      <c r="E263">
        <v>45942</v>
      </c>
      <c r="F263" t="str">
        <f t="array" ref="F263">INDEX(Bd_VENTILATIONS!$G:$G,MATCH(Tab_SuiviOF[[#This Row],[REFERENCE]]&amp;Tab_SuiviOF[[#This Row],[BLNO]],Bd_VENTILATIONS!$F:$F&amp;Bd_VENTILATIONS!$D:$D,0))</f>
        <v>A036PX01</v>
      </c>
      <c r="G263" t="str">
        <f>IFERROR(MID(Tab_SuiviOF[[#This Row],[LOT]],1,SEARCH("-",Tab_SuiviOF[[#This Row],[LOT]])-1),Tab_SuiviOF[[#This Row],[LOT]])</f>
        <v>A036PX01</v>
      </c>
      <c r="H263" t="s">
        <v>2548</v>
      </c>
      <c r="I263" t="str">
        <f>INDEX(Bd_PF!$E:$E,MATCH(Tab_SuiviOF[[#This Row],[REFERENCE]],Bd_PF!$C:$C,0))</f>
        <v>Pré-mix purée grand-mère pauvre en sodium "nouvelle recette"</v>
      </c>
      <c r="J263" t="str">
        <f>INDEX(Bd_PF!$D:$D,MATCH(Tab_SuiviOF[[#This Row],[REFERENCE]],Bd_PF!$C:$C,0))</f>
        <v>XMP736</v>
      </c>
      <c r="K263" s="4">
        <f>INDEX(Bd_PF!$I:$I,MATCH(Tab_SuiviOF[[#This Row],[REFERENCE]],Bd_PF!$C:$C,0))</f>
        <v>0</v>
      </c>
      <c r="L263" t="str">
        <f>INDEX(Bd_PF!$J:$J,MATCH(Tab_SuiviOF[[#This Row],[REFERENCE]],Bd_PF!$C:$C,0))</f>
        <v>Pesée/mélange</v>
      </c>
      <c r="M263" t="str">
        <f>INDEX(Bd_PF!$K:$K,MATCH(Tab_SuiviOF[[#This Row],[REFERENCE]],Bd_PF!$C:$C,0))</f>
        <v>Purée</v>
      </c>
      <c r="N263" s="3">
        <v>43136</v>
      </c>
      <c r="O263" s="3">
        <v>43136</v>
      </c>
      <c r="P263" s="5">
        <f>YEAR(Tab_SuiviOF[[#This Row],[DATEFINREVISEE]])</f>
        <v>2018</v>
      </c>
      <c r="Q263" s="5">
        <f>MONTH(Tab_SuiviOF[[#This Row],[DATEFINREVISEE]])</f>
        <v>2</v>
      </c>
      <c r="R263" s="5">
        <f>WEEKNUM(Tab_SuiviOF[[#This Row],[DATEFINREVISEE]],21)</f>
        <v>6</v>
      </c>
      <c r="S263">
        <v>500</v>
      </c>
      <c r="T263">
        <v>500</v>
      </c>
      <c r="U263">
        <v>499.9</v>
      </c>
      <c r="V263" s="4">
        <f>Tab_SuiviOF[[#This Row],[QTEBL]]*Tab_SuiviOF[[#This Row],[POIDS NET]]</f>
        <v>0</v>
      </c>
      <c r="W263" s="4">
        <f>IFERROR(INDEX(Bd_MÉLANGES!$I:$I,MATCH('Bd_FABRICATIONS PF'!$G:$G,Bd_MÉLANGES!$J:$J,0)),0)</f>
        <v>0</v>
      </c>
      <c r="X263" s="4">
        <f>IFERROR(INDEX(Bd_MÉLANGES!$K:$K,MATCH(Tab_SuiviOF[[#This Row],[LOT A PRENDRE EN COMPTE]],Bd_MÉLANGES!$J:$J,0)),0)</f>
        <v>0</v>
      </c>
    </row>
    <row r="264" spans="1:24" hidden="1" x14ac:dyDescent="0.2">
      <c r="A264">
        <v>102</v>
      </c>
      <c r="B264">
        <v>5</v>
      </c>
      <c r="C264">
        <v>41315</v>
      </c>
      <c r="D264">
        <v>686093</v>
      </c>
      <c r="E264">
        <v>45960</v>
      </c>
      <c r="F264" t="str">
        <f t="array" ref="F264">INDEX(Bd_VENTILATIONS!$G:$G,MATCH(Tab_SuiviOF[[#This Row],[REFERENCE]]&amp;Tab_SuiviOF[[#This Row],[BLNO]],Bd_VENTILATIONS!$F:$F&amp;Bd_VENTILATIONS!$D:$D,0))</f>
        <v>AS06PU05-7</v>
      </c>
      <c r="G264" t="str">
        <f>IFERROR(MID(Tab_SuiviOF[[#This Row],[LOT]],1,SEARCH("-",Tab_SuiviOF[[#This Row],[LOT]])-1),Tab_SuiviOF[[#This Row],[LOT]])</f>
        <v>AS06PU05</v>
      </c>
      <c r="H264" t="s">
        <v>679</v>
      </c>
      <c r="I264" t="str">
        <f>INDEX(Bd_PF!$E:$E,MATCH(Tab_SuiviOF[[#This Row],[REFERENCE]],Bd_PF!$C:$C,0))</f>
        <v>Purée premium salée sac 5 kg</v>
      </c>
      <c r="J264" t="str">
        <f>INDEX(Bd_PF!$D:$D,MATCH(Tab_SuiviOF[[#This Row],[REFERENCE]],Bd_PF!$C:$C,0))</f>
        <v>SF01288</v>
      </c>
      <c r="K264" s="4">
        <f>INDEX(Bd_PF!$I:$I,MATCH(Tab_SuiviOF[[#This Row],[REFERENCE]],Bd_PF!$C:$C,0))</f>
        <v>5</v>
      </c>
      <c r="L264" t="str">
        <f>INDEX(Bd_PF!$J:$J,MATCH(Tab_SuiviOF[[#This Row],[REFERENCE]],Bd_PF!$C:$C,0))</f>
        <v>Purée</v>
      </c>
      <c r="M264" t="str">
        <f>INDEX(Bd_PF!$K:$K,MATCH(Tab_SuiviOF[[#This Row],[REFERENCE]],Bd_PF!$C:$C,0))</f>
        <v>Purée</v>
      </c>
      <c r="N264" s="3">
        <v>43136</v>
      </c>
      <c r="O264" s="3">
        <v>43136</v>
      </c>
      <c r="P264" s="5">
        <f>YEAR(Tab_SuiviOF[[#This Row],[DATEFINREVISEE]])</f>
        <v>2018</v>
      </c>
      <c r="Q264" s="5">
        <f>MONTH(Tab_SuiviOF[[#This Row],[DATEFINREVISEE]])</f>
        <v>2</v>
      </c>
      <c r="R264" s="5">
        <f>WEEKNUM(Tab_SuiviOF[[#This Row],[DATEFINREVISEE]],21)</f>
        <v>6</v>
      </c>
      <c r="S264">
        <v>180</v>
      </c>
      <c r="T264">
        <v>180</v>
      </c>
      <c r="U264">
        <v>178</v>
      </c>
      <c r="V264" s="4">
        <f>Tab_SuiviOF[[#This Row],[QTEBL]]*Tab_SuiviOF[[#This Row],[POIDS NET]]</f>
        <v>890</v>
      </c>
      <c r="W264" s="4">
        <f>IFERROR(INDEX(Bd_MÉLANGES!$I:$I,MATCH('Bd_FABRICATIONS PF'!$G:$G,Bd_MÉLANGES!$J:$J,0)),0)</f>
        <v>0</v>
      </c>
      <c r="X264" s="4">
        <f>IFERROR(INDEX(Bd_MÉLANGES!$K:$K,MATCH(Tab_SuiviOF[[#This Row],[LOT A PRENDRE EN COMPTE]],Bd_MÉLANGES!$J:$J,0)),0)</f>
        <v>0</v>
      </c>
    </row>
    <row r="265" spans="1:24" hidden="1" x14ac:dyDescent="0.2">
      <c r="A265">
        <v>102</v>
      </c>
      <c r="B265">
        <v>5</v>
      </c>
      <c r="C265">
        <v>41036</v>
      </c>
      <c r="D265">
        <v>683076</v>
      </c>
      <c r="E265">
        <v>45981</v>
      </c>
      <c r="F265" t="str">
        <f t="array" ref="F265">INDEX(Bd_VENTILATIONS!$G:$G,MATCH(Tab_SuiviOF[[#This Row],[REFERENCE]]&amp;Tab_SuiviOF[[#This Row],[BLNO]],Bd_VENTILATIONS!$F:$F&amp;Bd_VENTILATIONS!$D:$D,0))</f>
        <v>A036M07-3</v>
      </c>
      <c r="G265" t="str">
        <f>IFERROR(MID(Tab_SuiviOF[[#This Row],[LOT]],1,SEARCH("-",Tab_SuiviOF[[#This Row],[LOT]])-1),Tab_SuiviOF[[#This Row],[LOT]])</f>
        <v>A036M07</v>
      </c>
      <c r="H265" t="s">
        <v>572</v>
      </c>
      <c r="I265" t="str">
        <f>INDEX(Bd_PF!$E:$E,MATCH(Tab_SuiviOF[[#This Row],[REFERENCE]],Bd_PF!$C:$C,0))</f>
        <v>Potage instant tomate salé 20g "NUTRISENS PERFORMANCE"</v>
      </c>
      <c r="J265" t="str">
        <f>INDEX(Bd_PF!$D:$D,MATCH(Tab_SuiviOF[[#This Row],[REFERENCE]],Bd_PF!$C:$C,0))</f>
        <v>SF01422</v>
      </c>
      <c r="K265" s="4">
        <f>INDEX(Bd_PF!$I:$I,MATCH(Tab_SuiviOF[[#This Row],[REFERENCE]],Bd_PF!$C:$C,0))</f>
        <v>0.02</v>
      </c>
      <c r="L265" t="str">
        <f>INDEX(Bd_PF!$J:$J,MATCH(Tab_SuiviOF[[#This Row],[REFERENCE]],Bd_PF!$C:$C,0))</f>
        <v>Rovema</v>
      </c>
      <c r="M265" t="str">
        <f>INDEX(Bd_PF!$K:$K,MATCH(Tab_SuiviOF[[#This Row],[REFERENCE]],Bd_PF!$C:$C,0))</f>
        <v>Produit pesé</v>
      </c>
      <c r="N265" s="3">
        <v>43137</v>
      </c>
      <c r="O265" s="3">
        <v>43137</v>
      </c>
      <c r="P265" s="5">
        <f>YEAR(Tab_SuiviOF[[#This Row],[DATEFINREVISEE]])</f>
        <v>2018</v>
      </c>
      <c r="Q265" s="5">
        <f>MONTH(Tab_SuiviOF[[#This Row],[DATEFINREVISEE]])</f>
        <v>2</v>
      </c>
      <c r="R265" s="5">
        <f>WEEKNUM(Tab_SuiviOF[[#This Row],[DATEFINREVISEE]],21)</f>
        <v>6</v>
      </c>
      <c r="S265">
        <v>2000</v>
      </c>
      <c r="T265">
        <v>20000</v>
      </c>
      <c r="U265">
        <v>17922</v>
      </c>
      <c r="V265" s="4">
        <f>Tab_SuiviOF[[#This Row],[QTEBL]]*Tab_SuiviOF[[#This Row],[POIDS NET]]</f>
        <v>358.44</v>
      </c>
      <c r="W265" s="4">
        <f>IFERROR(INDEX(Bd_MÉLANGES!$I:$I,MATCH('Bd_FABRICATIONS PF'!$G:$G,Bd_MÉLANGES!$J:$J,0)),0)</f>
        <v>400.3</v>
      </c>
      <c r="X265" s="4">
        <f>IFERROR(INDEX(Bd_MÉLANGES!$K:$K,MATCH(Tab_SuiviOF[[#This Row],[LOT A PRENDRE EN COMPTE]],Bd_MÉLANGES!$J:$J,0)),0)</f>
        <v>399.99999999999994</v>
      </c>
    </row>
    <row r="266" spans="1:24" hidden="1" x14ac:dyDescent="0.2">
      <c r="A266">
        <v>102</v>
      </c>
      <c r="B266">
        <v>5</v>
      </c>
      <c r="C266">
        <v>41106</v>
      </c>
      <c r="D266">
        <v>683818</v>
      </c>
      <c r="E266">
        <v>45971</v>
      </c>
      <c r="F266" t="str">
        <f t="array" ref="F266">INDEX(Bd_VENTILATIONS!$G:$G,MATCH(Tab_SuiviOF[[#This Row],[REFERENCE]]&amp;Tab_SuiviOF[[#This Row],[BLNO]],Bd_VENTILATIONS!$F:$F&amp;Bd_VENTILATIONS!$D:$D,0))</f>
        <v>A033M04-1</v>
      </c>
      <c r="G266" t="str">
        <f>IFERROR(MID(Tab_SuiviOF[[#This Row],[LOT]],1,SEARCH("-",Tab_SuiviOF[[#This Row],[LOT]])-1),Tab_SuiviOF[[#This Row],[LOT]])</f>
        <v>A033M04</v>
      </c>
      <c r="H266" t="s">
        <v>966</v>
      </c>
      <c r="I266" t="str">
        <f>INDEX(Bd_PF!$E:$E,MATCH(Tab_SuiviOF[[#This Row],[REFERENCE]],Bd_PF!$C:$C,0))</f>
        <v>Eau gélifiée parfum grenadine sucré boite 800 g "Tonus Line"</v>
      </c>
      <c r="J266" t="str">
        <f>INDEX(Bd_PF!$D:$D,MATCH(Tab_SuiviOF[[#This Row],[REFERENCE]],Bd_PF!$C:$C,0))</f>
        <v>SF00718</v>
      </c>
      <c r="K266" s="4">
        <f>INDEX(Bd_PF!$I:$I,MATCH(Tab_SuiviOF[[#This Row],[REFERENCE]],Bd_PF!$C:$C,0))</f>
        <v>0.8</v>
      </c>
      <c r="L266" t="str">
        <f>INDEX(Bd_PF!$J:$J,MATCH(Tab_SuiviOF[[#This Row],[REFERENCE]],Bd_PF!$C:$C,0))</f>
        <v>OTS</v>
      </c>
      <c r="M266" t="str">
        <f>INDEX(Bd_PF!$K:$K,MATCH(Tab_SuiviOF[[#This Row],[REFERENCE]],Bd_PF!$C:$C,0))</f>
        <v>Produit pesé</v>
      </c>
      <c r="N266" s="3">
        <v>43137</v>
      </c>
      <c r="O266" s="3">
        <v>43137</v>
      </c>
      <c r="P266" s="5">
        <f>YEAR(Tab_SuiviOF[[#This Row],[DATEFINREVISEE]])</f>
        <v>2018</v>
      </c>
      <c r="Q266" s="5">
        <f>MONTH(Tab_SuiviOF[[#This Row],[DATEFINREVISEE]])</f>
        <v>2</v>
      </c>
      <c r="R266" s="5">
        <f>WEEKNUM(Tab_SuiviOF[[#This Row],[DATEFINREVISEE]],21)</f>
        <v>6</v>
      </c>
      <c r="S266">
        <v>648</v>
      </c>
      <c r="T266">
        <v>648</v>
      </c>
      <c r="U266">
        <v>645</v>
      </c>
      <c r="V266" s="4">
        <f>Tab_SuiviOF[[#This Row],[QTEBL]]*Tab_SuiviOF[[#This Row],[POIDS NET]]</f>
        <v>516</v>
      </c>
      <c r="W266" s="4">
        <f>IFERROR(INDEX(Bd_MÉLANGES!$I:$I,MATCH('Bd_FABRICATIONS PF'!$G:$G,Bd_MÉLANGES!$J:$J,0)),0)</f>
        <v>516.70000000000005</v>
      </c>
      <c r="X266" s="4">
        <f>IFERROR(INDEX(Bd_MÉLANGES!$K:$K,MATCH(Tab_SuiviOF[[#This Row],[LOT A PRENDRE EN COMPTE]],Bd_MÉLANGES!$J:$J,0)),0)</f>
        <v>518.99</v>
      </c>
    </row>
    <row r="267" spans="1:24" hidden="1" x14ac:dyDescent="0.2">
      <c r="A267">
        <v>102</v>
      </c>
      <c r="B267">
        <v>5</v>
      </c>
      <c r="C267">
        <v>41108</v>
      </c>
      <c r="D267">
        <v>683832</v>
      </c>
      <c r="E267">
        <v>45982</v>
      </c>
      <c r="F267" t="str">
        <f t="array" ref="F267">INDEX(Bd_VENTILATIONS!$G:$G,MATCH(Tab_SuiviOF[[#This Row],[REFERENCE]]&amp;Tab_SuiviOF[[#This Row],[BLNO]],Bd_VENTILATIONS!$F:$F&amp;Bd_VENTILATIONS!$D:$D,0))</f>
        <v>A033M05-1</v>
      </c>
      <c r="G267" t="str">
        <f>IFERROR(MID(Tab_SuiviOF[[#This Row],[LOT]],1,SEARCH("-",Tab_SuiviOF[[#This Row],[LOT]])-1),Tab_SuiviOF[[#This Row],[LOT]])</f>
        <v>A033M05</v>
      </c>
      <c r="H267" t="s">
        <v>966</v>
      </c>
      <c r="I267" t="str">
        <f>INDEX(Bd_PF!$E:$E,MATCH(Tab_SuiviOF[[#This Row],[REFERENCE]],Bd_PF!$C:$C,0))</f>
        <v>Eau gélifiée parfum grenadine sucré boite 800 g "Tonus Line"</v>
      </c>
      <c r="J267" t="str">
        <f>INDEX(Bd_PF!$D:$D,MATCH(Tab_SuiviOF[[#This Row],[REFERENCE]],Bd_PF!$C:$C,0))</f>
        <v>SF00718</v>
      </c>
      <c r="K267" s="4">
        <f>INDEX(Bd_PF!$I:$I,MATCH(Tab_SuiviOF[[#This Row],[REFERENCE]],Bd_PF!$C:$C,0))</f>
        <v>0.8</v>
      </c>
      <c r="L267" t="str">
        <f>INDEX(Bd_PF!$J:$J,MATCH(Tab_SuiviOF[[#This Row],[REFERENCE]],Bd_PF!$C:$C,0))</f>
        <v>OTS</v>
      </c>
      <c r="M267" t="str">
        <f>INDEX(Bd_PF!$K:$K,MATCH(Tab_SuiviOF[[#This Row],[REFERENCE]],Bd_PF!$C:$C,0))</f>
        <v>Produit pesé</v>
      </c>
      <c r="N267" s="3">
        <v>43137</v>
      </c>
      <c r="O267" s="3">
        <v>43137</v>
      </c>
      <c r="P267" s="5">
        <f>YEAR(Tab_SuiviOF[[#This Row],[DATEFINREVISEE]])</f>
        <v>2018</v>
      </c>
      <c r="Q267" s="5">
        <f>MONTH(Tab_SuiviOF[[#This Row],[DATEFINREVISEE]])</f>
        <v>2</v>
      </c>
      <c r="R267" s="5">
        <f>WEEKNUM(Tab_SuiviOF[[#This Row],[DATEFINREVISEE]],21)</f>
        <v>6</v>
      </c>
      <c r="S267">
        <v>648</v>
      </c>
      <c r="T267">
        <v>648</v>
      </c>
      <c r="U267">
        <v>644</v>
      </c>
      <c r="V267" s="4">
        <f>Tab_SuiviOF[[#This Row],[QTEBL]]*Tab_SuiviOF[[#This Row],[POIDS NET]]</f>
        <v>515.20000000000005</v>
      </c>
      <c r="W267" s="4">
        <f>IFERROR(INDEX(Bd_MÉLANGES!$I:$I,MATCH('Bd_FABRICATIONS PF'!$G:$G,Bd_MÉLANGES!$J:$J,0)),0)</f>
        <v>523.4</v>
      </c>
      <c r="X267" s="4">
        <f>IFERROR(INDEX(Bd_MÉLANGES!$K:$K,MATCH(Tab_SuiviOF[[#This Row],[LOT A PRENDRE EN COMPTE]],Bd_MÉLANGES!$J:$J,0)),0)</f>
        <v>518.99</v>
      </c>
    </row>
    <row r="268" spans="1:24" hidden="1" x14ac:dyDescent="0.2">
      <c r="A268">
        <v>102</v>
      </c>
      <c r="B268">
        <v>5</v>
      </c>
      <c r="C268">
        <v>41115</v>
      </c>
      <c r="D268">
        <v>683884</v>
      </c>
      <c r="E268">
        <v>45996</v>
      </c>
      <c r="F268" t="str">
        <f t="array" ref="F268">INDEX(Bd_VENTILATIONS!$G:$G,MATCH(Tab_SuiviOF[[#This Row],[REFERENCE]]&amp;Tab_SuiviOF[[#This Row],[BLNO]],Bd_VENTILATIONS!$F:$F&amp;Bd_VENTILATIONS!$D:$D,0))</f>
        <v>A032M05-1</v>
      </c>
      <c r="G268" t="str">
        <f>IFERROR(MID(Tab_SuiviOF[[#This Row],[LOT]],1,SEARCH("-",Tab_SuiviOF[[#This Row],[LOT]])-1),Tab_SuiviOF[[#This Row],[LOT]])</f>
        <v>A032M05</v>
      </c>
      <c r="H268" t="s">
        <v>859</v>
      </c>
      <c r="I268" t="str">
        <f>INDEX(Bd_PF!$E:$E,MATCH(Tab_SuiviOF[[#This Row],[REFERENCE]],Bd_PF!$C:$C,0))</f>
        <v>GEL CLEAR "NUTRISENS MEDICAL"0.125G</v>
      </c>
      <c r="J268" t="str">
        <f>INDEX(Bd_PF!$D:$D,MATCH(Tab_SuiviOF[[#This Row],[REFERENCE]],Bd_PF!$C:$C,0))</f>
        <v>SF01381</v>
      </c>
      <c r="K268" s="4">
        <f>INDEX(Bd_PF!$I:$I,MATCH(Tab_SuiviOF[[#This Row],[REFERENCE]],Bd_PF!$C:$C,0))</f>
        <v>0.125</v>
      </c>
      <c r="L268" t="str">
        <f>INDEX(Bd_PF!$J:$J,MATCH(Tab_SuiviOF[[#This Row],[REFERENCE]],Bd_PF!$C:$C,0))</f>
        <v>OTS</v>
      </c>
      <c r="M268" t="str">
        <f>INDEX(Bd_PF!$K:$K,MATCH(Tab_SuiviOF[[#This Row],[REFERENCE]],Bd_PF!$C:$C,0))</f>
        <v>Produit pesé</v>
      </c>
      <c r="N268" s="3">
        <v>43137</v>
      </c>
      <c r="O268" s="3">
        <v>43137</v>
      </c>
      <c r="P268" s="5">
        <f>YEAR(Tab_SuiviOF[[#This Row],[DATEFINREVISEE]])</f>
        <v>2018</v>
      </c>
      <c r="Q268" s="5">
        <f>MONTH(Tab_SuiviOF[[#This Row],[DATEFINREVISEE]])</f>
        <v>2</v>
      </c>
      <c r="R268" s="5">
        <f>WEEKNUM(Tab_SuiviOF[[#This Row],[DATEFINREVISEE]],21)</f>
        <v>6</v>
      </c>
      <c r="S268">
        <v>2400</v>
      </c>
      <c r="T268">
        <v>2400</v>
      </c>
      <c r="U268">
        <v>2147</v>
      </c>
      <c r="V268" s="4">
        <f>Tab_SuiviOF[[#This Row],[QTEBL]]*Tab_SuiviOF[[#This Row],[POIDS NET]]</f>
        <v>268.375</v>
      </c>
      <c r="W268" s="4">
        <f>IFERROR(INDEX(Bd_MÉLANGES!$I:$I,MATCH('Bd_FABRICATIONS PF'!$G:$G,Bd_MÉLANGES!$J:$J,0)),0)</f>
        <v>299.5</v>
      </c>
      <c r="X268" s="4">
        <f>IFERROR(INDEX(Bd_MÉLANGES!$K:$K,MATCH(Tab_SuiviOF[[#This Row],[LOT A PRENDRE EN COMPTE]],Bd_MÉLANGES!$J:$J,0)),0)</f>
        <v>300</v>
      </c>
    </row>
    <row r="269" spans="1:24" hidden="1" x14ac:dyDescent="0.2">
      <c r="A269">
        <v>102</v>
      </c>
      <c r="B269">
        <v>5</v>
      </c>
      <c r="C269">
        <v>41121</v>
      </c>
      <c r="D269">
        <v>683925</v>
      </c>
      <c r="E269">
        <v>45984</v>
      </c>
      <c r="F269" t="str">
        <f t="array" ref="F269">INDEX(Bd_VENTILATIONS!$G:$G,MATCH(Tab_SuiviOF[[#This Row],[REFERENCE]]&amp;Tab_SuiviOF[[#This Row],[BLNO]],Bd_VENTILATIONS!$F:$F&amp;Bd_VENTILATIONS!$D:$D,0))</f>
        <v>A032M10-2</v>
      </c>
      <c r="G269" t="str">
        <f>IFERROR(MID(Tab_SuiviOF[[#This Row],[LOT]],1,SEARCH("-",Tab_SuiviOF[[#This Row],[LOT]])-1),Tab_SuiviOF[[#This Row],[LOT]])</f>
        <v>A032M10</v>
      </c>
      <c r="H269" t="s">
        <v>1045</v>
      </c>
      <c r="I269" t="str">
        <f>INDEX(Bd_PF!$E:$E,MATCH(Tab_SuiviOF[[#This Row],[REFERENCE]],Bd_PF!$C:$C,0))</f>
        <v>Eau gélifiée parfum citron sucré sachet 80g  "Tonus Line"</v>
      </c>
      <c r="J269" t="str">
        <f>INDEX(Bd_PF!$D:$D,MATCH(Tab_SuiviOF[[#This Row],[REFERENCE]],Bd_PF!$C:$C,0))</f>
        <v>SF00715</v>
      </c>
      <c r="K269" s="4">
        <f>INDEX(Bd_PF!$I:$I,MATCH(Tab_SuiviOF[[#This Row],[REFERENCE]],Bd_PF!$C:$C,0))</f>
        <v>0.08</v>
      </c>
      <c r="L269" t="str">
        <f>INDEX(Bd_PF!$J:$J,MATCH(Tab_SuiviOF[[#This Row],[REFERENCE]],Bd_PF!$C:$C,0))</f>
        <v>Tecse</v>
      </c>
      <c r="M269" t="str">
        <f>INDEX(Bd_PF!$K:$K,MATCH(Tab_SuiviOF[[#This Row],[REFERENCE]],Bd_PF!$C:$C,0))</f>
        <v>Produit pesé</v>
      </c>
      <c r="N269" s="3">
        <v>43136</v>
      </c>
      <c r="O269" s="3">
        <v>43137</v>
      </c>
      <c r="P269" s="5">
        <f>YEAR(Tab_SuiviOF[[#This Row],[DATEFINREVISEE]])</f>
        <v>2018</v>
      </c>
      <c r="Q269" s="5">
        <f>MONTH(Tab_SuiviOF[[#This Row],[DATEFINREVISEE]])</f>
        <v>2</v>
      </c>
      <c r="R269" s="5">
        <f>WEEKNUM(Tab_SuiviOF[[#This Row],[DATEFINREVISEE]],21)</f>
        <v>6</v>
      </c>
      <c r="S269">
        <v>2592</v>
      </c>
      <c r="T269">
        <v>2592</v>
      </c>
      <c r="U269">
        <v>2448</v>
      </c>
      <c r="V269" s="4">
        <f>Tab_SuiviOF[[#This Row],[QTEBL]]*Tab_SuiviOF[[#This Row],[POIDS NET]]</f>
        <v>195.84</v>
      </c>
      <c r="W269" s="4">
        <f>IFERROR(INDEX(Bd_MÉLANGES!$I:$I,MATCH('Bd_FABRICATIONS PF'!$G:$G,Bd_MÉLANGES!$J:$J,0)),0)</f>
        <v>207.9</v>
      </c>
      <c r="X269" s="4">
        <f>IFERROR(INDEX(Bd_MÉLANGES!$K:$K,MATCH(Tab_SuiviOF[[#This Row],[LOT A PRENDRE EN COMPTE]],Bd_MÉLANGES!$J:$J,0)),0)</f>
        <v>207.01000000000002</v>
      </c>
    </row>
    <row r="270" spans="1:24" hidden="1" x14ac:dyDescent="0.2">
      <c r="A270">
        <v>102</v>
      </c>
      <c r="B270">
        <v>5</v>
      </c>
      <c r="C270">
        <v>41127</v>
      </c>
      <c r="D270">
        <v>683973</v>
      </c>
      <c r="E270">
        <v>45983</v>
      </c>
      <c r="F270" t="str">
        <f t="array" ref="F270">INDEX(Bd_VENTILATIONS!$G:$G,MATCH(Tab_SuiviOF[[#This Row],[REFERENCE]]&amp;Tab_SuiviOF[[#This Row],[BLNO]],Bd_VENTILATIONS!$F:$F&amp;Bd_VENTILATIONS!$D:$D,0))</f>
        <v>A033M02-8</v>
      </c>
      <c r="G270" t="str">
        <f>IFERROR(MID(Tab_SuiviOF[[#This Row],[LOT]],1,SEARCH("-",Tab_SuiviOF[[#This Row],[LOT]])-1),Tab_SuiviOF[[#This Row],[LOT]])</f>
        <v>A033M02</v>
      </c>
      <c r="H270" t="s">
        <v>815</v>
      </c>
      <c r="I270" t="str">
        <f>INDEX(Bd_PF!$E:$E,MATCH(Tab_SuiviOF[[#This Row],[REFERENCE]],Bd_PF!$C:$C,0))</f>
        <v>Hydrinstant parf. fruits rouges avec sucre et édulc stick 3g Tonus line</v>
      </c>
      <c r="J270" t="str">
        <f>INDEX(Bd_PF!$D:$D,MATCH(Tab_SuiviOF[[#This Row],[REFERENCE]],Bd_PF!$C:$C,0))</f>
        <v>SF01294</v>
      </c>
      <c r="K270" s="4">
        <f>INDEX(Bd_PF!$I:$I,MATCH(Tab_SuiviOF[[#This Row],[REFERENCE]],Bd_PF!$C:$C,0))</f>
        <v>2E-3</v>
      </c>
      <c r="L270" t="str">
        <f>INDEX(Bd_PF!$J:$J,MATCH(Tab_SuiviOF[[#This Row],[REFERENCE]],Bd_PF!$C:$C,0))</f>
        <v>Stick</v>
      </c>
      <c r="M270" t="str">
        <f>INDEX(Bd_PF!$K:$K,MATCH(Tab_SuiviOF[[#This Row],[REFERENCE]],Bd_PF!$C:$C,0))</f>
        <v>Produit pesé</v>
      </c>
      <c r="N270" s="3">
        <v>43136</v>
      </c>
      <c r="O270" s="3">
        <v>43137</v>
      </c>
      <c r="P270" s="5">
        <f>YEAR(Tab_SuiviOF[[#This Row],[DATEFINREVISEE]])</f>
        <v>2018</v>
      </c>
      <c r="Q270" s="5">
        <f>MONTH(Tab_SuiviOF[[#This Row],[DATEFINREVISEE]])</f>
        <v>2</v>
      </c>
      <c r="R270" s="5">
        <f>WEEKNUM(Tab_SuiviOF[[#This Row],[DATEFINREVISEE]],21)</f>
        <v>6</v>
      </c>
      <c r="S270">
        <v>4500</v>
      </c>
      <c r="T270">
        <v>4500</v>
      </c>
      <c r="U270">
        <v>2900</v>
      </c>
      <c r="V270" s="4">
        <f>Tab_SuiviOF[[#This Row],[QTEBL]]*Tab_SuiviOF[[#This Row],[POIDS NET]]</f>
        <v>5.8</v>
      </c>
      <c r="W270" s="4">
        <f>IFERROR(INDEX(Bd_MÉLANGES!$I:$I,MATCH('Bd_FABRICATIONS PF'!$G:$G,Bd_MÉLANGES!$J:$J,0)),0)</f>
        <v>10.3</v>
      </c>
      <c r="X270" s="4">
        <f>IFERROR(INDEX(Bd_MÉLANGES!$K:$K,MATCH(Tab_SuiviOF[[#This Row],[LOT A PRENDRE EN COMPTE]],Bd_MÉLANGES!$J:$J,0)),0)</f>
        <v>10.35</v>
      </c>
    </row>
    <row r="271" spans="1:24" hidden="1" x14ac:dyDescent="0.2">
      <c r="A271">
        <v>102</v>
      </c>
      <c r="B271">
        <v>5</v>
      </c>
      <c r="C271">
        <v>41312</v>
      </c>
      <c r="D271">
        <v>686032</v>
      </c>
      <c r="E271">
        <v>45969</v>
      </c>
      <c r="F271" t="str">
        <f t="array" ref="F271">INDEX(Bd_VENTILATIONS!$G:$G,MATCH(Tab_SuiviOF[[#This Row],[REFERENCE]]&amp;Tab_SuiviOF[[#This Row],[BLNO]],Bd_VENTILATIONS!$F:$F&amp;Bd_VENTILATIONS!$D:$D,0))</f>
        <v>A032M08-2</v>
      </c>
      <c r="G271" t="str">
        <f>IFERROR(MID(Tab_SuiviOF[[#This Row],[LOT]],1,SEARCH("-",Tab_SuiviOF[[#This Row],[LOT]])-1),Tab_SuiviOF[[#This Row],[LOT]])</f>
        <v>A032M08</v>
      </c>
      <c r="H271" t="s">
        <v>978</v>
      </c>
      <c r="I271" t="str">
        <f>INDEX(Bd_PF!$E:$E,MATCH(Tab_SuiviOF[[#This Row],[REFERENCE]],Bd_PF!$C:$C,0))</f>
        <v>Eau gélifiée parfum orange sucré boite 800 g "Tonus Line"</v>
      </c>
      <c r="J271" t="str">
        <f>INDEX(Bd_PF!$D:$D,MATCH(Tab_SuiviOF[[#This Row],[REFERENCE]],Bd_PF!$C:$C,0))</f>
        <v>SF00720</v>
      </c>
      <c r="K271" s="4">
        <f>INDEX(Bd_PF!$I:$I,MATCH(Tab_SuiviOF[[#This Row],[REFERENCE]],Bd_PF!$C:$C,0))</f>
        <v>0.8</v>
      </c>
      <c r="L271" t="str">
        <f>INDEX(Bd_PF!$J:$J,MATCH(Tab_SuiviOF[[#This Row],[REFERENCE]],Bd_PF!$C:$C,0))</f>
        <v>OTS</v>
      </c>
      <c r="M271" t="str">
        <f>INDEX(Bd_PF!$K:$K,MATCH(Tab_SuiviOF[[#This Row],[REFERENCE]],Bd_PF!$C:$C,0))</f>
        <v>Produit pesé</v>
      </c>
      <c r="N271" s="3">
        <v>43137</v>
      </c>
      <c r="O271" s="3">
        <v>43137</v>
      </c>
      <c r="P271" s="5">
        <f>YEAR(Tab_SuiviOF[[#This Row],[DATEFINREVISEE]])</f>
        <v>2018</v>
      </c>
      <c r="Q271" s="5">
        <f>MONTH(Tab_SuiviOF[[#This Row],[DATEFINREVISEE]])</f>
        <v>2</v>
      </c>
      <c r="R271" s="5">
        <f>WEEKNUM(Tab_SuiviOF[[#This Row],[DATEFINREVISEE]],21)</f>
        <v>6</v>
      </c>
      <c r="S271">
        <v>600</v>
      </c>
      <c r="T271">
        <v>600</v>
      </c>
      <c r="U271">
        <v>595</v>
      </c>
      <c r="V271" s="4">
        <f>Tab_SuiviOF[[#This Row],[QTEBL]]*Tab_SuiviOF[[#This Row],[POIDS NET]]</f>
        <v>476</v>
      </c>
      <c r="W271" s="4">
        <f>IFERROR(INDEX(Bd_MÉLANGES!$I:$I,MATCH('Bd_FABRICATIONS PF'!$G:$G,Bd_MÉLANGES!$J:$J,0)),0)</f>
        <v>682.8</v>
      </c>
      <c r="X271" s="4">
        <f>IFERROR(INDEX(Bd_MÉLANGES!$K:$K,MATCH(Tab_SuiviOF[[#This Row],[LOT A PRENDRE EN COMPTE]],Bd_MÉLANGES!$J:$J,0)),0)</f>
        <v>679.99</v>
      </c>
    </row>
    <row r="272" spans="1:24" hidden="1" x14ac:dyDescent="0.2">
      <c r="A272">
        <v>102</v>
      </c>
      <c r="B272">
        <v>5</v>
      </c>
      <c r="C272">
        <v>41324</v>
      </c>
      <c r="D272">
        <v>686222</v>
      </c>
      <c r="E272">
        <v>45988</v>
      </c>
      <c r="F272" t="str">
        <f t="array" ref="F272">INDEX(Bd_VENTILATIONS!$G:$G,MATCH(Tab_SuiviOF[[#This Row],[REFERENCE]]&amp;Tab_SuiviOF[[#This Row],[BLNO]],Bd_VENTILATIONS!$F:$F&amp;Bd_VENTILATIONS!$D:$D,0))</f>
        <v>AS06PU01-7</v>
      </c>
      <c r="G272" t="str">
        <f>IFERROR(MID(Tab_SuiviOF[[#This Row],[LOT]],1,SEARCH("-",Tab_SuiviOF[[#This Row],[LOT]])-1),Tab_SuiviOF[[#This Row],[LOT]])</f>
        <v>AS06PU01</v>
      </c>
      <c r="H272" t="s">
        <v>285</v>
      </c>
      <c r="I272" t="str">
        <f>INDEX(Bd_PF!$E:$E,MATCH(Tab_SuiviOF[[#This Row],[REFERENCE]],Bd_PF!$C:$C,0))</f>
        <v>Purée grand-mère salée sac 5 kg</v>
      </c>
      <c r="J272" t="str">
        <f>INDEX(Bd_PF!$D:$D,MATCH(Tab_SuiviOF[[#This Row],[REFERENCE]],Bd_PF!$C:$C,0))</f>
        <v>SF01288</v>
      </c>
      <c r="K272" s="4">
        <f>INDEX(Bd_PF!$I:$I,MATCH(Tab_SuiviOF[[#This Row],[REFERENCE]],Bd_PF!$C:$C,0))</f>
        <v>5</v>
      </c>
      <c r="L272" t="str">
        <f>INDEX(Bd_PF!$J:$J,MATCH(Tab_SuiviOF[[#This Row],[REFERENCE]],Bd_PF!$C:$C,0))</f>
        <v>Purée</v>
      </c>
      <c r="M272" t="str">
        <f>INDEX(Bd_PF!$K:$K,MATCH(Tab_SuiviOF[[#This Row],[REFERENCE]],Bd_PF!$C:$C,0))</f>
        <v>Purée</v>
      </c>
      <c r="N272" s="3">
        <v>43137</v>
      </c>
      <c r="O272" s="3">
        <v>43137</v>
      </c>
      <c r="P272" s="5">
        <f>YEAR(Tab_SuiviOF[[#This Row],[DATEFINREVISEE]])</f>
        <v>2018</v>
      </c>
      <c r="Q272" s="5">
        <f>MONTH(Tab_SuiviOF[[#This Row],[DATEFINREVISEE]])</f>
        <v>2</v>
      </c>
      <c r="R272" s="5">
        <f>WEEKNUM(Tab_SuiviOF[[#This Row],[DATEFINREVISEE]],21)</f>
        <v>6</v>
      </c>
      <c r="S272">
        <v>620</v>
      </c>
      <c r="T272">
        <v>620</v>
      </c>
      <c r="U272">
        <v>616</v>
      </c>
      <c r="V272" s="4">
        <f>Tab_SuiviOF[[#This Row],[QTEBL]]*Tab_SuiviOF[[#This Row],[POIDS NET]]</f>
        <v>3080</v>
      </c>
      <c r="W272" s="4">
        <f>IFERROR(INDEX(Bd_MÉLANGES!$I:$I,MATCH('Bd_FABRICATIONS PF'!$G:$G,Bd_MÉLANGES!$J:$J,0)),0)</f>
        <v>0</v>
      </c>
      <c r="X272" s="4">
        <f>IFERROR(INDEX(Bd_MÉLANGES!$K:$K,MATCH(Tab_SuiviOF[[#This Row],[LOT A PRENDRE EN COMPTE]],Bd_MÉLANGES!$J:$J,0)),0)</f>
        <v>0</v>
      </c>
    </row>
    <row r="273" spans="1:24" hidden="1" x14ac:dyDescent="0.2">
      <c r="A273">
        <v>102</v>
      </c>
      <c r="B273">
        <v>5</v>
      </c>
      <c r="C273">
        <v>41340</v>
      </c>
      <c r="D273">
        <v>686365</v>
      </c>
      <c r="E273">
        <v>45989</v>
      </c>
      <c r="F273" t="str">
        <f t="array" ref="F273">INDEX(Bd_VENTILATIONS!$G:$G,MATCH(Tab_SuiviOF[[#This Row],[REFERENCE]]&amp;Tab_SuiviOF[[#This Row],[BLNO]],Bd_VENTILATIONS!$F:$F&amp;Bd_VENTILATIONS!$D:$D,0))</f>
        <v>AS06PU02-7</v>
      </c>
      <c r="G273" t="str">
        <f>IFERROR(MID(Tab_SuiviOF[[#This Row],[LOT]],1,SEARCH("-",Tab_SuiviOF[[#This Row],[LOT]])-1),Tab_SuiviOF[[#This Row],[LOT]])</f>
        <v>AS06PU02</v>
      </c>
      <c r="H273" t="s">
        <v>291</v>
      </c>
      <c r="I273" t="str">
        <f>INDEX(Bd_PF!$E:$E,MATCH(Tab_SuiviOF[[#This Row],[REFERENCE]],Bd_PF!$C:$C,0))</f>
        <v>Purée grand-mère pauvre en sodium sac 5 kg</v>
      </c>
      <c r="J273" t="str">
        <f>INDEX(Bd_PF!$D:$D,MATCH(Tab_SuiviOF[[#This Row],[REFERENCE]],Bd_PF!$C:$C,0))</f>
        <v>SF01287</v>
      </c>
      <c r="K273" s="4">
        <f>INDEX(Bd_PF!$I:$I,MATCH(Tab_SuiviOF[[#This Row],[REFERENCE]],Bd_PF!$C:$C,0))</f>
        <v>5</v>
      </c>
      <c r="L273" t="str">
        <f>INDEX(Bd_PF!$J:$J,MATCH(Tab_SuiviOF[[#This Row],[REFERENCE]],Bd_PF!$C:$C,0))</f>
        <v>Purée</v>
      </c>
      <c r="M273" t="str">
        <f>INDEX(Bd_PF!$K:$K,MATCH(Tab_SuiviOF[[#This Row],[REFERENCE]],Bd_PF!$C:$C,0))</f>
        <v>Purée</v>
      </c>
      <c r="N273" s="3">
        <v>43137</v>
      </c>
      <c r="O273" s="3">
        <v>43137</v>
      </c>
      <c r="P273" s="5">
        <f>YEAR(Tab_SuiviOF[[#This Row],[DATEFINREVISEE]])</f>
        <v>2018</v>
      </c>
      <c r="Q273" s="5">
        <f>MONTH(Tab_SuiviOF[[#This Row],[DATEFINREVISEE]])</f>
        <v>2</v>
      </c>
      <c r="R273" s="5">
        <f>WEEKNUM(Tab_SuiviOF[[#This Row],[DATEFINREVISEE]],21)</f>
        <v>6</v>
      </c>
      <c r="S273">
        <v>180</v>
      </c>
      <c r="T273">
        <v>180</v>
      </c>
      <c r="U273">
        <v>177</v>
      </c>
      <c r="V273" s="4">
        <f>Tab_SuiviOF[[#This Row],[QTEBL]]*Tab_SuiviOF[[#This Row],[POIDS NET]]</f>
        <v>885</v>
      </c>
      <c r="W273" s="4">
        <f>IFERROR(INDEX(Bd_MÉLANGES!$I:$I,MATCH('Bd_FABRICATIONS PF'!$G:$G,Bd_MÉLANGES!$J:$J,0)),0)</f>
        <v>0</v>
      </c>
      <c r="X273" s="4">
        <f>IFERROR(INDEX(Bd_MÉLANGES!$K:$K,MATCH(Tab_SuiviOF[[#This Row],[LOT A PRENDRE EN COMPTE]],Bd_MÉLANGES!$J:$J,0)),0)</f>
        <v>0</v>
      </c>
    </row>
    <row r="274" spans="1:24" hidden="1" x14ac:dyDescent="0.2">
      <c r="A274">
        <v>102</v>
      </c>
      <c r="B274">
        <v>5</v>
      </c>
      <c r="C274">
        <v>41082</v>
      </c>
      <c r="D274">
        <v>683604</v>
      </c>
      <c r="E274">
        <v>46005</v>
      </c>
      <c r="F274" t="str">
        <f t="array" ref="F274">INDEX(Bd_VENTILATIONS!$G:$G,MATCH(Tab_SuiviOF[[#This Row],[REFERENCE]]&amp;Tab_SuiviOF[[#This Row],[BLNO]],Bd_VENTILATIONS!$F:$F&amp;Bd_VENTILATIONS!$D:$D,0))</f>
        <v>A036M04-1</v>
      </c>
      <c r="G274" t="str">
        <f>IFERROR(MID(Tab_SuiviOF[[#This Row],[LOT]],1,SEARCH("-",Tab_SuiviOF[[#This Row],[LOT]])-1),Tab_SuiviOF[[#This Row],[LOT]])</f>
        <v>A036M04</v>
      </c>
      <c r="H274" t="s">
        <v>1154</v>
      </c>
      <c r="I274" t="str">
        <f>INDEX(Bd_PF!$E:$E,MATCH(Tab_SuiviOF[[#This Row],[REFERENCE]],Bd_PF!$C:$C,0))</f>
        <v>Céréal'nut HP+ saveur biscuit bte 900 g (ALLERGENES)</v>
      </c>
      <c r="J274" t="str">
        <f>INDEX(Bd_PF!$D:$D,MATCH(Tab_SuiviOF[[#This Row],[REFERENCE]],Bd_PF!$C:$C,0))</f>
        <v>SF01220</v>
      </c>
      <c r="K274" s="4">
        <f>INDEX(Bd_PF!$I:$I,MATCH(Tab_SuiviOF[[#This Row],[REFERENCE]],Bd_PF!$C:$C,0))</f>
        <v>0.9</v>
      </c>
      <c r="L274" t="str">
        <f>INDEX(Bd_PF!$J:$J,MATCH(Tab_SuiviOF[[#This Row],[REFERENCE]],Bd_PF!$C:$C,0))</f>
        <v>OTS</v>
      </c>
      <c r="M274" t="str">
        <f>INDEX(Bd_PF!$K:$K,MATCH(Tab_SuiviOF[[#This Row],[REFERENCE]],Bd_PF!$C:$C,0))</f>
        <v>Produit pesé</v>
      </c>
      <c r="N274" s="3">
        <v>43138</v>
      </c>
      <c r="O274" s="3">
        <v>43138</v>
      </c>
      <c r="P274" s="5">
        <f>YEAR(Tab_SuiviOF[[#This Row],[DATEFINREVISEE]])</f>
        <v>2018</v>
      </c>
      <c r="Q274" s="5">
        <f>MONTH(Tab_SuiviOF[[#This Row],[DATEFINREVISEE]])</f>
        <v>2</v>
      </c>
      <c r="R274" s="5">
        <f>WEEKNUM(Tab_SuiviOF[[#This Row],[DATEFINREVISEE]],21)</f>
        <v>6</v>
      </c>
      <c r="S274">
        <v>756</v>
      </c>
      <c r="T274">
        <v>756</v>
      </c>
      <c r="U274">
        <v>747</v>
      </c>
      <c r="V274" s="4">
        <f>Tab_SuiviOF[[#This Row],[QTEBL]]*Tab_SuiviOF[[#This Row],[POIDS NET]]</f>
        <v>672.30000000000007</v>
      </c>
      <c r="W274" s="4">
        <f>IFERROR(INDEX(Bd_MÉLANGES!$I:$I,MATCH('Bd_FABRICATIONS PF'!$G:$G,Bd_MÉLANGES!$J:$J,0)),0)</f>
        <v>680.3</v>
      </c>
      <c r="X274" s="4">
        <f>IFERROR(INDEX(Bd_MÉLANGES!$K:$K,MATCH(Tab_SuiviOF[[#This Row],[LOT A PRENDRE EN COMPTE]],Bd_MÉLANGES!$J:$J,0)),0)</f>
        <v>681.02</v>
      </c>
    </row>
    <row r="275" spans="1:24" hidden="1" x14ac:dyDescent="0.2">
      <c r="A275">
        <v>102</v>
      </c>
      <c r="B275">
        <v>5</v>
      </c>
      <c r="C275">
        <v>41092</v>
      </c>
      <c r="D275">
        <v>683686</v>
      </c>
      <c r="E275">
        <v>45998</v>
      </c>
      <c r="F275" t="str">
        <f t="array" ref="F275">INDEX(Bd_VENTILATIONS!$G:$G,MATCH(Tab_SuiviOF[[#This Row],[REFERENCE]]&amp;Tab_SuiviOF[[#This Row],[BLNO]],Bd_VENTILATIONS!$F:$F&amp;Bd_VENTILATIONS!$D:$D,0))</f>
        <v>A033M07-1</v>
      </c>
      <c r="G275" t="str">
        <f>IFERROR(MID(Tab_SuiviOF[[#This Row],[LOT]],1,SEARCH("-",Tab_SuiviOF[[#This Row],[LOT]])-1),Tab_SuiviOF[[#This Row],[LOT]])</f>
        <v>A033M07</v>
      </c>
      <c r="H275" t="s">
        <v>339</v>
      </c>
      <c r="I275" t="str">
        <f>INDEX(Bd_PF!$E:$E,MATCH(Tab_SuiviOF[[#This Row],[REFERENCE]],Bd_PF!$C:$C,0))</f>
        <v>Speed récup saveur citron - citron vert bte 400g</v>
      </c>
      <c r="J275" t="str">
        <f>INDEX(Bd_PF!$D:$D,MATCH(Tab_SuiviOF[[#This Row],[REFERENCE]],Bd_PF!$C:$C,0))</f>
        <v>SF01368</v>
      </c>
      <c r="K275" s="4">
        <f>INDEX(Bd_PF!$I:$I,MATCH(Tab_SuiviOF[[#This Row],[REFERENCE]],Bd_PF!$C:$C,0))</f>
        <v>0.4</v>
      </c>
      <c r="L275" t="str">
        <f>INDEX(Bd_PF!$J:$J,MATCH(Tab_SuiviOF[[#This Row],[REFERENCE]],Bd_PF!$C:$C,0))</f>
        <v>OTS</v>
      </c>
      <c r="M275" t="str">
        <f>INDEX(Bd_PF!$K:$K,MATCH(Tab_SuiviOF[[#This Row],[REFERENCE]],Bd_PF!$C:$C,0))</f>
        <v>Produit pesé</v>
      </c>
      <c r="N275" s="3">
        <v>43138</v>
      </c>
      <c r="O275" s="3">
        <v>43138</v>
      </c>
      <c r="P275" s="5">
        <f>YEAR(Tab_SuiviOF[[#This Row],[DATEFINREVISEE]])</f>
        <v>2018</v>
      </c>
      <c r="Q275" s="5">
        <f>MONTH(Tab_SuiviOF[[#This Row],[DATEFINREVISEE]])</f>
        <v>2</v>
      </c>
      <c r="R275" s="5">
        <f>WEEKNUM(Tab_SuiviOF[[#This Row],[DATEFINREVISEE]],21)</f>
        <v>6</v>
      </c>
      <c r="S275">
        <v>324</v>
      </c>
      <c r="T275">
        <v>324</v>
      </c>
      <c r="U275">
        <v>313</v>
      </c>
      <c r="V275" s="4">
        <f>Tab_SuiviOF[[#This Row],[QTEBL]]*Tab_SuiviOF[[#This Row],[POIDS NET]]</f>
        <v>125.2</v>
      </c>
      <c r="W275" s="4">
        <f>IFERROR(INDEX(Bd_MÉLANGES!$I:$I,MATCH('Bd_FABRICATIONS PF'!$G:$G,Bd_MÉLANGES!$J:$J,0)),0)</f>
        <v>129.5</v>
      </c>
      <c r="X275" s="4">
        <f>IFERROR(INDEX(Bd_MÉLANGES!$K:$K,MATCH(Tab_SuiviOF[[#This Row],[LOT A PRENDRE EN COMPTE]],Bd_MÉLANGES!$J:$J,0)),0)</f>
        <v>129.61000000000001</v>
      </c>
    </row>
    <row r="276" spans="1:24" hidden="1" x14ac:dyDescent="0.2">
      <c r="A276">
        <v>102</v>
      </c>
      <c r="B276">
        <v>5</v>
      </c>
      <c r="C276">
        <v>41094</v>
      </c>
      <c r="D276">
        <v>683706</v>
      </c>
      <c r="E276">
        <v>45999</v>
      </c>
      <c r="F276" t="str">
        <f t="array" ref="F276">INDEX(Bd_VENTILATIONS!$G:$G,MATCH(Tab_SuiviOF[[#This Row],[REFERENCE]]&amp;Tab_SuiviOF[[#This Row],[BLNO]],Bd_VENTILATIONS!$F:$F&amp;Bd_VENTILATIONS!$D:$D,0))</f>
        <v>A033M08-1</v>
      </c>
      <c r="G276" t="str">
        <f>IFERROR(MID(Tab_SuiviOF[[#This Row],[LOT]],1,SEARCH("-",Tab_SuiviOF[[#This Row],[LOT]])-1),Tab_SuiviOF[[#This Row],[LOT]])</f>
        <v>A033M08</v>
      </c>
      <c r="H276" t="s">
        <v>342</v>
      </c>
      <c r="I276" t="str">
        <f>INDEX(Bd_PF!$E:$E,MATCH(Tab_SuiviOF[[#This Row],[REFERENCE]],Bd_PF!$C:$C,0))</f>
        <v>Speed récup saveur cerise-cassis bte 400g</v>
      </c>
      <c r="J276" t="str">
        <f>INDEX(Bd_PF!$D:$D,MATCH(Tab_SuiviOF[[#This Row],[REFERENCE]],Bd_PF!$C:$C,0))</f>
        <v>SF01369</v>
      </c>
      <c r="K276" s="4">
        <f>INDEX(Bd_PF!$I:$I,MATCH(Tab_SuiviOF[[#This Row],[REFERENCE]],Bd_PF!$C:$C,0))</f>
        <v>0.4</v>
      </c>
      <c r="L276" t="str">
        <f>INDEX(Bd_PF!$J:$J,MATCH(Tab_SuiviOF[[#This Row],[REFERENCE]],Bd_PF!$C:$C,0))</f>
        <v>OTS</v>
      </c>
      <c r="M276" t="str">
        <f>INDEX(Bd_PF!$K:$K,MATCH(Tab_SuiviOF[[#This Row],[REFERENCE]],Bd_PF!$C:$C,0))</f>
        <v>Produit pesé</v>
      </c>
      <c r="N276" s="3">
        <v>43138</v>
      </c>
      <c r="O276" s="3">
        <v>43138</v>
      </c>
      <c r="P276" s="5">
        <f>YEAR(Tab_SuiviOF[[#This Row],[DATEFINREVISEE]])</f>
        <v>2018</v>
      </c>
      <c r="Q276" s="5">
        <f>MONTH(Tab_SuiviOF[[#This Row],[DATEFINREVISEE]])</f>
        <v>2</v>
      </c>
      <c r="R276" s="5">
        <f>WEEKNUM(Tab_SuiviOF[[#This Row],[DATEFINREVISEE]],21)</f>
        <v>6</v>
      </c>
      <c r="S276">
        <v>324</v>
      </c>
      <c r="T276">
        <v>324</v>
      </c>
      <c r="U276">
        <v>310</v>
      </c>
      <c r="V276" s="4">
        <f>Tab_SuiviOF[[#This Row],[QTEBL]]*Tab_SuiviOF[[#This Row],[POIDS NET]]</f>
        <v>124</v>
      </c>
      <c r="W276" s="4">
        <f>IFERROR(INDEX(Bd_MÉLANGES!$I:$I,MATCH('Bd_FABRICATIONS PF'!$G:$G,Bd_MÉLANGES!$J:$J,0)),0)</f>
        <v>129.9</v>
      </c>
      <c r="X276" s="4">
        <f>IFERROR(INDEX(Bd_MÉLANGES!$K:$K,MATCH(Tab_SuiviOF[[#This Row],[LOT A PRENDRE EN COMPTE]],Bd_MÉLANGES!$J:$J,0)),0)</f>
        <v>129.62</v>
      </c>
    </row>
    <row r="277" spans="1:24" hidden="1" x14ac:dyDescent="0.2">
      <c r="A277">
        <v>102</v>
      </c>
      <c r="B277">
        <v>5</v>
      </c>
      <c r="C277">
        <v>41104</v>
      </c>
      <c r="D277">
        <v>683803</v>
      </c>
      <c r="E277">
        <v>46000</v>
      </c>
      <c r="F277" t="str">
        <f t="array" ref="F277">INDEX(Bd_VENTILATIONS!$G:$G,MATCH(Tab_SuiviOF[[#This Row],[REFERENCE]]&amp;Tab_SuiviOF[[#This Row],[BLNO]],Bd_VENTILATIONS!$F:$F&amp;Bd_VENTILATIONS!$D:$D,0))</f>
        <v>A032M11-2</v>
      </c>
      <c r="G277" t="str">
        <f>IFERROR(MID(Tab_SuiviOF[[#This Row],[LOT]],1,SEARCH("-",Tab_SuiviOF[[#This Row],[LOT]])-1),Tab_SuiviOF[[#This Row],[LOT]])</f>
        <v>A032M11</v>
      </c>
      <c r="H277" t="s">
        <v>1049</v>
      </c>
      <c r="I277" t="str">
        <f>INDEX(Bd_PF!$E:$E,MATCH(Tab_SuiviOF[[#This Row],[REFERENCE]],Bd_PF!$C:$C,0))</f>
        <v>Eau gélifiée parfum fruits rouges sucré sachet 80g  "Tonus Line"</v>
      </c>
      <c r="J277" t="str">
        <f>INDEX(Bd_PF!$D:$D,MATCH(Tab_SuiviOF[[#This Row],[REFERENCE]],Bd_PF!$C:$C,0))</f>
        <v>SF00717</v>
      </c>
      <c r="K277" s="4">
        <f>INDEX(Bd_PF!$I:$I,MATCH(Tab_SuiviOF[[#This Row],[REFERENCE]],Bd_PF!$C:$C,0))</f>
        <v>0.08</v>
      </c>
      <c r="L277" t="str">
        <f>INDEX(Bd_PF!$J:$J,MATCH(Tab_SuiviOF[[#This Row],[REFERENCE]],Bd_PF!$C:$C,0))</f>
        <v>Tecse</v>
      </c>
      <c r="M277" t="str">
        <f>INDEX(Bd_PF!$K:$K,MATCH(Tab_SuiviOF[[#This Row],[REFERENCE]],Bd_PF!$C:$C,0))</f>
        <v>Produit pesé</v>
      </c>
      <c r="N277" s="3">
        <v>43138</v>
      </c>
      <c r="O277" s="3">
        <v>43138</v>
      </c>
      <c r="P277" s="5">
        <f>YEAR(Tab_SuiviOF[[#This Row],[DATEFINREVISEE]])</f>
        <v>2018</v>
      </c>
      <c r="Q277" s="5">
        <f>MONTH(Tab_SuiviOF[[#This Row],[DATEFINREVISEE]])</f>
        <v>2</v>
      </c>
      <c r="R277" s="5">
        <f>WEEKNUM(Tab_SuiviOF[[#This Row],[DATEFINREVISEE]],21)</f>
        <v>6</v>
      </c>
      <c r="S277">
        <v>5192</v>
      </c>
      <c r="T277">
        <v>5192</v>
      </c>
      <c r="U277">
        <v>5104</v>
      </c>
      <c r="V277" s="4">
        <f>Tab_SuiviOF[[#This Row],[QTEBL]]*Tab_SuiviOF[[#This Row],[POIDS NET]]</f>
        <v>408.32</v>
      </c>
      <c r="W277" s="4">
        <f>IFERROR(INDEX(Bd_MÉLANGES!$I:$I,MATCH('Bd_FABRICATIONS PF'!$G:$G,Bd_MÉLANGES!$J:$J,0)),0)</f>
        <v>417.5</v>
      </c>
      <c r="X277" s="4">
        <f>IFERROR(INDEX(Bd_MÉLANGES!$K:$K,MATCH(Tab_SuiviOF[[#This Row],[LOT A PRENDRE EN COMPTE]],Bd_MÉLANGES!$J:$J,0)),0)</f>
        <v>416.01</v>
      </c>
    </row>
    <row r="278" spans="1:24" hidden="1" x14ac:dyDescent="0.2">
      <c r="A278">
        <v>102</v>
      </c>
      <c r="B278">
        <v>5</v>
      </c>
      <c r="C278">
        <v>41147</v>
      </c>
      <c r="D278">
        <v>684124</v>
      </c>
      <c r="E278">
        <v>46003</v>
      </c>
      <c r="F278" t="str">
        <f t="array" ref="F278">INDEX(Bd_VENTILATIONS!$G:$G,MATCH(Tab_SuiviOF[[#This Row],[REFERENCE]]&amp;Tab_SuiviOF[[#This Row],[BLNO]],Bd_VENTILATIONS!$F:$F&amp;Bd_VENTILATIONS!$D:$D,0))</f>
        <v>A037M06-5</v>
      </c>
      <c r="G278" t="str">
        <f>IFERROR(MID(Tab_SuiviOF[[#This Row],[LOT]],1,SEARCH("-",Tab_SuiviOF[[#This Row],[LOT]])-1),Tab_SuiviOF[[#This Row],[LOT]])</f>
        <v>A037M06</v>
      </c>
      <c r="H278" t="s">
        <v>197</v>
      </c>
      <c r="I278" t="str">
        <f>INDEX(Bd_PF!$E:$E,MATCH(Tab_SuiviOF[[#This Row],[REFERENCE]],Bd_PF!$C:$C,0))</f>
        <v>Court bouillon - seau 15 Kg - "Morvandelles"</v>
      </c>
      <c r="J278" t="str">
        <f>INDEX(Bd_PF!$D:$D,MATCH(Tab_SuiviOF[[#This Row],[REFERENCE]],Bd_PF!$C:$C,0))</f>
        <v>SF00859</v>
      </c>
      <c r="K278" s="4">
        <f>INDEX(Bd_PF!$I:$I,MATCH(Tab_SuiviOF[[#This Row],[REFERENCE]],Bd_PF!$C:$C,0))</f>
        <v>15</v>
      </c>
      <c r="L278" t="str">
        <f>INDEX(Bd_PF!$J:$J,MATCH(Tab_SuiviOF[[#This Row],[REFERENCE]],Bd_PF!$C:$C,0))</f>
        <v>Seau</v>
      </c>
      <c r="M278" t="str">
        <f>INDEX(Bd_PF!$K:$K,MATCH(Tab_SuiviOF[[#This Row],[REFERENCE]],Bd_PF!$C:$C,0))</f>
        <v>Produit pesé</v>
      </c>
      <c r="N278" s="3">
        <v>43138</v>
      </c>
      <c r="O278" s="3">
        <v>43138</v>
      </c>
      <c r="P278" s="5">
        <f>YEAR(Tab_SuiviOF[[#This Row],[DATEFINREVISEE]])</f>
        <v>2018</v>
      </c>
      <c r="Q278" s="5">
        <f>MONTH(Tab_SuiviOF[[#This Row],[DATEFINREVISEE]])</f>
        <v>2</v>
      </c>
      <c r="R278" s="5">
        <f>WEEKNUM(Tab_SuiviOF[[#This Row],[DATEFINREVISEE]],21)</f>
        <v>6</v>
      </c>
      <c r="S278">
        <v>48</v>
      </c>
      <c r="T278">
        <v>48</v>
      </c>
      <c r="U278">
        <v>48</v>
      </c>
      <c r="V278" s="4">
        <f>Tab_SuiviOF[[#This Row],[QTEBL]]*Tab_SuiviOF[[#This Row],[POIDS NET]]</f>
        <v>720</v>
      </c>
      <c r="W278" s="4">
        <f>IFERROR(INDEX(Bd_MÉLANGES!$I:$I,MATCH('Bd_FABRICATIONS PF'!$G:$G,Bd_MÉLANGES!$J:$J,0)),0)</f>
        <v>725.9</v>
      </c>
      <c r="X278" s="4">
        <f>IFERROR(INDEX(Bd_MÉLANGES!$K:$K,MATCH(Tab_SuiviOF[[#This Row],[LOT A PRENDRE EN COMPTE]],Bd_MÉLANGES!$J:$J,0)),0)</f>
        <v>720</v>
      </c>
    </row>
    <row r="279" spans="1:24" hidden="1" x14ac:dyDescent="0.2">
      <c r="A279">
        <v>102</v>
      </c>
      <c r="B279">
        <v>5</v>
      </c>
      <c r="C279">
        <v>41149</v>
      </c>
      <c r="D279">
        <v>684141</v>
      </c>
      <c r="E279">
        <v>45994</v>
      </c>
      <c r="F279" t="str">
        <f t="array" ref="F279">INDEX(Bd_VENTILATIONS!$G:$G,MATCH(Tab_SuiviOF[[#This Row],[REFERENCE]]&amp;Tab_SuiviOF[[#This Row],[BLNO]],Bd_VENTILATIONS!$F:$F&amp;Bd_VENTILATIONS!$D:$D,0))</f>
        <v>A037M05-5</v>
      </c>
      <c r="G279" t="str">
        <f>IFERROR(MID(Tab_SuiviOF[[#This Row],[LOT]],1,SEARCH("-",Tab_SuiviOF[[#This Row],[LOT]])-1),Tab_SuiviOF[[#This Row],[LOT]])</f>
        <v>A037M05</v>
      </c>
      <c r="H279" t="s">
        <v>195</v>
      </c>
      <c r="I279" t="str">
        <f>INDEX(Bd_PF!$E:$E,MATCH(Tab_SuiviOF[[#This Row],[REFERENCE]],Bd_PF!$C:$C,0))</f>
        <v>Court bouillon - seau 2 Kg - "Morvandelles"</v>
      </c>
      <c r="J279" t="str">
        <f>INDEX(Bd_PF!$D:$D,MATCH(Tab_SuiviOF[[#This Row],[REFERENCE]],Bd_PF!$C:$C,0))</f>
        <v>SF00859</v>
      </c>
      <c r="K279" s="4">
        <f>INDEX(Bd_PF!$I:$I,MATCH(Tab_SuiviOF[[#This Row],[REFERENCE]],Bd_PF!$C:$C,0))</f>
        <v>2</v>
      </c>
      <c r="L279" t="str">
        <f>INDEX(Bd_PF!$J:$J,MATCH(Tab_SuiviOF[[#This Row],[REFERENCE]],Bd_PF!$C:$C,0))</f>
        <v>Seau</v>
      </c>
      <c r="M279" t="str">
        <f>INDEX(Bd_PF!$K:$K,MATCH(Tab_SuiviOF[[#This Row],[REFERENCE]],Bd_PF!$C:$C,0))</f>
        <v>Produit pesé</v>
      </c>
      <c r="N279" s="3">
        <v>43138</v>
      </c>
      <c r="O279" s="3">
        <v>43138</v>
      </c>
      <c r="P279" s="5">
        <f>YEAR(Tab_SuiviOF[[#This Row],[DATEFINREVISEE]])</f>
        <v>2018</v>
      </c>
      <c r="Q279" s="5">
        <f>MONTH(Tab_SuiviOF[[#This Row],[DATEFINREVISEE]])</f>
        <v>2</v>
      </c>
      <c r="R279" s="5">
        <f>WEEKNUM(Tab_SuiviOF[[#This Row],[DATEFINREVISEE]],21)</f>
        <v>6</v>
      </c>
      <c r="S279">
        <v>105</v>
      </c>
      <c r="T279">
        <v>105</v>
      </c>
      <c r="U279">
        <v>110</v>
      </c>
      <c r="V279" s="4">
        <f>Tab_SuiviOF[[#This Row],[QTEBL]]*Tab_SuiviOF[[#This Row],[POIDS NET]]</f>
        <v>220</v>
      </c>
      <c r="W279" s="4">
        <f>IFERROR(INDEX(Bd_MÉLANGES!$I:$I,MATCH('Bd_FABRICATIONS PF'!$G:$G,Bd_MÉLANGES!$J:$J,0)),0)</f>
        <v>720.3</v>
      </c>
      <c r="X279" s="4">
        <f>IFERROR(INDEX(Bd_MÉLANGES!$K:$K,MATCH(Tab_SuiviOF[[#This Row],[LOT A PRENDRE EN COMPTE]],Bd_MÉLANGES!$J:$J,0)),0)</f>
        <v>720</v>
      </c>
    </row>
    <row r="280" spans="1:24" hidden="1" x14ac:dyDescent="0.2">
      <c r="A280">
        <v>102</v>
      </c>
      <c r="B280">
        <v>5</v>
      </c>
      <c r="C280">
        <v>41267</v>
      </c>
      <c r="D280">
        <v>685442</v>
      </c>
      <c r="E280">
        <v>46004</v>
      </c>
      <c r="F280" t="str">
        <f t="array" ref="F280">INDEX(Bd_VENTILATIONS!$G:$G,MATCH(Tab_SuiviOF[[#This Row],[REFERENCE]]&amp;Tab_SuiviOF[[#This Row],[BLNO]],Bd_VENTILATIONS!$F:$F&amp;Bd_VENTILATIONS!$D:$D,0))</f>
        <v>A031MR02-3</v>
      </c>
      <c r="G280" t="str">
        <f>IFERROR(MID(Tab_SuiviOF[[#This Row],[LOT]],1,SEARCH("-",Tab_SuiviOF[[#This Row],[LOT]])-1),Tab_SuiviOF[[#This Row],[LOT]])</f>
        <v>A031MR02</v>
      </c>
      <c r="H280" t="s">
        <v>202</v>
      </c>
      <c r="I280" t="str">
        <f>INDEX(Bd_PF!$E:$E,MATCH(Tab_SuiviOF[[#This Row],[REFERENCE]],Bd_PF!$C:$C,0))</f>
        <v>Court bouillon - Sachet 48 g * 144  - "Morvandelles"</v>
      </c>
      <c r="J280" t="str">
        <f>INDEX(Bd_PF!$D:$D,MATCH(Tab_SuiviOF[[#This Row],[REFERENCE]],Bd_PF!$C:$C,0))</f>
        <v>SF00859</v>
      </c>
      <c r="K280" s="4">
        <f>INDEX(Bd_PF!$I:$I,MATCH(Tab_SuiviOF[[#This Row],[REFERENCE]],Bd_PF!$C:$C,0))</f>
        <v>4.8000000000000001E-2</v>
      </c>
      <c r="L280" t="str">
        <f>INDEX(Bd_PF!$J:$J,MATCH(Tab_SuiviOF[[#This Row],[REFERENCE]],Bd_PF!$C:$C,0))</f>
        <v>Rovema</v>
      </c>
      <c r="M280" t="str">
        <f>INDEX(Bd_PF!$K:$K,MATCH(Tab_SuiviOF[[#This Row],[REFERENCE]],Bd_PF!$C:$C,0))</f>
        <v>Produit pesé</v>
      </c>
      <c r="N280" s="3">
        <v>43137</v>
      </c>
      <c r="O280" s="3">
        <v>43138</v>
      </c>
      <c r="P280" s="5">
        <f>YEAR(Tab_SuiviOF[[#This Row],[DATEFINREVISEE]])</f>
        <v>2018</v>
      </c>
      <c r="Q280" s="5">
        <f>MONTH(Tab_SuiviOF[[#This Row],[DATEFINREVISEE]])</f>
        <v>2</v>
      </c>
      <c r="R280" s="5">
        <f>WEEKNUM(Tab_SuiviOF[[#This Row],[DATEFINREVISEE]],21)</f>
        <v>6</v>
      </c>
      <c r="S280">
        <v>11520</v>
      </c>
      <c r="T280">
        <v>11520</v>
      </c>
      <c r="U280">
        <v>10704</v>
      </c>
      <c r="V280" s="4">
        <f>Tab_SuiviOF[[#This Row],[QTEBL]]*Tab_SuiviOF[[#This Row],[POIDS NET]]</f>
        <v>513.79200000000003</v>
      </c>
      <c r="W280" s="4">
        <f>IFERROR(INDEX(Bd_MÉLANGES!$I:$I,MATCH('Bd_FABRICATIONS PF'!$G:$G,Bd_MÉLANGES!$J:$J,0)),0)</f>
        <v>0</v>
      </c>
      <c r="X280" s="4">
        <f>IFERROR(INDEX(Bd_MÉLANGES!$K:$K,MATCH(Tab_SuiviOF[[#This Row],[LOT A PRENDRE EN COMPTE]],Bd_MÉLANGES!$J:$J,0)),0)</f>
        <v>0</v>
      </c>
    </row>
    <row r="281" spans="1:24" hidden="1" x14ac:dyDescent="0.2">
      <c r="A281">
        <v>102</v>
      </c>
      <c r="B281">
        <v>5</v>
      </c>
      <c r="C281">
        <v>41290</v>
      </c>
      <c r="D281">
        <v>685765</v>
      </c>
      <c r="E281">
        <v>45995</v>
      </c>
      <c r="F281" t="str">
        <f t="array" ref="F281">INDEX(Bd_VENTILATIONS!$G:$G,MATCH(Tab_SuiviOF[[#This Row],[REFERENCE]]&amp;Tab_SuiviOF[[#This Row],[BLNO]],Bd_VENTILATIONS!$F:$F&amp;Bd_VENTILATIONS!$D:$D,0))</f>
        <v>A033M06-1</v>
      </c>
      <c r="G281" t="str">
        <f>IFERROR(MID(Tab_SuiviOF[[#This Row],[LOT]],1,SEARCH("-",Tab_SuiviOF[[#This Row],[LOT]])-1),Tab_SuiviOF[[#This Row],[LOT]])</f>
        <v>A033M06</v>
      </c>
      <c r="H281" t="s">
        <v>318</v>
      </c>
      <c r="I281" t="str">
        <f>INDEX(Bd_PF!$E:$E,MATCH(Tab_SuiviOF[[#This Row],[REFERENCE]],Bd_PF!$C:$C,0))</f>
        <v>Prodextro saveur thé-pêche bte 450g</v>
      </c>
      <c r="J281" t="str">
        <f>INDEX(Bd_PF!$D:$D,MATCH(Tab_SuiviOF[[#This Row],[REFERENCE]],Bd_PF!$C:$C,0))</f>
        <v>SF01361</v>
      </c>
      <c r="K281" s="4">
        <f>INDEX(Bd_PF!$I:$I,MATCH(Tab_SuiviOF[[#This Row],[REFERENCE]],Bd_PF!$C:$C,0))</f>
        <v>0.45</v>
      </c>
      <c r="L281" t="str">
        <f>INDEX(Bd_PF!$J:$J,MATCH(Tab_SuiviOF[[#This Row],[REFERENCE]],Bd_PF!$C:$C,0))</f>
        <v>OTS</v>
      </c>
      <c r="M281" t="str">
        <f>INDEX(Bd_PF!$K:$K,MATCH(Tab_SuiviOF[[#This Row],[REFERENCE]],Bd_PF!$C:$C,0))</f>
        <v>Produit pesé</v>
      </c>
      <c r="N281" s="3">
        <v>43137</v>
      </c>
      <c r="O281" s="3">
        <v>43138</v>
      </c>
      <c r="P281" s="5">
        <f>YEAR(Tab_SuiviOF[[#This Row],[DATEFINREVISEE]])</f>
        <v>2018</v>
      </c>
      <c r="Q281" s="5">
        <f>MONTH(Tab_SuiviOF[[#This Row],[DATEFINREVISEE]])</f>
        <v>2</v>
      </c>
      <c r="R281" s="5">
        <f>WEEKNUM(Tab_SuiviOF[[#This Row],[DATEFINREVISEE]],21)</f>
        <v>6</v>
      </c>
      <c r="S281">
        <v>5000</v>
      </c>
      <c r="T281">
        <v>500</v>
      </c>
      <c r="U281">
        <v>487</v>
      </c>
      <c r="V281" s="4">
        <f>Tab_SuiviOF[[#This Row],[QTEBL]]*Tab_SuiviOF[[#This Row],[POIDS NET]]</f>
        <v>219.15</v>
      </c>
      <c r="W281" s="4">
        <f>IFERROR(INDEX(Bd_MÉLANGES!$I:$I,MATCH('Bd_FABRICATIONS PF'!$G:$G,Bd_MÉLANGES!$J:$J,0)),0)</f>
        <v>224.9</v>
      </c>
      <c r="X281" s="4">
        <f>IFERROR(INDEX(Bd_MÉLANGES!$K:$K,MATCH(Tab_SuiviOF[[#This Row],[LOT A PRENDRE EN COMPTE]],Bd_MÉLANGES!$J:$J,0)),0)</f>
        <v>225.01000000000002</v>
      </c>
    </row>
    <row r="282" spans="1:24" hidden="1" x14ac:dyDescent="0.2">
      <c r="A282">
        <v>102</v>
      </c>
      <c r="B282">
        <v>5</v>
      </c>
      <c r="C282">
        <v>41300</v>
      </c>
      <c r="D282">
        <v>685903</v>
      </c>
      <c r="E282">
        <v>46029</v>
      </c>
      <c r="F282" t="str">
        <f t="array" ref="F282">INDEX(Bd_VENTILATIONS!$G:$G,MATCH(Tab_SuiviOF[[#This Row],[REFERENCE]]&amp;Tab_SuiviOF[[#This Row],[BLNO]],Bd_VENTILATIONS!$F:$F&amp;Bd_VENTILATIONS!$D:$D,0))</f>
        <v>A038M03-1</v>
      </c>
      <c r="G282" t="str">
        <f>IFERROR(MID(Tab_SuiviOF[[#This Row],[LOT]],1,SEARCH("-",Tab_SuiviOF[[#This Row],[LOT]])-1),Tab_SuiviOF[[#This Row],[LOT]])</f>
        <v>A038M03</v>
      </c>
      <c r="H282" t="s">
        <v>500</v>
      </c>
      <c r="I282" t="str">
        <f>INDEX(Bd_PF!$E:$E,MATCH(Tab_SuiviOF[[#This Row],[REFERENCE]],Bd_PF!$C:$C,0))</f>
        <v>Bouillon de légumes - boite 1 kg "NUTRISENS PERFORMANCE"</v>
      </c>
      <c r="J282" t="str">
        <f>INDEX(Bd_PF!$D:$D,MATCH(Tab_SuiviOF[[#This Row],[REFERENCE]],Bd_PF!$C:$C,0))</f>
        <v>SF01312</v>
      </c>
      <c r="K282" s="4">
        <f>INDEX(Bd_PF!$I:$I,MATCH(Tab_SuiviOF[[#This Row],[REFERENCE]],Bd_PF!$C:$C,0))</f>
        <v>1</v>
      </c>
      <c r="L282" t="str">
        <f>INDEX(Bd_PF!$J:$J,MATCH(Tab_SuiviOF[[#This Row],[REFERENCE]],Bd_PF!$C:$C,0))</f>
        <v>OTS</v>
      </c>
      <c r="M282" t="str">
        <f>INDEX(Bd_PF!$K:$K,MATCH(Tab_SuiviOF[[#This Row],[REFERENCE]],Bd_PF!$C:$C,0))</f>
        <v>Produit pesé</v>
      </c>
      <c r="N282" s="3">
        <v>43138</v>
      </c>
      <c r="O282" s="3">
        <v>43138</v>
      </c>
      <c r="P282" s="5">
        <f>YEAR(Tab_SuiviOF[[#This Row],[DATEFINREVISEE]])</f>
        <v>2018</v>
      </c>
      <c r="Q282" s="5">
        <f>MONTH(Tab_SuiviOF[[#This Row],[DATEFINREVISEE]])</f>
        <v>2</v>
      </c>
      <c r="R282" s="5">
        <f>WEEKNUM(Tab_SuiviOF[[#This Row],[DATEFINREVISEE]],21)</f>
        <v>6</v>
      </c>
      <c r="S282">
        <v>648</v>
      </c>
      <c r="T282">
        <v>648</v>
      </c>
      <c r="U282">
        <v>642</v>
      </c>
      <c r="V282" s="4">
        <f>Tab_SuiviOF[[#This Row],[QTEBL]]*Tab_SuiviOF[[#This Row],[POIDS NET]]</f>
        <v>642</v>
      </c>
      <c r="W282" s="4">
        <f>IFERROR(INDEX(Bd_MÉLANGES!$I:$I,MATCH('Bd_FABRICATIONS PF'!$G:$G,Bd_MÉLANGES!$J:$J,0)),0)</f>
        <v>648.4</v>
      </c>
      <c r="X282" s="4">
        <f>IFERROR(INDEX(Bd_MÉLANGES!$K:$K,MATCH(Tab_SuiviOF[[#This Row],[LOT A PRENDRE EN COMPTE]],Bd_MÉLANGES!$J:$J,0)),0)</f>
        <v>647.99000000000012</v>
      </c>
    </row>
    <row r="283" spans="1:24" hidden="1" x14ac:dyDescent="0.2">
      <c r="A283">
        <v>102</v>
      </c>
      <c r="B283">
        <v>5</v>
      </c>
      <c r="C283">
        <v>41313</v>
      </c>
      <c r="D283">
        <v>686038</v>
      </c>
      <c r="E283">
        <v>46001</v>
      </c>
      <c r="F283" t="str">
        <f t="array" ref="F283">INDEX(Bd_VENTILATIONS!$G:$G,MATCH(Tab_SuiviOF[[#This Row],[REFERENCE]]&amp;Tab_SuiviOF[[#This Row],[BLNO]],Bd_VENTILATIONS!$F:$F&amp;Bd_VENTILATIONS!$D:$D,0))</f>
        <v>A032MR08-2</v>
      </c>
      <c r="G283" t="str">
        <f>IFERROR(MID(Tab_SuiviOF[[#This Row],[LOT]],1,SEARCH("-",Tab_SuiviOF[[#This Row],[LOT]])-1),Tab_SuiviOF[[#This Row],[LOT]])</f>
        <v>A032MR08</v>
      </c>
      <c r="H283" t="s">
        <v>1057</v>
      </c>
      <c r="I283" t="str">
        <f>INDEX(Bd_PF!$E:$E,MATCH(Tab_SuiviOF[[#This Row],[REFERENCE]],Bd_PF!$C:$C,0))</f>
        <v>Eau gélifiée parfum orange sucré sachet 80g  "Tonus Line"</v>
      </c>
      <c r="J283" t="str">
        <f>INDEX(Bd_PF!$D:$D,MATCH(Tab_SuiviOF[[#This Row],[REFERENCE]],Bd_PF!$C:$C,0))</f>
        <v>SF00720</v>
      </c>
      <c r="K283" s="4">
        <f>INDEX(Bd_PF!$I:$I,MATCH(Tab_SuiviOF[[#This Row],[REFERENCE]],Bd_PF!$C:$C,0))</f>
        <v>0.08</v>
      </c>
      <c r="L283" t="str">
        <f>INDEX(Bd_PF!$J:$J,MATCH(Tab_SuiviOF[[#This Row],[REFERENCE]],Bd_PF!$C:$C,0))</f>
        <v>Tecse</v>
      </c>
      <c r="M283" t="str">
        <f>INDEX(Bd_PF!$K:$K,MATCH(Tab_SuiviOF[[#This Row],[REFERENCE]],Bd_PF!$C:$C,0))</f>
        <v>Produit pesé</v>
      </c>
      <c r="N283" s="3">
        <v>43137</v>
      </c>
      <c r="O283" s="3">
        <v>43138</v>
      </c>
      <c r="P283" s="5">
        <f>YEAR(Tab_SuiviOF[[#This Row],[DATEFINREVISEE]])</f>
        <v>2018</v>
      </c>
      <c r="Q283" s="5">
        <f>MONTH(Tab_SuiviOF[[#This Row],[DATEFINREVISEE]])</f>
        <v>2</v>
      </c>
      <c r="R283" s="5">
        <f>WEEKNUM(Tab_SuiviOF[[#This Row],[DATEFINREVISEE]],21)</f>
        <v>6</v>
      </c>
      <c r="S283">
        <v>2535</v>
      </c>
      <c r="T283">
        <v>2535</v>
      </c>
      <c r="U283">
        <v>2321</v>
      </c>
      <c r="V283" s="4">
        <f>Tab_SuiviOF[[#This Row],[QTEBL]]*Tab_SuiviOF[[#This Row],[POIDS NET]]</f>
        <v>185.68</v>
      </c>
      <c r="W283" s="4">
        <f>IFERROR(INDEX(Bd_MÉLANGES!$I:$I,MATCH('Bd_FABRICATIONS PF'!$G:$G,Bd_MÉLANGES!$J:$J,0)),0)</f>
        <v>0</v>
      </c>
      <c r="X283" s="4">
        <f>IFERROR(INDEX(Bd_MÉLANGES!$K:$K,MATCH(Tab_SuiviOF[[#This Row],[LOT A PRENDRE EN COMPTE]],Bd_MÉLANGES!$J:$J,0)),0)</f>
        <v>0</v>
      </c>
    </row>
    <row r="284" spans="1:24" hidden="1" x14ac:dyDescent="0.2">
      <c r="A284">
        <v>102</v>
      </c>
      <c r="B284">
        <v>5</v>
      </c>
      <c r="C284">
        <v>41341</v>
      </c>
      <c r="D284">
        <v>686387</v>
      </c>
      <c r="E284">
        <v>46002</v>
      </c>
      <c r="F284" t="str">
        <f t="array" ref="F284">INDEX(Bd_VENTILATIONS!$G:$G,MATCH(Tab_SuiviOF[[#This Row],[REFERENCE]]&amp;Tab_SuiviOF[[#This Row],[BLNO]],Bd_VENTILATIONS!$F:$F&amp;Bd_VENTILATIONS!$D:$D,0))</f>
        <v>A037MR05-5</v>
      </c>
      <c r="G284" t="str">
        <f>IFERROR(MID(Tab_SuiviOF[[#This Row],[LOT]],1,SEARCH("-",Tab_SuiviOF[[#This Row],[LOT]])-1),Tab_SuiviOF[[#This Row],[LOT]])</f>
        <v>A037MR05</v>
      </c>
      <c r="H284" t="s">
        <v>197</v>
      </c>
      <c r="I284" t="str">
        <f>INDEX(Bd_PF!$E:$E,MATCH(Tab_SuiviOF[[#This Row],[REFERENCE]],Bd_PF!$C:$C,0))</f>
        <v>Court bouillon - seau 15 Kg - "Morvandelles"</v>
      </c>
      <c r="J284" t="str">
        <f>INDEX(Bd_PF!$D:$D,MATCH(Tab_SuiviOF[[#This Row],[REFERENCE]],Bd_PF!$C:$C,0))</f>
        <v>SF00859</v>
      </c>
      <c r="K284" s="4">
        <f>INDEX(Bd_PF!$I:$I,MATCH(Tab_SuiviOF[[#This Row],[REFERENCE]],Bd_PF!$C:$C,0))</f>
        <v>15</v>
      </c>
      <c r="L284" t="str">
        <f>INDEX(Bd_PF!$J:$J,MATCH(Tab_SuiviOF[[#This Row],[REFERENCE]],Bd_PF!$C:$C,0))</f>
        <v>Seau</v>
      </c>
      <c r="M284" t="str">
        <f>INDEX(Bd_PF!$K:$K,MATCH(Tab_SuiviOF[[#This Row],[REFERENCE]],Bd_PF!$C:$C,0))</f>
        <v>Produit pesé</v>
      </c>
      <c r="N284" s="3">
        <v>43138</v>
      </c>
      <c r="O284" s="3">
        <v>43138</v>
      </c>
      <c r="P284" s="5">
        <f>YEAR(Tab_SuiviOF[[#This Row],[DATEFINREVISEE]])</f>
        <v>2018</v>
      </c>
      <c r="Q284" s="5">
        <f>MONTH(Tab_SuiviOF[[#This Row],[DATEFINREVISEE]])</f>
        <v>2</v>
      </c>
      <c r="R284" s="5">
        <f>WEEKNUM(Tab_SuiviOF[[#This Row],[DATEFINREVISEE]],21)</f>
        <v>6</v>
      </c>
      <c r="S284">
        <v>34</v>
      </c>
      <c r="T284">
        <v>34</v>
      </c>
      <c r="U284">
        <v>33</v>
      </c>
      <c r="V284" s="4">
        <f>Tab_SuiviOF[[#This Row],[QTEBL]]*Tab_SuiviOF[[#This Row],[POIDS NET]]</f>
        <v>495</v>
      </c>
      <c r="W284" s="4">
        <f>IFERROR(INDEX(Bd_MÉLANGES!$I:$I,MATCH('Bd_FABRICATIONS PF'!$G:$G,Bd_MÉLANGES!$J:$J,0)),0)</f>
        <v>0</v>
      </c>
      <c r="X284" s="4">
        <f>IFERROR(INDEX(Bd_MÉLANGES!$K:$K,MATCH(Tab_SuiviOF[[#This Row],[LOT A PRENDRE EN COMPTE]],Bd_MÉLANGES!$J:$J,0)),0)</f>
        <v>0</v>
      </c>
    </row>
    <row r="285" spans="1:24" hidden="1" x14ac:dyDescent="0.2">
      <c r="A285">
        <v>102</v>
      </c>
      <c r="B285">
        <v>5</v>
      </c>
      <c r="C285">
        <v>41038</v>
      </c>
      <c r="D285">
        <v>683098</v>
      </c>
      <c r="E285">
        <v>46045</v>
      </c>
      <c r="F285" t="str">
        <f t="array" ref="F285">INDEX(Bd_VENTILATIONS!$G:$G,MATCH(Tab_SuiviOF[[#This Row],[REFERENCE]]&amp;Tab_SuiviOF[[#This Row],[BLNO]],Bd_VENTILATIONS!$F:$F&amp;Bd_VENTILATIONS!$D:$D,0))</f>
        <v>A037M03-2</v>
      </c>
      <c r="G285" t="str">
        <f>IFERROR(MID(Tab_SuiviOF[[#This Row],[LOT]],1,SEARCH("-",Tab_SuiviOF[[#This Row],[LOT]])-1),Tab_SuiviOF[[#This Row],[LOT]])</f>
        <v>A037M03</v>
      </c>
      <c r="H285" t="s">
        <v>750</v>
      </c>
      <c r="I285" t="str">
        <f>INDEX(Bd_PF!$E:$E,MATCH(Tab_SuiviOF[[#This Row],[REFERENCE]],Bd_PF!$C:$C,0))</f>
        <v>Velouté de légumes variés HP HC - sachet 70g - Tonus Line</v>
      </c>
      <c r="J285" t="str">
        <f>INDEX(Bd_PF!$D:$D,MATCH(Tab_SuiviOF[[#This Row],[REFERENCE]],Bd_PF!$C:$C,0))</f>
        <v>SF00983</v>
      </c>
      <c r="K285" s="4">
        <f>INDEX(Bd_PF!$I:$I,MATCH(Tab_SuiviOF[[#This Row],[REFERENCE]],Bd_PF!$C:$C,0))</f>
        <v>7.0000000000000007E-2</v>
      </c>
      <c r="L285" t="str">
        <f>INDEX(Bd_PF!$J:$J,MATCH(Tab_SuiviOF[[#This Row],[REFERENCE]],Bd_PF!$C:$C,0))</f>
        <v>Tecse</v>
      </c>
      <c r="M285" t="str">
        <f>INDEX(Bd_PF!$K:$K,MATCH(Tab_SuiviOF[[#This Row],[REFERENCE]],Bd_PF!$C:$C,0))</f>
        <v>Produit pesé</v>
      </c>
      <c r="N285" s="3">
        <v>43139</v>
      </c>
      <c r="O285" s="3">
        <v>43139</v>
      </c>
      <c r="P285" s="5">
        <f>YEAR(Tab_SuiviOF[[#This Row],[DATEFINREVISEE]])</f>
        <v>2018</v>
      </c>
      <c r="Q285" s="5">
        <f>MONTH(Tab_SuiviOF[[#This Row],[DATEFINREVISEE]])</f>
        <v>2</v>
      </c>
      <c r="R285" s="5">
        <f>WEEKNUM(Tab_SuiviOF[[#This Row],[DATEFINREVISEE]],21)</f>
        <v>6</v>
      </c>
      <c r="S285">
        <v>2592</v>
      </c>
      <c r="T285">
        <v>2592</v>
      </c>
      <c r="U285">
        <v>2479</v>
      </c>
      <c r="V285" s="4">
        <f>Tab_SuiviOF[[#This Row],[QTEBL]]*Tab_SuiviOF[[#This Row],[POIDS NET]]</f>
        <v>173.53000000000003</v>
      </c>
      <c r="W285" s="4">
        <f>IFERROR(INDEX(Bd_MÉLANGES!$I:$I,MATCH('Bd_FABRICATIONS PF'!$G:$G,Bd_MÉLANGES!$J:$J,0)),0)</f>
        <v>181.9</v>
      </c>
      <c r="X285" s="4">
        <f>IFERROR(INDEX(Bd_MÉLANGES!$K:$K,MATCH(Tab_SuiviOF[[#This Row],[LOT A PRENDRE EN COMPTE]],Bd_MÉLANGES!$J:$J,0)),0)</f>
        <v>181.99000000000004</v>
      </c>
    </row>
    <row r="286" spans="1:24" hidden="1" x14ac:dyDescent="0.2">
      <c r="A286">
        <v>102</v>
      </c>
      <c r="B286">
        <v>5</v>
      </c>
      <c r="C286">
        <v>41050</v>
      </c>
      <c r="D286">
        <v>683238</v>
      </c>
      <c r="E286">
        <v>46033</v>
      </c>
      <c r="F286" t="str">
        <f t="array" ref="F286">INDEX(Bd_VENTILATIONS!$G:$G,MATCH(Tab_SuiviOF[[#This Row],[REFERENCE]]&amp;Tab_SuiviOF[[#This Row],[BLNO]],Bd_VENTILATIONS!$F:$F&amp;Bd_VENTILATIONS!$D:$D,0))</f>
        <v>A038M04-1</v>
      </c>
      <c r="G286" t="str">
        <f>IFERROR(MID(Tab_SuiviOF[[#This Row],[LOT]],1,SEARCH("-",Tab_SuiviOF[[#This Row],[LOT]])-1),Tab_SuiviOF[[#This Row],[LOT]])</f>
        <v>A038M04</v>
      </c>
      <c r="H286" t="s">
        <v>522</v>
      </c>
      <c r="I286" t="str">
        <f>INDEX(Bd_PF!$E:$E,MATCH(Tab_SuiviOF[[#This Row],[REFERENCE]],Bd_PF!$C:$C,0))</f>
        <v>Sauce Armoricaine 1KG "NUTRISENS PERFORMANCE"</v>
      </c>
      <c r="J286" t="str">
        <f>INDEX(Bd_PF!$D:$D,MATCH(Tab_SuiviOF[[#This Row],[REFERENCE]],Bd_PF!$C:$C,0))</f>
        <v>SF01336</v>
      </c>
      <c r="K286" s="4">
        <f>INDEX(Bd_PF!$I:$I,MATCH(Tab_SuiviOF[[#This Row],[REFERENCE]],Bd_PF!$C:$C,0))</f>
        <v>1</v>
      </c>
      <c r="L286" t="str">
        <f>INDEX(Bd_PF!$J:$J,MATCH(Tab_SuiviOF[[#This Row],[REFERENCE]],Bd_PF!$C:$C,0))</f>
        <v>OTS</v>
      </c>
      <c r="M286" t="str">
        <f>INDEX(Bd_PF!$K:$K,MATCH(Tab_SuiviOF[[#This Row],[REFERENCE]],Bd_PF!$C:$C,0))</f>
        <v>Produit pesé</v>
      </c>
      <c r="N286" s="3">
        <v>43139</v>
      </c>
      <c r="O286" s="3">
        <v>43139</v>
      </c>
      <c r="P286" s="5">
        <f>YEAR(Tab_SuiviOF[[#This Row],[DATEFINREVISEE]])</f>
        <v>2018</v>
      </c>
      <c r="Q286" s="5">
        <f>MONTH(Tab_SuiviOF[[#This Row],[DATEFINREVISEE]])</f>
        <v>2</v>
      </c>
      <c r="R286" s="5">
        <f>WEEKNUM(Tab_SuiviOF[[#This Row],[DATEFINREVISEE]],21)</f>
        <v>6</v>
      </c>
      <c r="S286">
        <v>108</v>
      </c>
      <c r="T286">
        <v>108</v>
      </c>
      <c r="U286">
        <v>105</v>
      </c>
      <c r="V286" s="4">
        <f>Tab_SuiviOF[[#This Row],[QTEBL]]*Tab_SuiviOF[[#This Row],[POIDS NET]]</f>
        <v>105</v>
      </c>
      <c r="W286" s="4">
        <f>IFERROR(INDEX(Bd_MÉLANGES!$I:$I,MATCH('Bd_FABRICATIONS PF'!$G:$G,Bd_MÉLANGES!$J:$J,0)),0)</f>
        <v>107.3</v>
      </c>
      <c r="X286" s="4">
        <f>IFERROR(INDEX(Bd_MÉLANGES!$K:$K,MATCH(Tab_SuiviOF[[#This Row],[LOT A PRENDRE EN COMPTE]],Bd_MÉLANGES!$J:$J,0)),0)</f>
        <v>108.01</v>
      </c>
    </row>
    <row r="287" spans="1:24" hidden="1" x14ac:dyDescent="0.2">
      <c r="A287">
        <v>102</v>
      </c>
      <c r="B287">
        <v>5</v>
      </c>
      <c r="C287">
        <v>41054</v>
      </c>
      <c r="D287">
        <v>683281</v>
      </c>
      <c r="E287">
        <v>46019</v>
      </c>
      <c r="F287" t="str">
        <f t="array" ref="F287">INDEX(Bd_VENTILATIONS!$G:$G,MATCH(Tab_SuiviOF[[#This Row],[REFERENCE]]&amp;Tab_SuiviOF[[#This Row],[BLNO]],Bd_VENTILATIONS!$F:$F&amp;Bd_VENTILATIONS!$D:$D,0))</f>
        <v>A037M02-1</v>
      </c>
      <c r="G287" t="str">
        <f>IFERROR(MID(Tab_SuiviOF[[#This Row],[LOT]],1,SEARCH("-",Tab_SuiviOF[[#This Row],[LOT]])-1),Tab_SuiviOF[[#This Row],[LOT]])</f>
        <v>A037M02</v>
      </c>
      <c r="H287" t="s">
        <v>480</v>
      </c>
      <c r="I287" t="str">
        <f>INDEX(Bd_PF!$E:$E,MATCH(Tab_SuiviOF[[#This Row],[REFERENCE]],Bd_PF!$C:$C,0))</f>
        <v>Jus de rôti de boeuf 1 kg  "Nutrisens Performance"</v>
      </c>
      <c r="J287" t="str">
        <f>INDEX(Bd_PF!$D:$D,MATCH(Tab_SuiviOF[[#This Row],[REFERENCE]],Bd_PF!$C:$C,0))</f>
        <v>SF01333</v>
      </c>
      <c r="K287" s="4">
        <f>INDEX(Bd_PF!$I:$I,MATCH(Tab_SuiviOF[[#This Row],[REFERENCE]],Bd_PF!$C:$C,0))</f>
        <v>1</v>
      </c>
      <c r="L287" t="str">
        <f>INDEX(Bd_PF!$J:$J,MATCH(Tab_SuiviOF[[#This Row],[REFERENCE]],Bd_PF!$C:$C,0))</f>
        <v>OTS</v>
      </c>
      <c r="M287" t="str">
        <f>INDEX(Bd_PF!$K:$K,MATCH(Tab_SuiviOF[[#This Row],[REFERENCE]],Bd_PF!$C:$C,0))</f>
        <v>Produit pesé</v>
      </c>
      <c r="N287" s="3">
        <v>43139</v>
      </c>
      <c r="O287" s="3">
        <v>43139</v>
      </c>
      <c r="P287" s="5">
        <f>YEAR(Tab_SuiviOF[[#This Row],[DATEFINREVISEE]])</f>
        <v>2018</v>
      </c>
      <c r="Q287" s="5">
        <f>MONTH(Tab_SuiviOF[[#This Row],[DATEFINREVISEE]])</f>
        <v>2</v>
      </c>
      <c r="R287" s="5">
        <f>WEEKNUM(Tab_SuiviOF[[#This Row],[DATEFINREVISEE]],21)</f>
        <v>6</v>
      </c>
      <c r="S287">
        <v>216</v>
      </c>
      <c r="T287">
        <v>216</v>
      </c>
      <c r="U287">
        <v>214</v>
      </c>
      <c r="V287" s="4">
        <f>Tab_SuiviOF[[#This Row],[QTEBL]]*Tab_SuiviOF[[#This Row],[POIDS NET]]</f>
        <v>214</v>
      </c>
      <c r="W287" s="4">
        <f>IFERROR(INDEX(Bd_MÉLANGES!$I:$I,MATCH('Bd_FABRICATIONS PF'!$G:$G,Bd_MÉLANGES!$J:$J,0)),0)</f>
        <v>216</v>
      </c>
      <c r="X287" s="4">
        <f>IFERROR(INDEX(Bd_MÉLANGES!$K:$K,MATCH(Tab_SuiviOF[[#This Row],[LOT A PRENDRE EN COMPTE]],Bd_MÉLANGES!$J:$J,0)),0)</f>
        <v>216.01</v>
      </c>
    </row>
    <row r="288" spans="1:24" hidden="1" x14ac:dyDescent="0.2">
      <c r="A288">
        <v>102</v>
      </c>
      <c r="B288">
        <v>5</v>
      </c>
      <c r="C288">
        <v>41056</v>
      </c>
      <c r="D288">
        <v>683298</v>
      </c>
      <c r="E288">
        <v>46020</v>
      </c>
      <c r="F288" t="str">
        <f t="array" ref="F288">INDEX(Bd_VENTILATIONS!$G:$G,MATCH(Tab_SuiviOF[[#This Row],[REFERENCE]]&amp;Tab_SuiviOF[[#This Row],[BLNO]],Bd_VENTILATIONS!$F:$F&amp;Bd_VENTILATIONS!$D:$D,0))</f>
        <v>A037M01-1</v>
      </c>
      <c r="G288" t="str">
        <f>IFERROR(MID(Tab_SuiviOF[[#This Row],[LOT]],1,SEARCH("-",Tab_SuiviOF[[#This Row],[LOT]])-1),Tab_SuiviOF[[#This Row],[LOT]])</f>
        <v>A037M01</v>
      </c>
      <c r="H288" t="s">
        <v>489</v>
      </c>
      <c r="I288" t="str">
        <f>INDEX(Bd_PF!$E:$E,MATCH(Tab_SuiviOF[[#This Row],[REFERENCE]],Bd_PF!$C:$C,0))</f>
        <v>Fonds brun pauvre en sodium 1 kg  "Nutrisens Performance"</v>
      </c>
      <c r="J288" t="str">
        <f>INDEX(Bd_PF!$D:$D,MATCH(Tab_SuiviOF[[#This Row],[REFERENCE]],Bd_PF!$C:$C,0))</f>
        <v>SF01323</v>
      </c>
      <c r="K288" s="4">
        <f>INDEX(Bd_PF!$I:$I,MATCH(Tab_SuiviOF[[#This Row],[REFERENCE]],Bd_PF!$C:$C,0))</f>
        <v>1</v>
      </c>
      <c r="L288" t="str">
        <f>INDEX(Bd_PF!$J:$J,MATCH(Tab_SuiviOF[[#This Row],[REFERENCE]],Bd_PF!$C:$C,0))</f>
        <v>OTS</v>
      </c>
      <c r="M288" t="str">
        <f>INDEX(Bd_PF!$K:$K,MATCH(Tab_SuiviOF[[#This Row],[REFERENCE]],Bd_PF!$C:$C,0))</f>
        <v>Produit pesé</v>
      </c>
      <c r="N288" s="3">
        <v>43139</v>
      </c>
      <c r="O288" s="3">
        <v>43139</v>
      </c>
      <c r="P288" s="5">
        <f>YEAR(Tab_SuiviOF[[#This Row],[DATEFINREVISEE]])</f>
        <v>2018</v>
      </c>
      <c r="Q288" s="5">
        <f>MONTH(Tab_SuiviOF[[#This Row],[DATEFINREVISEE]])</f>
        <v>2</v>
      </c>
      <c r="R288" s="5">
        <f>WEEKNUM(Tab_SuiviOF[[#This Row],[DATEFINREVISEE]],21)</f>
        <v>6</v>
      </c>
      <c r="S288">
        <v>324</v>
      </c>
      <c r="T288">
        <v>324</v>
      </c>
      <c r="U288">
        <v>320</v>
      </c>
      <c r="V288" s="4">
        <f>Tab_SuiviOF[[#This Row],[QTEBL]]*Tab_SuiviOF[[#This Row],[POIDS NET]]</f>
        <v>320</v>
      </c>
      <c r="W288" s="4">
        <f>IFERROR(INDEX(Bd_MÉLANGES!$I:$I,MATCH('Bd_FABRICATIONS PF'!$G:$G,Bd_MÉLANGES!$J:$J,0)),0)</f>
        <v>323.5</v>
      </c>
      <c r="X288" s="4">
        <f>IFERROR(INDEX(Bd_MÉLANGES!$K:$K,MATCH(Tab_SuiviOF[[#This Row],[LOT A PRENDRE EN COMPTE]],Bd_MÉLANGES!$J:$J,0)),0)</f>
        <v>323.98</v>
      </c>
    </row>
    <row r="289" spans="1:24" hidden="1" x14ac:dyDescent="0.2">
      <c r="A289">
        <v>102</v>
      </c>
      <c r="B289">
        <v>5</v>
      </c>
      <c r="C289">
        <v>41060</v>
      </c>
      <c r="D289">
        <v>683341</v>
      </c>
      <c r="E289">
        <v>46023</v>
      </c>
      <c r="F289" t="str">
        <f t="array" ref="F289">INDEX(Bd_VENTILATIONS!$G:$G,MATCH(Tab_SuiviOF[[#This Row],[REFERENCE]]&amp;Tab_SuiviOF[[#This Row],[BLNO]],Bd_VENTILATIONS!$F:$F&amp;Bd_VENTILATIONS!$D:$D,0))</f>
        <v>A037M07-1</v>
      </c>
      <c r="G289" t="str">
        <f>IFERROR(MID(Tab_SuiviOF[[#This Row],[LOT]],1,SEARCH("-",Tab_SuiviOF[[#This Row],[LOT]])-1),Tab_SuiviOF[[#This Row],[LOT]])</f>
        <v>A037M07</v>
      </c>
      <c r="H289" t="s">
        <v>395</v>
      </c>
      <c r="I289" t="str">
        <f>INDEX(Bd_PF!$E:$E,MATCH(Tab_SuiviOF[[#This Row],[REFERENCE]],Bd_PF!$C:$C,0))</f>
        <v>Arômatique Bouquet garni - boite 0 kg 600 - "Impact"</v>
      </c>
      <c r="J289" t="str">
        <f>INDEX(Bd_PF!$D:$D,MATCH(Tab_SuiviOF[[#This Row],[REFERENCE]],Bd_PF!$C:$C,0))</f>
        <v>SF00526</v>
      </c>
      <c r="K289" s="4">
        <f>INDEX(Bd_PF!$I:$I,MATCH(Tab_SuiviOF[[#This Row],[REFERENCE]],Bd_PF!$C:$C,0))</f>
        <v>0.6</v>
      </c>
      <c r="L289" t="str">
        <f>INDEX(Bd_PF!$J:$J,MATCH(Tab_SuiviOF[[#This Row],[REFERENCE]],Bd_PF!$C:$C,0))</f>
        <v>OTS</v>
      </c>
      <c r="M289" t="str">
        <f>INDEX(Bd_PF!$K:$K,MATCH(Tab_SuiviOF[[#This Row],[REFERENCE]],Bd_PF!$C:$C,0))</f>
        <v>Produit pesé</v>
      </c>
      <c r="N289" s="3">
        <v>43139</v>
      </c>
      <c r="O289" s="3">
        <v>43139</v>
      </c>
      <c r="P289" s="5">
        <f>YEAR(Tab_SuiviOF[[#This Row],[DATEFINREVISEE]])</f>
        <v>2018</v>
      </c>
      <c r="Q289" s="5">
        <f>MONTH(Tab_SuiviOF[[#This Row],[DATEFINREVISEE]])</f>
        <v>2</v>
      </c>
      <c r="R289" s="5">
        <f>WEEKNUM(Tab_SuiviOF[[#This Row],[DATEFINREVISEE]],21)</f>
        <v>6</v>
      </c>
      <c r="S289">
        <v>324</v>
      </c>
      <c r="T289">
        <v>324</v>
      </c>
      <c r="U289">
        <v>322</v>
      </c>
      <c r="V289" s="4">
        <f>Tab_SuiviOF[[#This Row],[QTEBL]]*Tab_SuiviOF[[#This Row],[POIDS NET]]</f>
        <v>193.2</v>
      </c>
      <c r="W289" s="4">
        <f>IFERROR(INDEX(Bd_MÉLANGES!$I:$I,MATCH('Bd_FABRICATIONS PF'!$G:$G,Bd_MÉLANGES!$J:$J,0)),0)</f>
        <v>195.1</v>
      </c>
      <c r="X289" s="4">
        <f>IFERROR(INDEX(Bd_MÉLANGES!$K:$K,MATCH(Tab_SuiviOF[[#This Row],[LOT A PRENDRE EN COMPTE]],Bd_MÉLANGES!$J:$J,0)),0)</f>
        <v>195.00000000000003</v>
      </c>
    </row>
    <row r="290" spans="1:24" hidden="1" x14ac:dyDescent="0.2">
      <c r="A290">
        <v>102</v>
      </c>
      <c r="B290">
        <v>5</v>
      </c>
      <c r="C290">
        <v>41080</v>
      </c>
      <c r="D290">
        <v>683583</v>
      </c>
      <c r="E290">
        <v>46022</v>
      </c>
      <c r="F290" t="str">
        <f t="array" ref="F290">INDEX(Bd_VENTILATIONS!$G:$G,MATCH(Tab_SuiviOF[[#This Row],[REFERENCE]]&amp;Tab_SuiviOF[[#This Row],[BLNO]],Bd_VENTILATIONS!$F:$F&amp;Bd_VENTILATIONS!$D:$D,0))</f>
        <v>A036M05-1</v>
      </c>
      <c r="G290" t="str">
        <f>IFERROR(MID(Tab_SuiviOF[[#This Row],[LOT]],1,SEARCH("-",Tab_SuiviOF[[#This Row],[LOT]])-1),Tab_SuiviOF[[#This Row],[LOT]])</f>
        <v>A036M05</v>
      </c>
      <c r="H290" t="s">
        <v>1154</v>
      </c>
      <c r="I290" t="str">
        <f>INDEX(Bd_PF!$E:$E,MATCH(Tab_SuiviOF[[#This Row],[REFERENCE]],Bd_PF!$C:$C,0))</f>
        <v>Céréal'nut HP+ saveur biscuit bte 900 g (ALLERGENES)</v>
      </c>
      <c r="J290" t="str">
        <f>INDEX(Bd_PF!$D:$D,MATCH(Tab_SuiviOF[[#This Row],[REFERENCE]],Bd_PF!$C:$C,0))</f>
        <v>SF01220</v>
      </c>
      <c r="K290" s="4">
        <f>INDEX(Bd_PF!$I:$I,MATCH(Tab_SuiviOF[[#This Row],[REFERENCE]],Bd_PF!$C:$C,0))</f>
        <v>0.9</v>
      </c>
      <c r="L290" t="str">
        <f>INDEX(Bd_PF!$J:$J,MATCH(Tab_SuiviOF[[#This Row],[REFERENCE]],Bd_PF!$C:$C,0))</f>
        <v>OTS</v>
      </c>
      <c r="M290" t="str">
        <f>INDEX(Bd_PF!$K:$K,MATCH(Tab_SuiviOF[[#This Row],[REFERENCE]],Bd_PF!$C:$C,0))</f>
        <v>Produit pesé</v>
      </c>
      <c r="N290" s="3">
        <v>43138</v>
      </c>
      <c r="O290" s="3">
        <v>43139</v>
      </c>
      <c r="P290" s="5">
        <f>YEAR(Tab_SuiviOF[[#This Row],[DATEFINREVISEE]])</f>
        <v>2018</v>
      </c>
      <c r="Q290" s="5">
        <f>MONTH(Tab_SuiviOF[[#This Row],[DATEFINREVISEE]])</f>
        <v>2</v>
      </c>
      <c r="R290" s="5">
        <f>WEEKNUM(Tab_SuiviOF[[#This Row],[DATEFINREVISEE]],21)</f>
        <v>6</v>
      </c>
      <c r="S290">
        <v>756</v>
      </c>
      <c r="T290">
        <v>756</v>
      </c>
      <c r="U290">
        <v>758</v>
      </c>
      <c r="V290" s="4">
        <f>Tab_SuiviOF[[#This Row],[QTEBL]]*Tab_SuiviOF[[#This Row],[POIDS NET]]</f>
        <v>682.2</v>
      </c>
      <c r="W290" s="4">
        <f>IFERROR(INDEX(Bd_MÉLANGES!$I:$I,MATCH('Bd_FABRICATIONS PF'!$G:$G,Bd_MÉLANGES!$J:$J,0)),0)</f>
        <v>686.8</v>
      </c>
      <c r="X290" s="4">
        <f>IFERROR(INDEX(Bd_MÉLANGES!$K:$K,MATCH(Tab_SuiviOF[[#This Row],[LOT A PRENDRE EN COMPTE]],Bd_MÉLANGES!$J:$J,0)),0)</f>
        <v>681.0200000000001</v>
      </c>
    </row>
    <row r="291" spans="1:24" hidden="1" x14ac:dyDescent="0.2">
      <c r="A291">
        <v>102</v>
      </c>
      <c r="B291">
        <v>5</v>
      </c>
      <c r="C291">
        <v>41084</v>
      </c>
      <c r="D291">
        <v>683625</v>
      </c>
      <c r="E291">
        <v>46032</v>
      </c>
      <c r="F291" t="str">
        <f t="array" ref="F291">INDEX(Bd_VENTILATIONS!$G:$G,MATCH(Tab_SuiviOF[[#This Row],[REFERENCE]]&amp;Tab_SuiviOF[[#This Row],[BLNO]],Bd_VENTILATIONS!$F:$F&amp;Bd_VENTILATIONS!$D:$D,0))</f>
        <v>A036M06-2</v>
      </c>
      <c r="G291" t="str">
        <f>IFERROR(MID(Tab_SuiviOF[[#This Row],[LOT]],1,SEARCH("-",Tab_SuiviOF[[#This Row],[LOT]])-1),Tab_SuiviOF[[#This Row],[LOT]])</f>
        <v>A036M06</v>
      </c>
      <c r="H291" t="s">
        <v>765</v>
      </c>
      <c r="I291" t="str">
        <f>INDEX(Bd_PF!$E:$E,MATCH(Tab_SuiviOF[[#This Row],[REFERENCE]],Bd_PF!$C:$C,0))</f>
        <v>Céréales instant saveur cacao Tonus Line 650 g</v>
      </c>
      <c r="J291" t="str">
        <f>INDEX(Bd_PF!$D:$D,MATCH(Tab_SuiviOF[[#This Row],[REFERENCE]],Bd_PF!$C:$C,0))</f>
        <v>SF01238</v>
      </c>
      <c r="K291" s="4">
        <f>INDEX(Bd_PF!$I:$I,MATCH(Tab_SuiviOF[[#This Row],[REFERENCE]],Bd_PF!$C:$C,0))</f>
        <v>0.65</v>
      </c>
      <c r="L291" t="str">
        <f>INDEX(Bd_PF!$J:$J,MATCH(Tab_SuiviOF[[#This Row],[REFERENCE]],Bd_PF!$C:$C,0))</f>
        <v>Tecse</v>
      </c>
      <c r="M291" t="str">
        <f>INDEX(Bd_PF!$K:$K,MATCH(Tab_SuiviOF[[#This Row],[REFERENCE]],Bd_PF!$C:$C,0))</f>
        <v>Produit pesé</v>
      </c>
      <c r="N291" s="3">
        <v>43139</v>
      </c>
      <c r="O291" s="3">
        <v>43139</v>
      </c>
      <c r="P291" s="5">
        <f>YEAR(Tab_SuiviOF[[#This Row],[DATEFINREVISEE]])</f>
        <v>2018</v>
      </c>
      <c r="Q291" s="5">
        <f>MONTH(Tab_SuiviOF[[#This Row],[DATEFINREVISEE]])</f>
        <v>2</v>
      </c>
      <c r="R291" s="5">
        <f>WEEKNUM(Tab_SuiviOF[[#This Row],[DATEFINREVISEE]],21)</f>
        <v>6</v>
      </c>
      <c r="S291">
        <v>972</v>
      </c>
      <c r="T291">
        <v>972</v>
      </c>
      <c r="U291">
        <v>963</v>
      </c>
      <c r="V291" s="4">
        <f>Tab_SuiviOF[[#This Row],[QTEBL]]*Tab_SuiviOF[[#This Row],[POIDS NET]]</f>
        <v>625.95000000000005</v>
      </c>
      <c r="W291" s="4">
        <f>IFERROR(INDEX(Bd_MÉLANGES!$I:$I,MATCH('Bd_FABRICATIONS PF'!$G:$G,Bd_MÉLANGES!$J:$J,0)),0)</f>
        <v>636.20000000000005</v>
      </c>
      <c r="X291" s="4">
        <f>IFERROR(INDEX(Bd_MÉLANGES!$K:$K,MATCH(Tab_SuiviOF[[#This Row],[LOT A PRENDRE EN COMPTE]],Bd_MÉLANGES!$J:$J,0)),0)</f>
        <v>631.99999999999989</v>
      </c>
    </row>
    <row r="292" spans="1:24" hidden="1" x14ac:dyDescent="0.2">
      <c r="A292">
        <v>102</v>
      </c>
      <c r="B292">
        <v>5</v>
      </c>
      <c r="C292">
        <v>41088</v>
      </c>
      <c r="D292">
        <v>683656</v>
      </c>
      <c r="E292">
        <v>46014</v>
      </c>
      <c r="F292" t="str">
        <f t="array" ref="F292">INDEX(Bd_VENTILATIONS!$G:$G,MATCH(Tab_SuiviOF[[#This Row],[REFERENCE]]&amp;Tab_SuiviOF[[#This Row],[BLNO]],Bd_VENTILATIONS!$F:$F&amp;Bd_VENTILATIONS!$D:$D,0))</f>
        <v>A036M03-2</v>
      </c>
      <c r="G292" t="str">
        <f>IFERROR(MID(Tab_SuiviOF[[#This Row],[LOT]],1,SEARCH("-",Tab_SuiviOF[[#This Row],[LOT]])-1),Tab_SuiviOF[[#This Row],[LOT]])</f>
        <v>A036M03</v>
      </c>
      <c r="H292" t="s">
        <v>898</v>
      </c>
      <c r="I292" t="str">
        <f>INDEX(Bd_PF!$E:$E,MATCH(Tab_SuiviOF[[#This Row],[REFERENCE]],Bd_PF!$C:$C,0))</f>
        <v>Entremets à froid parfum chocolat avec édulcorants sachet 50g "NUTRISENS MEDICAL</v>
      </c>
      <c r="J292" t="str">
        <f>INDEX(Bd_PF!$D:$D,MATCH(Tab_SuiviOF[[#This Row],[REFERENCE]],Bd_PF!$C:$C,0))</f>
        <v>SF01406</v>
      </c>
      <c r="K292" s="4">
        <f>INDEX(Bd_PF!$I:$I,MATCH(Tab_SuiviOF[[#This Row],[REFERENCE]],Bd_PF!$C:$C,0))</f>
        <v>0.05</v>
      </c>
      <c r="L292" t="str">
        <f>INDEX(Bd_PF!$J:$J,MATCH(Tab_SuiviOF[[#This Row],[REFERENCE]],Bd_PF!$C:$C,0))</f>
        <v>Tecse</v>
      </c>
      <c r="M292" t="str">
        <f>INDEX(Bd_PF!$K:$K,MATCH(Tab_SuiviOF[[#This Row],[REFERENCE]],Bd_PF!$C:$C,0))</f>
        <v>Produit pesé</v>
      </c>
      <c r="N292" s="3">
        <v>43138</v>
      </c>
      <c r="O292" s="3">
        <v>43139</v>
      </c>
      <c r="P292" s="5">
        <f>YEAR(Tab_SuiviOF[[#This Row],[DATEFINREVISEE]])</f>
        <v>2018</v>
      </c>
      <c r="Q292" s="5">
        <f>MONTH(Tab_SuiviOF[[#This Row],[DATEFINREVISEE]])</f>
        <v>2</v>
      </c>
      <c r="R292" s="5">
        <f>WEEKNUM(Tab_SuiviOF[[#This Row],[DATEFINREVISEE]],21)</f>
        <v>6</v>
      </c>
      <c r="S292">
        <v>2592</v>
      </c>
      <c r="T292">
        <v>2592</v>
      </c>
      <c r="U292">
        <v>2435</v>
      </c>
      <c r="V292" s="4">
        <f>Tab_SuiviOF[[#This Row],[QTEBL]]*Tab_SuiviOF[[#This Row],[POIDS NET]]</f>
        <v>121.75</v>
      </c>
      <c r="W292" s="4">
        <f>IFERROR(INDEX(Bd_MÉLANGES!$I:$I,MATCH('Bd_FABRICATIONS PF'!$G:$G,Bd_MÉLANGES!$J:$J,0)),0)</f>
        <v>129.69999999999999</v>
      </c>
      <c r="X292" s="4">
        <f>IFERROR(INDEX(Bd_MÉLANGES!$K:$K,MATCH(Tab_SuiviOF[[#This Row],[LOT A PRENDRE EN COMPTE]],Bd_MÉLANGES!$J:$J,0)),0)</f>
        <v>129.60000000000002</v>
      </c>
    </row>
    <row r="293" spans="1:24" hidden="1" x14ac:dyDescent="0.2">
      <c r="A293">
        <v>102</v>
      </c>
      <c r="B293">
        <v>5</v>
      </c>
      <c r="C293">
        <v>41098</v>
      </c>
      <c r="D293">
        <v>683750</v>
      </c>
      <c r="E293">
        <v>46025</v>
      </c>
      <c r="F293" t="str">
        <f t="array" ref="F293">INDEX(Bd_VENTILATIONS!$G:$G,MATCH(Tab_SuiviOF[[#This Row],[REFERENCE]]&amp;Tab_SuiviOF[[#This Row],[BLNO]],Bd_VENTILATIONS!$F:$F&amp;Bd_VENTILATIONS!$D:$D,0))</f>
        <v>A036M01-2</v>
      </c>
      <c r="G293" t="str">
        <f>IFERROR(MID(Tab_SuiviOF[[#This Row],[LOT]],1,SEARCH("-",Tab_SuiviOF[[#This Row],[LOT]])-1),Tab_SuiviOF[[#This Row],[LOT]])</f>
        <v>A036M01</v>
      </c>
      <c r="H293" t="s">
        <v>336</v>
      </c>
      <c r="I293" t="str">
        <f>INDEX(Bd_PF!$E:$E,MATCH(Tab_SuiviOF[[#This Row],[REFERENCE]],Bd_PF!$C:$C,0))</f>
        <v>Gâteau énergétique fruits rouges sachet 100g (12 par étui)</v>
      </c>
      <c r="J293" t="str">
        <f>INDEX(Bd_PF!$D:$D,MATCH(Tab_SuiviOF[[#This Row],[REFERENCE]],Bd_PF!$C:$C,0))</f>
        <v>SF01371</v>
      </c>
      <c r="K293" s="4">
        <f>INDEX(Bd_PF!$I:$I,MATCH(Tab_SuiviOF[[#This Row],[REFERENCE]],Bd_PF!$C:$C,0))</f>
        <v>0.1</v>
      </c>
      <c r="L293" t="str">
        <f>INDEX(Bd_PF!$J:$J,MATCH(Tab_SuiviOF[[#This Row],[REFERENCE]],Bd_PF!$C:$C,0))</f>
        <v>Tecse</v>
      </c>
      <c r="M293" t="str">
        <f>INDEX(Bd_PF!$K:$K,MATCH(Tab_SuiviOF[[#This Row],[REFERENCE]],Bd_PF!$C:$C,0))</f>
        <v>Produit pesé</v>
      </c>
      <c r="N293" s="3">
        <v>43139</v>
      </c>
      <c r="O293" s="3">
        <v>43139</v>
      </c>
      <c r="P293" s="5">
        <f>YEAR(Tab_SuiviOF[[#This Row],[DATEFINREVISEE]])</f>
        <v>2018</v>
      </c>
      <c r="Q293" s="5">
        <f>MONTH(Tab_SuiviOF[[#This Row],[DATEFINREVISEE]])</f>
        <v>2</v>
      </c>
      <c r="R293" s="5">
        <f>WEEKNUM(Tab_SuiviOF[[#This Row],[DATEFINREVISEE]],21)</f>
        <v>6</v>
      </c>
      <c r="S293">
        <v>1440</v>
      </c>
      <c r="T293">
        <v>1440</v>
      </c>
      <c r="U293">
        <v>1356</v>
      </c>
      <c r="V293" s="4">
        <f>Tab_SuiviOF[[#This Row],[QTEBL]]*Tab_SuiviOF[[#This Row],[POIDS NET]]</f>
        <v>135.6</v>
      </c>
      <c r="W293" s="4">
        <f>IFERROR(INDEX(Bd_MÉLANGES!$I:$I,MATCH('Bd_FABRICATIONS PF'!$G:$G,Bd_MÉLANGES!$J:$J,0)),0)</f>
        <v>143.9</v>
      </c>
      <c r="X293" s="4">
        <f>IFERROR(INDEX(Bd_MÉLANGES!$K:$K,MATCH(Tab_SuiviOF[[#This Row],[LOT A PRENDRE EN COMPTE]],Bd_MÉLANGES!$J:$J,0)),0)</f>
        <v>143.99000000000004</v>
      </c>
    </row>
    <row r="294" spans="1:24" hidden="1" x14ac:dyDescent="0.2">
      <c r="A294">
        <v>102</v>
      </c>
      <c r="B294">
        <v>5</v>
      </c>
      <c r="C294">
        <v>41326</v>
      </c>
      <c r="D294">
        <v>686252</v>
      </c>
      <c r="E294">
        <v>46011</v>
      </c>
      <c r="F294" t="str">
        <f t="array" ref="F294">INDEX(Bd_VENTILATIONS!$G:$G,MATCH(Tab_SuiviOF[[#This Row],[REFERENCE]]&amp;Tab_SuiviOF[[#This Row],[BLNO]],Bd_VENTILATIONS!$F:$F&amp;Bd_VENTILATIONS!$D:$D,0))</f>
        <v>A038R01-5</v>
      </c>
      <c r="G294" t="str">
        <f>IFERROR(MID(Tab_SuiviOF[[#This Row],[LOT]],1,SEARCH("-",Tab_SuiviOF[[#This Row],[LOT]])-1),Tab_SuiviOF[[#This Row],[LOT]])</f>
        <v>A038R01</v>
      </c>
      <c r="H294" t="s">
        <v>209</v>
      </c>
      <c r="I294" t="str">
        <f>INDEX(Bd_PF!$E:$E,MATCH(Tab_SuiviOF[[#This Row],[REFERENCE]],Bd_PF!$C:$C,0))</f>
        <v>Protéine max - seau 1 kg</v>
      </c>
      <c r="J294" t="str">
        <f>INDEX(Bd_PF!$D:$D,MATCH(Tab_SuiviOF[[#This Row],[REFERENCE]],Bd_PF!$C:$C,0))</f>
        <v>SF01266</v>
      </c>
      <c r="K294" s="4">
        <f>INDEX(Bd_PF!$I:$I,MATCH(Tab_SuiviOF[[#This Row],[REFERENCE]],Bd_PF!$C:$C,0))</f>
        <v>1</v>
      </c>
      <c r="L294" t="str">
        <f>INDEX(Bd_PF!$J:$J,MATCH(Tab_SuiviOF[[#This Row],[REFERENCE]],Bd_PF!$C:$C,0))</f>
        <v>Seau</v>
      </c>
      <c r="M294" t="str">
        <f>INDEX(Bd_PF!$K:$K,MATCH(Tab_SuiviOF[[#This Row],[REFERENCE]],Bd_PF!$C:$C,0))</f>
        <v>Reconditionnement</v>
      </c>
      <c r="N294" s="3">
        <v>43139</v>
      </c>
      <c r="O294" s="3">
        <v>43139</v>
      </c>
      <c r="P294" s="5">
        <f>YEAR(Tab_SuiviOF[[#This Row],[DATEFINREVISEE]])</f>
        <v>2018</v>
      </c>
      <c r="Q294" s="5">
        <f>MONTH(Tab_SuiviOF[[#This Row],[DATEFINREVISEE]])</f>
        <v>2</v>
      </c>
      <c r="R294" s="5">
        <f>WEEKNUM(Tab_SuiviOF[[#This Row],[DATEFINREVISEE]],21)</f>
        <v>6</v>
      </c>
      <c r="S294">
        <v>110</v>
      </c>
      <c r="T294">
        <v>110</v>
      </c>
      <c r="U294">
        <v>110</v>
      </c>
      <c r="V294" s="4">
        <f>Tab_SuiviOF[[#This Row],[QTEBL]]*Tab_SuiviOF[[#This Row],[POIDS NET]]</f>
        <v>110</v>
      </c>
      <c r="W294" s="4">
        <f>IFERROR(INDEX(Bd_MÉLANGES!$I:$I,MATCH('Bd_FABRICATIONS PF'!$G:$G,Bd_MÉLANGES!$J:$J,0)),0)</f>
        <v>0</v>
      </c>
      <c r="X294" s="4">
        <f>IFERROR(INDEX(Bd_MÉLANGES!$K:$K,MATCH(Tab_SuiviOF[[#This Row],[LOT A PRENDRE EN COMPTE]],Bd_MÉLANGES!$J:$J,0)),0)</f>
        <v>0</v>
      </c>
    </row>
    <row r="295" spans="1:24" hidden="1" x14ac:dyDescent="0.2">
      <c r="A295">
        <v>102</v>
      </c>
      <c r="B295">
        <v>5</v>
      </c>
      <c r="C295">
        <v>41329</v>
      </c>
      <c r="D295">
        <v>686284</v>
      </c>
      <c r="E295">
        <v>46027</v>
      </c>
      <c r="F295" t="str">
        <f t="array" ref="F295">INDEX(Bd_VENTILATIONS!$G:$G,MATCH(Tab_SuiviOF[[#This Row],[REFERENCE]]&amp;Tab_SuiviOF[[#This Row],[BLNO]],Bd_VENTILATIONS!$F:$F&amp;Bd_VENTILATIONS!$D:$D,0))</f>
        <v>A039R02-5</v>
      </c>
      <c r="G295" t="str">
        <f>IFERROR(MID(Tab_SuiviOF[[#This Row],[LOT]],1,SEARCH("-",Tab_SuiviOF[[#This Row],[LOT]])-1),Tab_SuiviOF[[#This Row],[LOT]])</f>
        <v>A039R02</v>
      </c>
      <c r="H295" t="s">
        <v>2550</v>
      </c>
      <c r="I295" t="str">
        <f>INDEX(Bd_PF!$E:$E,MATCH(Tab_SuiviOF[[#This Row],[REFERENCE]],Bd_PF!$C:$C,0))</f>
        <v>Pro Renfort 3 kg</v>
      </c>
      <c r="J295" t="str">
        <f>INDEX(Bd_PF!$D:$D,MATCH(Tab_SuiviOF[[#This Row],[REFERENCE]],Bd_PF!$C:$C,0))</f>
        <v>XMP674</v>
      </c>
      <c r="K295" s="4">
        <f>INDEX(Bd_PF!$I:$I,MATCH(Tab_SuiviOF[[#This Row],[REFERENCE]],Bd_PF!$C:$C,0))</f>
        <v>3</v>
      </c>
      <c r="L295" t="str">
        <f>INDEX(Bd_PF!$J:$J,MATCH(Tab_SuiviOF[[#This Row],[REFERENCE]],Bd_PF!$C:$C,0))</f>
        <v>Seau</v>
      </c>
      <c r="M295" t="str">
        <f>INDEX(Bd_PF!$K:$K,MATCH(Tab_SuiviOF[[#This Row],[REFERENCE]],Bd_PF!$C:$C,0))</f>
        <v>Reconditionnement</v>
      </c>
      <c r="N295" s="3">
        <v>43139</v>
      </c>
      <c r="O295" s="3">
        <v>43139</v>
      </c>
      <c r="P295" s="5">
        <f>YEAR(Tab_SuiviOF[[#This Row],[DATEFINREVISEE]])</f>
        <v>2018</v>
      </c>
      <c r="Q295" s="5">
        <f>MONTH(Tab_SuiviOF[[#This Row],[DATEFINREVISEE]])</f>
        <v>2</v>
      </c>
      <c r="R295" s="5">
        <f>WEEKNUM(Tab_SuiviOF[[#This Row],[DATEFINREVISEE]],21)</f>
        <v>6</v>
      </c>
      <c r="S295">
        <v>88</v>
      </c>
      <c r="T295">
        <v>88</v>
      </c>
      <c r="U295">
        <v>132</v>
      </c>
      <c r="V295" s="4">
        <f>Tab_SuiviOF[[#This Row],[QTEBL]]*Tab_SuiviOF[[#This Row],[POIDS NET]]</f>
        <v>396</v>
      </c>
      <c r="W295" s="4">
        <f>IFERROR(INDEX(Bd_MÉLANGES!$I:$I,MATCH('Bd_FABRICATIONS PF'!$G:$G,Bd_MÉLANGES!$J:$J,0)),0)</f>
        <v>0</v>
      </c>
      <c r="X295" s="4">
        <f>IFERROR(INDEX(Bd_MÉLANGES!$K:$K,MATCH(Tab_SuiviOF[[#This Row],[LOT A PRENDRE EN COMPTE]],Bd_MÉLANGES!$J:$J,0)),0)</f>
        <v>0</v>
      </c>
    </row>
    <row r="296" spans="1:24" hidden="1" x14ac:dyDescent="0.2">
      <c r="A296">
        <v>102</v>
      </c>
      <c r="B296">
        <v>5</v>
      </c>
      <c r="C296">
        <v>41418</v>
      </c>
      <c r="D296">
        <v>687098</v>
      </c>
      <c r="E296">
        <v>46021</v>
      </c>
      <c r="F296" t="str">
        <f t="array" ref="F296">INDEX(Bd_VENTILATIONS!$G:$G,MATCH(Tab_SuiviOF[[#This Row],[REFERENCE]]&amp;Tab_SuiviOF[[#This Row],[BLNO]],Bd_VENTILATIONS!$F:$F&amp;Bd_VENTILATIONS!$D:$D,0))</f>
        <v>A039R01-5</v>
      </c>
      <c r="G296" t="str">
        <f>IFERROR(MID(Tab_SuiviOF[[#This Row],[LOT]],1,SEARCH("-",Tab_SuiviOF[[#This Row],[LOT]])-1),Tab_SuiviOF[[#This Row],[LOT]])</f>
        <v>A039R01</v>
      </c>
      <c r="H296" t="s">
        <v>209</v>
      </c>
      <c r="I296" t="str">
        <f>INDEX(Bd_PF!$E:$E,MATCH(Tab_SuiviOF[[#This Row],[REFERENCE]],Bd_PF!$C:$C,0))</f>
        <v>Protéine max - seau 1 kg</v>
      </c>
      <c r="J296" t="str">
        <f>INDEX(Bd_PF!$D:$D,MATCH(Tab_SuiviOF[[#This Row],[REFERENCE]],Bd_PF!$C:$C,0))</f>
        <v>SF01266</v>
      </c>
      <c r="K296" s="4">
        <f>INDEX(Bd_PF!$I:$I,MATCH(Tab_SuiviOF[[#This Row],[REFERENCE]],Bd_PF!$C:$C,0))</f>
        <v>1</v>
      </c>
      <c r="L296" t="str">
        <f>INDEX(Bd_PF!$J:$J,MATCH(Tab_SuiviOF[[#This Row],[REFERENCE]],Bd_PF!$C:$C,0))</f>
        <v>Seau</v>
      </c>
      <c r="M296" t="str">
        <f>INDEX(Bd_PF!$K:$K,MATCH(Tab_SuiviOF[[#This Row],[REFERENCE]],Bd_PF!$C:$C,0))</f>
        <v>Reconditionnement</v>
      </c>
      <c r="N296" s="3">
        <v>43139</v>
      </c>
      <c r="O296" s="3">
        <v>43139</v>
      </c>
      <c r="P296" s="5">
        <f>YEAR(Tab_SuiviOF[[#This Row],[DATEFINREVISEE]])</f>
        <v>2018</v>
      </c>
      <c r="Q296" s="5">
        <f>MONTH(Tab_SuiviOF[[#This Row],[DATEFINREVISEE]])</f>
        <v>2</v>
      </c>
      <c r="R296" s="5">
        <f>WEEKNUM(Tab_SuiviOF[[#This Row],[DATEFINREVISEE]],21)</f>
        <v>6</v>
      </c>
      <c r="S296">
        <v>110</v>
      </c>
      <c r="T296">
        <v>110</v>
      </c>
      <c r="U296">
        <v>110</v>
      </c>
      <c r="V296" s="4">
        <f>Tab_SuiviOF[[#This Row],[QTEBL]]*Tab_SuiviOF[[#This Row],[POIDS NET]]</f>
        <v>110</v>
      </c>
      <c r="W296" s="4">
        <f>IFERROR(INDEX(Bd_MÉLANGES!$I:$I,MATCH('Bd_FABRICATIONS PF'!$G:$G,Bd_MÉLANGES!$J:$J,0)),0)</f>
        <v>0</v>
      </c>
      <c r="X296" s="4">
        <f>IFERROR(INDEX(Bd_MÉLANGES!$K:$K,MATCH(Tab_SuiviOF[[#This Row],[LOT A PRENDRE EN COMPTE]],Bd_MÉLANGES!$J:$J,0)),0)</f>
        <v>0</v>
      </c>
    </row>
    <row r="297" spans="1:24" hidden="1" x14ac:dyDescent="0.2">
      <c r="A297">
        <v>102</v>
      </c>
      <c r="B297">
        <v>5</v>
      </c>
      <c r="C297">
        <v>41419</v>
      </c>
      <c r="D297">
        <v>687103</v>
      </c>
      <c r="E297">
        <v>46031</v>
      </c>
      <c r="F297" t="str">
        <f t="array" ref="F297">INDEX(Bd_VENTILATIONS!$G:$G,MATCH(Tab_SuiviOF[[#This Row],[REFERENCE]]&amp;Tab_SuiviOF[[#This Row],[BLNO]],Bd_VENTILATIONS!$F:$F&amp;Bd_VENTILATIONS!$D:$D,0))</f>
        <v>A039R03-5</v>
      </c>
      <c r="G297" t="str">
        <f>IFERROR(MID(Tab_SuiviOF[[#This Row],[LOT]],1,SEARCH("-",Tab_SuiviOF[[#This Row],[LOT]])-1),Tab_SuiviOF[[#This Row],[LOT]])</f>
        <v>A039R03</v>
      </c>
      <c r="H297" t="s">
        <v>213</v>
      </c>
      <c r="I297" t="str">
        <f>INDEX(Bd_PF!$E:$E,MATCH(Tab_SuiviOF[[#This Row],[REFERENCE]],Bd_PF!$C:$C,0))</f>
        <v>Protéine max soja - seau 1 kg</v>
      </c>
      <c r="J297" t="str">
        <f>INDEX(Bd_PF!$D:$D,MATCH(Tab_SuiviOF[[#This Row],[REFERENCE]],Bd_PF!$C:$C,0))</f>
        <v>SF01147</v>
      </c>
      <c r="K297" s="4">
        <f>INDEX(Bd_PF!$I:$I,MATCH(Tab_SuiviOF[[#This Row],[REFERENCE]],Bd_PF!$C:$C,0))</f>
        <v>1</v>
      </c>
      <c r="L297" t="str">
        <f>INDEX(Bd_PF!$J:$J,MATCH(Tab_SuiviOF[[#This Row],[REFERENCE]],Bd_PF!$C:$C,0))</f>
        <v>Seau</v>
      </c>
      <c r="M297" t="str">
        <f>INDEX(Bd_PF!$K:$K,MATCH(Tab_SuiviOF[[#This Row],[REFERENCE]],Bd_PF!$C:$C,0))</f>
        <v>Reconditionnement</v>
      </c>
      <c r="N297" s="3">
        <v>43139</v>
      </c>
      <c r="O297" s="3">
        <v>43139</v>
      </c>
      <c r="P297" s="5">
        <f>YEAR(Tab_SuiviOF[[#This Row],[DATEFINREVISEE]])</f>
        <v>2018</v>
      </c>
      <c r="Q297" s="5">
        <f>MONTH(Tab_SuiviOF[[#This Row],[DATEFINREVISEE]])</f>
        <v>2</v>
      </c>
      <c r="R297" s="5">
        <f>WEEKNUM(Tab_SuiviOF[[#This Row],[DATEFINREVISEE]],21)</f>
        <v>6</v>
      </c>
      <c r="S297">
        <v>110</v>
      </c>
      <c r="T297">
        <v>110</v>
      </c>
      <c r="U297">
        <v>110</v>
      </c>
      <c r="V297" s="4">
        <f>Tab_SuiviOF[[#This Row],[QTEBL]]*Tab_SuiviOF[[#This Row],[POIDS NET]]</f>
        <v>110</v>
      </c>
      <c r="W297" s="4">
        <f>IFERROR(INDEX(Bd_MÉLANGES!$I:$I,MATCH('Bd_FABRICATIONS PF'!$G:$G,Bd_MÉLANGES!$J:$J,0)),0)</f>
        <v>0</v>
      </c>
      <c r="X297" s="4">
        <f>IFERROR(INDEX(Bd_MÉLANGES!$K:$K,MATCH(Tab_SuiviOF[[#This Row],[LOT A PRENDRE EN COMPTE]],Bd_MÉLANGES!$J:$J,0)),0)</f>
        <v>0</v>
      </c>
    </row>
    <row r="298" spans="1:24" hidden="1" x14ac:dyDescent="0.2">
      <c r="A298">
        <v>102</v>
      </c>
      <c r="B298">
        <v>5</v>
      </c>
      <c r="C298">
        <v>41424</v>
      </c>
      <c r="D298">
        <v>687203</v>
      </c>
      <c r="E298">
        <v>46034</v>
      </c>
      <c r="F298" t="str">
        <f t="array" ref="F298">INDEX(Bd_VENTILATIONS!$G:$G,MATCH(Tab_SuiviOF[[#This Row],[REFERENCE]]&amp;Tab_SuiviOF[[#This Row],[BLNO]],Bd_VENTILATIONS!$F:$F&amp;Bd_VENTILATIONS!$D:$D,0))</f>
        <v>AS06PU02-7</v>
      </c>
      <c r="G298" t="str">
        <f>IFERROR(MID(Tab_SuiviOF[[#This Row],[LOT]],1,SEARCH("-",Tab_SuiviOF[[#This Row],[LOT]])-1),Tab_SuiviOF[[#This Row],[LOT]])</f>
        <v>AS06PU02</v>
      </c>
      <c r="H298" t="s">
        <v>291</v>
      </c>
      <c r="I298" t="str">
        <f>INDEX(Bd_PF!$E:$E,MATCH(Tab_SuiviOF[[#This Row],[REFERENCE]],Bd_PF!$C:$C,0))</f>
        <v>Purée grand-mère pauvre en sodium sac 5 kg</v>
      </c>
      <c r="J298" t="str">
        <f>INDEX(Bd_PF!$D:$D,MATCH(Tab_SuiviOF[[#This Row],[REFERENCE]],Bd_PF!$C:$C,0))</f>
        <v>SF01287</v>
      </c>
      <c r="K298" s="4">
        <f>INDEX(Bd_PF!$I:$I,MATCH(Tab_SuiviOF[[#This Row],[REFERENCE]],Bd_PF!$C:$C,0))</f>
        <v>5</v>
      </c>
      <c r="L298" t="str">
        <f>INDEX(Bd_PF!$J:$J,MATCH(Tab_SuiviOF[[#This Row],[REFERENCE]],Bd_PF!$C:$C,0))</f>
        <v>Purée</v>
      </c>
      <c r="M298" t="str">
        <f>INDEX(Bd_PF!$K:$K,MATCH(Tab_SuiviOF[[#This Row],[REFERENCE]],Bd_PF!$C:$C,0))</f>
        <v>Purée</v>
      </c>
      <c r="N298" s="3">
        <v>43139</v>
      </c>
      <c r="O298" s="3">
        <v>43139</v>
      </c>
      <c r="P298" s="5">
        <f>YEAR(Tab_SuiviOF[[#This Row],[DATEFINREVISEE]])</f>
        <v>2018</v>
      </c>
      <c r="Q298" s="5">
        <f>MONTH(Tab_SuiviOF[[#This Row],[DATEFINREVISEE]])</f>
        <v>2</v>
      </c>
      <c r="R298" s="5">
        <f>WEEKNUM(Tab_SuiviOF[[#This Row],[DATEFINREVISEE]],21)</f>
        <v>6</v>
      </c>
      <c r="S298">
        <v>840</v>
      </c>
      <c r="T298">
        <v>840</v>
      </c>
      <c r="U298">
        <v>834</v>
      </c>
      <c r="V298" s="4">
        <f>Tab_SuiviOF[[#This Row],[QTEBL]]*Tab_SuiviOF[[#This Row],[POIDS NET]]</f>
        <v>4170</v>
      </c>
      <c r="W298" s="4">
        <f>IFERROR(INDEX(Bd_MÉLANGES!$I:$I,MATCH('Bd_FABRICATIONS PF'!$G:$G,Bd_MÉLANGES!$J:$J,0)),0)</f>
        <v>0</v>
      </c>
      <c r="X298" s="4">
        <f>IFERROR(INDEX(Bd_MÉLANGES!$K:$K,MATCH(Tab_SuiviOF[[#This Row],[LOT A PRENDRE EN COMPTE]],Bd_MÉLANGES!$J:$J,0)),0)</f>
        <v>0</v>
      </c>
    </row>
    <row r="299" spans="1:24" hidden="1" x14ac:dyDescent="0.2">
      <c r="A299">
        <v>102</v>
      </c>
      <c r="B299">
        <v>5</v>
      </c>
      <c r="C299">
        <v>41430</v>
      </c>
      <c r="D299">
        <v>687272</v>
      </c>
      <c r="E299">
        <v>46044</v>
      </c>
      <c r="F299" t="str">
        <f t="array" ref="F299">INDEX(Bd_VENTILATIONS!$G:$G,MATCH(Tab_SuiviOF[[#This Row],[REFERENCE]]&amp;Tab_SuiviOF[[#This Row],[BLNO]],Bd_VENTILATIONS!$F:$F&amp;Bd_VENTILATIONS!$D:$D,0))</f>
        <v>AS06PU02-7</v>
      </c>
      <c r="G299" t="str">
        <f>IFERROR(MID(Tab_SuiviOF[[#This Row],[LOT]],1,SEARCH("-",Tab_SuiviOF[[#This Row],[LOT]])-1),Tab_SuiviOF[[#This Row],[LOT]])</f>
        <v>AS06PU02</v>
      </c>
      <c r="H299" t="s">
        <v>291</v>
      </c>
      <c r="I299" t="str">
        <f>INDEX(Bd_PF!$E:$E,MATCH(Tab_SuiviOF[[#This Row],[REFERENCE]],Bd_PF!$C:$C,0))</f>
        <v>Purée grand-mère pauvre en sodium sac 5 kg</v>
      </c>
      <c r="J299" t="str">
        <f>INDEX(Bd_PF!$D:$D,MATCH(Tab_SuiviOF[[#This Row],[REFERENCE]],Bd_PF!$C:$C,0))</f>
        <v>SF01287</v>
      </c>
      <c r="K299" s="4">
        <f>INDEX(Bd_PF!$I:$I,MATCH(Tab_SuiviOF[[#This Row],[REFERENCE]],Bd_PF!$C:$C,0))</f>
        <v>5</v>
      </c>
      <c r="L299" t="str">
        <f>INDEX(Bd_PF!$J:$J,MATCH(Tab_SuiviOF[[#This Row],[REFERENCE]],Bd_PF!$C:$C,0))</f>
        <v>Purée</v>
      </c>
      <c r="M299" t="str">
        <f>INDEX(Bd_PF!$K:$K,MATCH(Tab_SuiviOF[[#This Row],[REFERENCE]],Bd_PF!$C:$C,0))</f>
        <v>Purée</v>
      </c>
      <c r="N299" s="3">
        <v>43140</v>
      </c>
      <c r="O299" s="3">
        <v>43140</v>
      </c>
      <c r="P299" s="5">
        <f>YEAR(Tab_SuiviOF[[#This Row],[DATEFINREVISEE]])</f>
        <v>2018</v>
      </c>
      <c r="Q299" s="5">
        <f>MONTH(Tab_SuiviOF[[#This Row],[DATEFINREVISEE]])</f>
        <v>2</v>
      </c>
      <c r="R299" s="5">
        <f>WEEKNUM(Tab_SuiviOF[[#This Row],[DATEFINREVISEE]],21)</f>
        <v>6</v>
      </c>
      <c r="S299">
        <v>259</v>
      </c>
      <c r="T299">
        <v>259</v>
      </c>
      <c r="U299">
        <v>258</v>
      </c>
      <c r="V299" s="4">
        <f>Tab_SuiviOF[[#This Row],[QTEBL]]*Tab_SuiviOF[[#This Row],[POIDS NET]]</f>
        <v>1290</v>
      </c>
      <c r="W299" s="4">
        <f>IFERROR(INDEX(Bd_MÉLANGES!$I:$I,MATCH('Bd_FABRICATIONS PF'!$G:$G,Bd_MÉLANGES!$J:$J,0)),0)</f>
        <v>0</v>
      </c>
      <c r="X299" s="4">
        <f>IFERROR(INDEX(Bd_MÉLANGES!$K:$K,MATCH(Tab_SuiviOF[[#This Row],[LOT A PRENDRE EN COMPTE]],Bd_MÉLANGES!$J:$J,0)),0)</f>
        <v>0</v>
      </c>
    </row>
    <row r="300" spans="1:24" hidden="1" x14ac:dyDescent="0.2">
      <c r="A300">
        <v>102</v>
      </c>
      <c r="B300">
        <v>5</v>
      </c>
      <c r="C300">
        <v>41196</v>
      </c>
      <c r="D300">
        <v>684676</v>
      </c>
      <c r="E300">
        <v>46067</v>
      </c>
      <c r="F300" t="str">
        <f t="array" ref="F300">INDEX(Bd_VENTILATIONS!$G:$G,MATCH(Tab_SuiviOF[[#This Row],[REFERENCE]]&amp;Tab_SuiviOF[[#This Row],[BLNO]],Bd_VENTILATIONS!$F:$F&amp;Bd_VENTILATIONS!$D:$D,0))</f>
        <v>A039M06-1</v>
      </c>
      <c r="G300" t="str">
        <f>IFERROR(MID(Tab_SuiviOF[[#This Row],[LOT]],1,SEARCH("-",Tab_SuiviOF[[#This Row],[LOT]])-1),Tab_SuiviOF[[#This Row],[LOT]])</f>
        <v>A039M06</v>
      </c>
      <c r="H300" t="s">
        <v>939</v>
      </c>
      <c r="I300" t="str">
        <f>INDEX(Bd_PF!$E:$E,MATCH(Tab_SuiviOF[[#This Row],[REFERENCE]],Bd_PF!$C:$C,0))</f>
        <v>Gel'froid parfum citron boite 1 kg "Tonus Line"</v>
      </c>
      <c r="J300" t="str">
        <f>INDEX(Bd_PF!$D:$D,MATCH(Tab_SuiviOF[[#This Row],[REFERENCE]],Bd_PF!$C:$C,0))</f>
        <v>SF01193</v>
      </c>
      <c r="K300" s="4">
        <f>INDEX(Bd_PF!$I:$I,MATCH(Tab_SuiviOF[[#This Row],[REFERENCE]],Bd_PF!$C:$C,0))</f>
        <v>1</v>
      </c>
      <c r="L300" t="str">
        <f>INDEX(Bd_PF!$J:$J,MATCH(Tab_SuiviOF[[#This Row],[REFERENCE]],Bd_PF!$C:$C,0))</f>
        <v>OTS</v>
      </c>
      <c r="M300" t="str">
        <f>INDEX(Bd_PF!$K:$K,MATCH(Tab_SuiviOF[[#This Row],[REFERENCE]],Bd_PF!$C:$C,0))</f>
        <v>Produit pesé</v>
      </c>
      <c r="N300" s="3">
        <v>43143</v>
      </c>
      <c r="O300" s="3">
        <v>43143</v>
      </c>
      <c r="P300" s="5">
        <f>YEAR(Tab_SuiviOF[[#This Row],[DATEFINREVISEE]])</f>
        <v>2018</v>
      </c>
      <c r="Q300" s="5">
        <f>MONTH(Tab_SuiviOF[[#This Row],[DATEFINREVISEE]])</f>
        <v>2</v>
      </c>
      <c r="R300" s="5">
        <f>WEEKNUM(Tab_SuiviOF[[#This Row],[DATEFINREVISEE]],21)</f>
        <v>7</v>
      </c>
      <c r="S300">
        <v>324</v>
      </c>
      <c r="T300">
        <v>324</v>
      </c>
      <c r="U300">
        <v>322</v>
      </c>
      <c r="V300" s="4">
        <f>Tab_SuiviOF[[#This Row],[QTEBL]]*Tab_SuiviOF[[#This Row],[POIDS NET]]</f>
        <v>322</v>
      </c>
      <c r="W300" s="4">
        <f>IFERROR(INDEX(Bd_MÉLANGES!$I:$I,MATCH('Bd_FABRICATIONS PF'!$G:$G,Bd_MÉLANGES!$J:$J,0)),0)</f>
        <v>325.5</v>
      </c>
      <c r="X300" s="4">
        <f>IFERROR(INDEX(Bd_MÉLANGES!$K:$K,MATCH(Tab_SuiviOF[[#This Row],[LOT A PRENDRE EN COMPTE]],Bd_MÉLANGES!$J:$J,0)),0)</f>
        <v>324.80999999999995</v>
      </c>
    </row>
    <row r="301" spans="1:24" hidden="1" x14ac:dyDescent="0.2">
      <c r="A301">
        <v>102</v>
      </c>
      <c r="B301">
        <v>5</v>
      </c>
      <c r="C301">
        <v>41202</v>
      </c>
      <c r="D301">
        <v>684717</v>
      </c>
      <c r="E301">
        <v>46053</v>
      </c>
      <c r="F301" t="str">
        <f t="array" ref="F301">INDEX(Bd_VENTILATIONS!$G:$G,MATCH(Tab_SuiviOF[[#This Row],[REFERENCE]]&amp;Tab_SuiviOF[[#This Row],[BLNO]],Bd_VENTILATIONS!$F:$F&amp;Bd_VENTILATIONS!$D:$D,0))</f>
        <v>A040M01-3</v>
      </c>
      <c r="G301" t="str">
        <f>IFERROR(MID(Tab_SuiviOF[[#This Row],[LOT]],1,SEARCH("-",Tab_SuiviOF[[#This Row],[LOT]])-1),Tab_SuiviOF[[#This Row],[LOT]])</f>
        <v>A040M01</v>
      </c>
      <c r="H301" t="s">
        <v>756</v>
      </c>
      <c r="I301" t="str">
        <f>INDEX(Bd_PF!$E:$E,MATCH(Tab_SuiviOF[[#This Row],[REFERENCE]],Bd_PF!$C:$C,0))</f>
        <v>Eau gélifiée parfum poire édulcoré sachet 25 g "Tonus Line"</v>
      </c>
      <c r="J301" t="str">
        <f>INDEX(Bd_PF!$D:$D,MATCH(Tab_SuiviOF[[#This Row],[REFERENCE]],Bd_PF!$C:$C,0))</f>
        <v>SF00634</v>
      </c>
      <c r="K301" s="4">
        <f>INDEX(Bd_PF!$I:$I,MATCH(Tab_SuiviOF[[#This Row],[REFERENCE]],Bd_PF!$C:$C,0))</f>
        <v>2.5000000000000001E-2</v>
      </c>
      <c r="L301" t="str">
        <f>INDEX(Bd_PF!$J:$J,MATCH(Tab_SuiviOF[[#This Row],[REFERENCE]],Bd_PF!$C:$C,0))</f>
        <v>Rovema</v>
      </c>
      <c r="M301" t="str">
        <f>INDEX(Bd_PF!$K:$K,MATCH(Tab_SuiviOF[[#This Row],[REFERENCE]],Bd_PF!$C:$C,0))</f>
        <v>Produit pesé</v>
      </c>
      <c r="N301" s="3">
        <v>43143</v>
      </c>
      <c r="O301" s="3">
        <v>43143</v>
      </c>
      <c r="P301" s="5">
        <f>YEAR(Tab_SuiviOF[[#This Row],[DATEFINREVISEE]])</f>
        <v>2018</v>
      </c>
      <c r="Q301" s="5">
        <f>MONTH(Tab_SuiviOF[[#This Row],[DATEFINREVISEE]])</f>
        <v>2</v>
      </c>
      <c r="R301" s="5">
        <f>WEEKNUM(Tab_SuiviOF[[#This Row],[DATEFINREVISEE]],21)</f>
        <v>7</v>
      </c>
      <c r="S301">
        <v>5184</v>
      </c>
      <c r="T301">
        <v>5184</v>
      </c>
      <c r="U301">
        <v>4646</v>
      </c>
      <c r="V301" s="4">
        <f>Tab_SuiviOF[[#This Row],[QTEBL]]*Tab_SuiviOF[[#This Row],[POIDS NET]]</f>
        <v>116.15</v>
      </c>
      <c r="W301" s="4">
        <f>IFERROR(INDEX(Bd_MÉLANGES!$I:$I,MATCH('Bd_FABRICATIONS PF'!$G:$G,Bd_MÉLANGES!$J:$J,0)),0)</f>
        <v>129.9</v>
      </c>
      <c r="X301" s="4">
        <f>IFERROR(INDEX(Bd_MÉLANGES!$K:$K,MATCH(Tab_SuiviOF[[#This Row],[LOT A PRENDRE EN COMPTE]],Bd_MÉLANGES!$J:$J,0)),0)</f>
        <v>130</v>
      </c>
    </row>
    <row r="302" spans="1:24" hidden="1" x14ac:dyDescent="0.2">
      <c r="A302">
        <v>102</v>
      </c>
      <c r="B302">
        <v>5</v>
      </c>
      <c r="C302">
        <v>41232</v>
      </c>
      <c r="D302">
        <v>684943</v>
      </c>
      <c r="E302">
        <v>46066</v>
      </c>
      <c r="F302" t="str">
        <f t="array" ref="F302">INDEX(Bd_VENTILATIONS!$G:$G,MATCH(Tab_SuiviOF[[#This Row],[REFERENCE]]&amp;Tab_SuiviOF[[#This Row],[BLNO]],Bd_VENTILATIONS!$F:$F&amp;Bd_VENTILATIONS!$D:$D,0))</f>
        <v>A043M04-3</v>
      </c>
      <c r="G302" t="str">
        <f>IFERROR(MID(Tab_SuiviOF[[#This Row],[LOT]],1,SEARCH("-",Tab_SuiviOF[[#This Row],[LOT]])-1),Tab_SuiviOF[[#This Row],[LOT]])</f>
        <v>A043M04</v>
      </c>
      <c r="H302" t="s">
        <v>901</v>
      </c>
      <c r="I302" t="str">
        <f>INDEX(Bd_PF!$E:$E,MATCH(Tab_SuiviOF[[#This Row],[REFERENCE]],Bd_PF!$C:$C,0))</f>
        <v>Entremets à froid parfum pistache avec édulcorants sachet 40g "NUTRISENS MEDICAL</v>
      </c>
      <c r="J302" t="str">
        <f>INDEX(Bd_PF!$D:$D,MATCH(Tab_SuiviOF[[#This Row],[REFERENCE]],Bd_PF!$C:$C,0))</f>
        <v>SF01408</v>
      </c>
      <c r="K302" s="4">
        <f>INDEX(Bd_PF!$I:$I,MATCH(Tab_SuiviOF[[#This Row],[REFERENCE]],Bd_PF!$C:$C,0))</f>
        <v>0.04</v>
      </c>
      <c r="L302" t="str">
        <f>INDEX(Bd_PF!$J:$J,MATCH(Tab_SuiviOF[[#This Row],[REFERENCE]],Bd_PF!$C:$C,0))</f>
        <v>Rovema</v>
      </c>
      <c r="M302" t="str">
        <f>INDEX(Bd_PF!$K:$K,MATCH(Tab_SuiviOF[[#This Row],[REFERENCE]],Bd_PF!$C:$C,0))</f>
        <v>Produit pesé</v>
      </c>
      <c r="N302" s="3">
        <v>43143</v>
      </c>
      <c r="O302" s="3">
        <v>43143</v>
      </c>
      <c r="P302" s="5">
        <f>YEAR(Tab_SuiviOF[[#This Row],[DATEFINREVISEE]])</f>
        <v>2018</v>
      </c>
      <c r="Q302" s="5">
        <f>MONTH(Tab_SuiviOF[[#This Row],[DATEFINREVISEE]])</f>
        <v>2</v>
      </c>
      <c r="R302" s="5">
        <f>WEEKNUM(Tab_SuiviOF[[#This Row],[DATEFINREVISEE]],21)</f>
        <v>7</v>
      </c>
      <c r="S302">
        <v>2592</v>
      </c>
      <c r="T302">
        <v>2592</v>
      </c>
      <c r="U302">
        <v>2439</v>
      </c>
      <c r="V302" s="4">
        <f>Tab_SuiviOF[[#This Row],[QTEBL]]*Tab_SuiviOF[[#This Row],[POIDS NET]]</f>
        <v>97.56</v>
      </c>
      <c r="W302" s="4">
        <f>IFERROR(INDEX(Bd_MÉLANGES!$I:$I,MATCH('Bd_FABRICATIONS PF'!$G:$G,Bd_MÉLANGES!$J:$J,0)),0)</f>
        <v>103.9</v>
      </c>
      <c r="X302" s="4">
        <f>IFERROR(INDEX(Bd_MÉLANGES!$K:$K,MATCH(Tab_SuiviOF[[#This Row],[LOT A PRENDRE EN COMPTE]],Bd_MÉLANGES!$J:$J,0)),0)</f>
        <v>103.67</v>
      </c>
    </row>
    <row r="303" spans="1:24" hidden="1" x14ac:dyDescent="0.2">
      <c r="A303">
        <v>102</v>
      </c>
      <c r="B303">
        <v>5</v>
      </c>
      <c r="C303">
        <v>41272</v>
      </c>
      <c r="D303">
        <v>685560</v>
      </c>
      <c r="E303">
        <v>46068</v>
      </c>
      <c r="F303" t="str">
        <f t="array" ref="F303">INDEX(Bd_VENTILATIONS!$G:$G,MATCH(Tab_SuiviOF[[#This Row],[REFERENCE]]&amp;Tab_SuiviOF[[#This Row],[BLNO]],Bd_VENTILATIONS!$F:$F&amp;Bd_VENTILATIONS!$D:$D,0))</f>
        <v>A039M12-2</v>
      </c>
      <c r="G303" t="str">
        <f>IFERROR(MID(Tab_SuiviOF[[#This Row],[LOT]],1,SEARCH("-",Tab_SuiviOF[[#This Row],[LOT]])-1),Tab_SuiviOF[[#This Row],[LOT]])</f>
        <v>A039M12</v>
      </c>
      <c r="H303" t="s">
        <v>256</v>
      </c>
      <c r="I303" t="str">
        <f>INDEX(Bd_PF!$E:$E,MATCH(Tab_SuiviOF[[#This Row],[REFERENCE]],Bd_PF!$C:$C,0))</f>
        <v>Rudy'Gel parfum abricot sachet 100g  "Edé Ruy"</v>
      </c>
      <c r="J303" t="str">
        <f>INDEX(Bd_PF!$D:$D,MATCH(Tab_SuiviOF[[#This Row],[REFERENCE]],Bd_PF!$C:$C,0))</f>
        <v>SF01251</v>
      </c>
      <c r="K303" s="4">
        <f>INDEX(Bd_PF!$I:$I,MATCH(Tab_SuiviOF[[#This Row],[REFERENCE]],Bd_PF!$C:$C,0))</f>
        <v>0.1</v>
      </c>
      <c r="L303" t="str">
        <f>INDEX(Bd_PF!$J:$J,MATCH(Tab_SuiviOF[[#This Row],[REFERENCE]],Bd_PF!$C:$C,0))</f>
        <v>Tecse</v>
      </c>
      <c r="M303" t="str">
        <f>INDEX(Bd_PF!$K:$K,MATCH(Tab_SuiviOF[[#This Row],[REFERENCE]],Bd_PF!$C:$C,0))</f>
        <v>Reconditionnement</v>
      </c>
      <c r="N303" s="3">
        <v>43143</v>
      </c>
      <c r="O303" s="3">
        <v>43143</v>
      </c>
      <c r="P303" s="5">
        <f>YEAR(Tab_SuiviOF[[#This Row],[DATEFINREVISEE]])</f>
        <v>2018</v>
      </c>
      <c r="Q303" s="5">
        <f>MONTH(Tab_SuiviOF[[#This Row],[DATEFINREVISEE]])</f>
        <v>2</v>
      </c>
      <c r="R303" s="5">
        <f>WEEKNUM(Tab_SuiviOF[[#This Row],[DATEFINREVISEE]],21)</f>
        <v>7</v>
      </c>
      <c r="S303">
        <v>2688</v>
      </c>
      <c r="T303">
        <v>2688</v>
      </c>
      <c r="U303">
        <v>2614</v>
      </c>
      <c r="V303" s="4">
        <f>Tab_SuiviOF[[#This Row],[QTEBL]]*Tab_SuiviOF[[#This Row],[POIDS NET]]</f>
        <v>261.40000000000003</v>
      </c>
      <c r="W303" s="4">
        <f>IFERROR(INDEX(Bd_MÉLANGES!$I:$I,MATCH('Bd_FABRICATIONS PF'!$G:$G,Bd_MÉLANGES!$J:$J,0)),0)</f>
        <v>270.10000000000002</v>
      </c>
      <c r="X303" s="4">
        <f>IFERROR(INDEX(Bd_MÉLANGES!$K:$K,MATCH(Tab_SuiviOF[[#This Row],[LOT A PRENDRE EN COMPTE]],Bd_MÉLANGES!$J:$J,0)),0)</f>
        <v>269.66000000000003</v>
      </c>
    </row>
    <row r="304" spans="1:24" hidden="1" x14ac:dyDescent="0.2">
      <c r="A304">
        <v>102</v>
      </c>
      <c r="B304">
        <v>5</v>
      </c>
      <c r="C304">
        <v>41316</v>
      </c>
      <c r="D304">
        <v>686148</v>
      </c>
      <c r="E304">
        <v>46069</v>
      </c>
      <c r="F304" t="str">
        <f t="array" ref="F304">INDEX(Bd_VENTILATIONS!$G:$G,MATCH(Tab_SuiviOF[[#This Row],[REFERENCE]]&amp;Tab_SuiviOF[[#This Row],[BLNO]],Bd_VENTILATIONS!$F:$F&amp;Bd_VENTILATIONS!$D:$D,0))</f>
        <v>A039M07-1</v>
      </c>
      <c r="G304" t="str">
        <f>IFERROR(MID(Tab_SuiviOF[[#This Row],[LOT]],1,SEARCH("-",Tab_SuiviOF[[#This Row],[LOT]])-1),Tab_SuiviOF[[#This Row],[LOT]])</f>
        <v>A039M07</v>
      </c>
      <c r="H304" t="s">
        <v>1083</v>
      </c>
      <c r="I304" t="str">
        <f>INDEX(Bd_PF!$E:$E,MATCH(Tab_SuiviOF[[#This Row],[REFERENCE]],Bd_PF!$C:$C,0))</f>
        <v>Eau gélifiée parfum citron édulcorée boite 625g "Tonus line"</v>
      </c>
      <c r="J304" t="str">
        <f>INDEX(Bd_PF!$D:$D,MATCH(Tab_SuiviOF[[#This Row],[REFERENCE]],Bd_PF!$C:$C,0))</f>
        <v>SF00723</v>
      </c>
      <c r="K304" s="4">
        <f>INDEX(Bd_PF!$I:$I,MATCH(Tab_SuiviOF[[#This Row],[REFERENCE]],Bd_PF!$C:$C,0))</f>
        <v>0.625</v>
      </c>
      <c r="L304" t="str">
        <f>INDEX(Bd_PF!$J:$J,MATCH(Tab_SuiviOF[[#This Row],[REFERENCE]],Bd_PF!$C:$C,0))</f>
        <v>OTS</v>
      </c>
      <c r="M304" t="str">
        <f>INDEX(Bd_PF!$K:$K,MATCH(Tab_SuiviOF[[#This Row],[REFERENCE]],Bd_PF!$C:$C,0))</f>
        <v>Produit pesé</v>
      </c>
      <c r="N304" s="3">
        <v>43143</v>
      </c>
      <c r="O304" s="3">
        <v>43143</v>
      </c>
      <c r="P304" s="5">
        <f>YEAR(Tab_SuiviOF[[#This Row],[DATEFINREVISEE]])</f>
        <v>2018</v>
      </c>
      <c r="Q304" s="5">
        <f>MONTH(Tab_SuiviOF[[#This Row],[DATEFINREVISEE]])</f>
        <v>2</v>
      </c>
      <c r="R304" s="5">
        <f>WEEKNUM(Tab_SuiviOF[[#This Row],[DATEFINREVISEE]],21)</f>
        <v>7</v>
      </c>
      <c r="S304">
        <v>690</v>
      </c>
      <c r="T304">
        <v>690</v>
      </c>
      <c r="U304">
        <v>690</v>
      </c>
      <c r="V304" s="4">
        <f>Tab_SuiviOF[[#This Row],[QTEBL]]*Tab_SuiviOF[[#This Row],[POIDS NET]]</f>
        <v>431.25</v>
      </c>
      <c r="W304" s="4">
        <f>IFERROR(INDEX(Bd_MÉLANGES!$I:$I,MATCH('Bd_FABRICATIONS PF'!$G:$G,Bd_MÉLANGES!$J:$J,0)),0)</f>
        <v>432.9</v>
      </c>
      <c r="X304" s="4">
        <f>IFERROR(INDEX(Bd_MÉLANGES!$K:$K,MATCH(Tab_SuiviOF[[#This Row],[LOT A PRENDRE EN COMPTE]],Bd_MÉLANGES!$J:$J,0)),0)</f>
        <v>432.01</v>
      </c>
    </row>
    <row r="305" spans="1:24" hidden="1" x14ac:dyDescent="0.2">
      <c r="A305">
        <v>102</v>
      </c>
      <c r="B305">
        <v>5</v>
      </c>
      <c r="C305">
        <v>41330</v>
      </c>
      <c r="D305">
        <v>686288</v>
      </c>
      <c r="E305">
        <v>46065</v>
      </c>
      <c r="F305" t="str">
        <f t="array" ref="F305">INDEX(Bd_VENTILATIONS!$G:$G,MATCH(Tab_SuiviOF[[#This Row],[REFERENCE]]&amp;Tab_SuiviOF[[#This Row],[BLNO]],Bd_VENTILATIONS!$F:$F&amp;Bd_VENTILATIONS!$D:$D,0))</f>
        <v>A043M03-3</v>
      </c>
      <c r="G305" t="str">
        <f>IFERROR(MID(Tab_SuiviOF[[#This Row],[LOT]],1,SEARCH("-",Tab_SuiviOF[[#This Row],[LOT]])-1),Tab_SuiviOF[[#This Row],[LOT]])</f>
        <v>A043M03</v>
      </c>
      <c r="H305" t="s">
        <v>895</v>
      </c>
      <c r="I305" t="str">
        <f>INDEX(Bd_PF!$E:$E,MATCH(Tab_SuiviOF[[#This Row],[REFERENCE]],Bd_PF!$C:$C,0))</f>
        <v>Entremets à froid parfum vanille avec édulcorants sachet 40g "NUTRISENS MEDICAL"</v>
      </c>
      <c r="J305" t="str">
        <f>INDEX(Bd_PF!$D:$D,MATCH(Tab_SuiviOF[[#This Row],[REFERENCE]],Bd_PF!$C:$C,0))</f>
        <v>SF01409</v>
      </c>
      <c r="K305" s="4">
        <f>INDEX(Bd_PF!$I:$I,MATCH(Tab_SuiviOF[[#This Row],[REFERENCE]],Bd_PF!$C:$C,0))</f>
        <v>0.04</v>
      </c>
      <c r="L305" t="str">
        <f>INDEX(Bd_PF!$J:$J,MATCH(Tab_SuiviOF[[#This Row],[REFERENCE]],Bd_PF!$C:$C,0))</f>
        <v>Rovema</v>
      </c>
      <c r="M305" t="str">
        <f>INDEX(Bd_PF!$K:$K,MATCH(Tab_SuiviOF[[#This Row],[REFERENCE]],Bd_PF!$C:$C,0))</f>
        <v>Produit pesé</v>
      </c>
      <c r="N305" s="3">
        <v>43143</v>
      </c>
      <c r="O305" s="3">
        <v>43143</v>
      </c>
      <c r="P305" s="5">
        <f>YEAR(Tab_SuiviOF[[#This Row],[DATEFINREVISEE]])</f>
        <v>2018</v>
      </c>
      <c r="Q305" s="5">
        <f>MONTH(Tab_SuiviOF[[#This Row],[DATEFINREVISEE]])</f>
        <v>2</v>
      </c>
      <c r="R305" s="5">
        <f>WEEKNUM(Tab_SuiviOF[[#This Row],[DATEFINREVISEE]],21)</f>
        <v>7</v>
      </c>
      <c r="S305">
        <v>5190</v>
      </c>
      <c r="T305">
        <v>5190</v>
      </c>
      <c r="U305">
        <v>4981</v>
      </c>
      <c r="V305" s="4">
        <f>Tab_SuiviOF[[#This Row],[QTEBL]]*Tab_SuiviOF[[#This Row],[POIDS NET]]</f>
        <v>199.24</v>
      </c>
      <c r="W305" s="4">
        <f>IFERROR(INDEX(Bd_MÉLANGES!$I:$I,MATCH('Bd_FABRICATIONS PF'!$G:$G,Bd_MÉLANGES!$J:$J,0)),0)</f>
        <v>206.1</v>
      </c>
      <c r="X305" s="4">
        <f>IFERROR(INDEX(Bd_MÉLANGES!$K:$K,MATCH(Tab_SuiviOF[[#This Row],[LOT A PRENDRE EN COMPTE]],Bd_MÉLANGES!$J:$J,0)),0)</f>
        <v>207.59</v>
      </c>
    </row>
    <row r="306" spans="1:24" hidden="1" x14ac:dyDescent="0.2">
      <c r="A306">
        <v>102</v>
      </c>
      <c r="B306">
        <v>5</v>
      </c>
      <c r="C306">
        <v>41425</v>
      </c>
      <c r="D306">
        <v>687218</v>
      </c>
      <c r="E306">
        <v>46054</v>
      </c>
      <c r="F306" t="str">
        <f t="array" ref="F306">INDEX(Bd_VENTILATIONS!$G:$G,MATCH(Tab_SuiviOF[[#This Row],[REFERENCE]]&amp;Tab_SuiviOF[[#This Row],[BLNO]],Bd_VENTILATIONS!$F:$F&amp;Bd_VENTILATIONS!$D:$D,0))</f>
        <v>A039M01-2</v>
      </c>
      <c r="G306" t="str">
        <f>IFERROR(MID(Tab_SuiviOF[[#This Row],[LOT]],1,SEARCH("-",Tab_SuiviOF[[#This Row],[LOT]])-1),Tab_SuiviOF[[#This Row],[LOT]])</f>
        <v>A039M01</v>
      </c>
      <c r="H306" t="s">
        <v>1139</v>
      </c>
      <c r="I306" t="str">
        <f>INDEX(Bd_PF!$E:$E,MATCH(Tab_SuiviOF[[#This Row],[REFERENCE]],Bd_PF!$C:$C,0))</f>
        <v>Gel' Ami - sac 1 kg - "Tonus Line"</v>
      </c>
      <c r="J306" t="str">
        <f>INDEX(Bd_PF!$D:$D,MATCH(Tab_SuiviOF[[#This Row],[REFERENCE]],Bd_PF!$C:$C,0))</f>
        <v>SF01122</v>
      </c>
      <c r="K306" s="4">
        <f>INDEX(Bd_PF!$I:$I,MATCH(Tab_SuiviOF[[#This Row],[REFERENCE]],Bd_PF!$C:$C,0))</f>
        <v>1</v>
      </c>
      <c r="L306" t="str">
        <f>INDEX(Bd_PF!$J:$J,MATCH(Tab_SuiviOF[[#This Row],[REFERENCE]],Bd_PF!$C:$C,0))</f>
        <v>Tecse</v>
      </c>
      <c r="M306" t="str">
        <f>INDEX(Bd_PF!$K:$K,MATCH(Tab_SuiviOF[[#This Row],[REFERENCE]],Bd_PF!$C:$C,0))</f>
        <v>Produit pesé</v>
      </c>
      <c r="N306" s="3">
        <v>43143</v>
      </c>
      <c r="O306" s="3">
        <v>43143</v>
      </c>
      <c r="P306" s="5">
        <f>YEAR(Tab_SuiviOF[[#This Row],[DATEFINREVISEE]])</f>
        <v>2018</v>
      </c>
      <c r="Q306" s="5">
        <f>MONTH(Tab_SuiviOF[[#This Row],[DATEFINREVISEE]])</f>
        <v>2</v>
      </c>
      <c r="R306" s="5">
        <f>WEEKNUM(Tab_SuiviOF[[#This Row],[DATEFINREVISEE]],21)</f>
        <v>7</v>
      </c>
      <c r="S306">
        <v>414</v>
      </c>
      <c r="T306">
        <v>414</v>
      </c>
      <c r="U306">
        <v>400</v>
      </c>
      <c r="V306" s="4">
        <f>Tab_SuiviOF[[#This Row],[QTEBL]]*Tab_SuiviOF[[#This Row],[POIDS NET]]</f>
        <v>400</v>
      </c>
      <c r="W306" s="4">
        <f>IFERROR(INDEX(Bd_MÉLANGES!$I:$I,MATCH('Bd_FABRICATIONS PF'!$G:$G,Bd_MÉLANGES!$J:$J,0)),0)</f>
        <v>414.7</v>
      </c>
      <c r="X306" s="4">
        <f>IFERROR(INDEX(Bd_MÉLANGES!$K:$K,MATCH(Tab_SuiviOF[[#This Row],[LOT A PRENDRE EN COMPTE]],Bd_MÉLANGES!$J:$J,0)),0)</f>
        <v>423</v>
      </c>
    </row>
    <row r="307" spans="1:24" hidden="1" x14ac:dyDescent="0.2">
      <c r="A307">
        <v>102</v>
      </c>
      <c r="B307">
        <v>5</v>
      </c>
      <c r="C307">
        <v>41426</v>
      </c>
      <c r="D307">
        <v>687224</v>
      </c>
      <c r="E307">
        <v>46055</v>
      </c>
      <c r="F307" t="str">
        <f t="array" ref="F307">INDEX(Bd_VENTILATIONS!$G:$G,MATCH(Tab_SuiviOF[[#This Row],[REFERENCE]]&amp;Tab_SuiviOF[[#This Row],[BLNO]],Bd_VENTILATIONS!$F:$F&amp;Bd_VENTILATIONS!$D:$D,0))</f>
        <v>A039M02-2</v>
      </c>
      <c r="G307" t="str">
        <f>IFERROR(MID(Tab_SuiviOF[[#This Row],[LOT]],1,SEARCH("-",Tab_SuiviOF[[#This Row],[LOT]])-1),Tab_SuiviOF[[#This Row],[LOT]])</f>
        <v>A039M02</v>
      </c>
      <c r="H307" t="s">
        <v>1139</v>
      </c>
      <c r="I307" t="str">
        <f>INDEX(Bd_PF!$E:$E,MATCH(Tab_SuiviOF[[#This Row],[REFERENCE]],Bd_PF!$C:$C,0))</f>
        <v>Gel' Ami - sac 1 kg - "Tonus Line"</v>
      </c>
      <c r="J307" t="str">
        <f>INDEX(Bd_PF!$D:$D,MATCH(Tab_SuiviOF[[#This Row],[REFERENCE]],Bd_PF!$C:$C,0))</f>
        <v>SF01122</v>
      </c>
      <c r="K307" s="4">
        <f>INDEX(Bd_PF!$I:$I,MATCH(Tab_SuiviOF[[#This Row],[REFERENCE]],Bd_PF!$C:$C,0))</f>
        <v>1</v>
      </c>
      <c r="L307" t="str">
        <f>INDEX(Bd_PF!$J:$J,MATCH(Tab_SuiviOF[[#This Row],[REFERENCE]],Bd_PF!$C:$C,0))</f>
        <v>Tecse</v>
      </c>
      <c r="M307" t="str">
        <f>INDEX(Bd_PF!$K:$K,MATCH(Tab_SuiviOF[[#This Row],[REFERENCE]],Bd_PF!$C:$C,0))</f>
        <v>Produit pesé</v>
      </c>
      <c r="N307" s="3">
        <v>43143</v>
      </c>
      <c r="O307" s="3">
        <v>43143</v>
      </c>
      <c r="P307" s="5">
        <f>YEAR(Tab_SuiviOF[[#This Row],[DATEFINREVISEE]])</f>
        <v>2018</v>
      </c>
      <c r="Q307" s="5">
        <f>MONTH(Tab_SuiviOF[[#This Row],[DATEFINREVISEE]])</f>
        <v>2</v>
      </c>
      <c r="R307" s="5">
        <f>WEEKNUM(Tab_SuiviOF[[#This Row],[DATEFINREVISEE]],21)</f>
        <v>7</v>
      </c>
      <c r="S307">
        <v>387</v>
      </c>
      <c r="T307">
        <v>387</v>
      </c>
      <c r="U307">
        <v>380</v>
      </c>
      <c r="V307" s="4">
        <f>Tab_SuiviOF[[#This Row],[QTEBL]]*Tab_SuiviOF[[#This Row],[POIDS NET]]</f>
        <v>380</v>
      </c>
      <c r="W307" s="4">
        <f>IFERROR(INDEX(Bd_MÉLANGES!$I:$I,MATCH('Bd_FABRICATIONS PF'!$G:$G,Bd_MÉLANGES!$J:$J,0)),0)</f>
        <v>387.5</v>
      </c>
      <c r="X307" s="4">
        <f>IFERROR(INDEX(Bd_MÉLANGES!$K:$K,MATCH(Tab_SuiviOF[[#This Row],[LOT A PRENDRE EN COMPTE]],Bd_MÉLANGES!$J:$J,0)),0)</f>
        <v>423</v>
      </c>
    </row>
    <row r="308" spans="1:24" hidden="1" x14ac:dyDescent="0.2">
      <c r="A308">
        <v>102</v>
      </c>
      <c r="B308">
        <v>5</v>
      </c>
      <c r="C308">
        <v>41427</v>
      </c>
      <c r="D308">
        <v>687229</v>
      </c>
      <c r="E308">
        <v>46060</v>
      </c>
      <c r="F308" t="str">
        <f t="array" ref="F308">INDEX(Bd_VENTILATIONS!$G:$G,MATCH(Tab_SuiviOF[[#This Row],[REFERENCE]]&amp;Tab_SuiviOF[[#This Row],[BLNO]],Bd_VENTILATIONS!$F:$F&amp;Bd_VENTILATIONS!$D:$D,0))</f>
        <v>A039M03-2</v>
      </c>
      <c r="G308" t="str">
        <f>IFERROR(MID(Tab_SuiviOF[[#This Row],[LOT]],1,SEARCH("-",Tab_SuiviOF[[#This Row],[LOT]])-1),Tab_SuiviOF[[#This Row],[LOT]])</f>
        <v>A039M03</v>
      </c>
      <c r="H308" t="s">
        <v>1139</v>
      </c>
      <c r="I308" t="str">
        <f>INDEX(Bd_PF!$E:$E,MATCH(Tab_SuiviOF[[#This Row],[REFERENCE]],Bd_PF!$C:$C,0))</f>
        <v>Gel' Ami - sac 1 kg - "Tonus Line"</v>
      </c>
      <c r="J308" t="str">
        <f>INDEX(Bd_PF!$D:$D,MATCH(Tab_SuiviOF[[#This Row],[REFERENCE]],Bd_PF!$C:$C,0))</f>
        <v>SF01122</v>
      </c>
      <c r="K308" s="4">
        <f>INDEX(Bd_PF!$I:$I,MATCH(Tab_SuiviOF[[#This Row],[REFERENCE]],Bd_PF!$C:$C,0))</f>
        <v>1</v>
      </c>
      <c r="L308" t="str">
        <f>INDEX(Bd_PF!$J:$J,MATCH(Tab_SuiviOF[[#This Row],[REFERENCE]],Bd_PF!$C:$C,0))</f>
        <v>Tecse</v>
      </c>
      <c r="M308" t="str">
        <f>INDEX(Bd_PF!$K:$K,MATCH(Tab_SuiviOF[[#This Row],[REFERENCE]],Bd_PF!$C:$C,0))</f>
        <v>Produit pesé</v>
      </c>
      <c r="N308" s="3">
        <v>43143</v>
      </c>
      <c r="O308" s="3">
        <v>43143</v>
      </c>
      <c r="P308" s="5">
        <f>YEAR(Tab_SuiviOF[[#This Row],[DATEFINREVISEE]])</f>
        <v>2018</v>
      </c>
      <c r="Q308" s="5">
        <f>MONTH(Tab_SuiviOF[[#This Row],[DATEFINREVISEE]])</f>
        <v>2</v>
      </c>
      <c r="R308" s="5">
        <f>WEEKNUM(Tab_SuiviOF[[#This Row],[DATEFINREVISEE]],21)</f>
        <v>7</v>
      </c>
      <c r="S308">
        <v>461</v>
      </c>
      <c r="T308">
        <v>461</v>
      </c>
      <c r="U308">
        <v>472</v>
      </c>
      <c r="V308" s="4">
        <f>Tab_SuiviOF[[#This Row],[QTEBL]]*Tab_SuiviOF[[#This Row],[POIDS NET]]</f>
        <v>472</v>
      </c>
      <c r="W308" s="4">
        <f>IFERROR(INDEX(Bd_MÉLANGES!$I:$I,MATCH('Bd_FABRICATIONS PF'!$G:$G,Bd_MÉLANGES!$J:$J,0)),0)</f>
        <v>461.1</v>
      </c>
      <c r="X308" s="4">
        <f>IFERROR(INDEX(Bd_MÉLANGES!$K:$K,MATCH(Tab_SuiviOF[[#This Row],[LOT A PRENDRE EN COMPTE]],Bd_MÉLANGES!$J:$J,0)),0)</f>
        <v>423</v>
      </c>
    </row>
    <row r="309" spans="1:24" hidden="1" x14ac:dyDescent="0.2">
      <c r="A309">
        <v>102</v>
      </c>
      <c r="B309">
        <v>5</v>
      </c>
      <c r="C309">
        <v>41428</v>
      </c>
      <c r="D309">
        <v>687234</v>
      </c>
      <c r="E309">
        <v>46056</v>
      </c>
      <c r="F309" t="str">
        <f t="array" ref="F309">INDEX(Bd_VENTILATIONS!$G:$G,MATCH(Tab_SuiviOF[[#This Row],[REFERENCE]]&amp;Tab_SuiviOF[[#This Row],[BLNO]],Bd_VENTILATIONS!$F:$F&amp;Bd_VENTILATIONS!$D:$D,0))</f>
        <v>A039M04-1</v>
      </c>
      <c r="G309" t="str">
        <f>IFERROR(MID(Tab_SuiviOF[[#This Row],[LOT]],1,SEARCH("-",Tab_SuiviOF[[#This Row],[LOT]])-1),Tab_SuiviOF[[#This Row],[LOT]])</f>
        <v>A039M04</v>
      </c>
      <c r="H309" t="s">
        <v>915</v>
      </c>
      <c r="I309" t="str">
        <f>INDEX(Bd_PF!$E:$E,MATCH(Tab_SuiviOF[[#This Row],[REFERENCE]],Bd_PF!$C:$C,0))</f>
        <v>Gel Ami bte 0.800 kg "TOL"</v>
      </c>
      <c r="J309" t="str">
        <f>INDEX(Bd_PF!$D:$D,MATCH(Tab_SuiviOF[[#This Row],[REFERENCE]],Bd_PF!$C:$C,0))</f>
        <v>SF01122</v>
      </c>
      <c r="K309" s="4">
        <f>INDEX(Bd_PF!$I:$I,MATCH(Tab_SuiviOF[[#This Row],[REFERENCE]],Bd_PF!$C:$C,0))</f>
        <v>0.8</v>
      </c>
      <c r="L309" t="str">
        <f>INDEX(Bd_PF!$J:$J,MATCH(Tab_SuiviOF[[#This Row],[REFERENCE]],Bd_PF!$C:$C,0))</f>
        <v>OTS</v>
      </c>
      <c r="M309" t="str">
        <f>INDEX(Bd_PF!$K:$K,MATCH(Tab_SuiviOF[[#This Row],[REFERENCE]],Bd_PF!$C:$C,0))</f>
        <v>Produit pesé</v>
      </c>
      <c r="N309" s="3">
        <v>43143</v>
      </c>
      <c r="O309" s="3">
        <v>43143</v>
      </c>
      <c r="P309" s="5">
        <f>YEAR(Tab_SuiviOF[[#This Row],[DATEFINREVISEE]])</f>
        <v>2018</v>
      </c>
      <c r="Q309" s="5">
        <f>MONTH(Tab_SuiviOF[[#This Row],[DATEFINREVISEE]])</f>
        <v>2</v>
      </c>
      <c r="R309" s="5">
        <f>WEEKNUM(Tab_SuiviOF[[#This Row],[DATEFINREVISEE]],21)</f>
        <v>7</v>
      </c>
      <c r="S309">
        <v>535</v>
      </c>
      <c r="T309">
        <v>535</v>
      </c>
      <c r="U309">
        <v>531</v>
      </c>
      <c r="V309" s="4">
        <f>Tab_SuiviOF[[#This Row],[QTEBL]]*Tab_SuiviOF[[#This Row],[POIDS NET]]</f>
        <v>424.8</v>
      </c>
      <c r="W309" s="4">
        <f>IFERROR(INDEX(Bd_MÉLANGES!$I:$I,MATCH('Bd_FABRICATIONS PF'!$G:$G,Bd_MÉLANGES!$J:$J,0)),0)</f>
        <v>428.3</v>
      </c>
      <c r="X309" s="4">
        <f>IFERROR(INDEX(Bd_MÉLANGES!$K:$K,MATCH(Tab_SuiviOF[[#This Row],[LOT A PRENDRE EN COMPTE]],Bd_MÉLANGES!$J:$J,0)),0)</f>
        <v>423</v>
      </c>
    </row>
    <row r="310" spans="1:24" hidden="1" x14ac:dyDescent="0.2">
      <c r="A310">
        <v>102</v>
      </c>
      <c r="B310">
        <v>5</v>
      </c>
      <c r="C310">
        <v>41429</v>
      </c>
      <c r="D310">
        <v>687241</v>
      </c>
      <c r="E310">
        <v>46057</v>
      </c>
      <c r="F310" t="str">
        <f t="array" ref="F310">INDEX(Bd_VENTILATIONS!$G:$G,MATCH(Tab_SuiviOF[[#This Row],[REFERENCE]]&amp;Tab_SuiviOF[[#This Row],[BLNO]],Bd_VENTILATIONS!$F:$F&amp;Bd_VENTILATIONS!$D:$D,0))</f>
        <v>A039M05-1</v>
      </c>
      <c r="G310" t="str">
        <f>IFERROR(MID(Tab_SuiviOF[[#This Row],[LOT]],1,SEARCH("-",Tab_SuiviOF[[#This Row],[LOT]])-1),Tab_SuiviOF[[#This Row],[LOT]])</f>
        <v>A039M05</v>
      </c>
      <c r="H310" t="s">
        <v>915</v>
      </c>
      <c r="I310" t="str">
        <f>INDEX(Bd_PF!$E:$E,MATCH(Tab_SuiviOF[[#This Row],[REFERENCE]],Bd_PF!$C:$C,0))</f>
        <v>Gel Ami bte 0.800 kg "TOL"</v>
      </c>
      <c r="J310" t="str">
        <f>INDEX(Bd_PF!$D:$D,MATCH(Tab_SuiviOF[[#This Row],[REFERENCE]],Bd_PF!$C:$C,0))</f>
        <v>SF01122</v>
      </c>
      <c r="K310" s="4">
        <f>INDEX(Bd_PF!$I:$I,MATCH(Tab_SuiviOF[[#This Row],[REFERENCE]],Bd_PF!$C:$C,0))</f>
        <v>0.8</v>
      </c>
      <c r="L310" t="str">
        <f>INDEX(Bd_PF!$J:$J,MATCH(Tab_SuiviOF[[#This Row],[REFERENCE]],Bd_PF!$C:$C,0))</f>
        <v>OTS</v>
      </c>
      <c r="M310" t="str">
        <f>INDEX(Bd_PF!$K:$K,MATCH(Tab_SuiviOF[[#This Row],[REFERENCE]],Bd_PF!$C:$C,0))</f>
        <v>Produit pesé</v>
      </c>
      <c r="N310" s="3">
        <v>43143</v>
      </c>
      <c r="O310" s="3">
        <v>43143</v>
      </c>
      <c r="P310" s="5">
        <f>YEAR(Tab_SuiviOF[[#This Row],[DATEFINREVISEE]])</f>
        <v>2018</v>
      </c>
      <c r="Q310" s="5">
        <f>MONTH(Tab_SuiviOF[[#This Row],[DATEFINREVISEE]])</f>
        <v>2</v>
      </c>
      <c r="R310" s="5">
        <f>WEEKNUM(Tab_SuiviOF[[#This Row],[DATEFINREVISEE]],21)</f>
        <v>7</v>
      </c>
      <c r="S310">
        <v>537</v>
      </c>
      <c r="T310">
        <v>537</v>
      </c>
      <c r="U310">
        <v>526</v>
      </c>
      <c r="V310" s="4">
        <f>Tab_SuiviOF[[#This Row],[QTEBL]]*Tab_SuiviOF[[#This Row],[POIDS NET]]</f>
        <v>420.8</v>
      </c>
      <c r="W310" s="4">
        <f>IFERROR(INDEX(Bd_MÉLANGES!$I:$I,MATCH('Bd_FABRICATIONS PF'!$G:$G,Bd_MÉLANGES!$J:$J,0)),0)</f>
        <v>430.1</v>
      </c>
      <c r="X310" s="4">
        <f>IFERROR(INDEX(Bd_MÉLANGES!$K:$K,MATCH(Tab_SuiviOF[[#This Row],[LOT A PRENDRE EN COMPTE]],Bd_MÉLANGES!$J:$J,0)),0)</f>
        <v>423</v>
      </c>
    </row>
    <row r="311" spans="1:24" hidden="1" x14ac:dyDescent="0.2">
      <c r="A311">
        <v>102</v>
      </c>
      <c r="B311">
        <v>5</v>
      </c>
      <c r="C311">
        <v>41431</v>
      </c>
      <c r="D311">
        <v>687284</v>
      </c>
      <c r="E311">
        <v>46062</v>
      </c>
      <c r="F311" t="str">
        <f t="array" ref="F311">INDEX(Bd_VENTILATIONS!$G:$G,MATCH(Tab_SuiviOF[[#This Row],[REFERENCE]]&amp;Tab_SuiviOF[[#This Row],[BLNO]],Bd_VENTILATIONS!$F:$F&amp;Bd_VENTILATIONS!$D:$D,0))</f>
        <v>A043R01-1</v>
      </c>
      <c r="G311" t="str">
        <f>IFERROR(MID(Tab_SuiviOF[[#This Row],[LOT]],1,SEARCH("-",Tab_SuiviOF[[#This Row],[LOT]])-1),Tab_SuiviOF[[#This Row],[LOT]])</f>
        <v>A043R01</v>
      </c>
      <c r="H311" t="s">
        <v>922</v>
      </c>
      <c r="I311" t="str">
        <f>INDEX(Bd_PF!$E:$E,MATCH(Tab_SuiviOF[[#This Row],[REFERENCE]],Bd_PF!$C:$C,0))</f>
        <v>Gel' M bte 300g</v>
      </c>
      <c r="J311" t="str">
        <f>INDEX(Bd_PF!$D:$D,MATCH(Tab_SuiviOF[[#This Row],[REFERENCE]],Bd_PF!$C:$C,0))</f>
        <v>SF01117</v>
      </c>
      <c r="K311" s="4">
        <f>INDEX(Bd_PF!$I:$I,MATCH(Tab_SuiviOF[[#This Row],[REFERENCE]],Bd_PF!$C:$C,0))</f>
        <v>0.3</v>
      </c>
      <c r="L311" t="str">
        <f>INDEX(Bd_PF!$J:$J,MATCH(Tab_SuiviOF[[#This Row],[REFERENCE]],Bd_PF!$C:$C,0))</f>
        <v>OTS</v>
      </c>
      <c r="M311" t="str">
        <f>INDEX(Bd_PF!$K:$K,MATCH(Tab_SuiviOF[[#This Row],[REFERENCE]],Bd_PF!$C:$C,0))</f>
        <v>Reconditionnement</v>
      </c>
      <c r="N311" s="3">
        <v>43143</v>
      </c>
      <c r="O311" s="3">
        <v>43143</v>
      </c>
      <c r="P311" s="5">
        <f>YEAR(Tab_SuiviOF[[#This Row],[DATEFINREVISEE]])</f>
        <v>2018</v>
      </c>
      <c r="Q311" s="5">
        <f>MONTH(Tab_SuiviOF[[#This Row],[DATEFINREVISEE]])</f>
        <v>2</v>
      </c>
      <c r="R311" s="5">
        <f>WEEKNUM(Tab_SuiviOF[[#This Row],[DATEFINREVISEE]],21)</f>
        <v>7</v>
      </c>
      <c r="S311">
        <v>1333</v>
      </c>
      <c r="T311">
        <v>1333</v>
      </c>
      <c r="U311">
        <v>1312</v>
      </c>
      <c r="V311" s="4">
        <f>Tab_SuiviOF[[#This Row],[QTEBL]]*Tab_SuiviOF[[#This Row],[POIDS NET]]</f>
        <v>393.59999999999997</v>
      </c>
      <c r="W311" s="4">
        <f>IFERROR(INDEX(Bd_MÉLANGES!$I:$I,MATCH('Bd_FABRICATIONS PF'!$G:$G,Bd_MÉLANGES!$J:$J,0)),0)</f>
        <v>0</v>
      </c>
      <c r="X311" s="4">
        <f>IFERROR(INDEX(Bd_MÉLANGES!$K:$K,MATCH(Tab_SuiviOF[[#This Row],[LOT A PRENDRE EN COMPTE]],Bd_MÉLANGES!$J:$J,0)),0)</f>
        <v>0</v>
      </c>
    </row>
    <row r="312" spans="1:24" hidden="1" x14ac:dyDescent="0.2">
      <c r="A312">
        <v>102</v>
      </c>
      <c r="B312">
        <v>5</v>
      </c>
      <c r="C312">
        <v>41432</v>
      </c>
      <c r="D312">
        <v>687291</v>
      </c>
      <c r="E312">
        <v>46063</v>
      </c>
      <c r="F312" t="str">
        <f t="array" ref="F312">INDEX(Bd_VENTILATIONS!$G:$G,MATCH(Tab_SuiviOF[[#This Row],[REFERENCE]]&amp;Tab_SuiviOF[[#This Row],[BLNO]],Bd_VENTILATIONS!$F:$F&amp;Bd_VENTILATIONS!$D:$D,0))</f>
        <v>A043R02-1</v>
      </c>
      <c r="G312" t="str">
        <f>IFERROR(MID(Tab_SuiviOF[[#This Row],[LOT]],1,SEARCH("-",Tab_SuiviOF[[#This Row],[LOT]])-1),Tab_SuiviOF[[#This Row],[LOT]])</f>
        <v>A043R02</v>
      </c>
      <c r="H312" t="s">
        <v>922</v>
      </c>
      <c r="I312" t="str">
        <f>INDEX(Bd_PF!$E:$E,MATCH(Tab_SuiviOF[[#This Row],[REFERENCE]],Bd_PF!$C:$C,0))</f>
        <v>Gel' M bte 300g</v>
      </c>
      <c r="J312" t="str">
        <f>INDEX(Bd_PF!$D:$D,MATCH(Tab_SuiviOF[[#This Row],[REFERENCE]],Bd_PF!$C:$C,0))</f>
        <v>SF01117</v>
      </c>
      <c r="K312" s="4">
        <f>INDEX(Bd_PF!$I:$I,MATCH(Tab_SuiviOF[[#This Row],[REFERENCE]],Bd_PF!$C:$C,0))</f>
        <v>0.3</v>
      </c>
      <c r="L312" t="str">
        <f>INDEX(Bd_PF!$J:$J,MATCH(Tab_SuiviOF[[#This Row],[REFERENCE]],Bd_PF!$C:$C,0))</f>
        <v>OTS</v>
      </c>
      <c r="M312" t="str">
        <f>INDEX(Bd_PF!$K:$K,MATCH(Tab_SuiviOF[[#This Row],[REFERENCE]],Bd_PF!$C:$C,0))</f>
        <v>Reconditionnement</v>
      </c>
      <c r="N312" s="3">
        <v>43143</v>
      </c>
      <c r="O312" s="3">
        <v>43143</v>
      </c>
      <c r="P312" s="5">
        <f>YEAR(Tab_SuiviOF[[#This Row],[DATEFINREVISEE]])</f>
        <v>2018</v>
      </c>
      <c r="Q312" s="5">
        <f>MONTH(Tab_SuiviOF[[#This Row],[DATEFINREVISEE]])</f>
        <v>2</v>
      </c>
      <c r="R312" s="5">
        <f>WEEKNUM(Tab_SuiviOF[[#This Row],[DATEFINREVISEE]],21)</f>
        <v>7</v>
      </c>
      <c r="S312">
        <v>1333</v>
      </c>
      <c r="T312">
        <v>1333</v>
      </c>
      <c r="U312">
        <v>1339</v>
      </c>
      <c r="V312" s="4">
        <f>Tab_SuiviOF[[#This Row],[QTEBL]]*Tab_SuiviOF[[#This Row],[POIDS NET]]</f>
        <v>401.7</v>
      </c>
      <c r="W312" s="4">
        <f>IFERROR(INDEX(Bd_MÉLANGES!$I:$I,MATCH('Bd_FABRICATIONS PF'!$G:$G,Bd_MÉLANGES!$J:$J,0)),0)</f>
        <v>0</v>
      </c>
      <c r="X312" s="4">
        <f>IFERROR(INDEX(Bd_MÉLANGES!$K:$K,MATCH(Tab_SuiviOF[[#This Row],[LOT A PRENDRE EN COMPTE]],Bd_MÉLANGES!$J:$J,0)),0)</f>
        <v>0</v>
      </c>
    </row>
    <row r="313" spans="1:24" hidden="1" x14ac:dyDescent="0.2">
      <c r="A313">
        <v>102</v>
      </c>
      <c r="B313">
        <v>5</v>
      </c>
      <c r="C313">
        <v>35485</v>
      </c>
      <c r="D313">
        <v>618946</v>
      </c>
      <c r="E313">
        <v>40031</v>
      </c>
      <c r="F313" t="e">
        <f t="array" ref="F313">INDEX(Bd_VENTILATIONS!$G:$G,MATCH(Tab_SuiviOF[[#This Row],[REFERENCE]]&amp;Tab_SuiviOF[[#This Row],[BLNO]],Bd_VENTILATIONS!$F:$F&amp;Bd_VENTILATIONS!$D:$D,0))</f>
        <v>#N/A</v>
      </c>
      <c r="G313" t="e">
        <f>IFERROR(MID(Tab_SuiviOF[[#This Row],[LOT]],1,SEARCH("-",Tab_SuiviOF[[#This Row],[LOT]])-1),Tab_SuiviOF[[#This Row],[LOT]])</f>
        <v>#N/A</v>
      </c>
      <c r="H313" t="s">
        <v>42</v>
      </c>
      <c r="I313" t="str">
        <f>INDEX(Bd_PF!$E:$E,MATCH(Tab_SuiviOF[[#This Row],[REFERENCE]],Bd_PF!$C:$C,0))</f>
        <v>Roux blanc - boite 1,5 kg</v>
      </c>
      <c r="J313" t="str">
        <f>INDEX(Bd_PF!$D:$D,MATCH(Tab_SuiviOF[[#This Row],[REFERENCE]],Bd_PF!$C:$C,0))</f>
        <v>SF00843</v>
      </c>
      <c r="K313" s="4">
        <f>INDEX(Bd_PF!$I:$I,MATCH(Tab_SuiviOF[[#This Row],[REFERENCE]],Bd_PF!$C:$C,0))</f>
        <v>1.5</v>
      </c>
      <c r="L313" t="str">
        <f>INDEX(Bd_PF!$J:$J,MATCH(Tab_SuiviOF[[#This Row],[REFERENCE]],Bd_PF!$C:$C,0))</f>
        <v>Boite plastique</v>
      </c>
      <c r="M313" t="str">
        <f>INDEX(Bd_PF!$K:$K,MATCH(Tab_SuiviOF[[#This Row],[REFERENCE]],Bd_PF!$C:$C,0))</f>
        <v>Reconditionnement</v>
      </c>
      <c r="N313" s="3">
        <v>43144</v>
      </c>
      <c r="O313" s="3">
        <v>43144</v>
      </c>
      <c r="P313" s="5">
        <f>YEAR(Tab_SuiviOF[[#This Row],[DATEFINREVISEE]])</f>
        <v>2018</v>
      </c>
      <c r="Q313" s="5">
        <f>MONTH(Tab_SuiviOF[[#This Row],[DATEFINREVISEE]])</f>
        <v>2</v>
      </c>
      <c r="R313" s="5">
        <f>WEEKNUM(Tab_SuiviOF[[#This Row],[DATEFINREVISEE]],21)</f>
        <v>7</v>
      </c>
      <c r="S313">
        <v>432</v>
      </c>
      <c r="T313">
        <v>432</v>
      </c>
      <c r="U313">
        <v>266</v>
      </c>
      <c r="V313" s="4">
        <f>Tab_SuiviOF[[#This Row],[QTEBL]]*Tab_SuiviOF[[#This Row],[POIDS NET]]</f>
        <v>399</v>
      </c>
      <c r="W313" s="4">
        <f>IFERROR(INDEX(Bd_MÉLANGES!$I:$I,MATCH('Bd_FABRICATIONS PF'!$G:$G,Bd_MÉLANGES!$J:$J,0)),0)</f>
        <v>0</v>
      </c>
      <c r="X313" s="4">
        <f>IFERROR(INDEX(Bd_MÉLANGES!$K:$K,MATCH(Tab_SuiviOF[[#This Row],[LOT A PRENDRE EN COMPTE]],Bd_MÉLANGES!$J:$J,0)),0)</f>
        <v>0</v>
      </c>
    </row>
    <row r="314" spans="1:24" hidden="1" x14ac:dyDescent="0.2">
      <c r="A314">
        <v>102</v>
      </c>
      <c r="B314">
        <v>5</v>
      </c>
      <c r="C314">
        <v>41188</v>
      </c>
      <c r="D314">
        <v>684609</v>
      </c>
      <c r="E314">
        <v>46078</v>
      </c>
      <c r="F314" t="str">
        <f t="array" ref="F314">INDEX(Bd_VENTILATIONS!$G:$G,MATCH(Tab_SuiviOF[[#This Row],[REFERENCE]]&amp;Tab_SuiviOF[[#This Row],[BLNO]],Bd_VENTILATIONS!$F:$F&amp;Bd_VENTILATIONS!$D:$D,0))</f>
        <v>A039M08-1</v>
      </c>
      <c r="G314" t="str">
        <f>IFERROR(MID(Tab_SuiviOF[[#This Row],[LOT]],1,SEARCH("-",Tab_SuiviOF[[#This Row],[LOT]])-1),Tab_SuiviOF[[#This Row],[LOT]])</f>
        <v>A039M08</v>
      </c>
      <c r="H314" t="s">
        <v>1095</v>
      </c>
      <c r="I314" t="str">
        <f>INDEX(Bd_PF!$E:$E,MATCH(Tab_SuiviOF[[#This Row],[REFERENCE]],Bd_PF!$C:$C,0))</f>
        <v>Eau gélifiée parfum pomme édulcorée boite 625g "Tonus line"</v>
      </c>
      <c r="J314" t="str">
        <f>INDEX(Bd_PF!$D:$D,MATCH(Tab_SuiviOF[[#This Row],[REFERENCE]],Bd_PF!$C:$C,0))</f>
        <v>SF00727</v>
      </c>
      <c r="K314" s="4">
        <f>INDEX(Bd_PF!$I:$I,MATCH(Tab_SuiviOF[[#This Row],[REFERENCE]],Bd_PF!$C:$C,0))</f>
        <v>0.625</v>
      </c>
      <c r="L314" t="str">
        <f>INDEX(Bd_PF!$J:$J,MATCH(Tab_SuiviOF[[#This Row],[REFERENCE]],Bd_PF!$C:$C,0))</f>
        <v>OTS</v>
      </c>
      <c r="M314" t="str">
        <f>INDEX(Bd_PF!$K:$K,MATCH(Tab_SuiviOF[[#This Row],[REFERENCE]],Bd_PF!$C:$C,0))</f>
        <v>Produit pesé</v>
      </c>
      <c r="N314" s="3">
        <v>43143</v>
      </c>
      <c r="O314" s="3">
        <v>43144</v>
      </c>
      <c r="P314" s="5">
        <f>YEAR(Tab_SuiviOF[[#This Row],[DATEFINREVISEE]])</f>
        <v>2018</v>
      </c>
      <c r="Q314" s="5">
        <f>MONTH(Tab_SuiviOF[[#This Row],[DATEFINREVISEE]])</f>
        <v>2</v>
      </c>
      <c r="R314" s="5">
        <f>WEEKNUM(Tab_SuiviOF[[#This Row],[DATEFINREVISEE]],21)</f>
        <v>7</v>
      </c>
      <c r="S314">
        <v>384</v>
      </c>
      <c r="T314">
        <v>384</v>
      </c>
      <c r="U314">
        <v>384</v>
      </c>
      <c r="V314" s="4">
        <f>Tab_SuiviOF[[#This Row],[QTEBL]]*Tab_SuiviOF[[#This Row],[POIDS NET]]</f>
        <v>240</v>
      </c>
      <c r="W314" s="4">
        <f>IFERROR(INDEX(Bd_MÉLANGES!$I:$I,MATCH('Bd_FABRICATIONS PF'!$G:$G,Bd_MÉLANGES!$J:$J,0)),0)</f>
        <v>240.7</v>
      </c>
      <c r="X314" s="4">
        <f>IFERROR(INDEX(Bd_MÉLANGES!$K:$K,MATCH(Tab_SuiviOF[[#This Row],[LOT A PRENDRE EN COMPTE]],Bd_MÉLANGES!$J:$J,0)),0)</f>
        <v>240</v>
      </c>
    </row>
    <row r="315" spans="1:24" hidden="1" x14ac:dyDescent="0.2">
      <c r="A315">
        <v>102</v>
      </c>
      <c r="B315">
        <v>5</v>
      </c>
      <c r="C315">
        <v>41194</v>
      </c>
      <c r="D315">
        <v>684657</v>
      </c>
      <c r="E315">
        <v>46089</v>
      </c>
      <c r="F315" t="str">
        <f t="array" ref="F315">INDEX(Bd_VENTILATIONS!$G:$G,MATCH(Tab_SuiviOF[[#This Row],[REFERENCE]]&amp;Tab_SuiviOF[[#This Row],[BLNO]],Bd_VENTILATIONS!$F:$F&amp;Bd_VENTILATIONS!$D:$D,0))</f>
        <v>A039M11-1</v>
      </c>
      <c r="G315" t="str">
        <f>IFERROR(MID(Tab_SuiviOF[[#This Row],[LOT]],1,SEARCH("-",Tab_SuiviOF[[#This Row],[LOT]])-1),Tab_SuiviOF[[#This Row],[LOT]])</f>
        <v>A039M11</v>
      </c>
      <c r="H315" t="s">
        <v>812</v>
      </c>
      <c r="I315" t="str">
        <f>INDEX(Bd_PF!$E:$E,MATCH(Tab_SuiviOF[[#This Row],[REFERENCE]],Bd_PF!$C:$C,0))</f>
        <v>Hydr'instant saveur pomme avec sucre et édulc 0.600 g</v>
      </c>
      <c r="J315" t="str">
        <f>INDEX(Bd_PF!$D:$D,MATCH(Tab_SuiviOF[[#This Row],[REFERENCE]],Bd_PF!$C:$C,0))</f>
        <v>SF01299</v>
      </c>
      <c r="K315" s="4">
        <f>INDEX(Bd_PF!$I:$I,MATCH(Tab_SuiviOF[[#This Row],[REFERENCE]],Bd_PF!$C:$C,0))</f>
        <v>0.6</v>
      </c>
      <c r="L315" t="str">
        <f>INDEX(Bd_PF!$J:$J,MATCH(Tab_SuiviOF[[#This Row],[REFERENCE]],Bd_PF!$C:$C,0))</f>
        <v>OTS</v>
      </c>
      <c r="M315" t="str">
        <f>INDEX(Bd_PF!$K:$K,MATCH(Tab_SuiviOF[[#This Row],[REFERENCE]],Bd_PF!$C:$C,0))</f>
        <v>Produit pesé</v>
      </c>
      <c r="N315" s="3">
        <v>43144</v>
      </c>
      <c r="O315" s="3">
        <v>43144</v>
      </c>
      <c r="P315" s="5">
        <f>YEAR(Tab_SuiviOF[[#This Row],[DATEFINREVISEE]])</f>
        <v>2018</v>
      </c>
      <c r="Q315" s="5">
        <f>MONTH(Tab_SuiviOF[[#This Row],[DATEFINREVISEE]])</f>
        <v>2</v>
      </c>
      <c r="R315" s="5">
        <f>WEEKNUM(Tab_SuiviOF[[#This Row],[DATEFINREVISEE]],21)</f>
        <v>7</v>
      </c>
      <c r="S315">
        <v>648</v>
      </c>
      <c r="T315">
        <v>648</v>
      </c>
      <c r="U315">
        <v>643</v>
      </c>
      <c r="V315" s="4">
        <f>Tab_SuiviOF[[#This Row],[QTEBL]]*Tab_SuiviOF[[#This Row],[POIDS NET]]</f>
        <v>385.8</v>
      </c>
      <c r="W315" s="4">
        <f>IFERROR(INDEX(Bd_MÉLANGES!$I:$I,MATCH('Bd_FABRICATIONS PF'!$G:$G,Bd_MÉLANGES!$J:$J,0)),0)</f>
        <v>389.5</v>
      </c>
      <c r="X315" s="4">
        <f>IFERROR(INDEX(Bd_MÉLANGES!$K:$K,MATCH(Tab_SuiviOF[[#This Row],[LOT A PRENDRE EN COMPTE]],Bd_MÉLANGES!$J:$J,0)),0)</f>
        <v>388.80999999999995</v>
      </c>
    </row>
    <row r="316" spans="1:24" hidden="1" x14ac:dyDescent="0.2">
      <c r="A316">
        <v>102</v>
      </c>
      <c r="B316">
        <v>5</v>
      </c>
      <c r="C316">
        <v>41204</v>
      </c>
      <c r="D316">
        <v>684732</v>
      </c>
      <c r="E316">
        <v>46086</v>
      </c>
      <c r="F316" t="str">
        <f t="array" ref="F316">INDEX(Bd_VENTILATIONS!$G:$G,MATCH(Tab_SuiviOF[[#This Row],[REFERENCE]]&amp;Tab_SuiviOF[[#This Row],[BLNO]],Bd_VENTILATIONS!$F:$F&amp;Bd_VENTILATIONS!$D:$D,0))</f>
        <v>A040M02-1</v>
      </c>
      <c r="G316" t="str">
        <f>IFERROR(MID(Tab_SuiviOF[[#This Row],[LOT]],1,SEARCH("-",Tab_SuiviOF[[#This Row],[LOT]])-1),Tab_SuiviOF[[#This Row],[LOT]])</f>
        <v>A040M02</v>
      </c>
      <c r="H316" t="s">
        <v>954</v>
      </c>
      <c r="I316" t="str">
        <f>INDEX(Bd_PF!$E:$E,MATCH(Tab_SuiviOF[[#This Row],[REFERENCE]],Bd_PF!$C:$C,0))</f>
        <v>Eau gélifiée parfum ananas sucré boite 800 g "Tonus Line"</v>
      </c>
      <c r="J316" t="str">
        <f>INDEX(Bd_PF!$D:$D,MATCH(Tab_SuiviOF[[#This Row],[REFERENCE]],Bd_PF!$C:$C,0))</f>
        <v>SF00712</v>
      </c>
      <c r="K316" s="4">
        <f>INDEX(Bd_PF!$I:$I,MATCH(Tab_SuiviOF[[#This Row],[REFERENCE]],Bd_PF!$C:$C,0))</f>
        <v>0.8</v>
      </c>
      <c r="L316" t="str">
        <f>INDEX(Bd_PF!$J:$J,MATCH(Tab_SuiviOF[[#This Row],[REFERENCE]],Bd_PF!$C:$C,0))</f>
        <v>OTS</v>
      </c>
      <c r="M316" t="str">
        <f>INDEX(Bd_PF!$K:$K,MATCH(Tab_SuiviOF[[#This Row],[REFERENCE]],Bd_PF!$C:$C,0))</f>
        <v>Produit pesé</v>
      </c>
      <c r="N316" s="3">
        <v>43144</v>
      </c>
      <c r="O316" s="3">
        <v>43144</v>
      </c>
      <c r="P316" s="5">
        <f>YEAR(Tab_SuiviOF[[#This Row],[DATEFINREVISEE]])</f>
        <v>2018</v>
      </c>
      <c r="Q316" s="5">
        <f>MONTH(Tab_SuiviOF[[#This Row],[DATEFINREVISEE]])</f>
        <v>2</v>
      </c>
      <c r="R316" s="5">
        <f>WEEKNUM(Tab_SuiviOF[[#This Row],[DATEFINREVISEE]],21)</f>
        <v>7</v>
      </c>
      <c r="S316">
        <v>648</v>
      </c>
      <c r="T316">
        <v>648</v>
      </c>
      <c r="U316">
        <v>645</v>
      </c>
      <c r="V316" s="4">
        <f>Tab_SuiviOF[[#This Row],[QTEBL]]*Tab_SuiviOF[[#This Row],[POIDS NET]]</f>
        <v>516</v>
      </c>
      <c r="W316" s="4">
        <f>IFERROR(INDEX(Bd_MÉLANGES!$I:$I,MATCH('Bd_FABRICATIONS PF'!$G:$G,Bd_MÉLANGES!$J:$J,0)),0)</f>
        <v>520.9</v>
      </c>
      <c r="X316" s="4">
        <f>IFERROR(INDEX(Bd_MÉLANGES!$K:$K,MATCH(Tab_SuiviOF[[#This Row],[LOT A PRENDRE EN COMPTE]],Bd_MÉLANGES!$J:$J,0)),0)</f>
        <v>519</v>
      </c>
    </row>
    <row r="317" spans="1:24" hidden="1" x14ac:dyDescent="0.2">
      <c r="A317">
        <v>102</v>
      </c>
      <c r="B317">
        <v>5</v>
      </c>
      <c r="C317">
        <v>41206</v>
      </c>
      <c r="D317">
        <v>684746</v>
      </c>
      <c r="E317">
        <v>46085</v>
      </c>
      <c r="F317" t="str">
        <f t="array" ref="F317">INDEX(Bd_VENTILATIONS!$G:$G,MATCH(Tab_SuiviOF[[#This Row],[REFERENCE]]&amp;Tab_SuiviOF[[#This Row],[BLNO]],Bd_VENTILATIONS!$F:$F&amp;Bd_VENTILATIONS!$D:$D,0))</f>
        <v>A040M04-1</v>
      </c>
      <c r="G317" t="str">
        <f>IFERROR(MID(Tab_SuiviOF[[#This Row],[LOT]],1,SEARCH("-",Tab_SuiviOF[[#This Row],[LOT]])-1),Tab_SuiviOF[[#This Row],[LOT]])</f>
        <v>A040M04</v>
      </c>
      <c r="H317" t="s">
        <v>963</v>
      </c>
      <c r="I317" t="str">
        <f>INDEX(Bd_PF!$E:$E,MATCH(Tab_SuiviOF[[#This Row],[REFERENCE]],Bd_PF!$C:$C,0))</f>
        <v>Eau gélifiée parfum fruits rouges sucré boite 800 g "Tonus Line"</v>
      </c>
      <c r="J317" t="str">
        <f>INDEX(Bd_PF!$D:$D,MATCH(Tab_SuiviOF[[#This Row],[REFERENCE]],Bd_PF!$C:$C,0))</f>
        <v>SF00717</v>
      </c>
      <c r="K317" s="4">
        <f>INDEX(Bd_PF!$I:$I,MATCH(Tab_SuiviOF[[#This Row],[REFERENCE]],Bd_PF!$C:$C,0))</f>
        <v>0.8</v>
      </c>
      <c r="L317" t="str">
        <f>INDEX(Bd_PF!$J:$J,MATCH(Tab_SuiviOF[[#This Row],[REFERENCE]],Bd_PF!$C:$C,0))</f>
        <v>OTS</v>
      </c>
      <c r="M317" t="str">
        <f>INDEX(Bd_PF!$K:$K,MATCH(Tab_SuiviOF[[#This Row],[REFERENCE]],Bd_PF!$C:$C,0))</f>
        <v>Produit pesé</v>
      </c>
      <c r="N317" s="3">
        <v>43144</v>
      </c>
      <c r="O317" s="3">
        <v>43144</v>
      </c>
      <c r="P317" s="5">
        <f>YEAR(Tab_SuiviOF[[#This Row],[DATEFINREVISEE]])</f>
        <v>2018</v>
      </c>
      <c r="Q317" s="5">
        <f>MONTH(Tab_SuiviOF[[#This Row],[DATEFINREVISEE]])</f>
        <v>2</v>
      </c>
      <c r="R317" s="5">
        <f>WEEKNUM(Tab_SuiviOF[[#This Row],[DATEFINREVISEE]],21)</f>
        <v>7</v>
      </c>
      <c r="S317">
        <v>648</v>
      </c>
      <c r="T317">
        <v>648</v>
      </c>
      <c r="U317">
        <v>644</v>
      </c>
      <c r="V317" s="4">
        <f>Tab_SuiviOF[[#This Row],[QTEBL]]*Tab_SuiviOF[[#This Row],[POIDS NET]]</f>
        <v>515.20000000000005</v>
      </c>
      <c r="W317" s="4">
        <f>IFERROR(INDEX(Bd_MÉLANGES!$I:$I,MATCH('Bd_FABRICATIONS PF'!$G:$G,Bd_MÉLANGES!$J:$J,0)),0)</f>
        <v>520.29999999999995</v>
      </c>
      <c r="X317" s="4">
        <f>IFERROR(INDEX(Bd_MÉLANGES!$K:$K,MATCH(Tab_SuiviOF[[#This Row],[LOT A PRENDRE EN COMPTE]],Bd_MÉLANGES!$J:$J,0)),0)</f>
        <v>519</v>
      </c>
    </row>
    <row r="318" spans="1:24" hidden="1" x14ac:dyDescent="0.2">
      <c r="A318">
        <v>102</v>
      </c>
      <c r="B318">
        <v>5</v>
      </c>
      <c r="C318">
        <v>41208</v>
      </c>
      <c r="D318">
        <v>684762</v>
      </c>
      <c r="E318">
        <v>46090</v>
      </c>
      <c r="F318" t="str">
        <f t="array" ref="F318">INDEX(Bd_VENTILATIONS!$G:$G,MATCH(Tab_SuiviOF[[#This Row],[REFERENCE]]&amp;Tab_SuiviOF[[#This Row],[BLNO]],Bd_VENTILATIONS!$F:$F&amp;Bd_VENTILATIONS!$D:$D,0))</f>
        <v>A040M06-2</v>
      </c>
      <c r="G318" t="str">
        <f>IFERROR(MID(Tab_SuiviOF[[#This Row],[LOT]],1,SEARCH("-",Tab_SuiviOF[[#This Row],[LOT]])-1),Tab_SuiviOF[[#This Row],[LOT]])</f>
        <v>A040M06</v>
      </c>
      <c r="H318" t="s">
        <v>1053</v>
      </c>
      <c r="I318" t="str">
        <f>INDEX(Bd_PF!$E:$E,MATCH(Tab_SuiviOF[[#This Row],[REFERENCE]],Bd_PF!$C:$C,0))</f>
        <v>Eau gélifiée parfum grenadine sucré sachet 80g  "Tonus Line"</v>
      </c>
      <c r="J318" t="str">
        <f>INDEX(Bd_PF!$D:$D,MATCH(Tab_SuiviOF[[#This Row],[REFERENCE]],Bd_PF!$C:$C,0))</f>
        <v>SF00718</v>
      </c>
      <c r="K318" s="4">
        <f>INDEX(Bd_PF!$I:$I,MATCH(Tab_SuiviOF[[#This Row],[REFERENCE]],Bd_PF!$C:$C,0))</f>
        <v>0.08</v>
      </c>
      <c r="L318" t="str">
        <f>INDEX(Bd_PF!$J:$J,MATCH(Tab_SuiviOF[[#This Row],[REFERENCE]],Bd_PF!$C:$C,0))</f>
        <v>Tecse</v>
      </c>
      <c r="M318" t="str">
        <f>INDEX(Bd_PF!$K:$K,MATCH(Tab_SuiviOF[[#This Row],[REFERENCE]],Bd_PF!$C:$C,0))</f>
        <v>Produit pesé</v>
      </c>
      <c r="N318" s="3">
        <v>43144</v>
      </c>
      <c r="O318" s="3">
        <v>43144</v>
      </c>
      <c r="P318" s="5">
        <f>YEAR(Tab_SuiviOF[[#This Row],[DATEFINREVISEE]])</f>
        <v>2018</v>
      </c>
      <c r="Q318" s="5">
        <f>MONTH(Tab_SuiviOF[[#This Row],[DATEFINREVISEE]])</f>
        <v>2</v>
      </c>
      <c r="R318" s="5">
        <f>WEEKNUM(Tab_SuiviOF[[#This Row],[DATEFINREVISEE]],21)</f>
        <v>7</v>
      </c>
      <c r="S318">
        <v>5184</v>
      </c>
      <c r="T318">
        <v>5184</v>
      </c>
      <c r="U318">
        <v>5012</v>
      </c>
      <c r="V318" s="4">
        <f>Tab_SuiviOF[[#This Row],[QTEBL]]*Tab_SuiviOF[[#This Row],[POIDS NET]]</f>
        <v>400.96000000000004</v>
      </c>
      <c r="W318" s="4">
        <f>IFERROR(INDEX(Bd_MÉLANGES!$I:$I,MATCH('Bd_FABRICATIONS PF'!$G:$G,Bd_MÉLANGES!$J:$J,0)),0)</f>
        <v>414.9</v>
      </c>
      <c r="X318" s="4">
        <f>IFERROR(INDEX(Bd_MÉLANGES!$K:$K,MATCH(Tab_SuiviOF[[#This Row],[LOT A PRENDRE EN COMPTE]],Bd_MÉLANGES!$J:$J,0)),0)</f>
        <v>415.01000000000005</v>
      </c>
    </row>
    <row r="319" spans="1:24" hidden="1" x14ac:dyDescent="0.2">
      <c r="A319">
        <v>102</v>
      </c>
      <c r="B319">
        <v>5</v>
      </c>
      <c r="C319">
        <v>41250</v>
      </c>
      <c r="D319">
        <v>685138</v>
      </c>
      <c r="E319">
        <v>46095</v>
      </c>
      <c r="F319" t="str">
        <f t="array" ref="F319">INDEX(Bd_VENTILATIONS!$G:$G,MATCH(Tab_SuiviOF[[#This Row],[REFERENCE]]&amp;Tab_SuiviOF[[#This Row],[BLNO]],Bd_VENTILATIONS!$F:$F&amp;Bd_VENTILATIONS!$D:$D,0))</f>
        <v>A044M04-6</v>
      </c>
      <c r="G319" t="str">
        <f>IFERROR(MID(Tab_SuiviOF[[#This Row],[LOT]],1,SEARCH("-",Tab_SuiviOF[[#This Row],[LOT]])-1),Tab_SuiviOF[[#This Row],[LOT]])</f>
        <v>A044M04</v>
      </c>
      <c r="H319" t="s">
        <v>61</v>
      </c>
      <c r="I319" t="str">
        <f>INDEX(Bd_PF!$E:$E,MATCH(Tab_SuiviOF[[#This Row],[REFERENCE]],Bd_PF!$C:$C,0))</f>
        <v>Bouillon de boeuf SANS GLUTAMATE 1.5KG "BRAKE"</v>
      </c>
      <c r="J319" t="str">
        <f>INDEX(Bd_PF!$D:$D,MATCH(Tab_SuiviOF[[#This Row],[REFERENCE]],Bd_PF!$C:$C,0))</f>
        <v>SF01389</v>
      </c>
      <c r="K319" s="4">
        <f>INDEX(Bd_PF!$I:$I,MATCH(Tab_SuiviOF[[#This Row],[REFERENCE]],Bd_PF!$C:$C,0))</f>
        <v>1.5</v>
      </c>
      <c r="L319" t="str">
        <f>INDEX(Bd_PF!$J:$J,MATCH(Tab_SuiviOF[[#This Row],[REFERENCE]],Bd_PF!$C:$C,0))</f>
        <v>Boite plastique</v>
      </c>
      <c r="M319" t="str">
        <f>INDEX(Bd_PF!$K:$K,MATCH(Tab_SuiviOF[[#This Row],[REFERENCE]],Bd_PF!$C:$C,0))</f>
        <v>Produit pesé</v>
      </c>
      <c r="N319" s="3">
        <v>43144</v>
      </c>
      <c r="O319" s="3">
        <v>43144</v>
      </c>
      <c r="P319" s="5">
        <f>YEAR(Tab_SuiviOF[[#This Row],[DATEFINREVISEE]])</f>
        <v>2018</v>
      </c>
      <c r="Q319" s="5">
        <f>MONTH(Tab_SuiviOF[[#This Row],[DATEFINREVISEE]])</f>
        <v>2</v>
      </c>
      <c r="R319" s="5">
        <f>WEEKNUM(Tab_SuiviOF[[#This Row],[DATEFINREVISEE]],21)</f>
        <v>7</v>
      </c>
      <c r="S319">
        <v>216</v>
      </c>
      <c r="T319">
        <v>216</v>
      </c>
      <c r="U319">
        <v>213</v>
      </c>
      <c r="V319" s="4">
        <f>Tab_SuiviOF[[#This Row],[QTEBL]]*Tab_SuiviOF[[#This Row],[POIDS NET]]</f>
        <v>319.5</v>
      </c>
      <c r="W319" s="4">
        <f>IFERROR(INDEX(Bd_MÉLANGES!$I:$I,MATCH('Bd_FABRICATIONS PF'!$G:$G,Bd_MÉLANGES!$J:$J,0)),0)</f>
        <v>323.10000000000002</v>
      </c>
      <c r="X319" s="4">
        <f>IFERROR(INDEX(Bd_MÉLANGES!$K:$K,MATCH(Tab_SuiviOF[[#This Row],[LOT A PRENDRE EN COMPTE]],Bd_MÉLANGES!$J:$J,0)),0)</f>
        <v>324</v>
      </c>
    </row>
    <row r="320" spans="1:24" hidden="1" x14ac:dyDescent="0.2">
      <c r="A320">
        <v>102</v>
      </c>
      <c r="B320">
        <v>5</v>
      </c>
      <c r="C320">
        <v>41270</v>
      </c>
      <c r="D320">
        <v>685547</v>
      </c>
      <c r="E320">
        <v>46075</v>
      </c>
      <c r="F320" t="str">
        <f t="array" ref="F320">INDEX(Bd_VENTILATIONS!$G:$G,MATCH(Tab_SuiviOF[[#This Row],[REFERENCE]]&amp;Tab_SuiviOF[[#This Row],[BLNO]],Bd_VENTILATIONS!$F:$F&amp;Bd_VENTILATIONS!$D:$D,0))</f>
        <v>A040M03-2</v>
      </c>
      <c r="G320" t="str">
        <f>IFERROR(MID(Tab_SuiviOF[[#This Row],[LOT]],1,SEARCH("-",Tab_SuiviOF[[#This Row],[LOT]])-1),Tab_SuiviOF[[#This Row],[LOT]])</f>
        <v>A040M03</v>
      </c>
      <c r="H320" t="s">
        <v>229</v>
      </c>
      <c r="I320" t="str">
        <f>INDEX(Bd_PF!$E:$E,MATCH(Tab_SuiviOF[[#This Row],[REFERENCE]],Bd_PF!$C:$C,0))</f>
        <v>Rudy'Gel parfum grenadine sachet 100g  "Edé Ruy"</v>
      </c>
      <c r="J320" t="str">
        <f>INDEX(Bd_PF!$D:$D,MATCH(Tab_SuiviOF[[#This Row],[REFERENCE]],Bd_PF!$C:$C,0))</f>
        <v>SF01194</v>
      </c>
      <c r="K320" s="4">
        <f>INDEX(Bd_PF!$I:$I,MATCH(Tab_SuiviOF[[#This Row],[REFERENCE]],Bd_PF!$C:$C,0))</f>
        <v>0.1</v>
      </c>
      <c r="L320" t="str">
        <f>INDEX(Bd_PF!$J:$J,MATCH(Tab_SuiviOF[[#This Row],[REFERENCE]],Bd_PF!$C:$C,0))</f>
        <v>Tecse</v>
      </c>
      <c r="M320" t="str">
        <f>INDEX(Bd_PF!$K:$K,MATCH(Tab_SuiviOF[[#This Row],[REFERENCE]],Bd_PF!$C:$C,0))</f>
        <v>Produit pesé</v>
      </c>
      <c r="N320" s="3">
        <v>43143</v>
      </c>
      <c r="O320" s="3">
        <v>43144</v>
      </c>
      <c r="P320" s="5">
        <f>YEAR(Tab_SuiviOF[[#This Row],[DATEFINREVISEE]])</f>
        <v>2018</v>
      </c>
      <c r="Q320" s="5">
        <f>MONTH(Tab_SuiviOF[[#This Row],[DATEFINREVISEE]])</f>
        <v>2</v>
      </c>
      <c r="R320" s="5">
        <f>WEEKNUM(Tab_SuiviOF[[#This Row],[DATEFINREVISEE]],21)</f>
        <v>7</v>
      </c>
      <c r="S320">
        <v>2688</v>
      </c>
      <c r="T320">
        <v>2688</v>
      </c>
      <c r="U320">
        <v>2616</v>
      </c>
      <c r="V320" s="4">
        <f>Tab_SuiviOF[[#This Row],[QTEBL]]*Tab_SuiviOF[[#This Row],[POIDS NET]]</f>
        <v>261.60000000000002</v>
      </c>
      <c r="W320" s="4">
        <f>IFERROR(INDEX(Bd_MÉLANGES!$I:$I,MATCH('Bd_FABRICATIONS PF'!$G:$G,Bd_MÉLANGES!$J:$J,0)),0)</f>
        <v>269.89999999999998</v>
      </c>
      <c r="X320" s="4">
        <f>IFERROR(INDEX(Bd_MÉLANGES!$K:$K,MATCH(Tab_SuiviOF[[#This Row],[LOT A PRENDRE EN COMPTE]],Bd_MÉLANGES!$J:$J,0)),0)</f>
        <v>269.65999999999997</v>
      </c>
    </row>
    <row r="321" spans="1:24" hidden="1" x14ac:dyDescent="0.2">
      <c r="A321">
        <v>102</v>
      </c>
      <c r="B321">
        <v>5</v>
      </c>
      <c r="C321">
        <v>41284</v>
      </c>
      <c r="D321">
        <v>685695</v>
      </c>
      <c r="E321">
        <v>46077</v>
      </c>
      <c r="F321" t="str">
        <f t="array" ref="F321">INDEX(Bd_VENTILATIONS!$G:$G,MATCH(Tab_SuiviOF[[#This Row],[REFERENCE]]&amp;Tab_SuiviOF[[#This Row],[BLNO]],Bd_VENTILATIONS!$F:$F&amp;Bd_VENTILATIONS!$D:$D,0))</f>
        <v>A043M05-3</v>
      </c>
      <c r="G321" t="str">
        <f>IFERROR(MID(Tab_SuiviOF[[#This Row],[LOT]],1,SEARCH("-",Tab_SuiviOF[[#This Row],[LOT]])-1),Tab_SuiviOF[[#This Row],[LOT]])</f>
        <v>A043M05</v>
      </c>
      <c r="H321" t="s">
        <v>26</v>
      </c>
      <c r="I321" t="str">
        <f>INDEX(Bd_PF!$E:$E,MATCH(Tab_SuiviOF[[#This Row],[REFERENCE]],Bd_PF!$C:$C,0))</f>
        <v>Boisson cacao 20 g riche en protéines avec sucre et édulcorants</v>
      </c>
      <c r="J321" t="str">
        <f>INDEX(Bd_PF!$D:$D,MATCH(Tab_SuiviOF[[#This Row],[REFERENCE]],Bd_PF!$C:$C,0))</f>
        <v>SF01273</v>
      </c>
      <c r="K321" s="4">
        <f>INDEX(Bd_PF!$I:$I,MATCH(Tab_SuiviOF[[#This Row],[REFERENCE]],Bd_PF!$C:$C,0))</f>
        <v>0.02</v>
      </c>
      <c r="L321" t="str">
        <f>INDEX(Bd_PF!$J:$J,MATCH(Tab_SuiviOF[[#This Row],[REFERENCE]],Bd_PF!$C:$C,0))</f>
        <v>Rovema</v>
      </c>
      <c r="M321" t="str">
        <f>INDEX(Bd_PF!$K:$K,MATCH(Tab_SuiviOF[[#This Row],[REFERENCE]],Bd_PF!$C:$C,0))</f>
        <v>Produit pesé</v>
      </c>
      <c r="N321" s="3">
        <v>43143</v>
      </c>
      <c r="O321" s="3">
        <v>43144</v>
      </c>
      <c r="P321" s="5">
        <f>YEAR(Tab_SuiviOF[[#This Row],[DATEFINREVISEE]])</f>
        <v>2018</v>
      </c>
      <c r="Q321" s="5">
        <f>MONTH(Tab_SuiviOF[[#This Row],[DATEFINREVISEE]])</f>
        <v>2</v>
      </c>
      <c r="R321" s="5">
        <f>WEEKNUM(Tab_SuiviOF[[#This Row],[DATEFINREVISEE]],21)</f>
        <v>7</v>
      </c>
      <c r="S321">
        <v>9000</v>
      </c>
      <c r="T321">
        <v>9000</v>
      </c>
      <c r="U321">
        <v>7000</v>
      </c>
      <c r="V321" s="4">
        <f>Tab_SuiviOF[[#This Row],[QTEBL]]*Tab_SuiviOF[[#This Row],[POIDS NET]]</f>
        <v>140</v>
      </c>
      <c r="W321" s="4">
        <f>IFERROR(INDEX(Bd_MÉLANGES!$I:$I,MATCH('Bd_FABRICATIONS PF'!$G:$G,Bd_MÉLANGES!$J:$J,0)),0)</f>
        <v>179.7</v>
      </c>
      <c r="X321" s="4">
        <f>IFERROR(INDEX(Bd_MÉLANGES!$K:$K,MATCH(Tab_SuiviOF[[#This Row],[LOT A PRENDRE EN COMPTE]],Bd_MÉLANGES!$J:$J,0)),0)</f>
        <v>180.01000000000005</v>
      </c>
    </row>
    <row r="322" spans="1:24" hidden="1" x14ac:dyDescent="0.2">
      <c r="A322">
        <v>102</v>
      </c>
      <c r="B322">
        <v>5</v>
      </c>
      <c r="C322">
        <v>41286</v>
      </c>
      <c r="D322">
        <v>685719</v>
      </c>
      <c r="E322">
        <v>46084</v>
      </c>
      <c r="F322" t="str">
        <f t="array" ref="F322">INDEX(Bd_VENTILATIONS!$G:$G,MATCH(Tab_SuiviOF[[#This Row],[REFERENCE]]&amp;Tab_SuiviOF[[#This Row],[BLNO]],Bd_VENTILATIONS!$F:$F&amp;Bd_VENTILATIONS!$D:$D,0))</f>
        <v>A043M06-3</v>
      </c>
      <c r="G322" t="str">
        <f>IFERROR(MID(Tab_SuiviOF[[#This Row],[LOT]],1,SEARCH("-",Tab_SuiviOF[[#This Row],[LOT]])-1),Tab_SuiviOF[[#This Row],[LOT]])</f>
        <v>A043M06</v>
      </c>
      <c r="H322" t="s">
        <v>31</v>
      </c>
      <c r="I322" t="str">
        <f>INDEX(Bd_PF!$E:$E,MATCH(Tab_SuiviOF[[#This Row],[REFERENCE]],Bd_PF!$C:$C,0))</f>
        <v>Boisson capuccino 20 g riche en protéines avec sucre et édulcorants</v>
      </c>
      <c r="J322" t="str">
        <f>INDEX(Bd_PF!$D:$D,MATCH(Tab_SuiviOF[[#This Row],[REFERENCE]],Bd_PF!$C:$C,0))</f>
        <v>SF01271</v>
      </c>
      <c r="K322" s="4">
        <f>INDEX(Bd_PF!$I:$I,MATCH(Tab_SuiviOF[[#This Row],[REFERENCE]],Bd_PF!$C:$C,0))</f>
        <v>0.02</v>
      </c>
      <c r="L322" t="str">
        <f>INDEX(Bd_PF!$J:$J,MATCH(Tab_SuiviOF[[#This Row],[REFERENCE]],Bd_PF!$C:$C,0))</f>
        <v>Rovema</v>
      </c>
      <c r="M322" t="str">
        <f>INDEX(Bd_PF!$K:$K,MATCH(Tab_SuiviOF[[#This Row],[REFERENCE]],Bd_PF!$C:$C,0))</f>
        <v>Produit pesé</v>
      </c>
      <c r="N322" s="3">
        <v>43144</v>
      </c>
      <c r="O322" s="3">
        <v>43144</v>
      </c>
      <c r="P322" s="5">
        <f>YEAR(Tab_SuiviOF[[#This Row],[DATEFINREVISEE]])</f>
        <v>2018</v>
      </c>
      <c r="Q322" s="5">
        <f>MONTH(Tab_SuiviOF[[#This Row],[DATEFINREVISEE]])</f>
        <v>2</v>
      </c>
      <c r="R322" s="5">
        <f>WEEKNUM(Tab_SuiviOF[[#This Row],[DATEFINREVISEE]],21)</f>
        <v>7</v>
      </c>
      <c r="S322">
        <v>9000</v>
      </c>
      <c r="T322">
        <v>9000</v>
      </c>
      <c r="U322">
        <v>7380</v>
      </c>
      <c r="V322" s="4">
        <f>Tab_SuiviOF[[#This Row],[QTEBL]]*Tab_SuiviOF[[#This Row],[POIDS NET]]</f>
        <v>147.6</v>
      </c>
      <c r="W322" s="4">
        <f>IFERROR(INDEX(Bd_MÉLANGES!$I:$I,MATCH('Bd_FABRICATIONS PF'!$G:$G,Bd_MÉLANGES!$J:$J,0)),0)</f>
        <v>180</v>
      </c>
      <c r="X322" s="4">
        <f>IFERROR(INDEX(Bd_MÉLANGES!$K:$K,MATCH(Tab_SuiviOF[[#This Row],[LOT A PRENDRE EN COMPTE]],Bd_MÉLANGES!$J:$J,0)),0)</f>
        <v>180.00000000000003</v>
      </c>
    </row>
    <row r="323" spans="1:24" hidden="1" x14ac:dyDescent="0.2">
      <c r="A323">
        <v>102</v>
      </c>
      <c r="B323">
        <v>5</v>
      </c>
      <c r="C323">
        <v>41320</v>
      </c>
      <c r="D323">
        <v>686182</v>
      </c>
      <c r="E323">
        <v>46093</v>
      </c>
      <c r="F323" t="str">
        <f t="array" ref="F323">INDEX(Bd_VENTILATIONS!$G:$G,MATCH(Tab_SuiviOF[[#This Row],[REFERENCE]]&amp;Tab_SuiviOF[[#This Row],[BLNO]],Bd_VENTILATIONS!$F:$F&amp;Bd_VENTILATIONS!$D:$D,0))</f>
        <v>A040M05-1</v>
      </c>
      <c r="G323" t="str">
        <f>IFERROR(MID(Tab_SuiviOF[[#This Row],[LOT]],1,SEARCH("-",Tab_SuiviOF[[#This Row],[LOT]])-1),Tab_SuiviOF[[#This Row],[LOT]])</f>
        <v>A040M05</v>
      </c>
      <c r="H323" t="s">
        <v>803</v>
      </c>
      <c r="I323" t="str">
        <f>INDEX(Bd_PF!$E:$E,MATCH(Tab_SuiviOF[[#This Row],[REFERENCE]],Bd_PF!$C:$C,0))</f>
        <v>Hydr'instant saveur grenadine avec sucre et édulc 0.600 g</v>
      </c>
      <c r="J323" t="str">
        <f>INDEX(Bd_PF!$D:$D,MATCH(Tab_SuiviOF[[#This Row],[REFERENCE]],Bd_PF!$C:$C,0))</f>
        <v>SF01295</v>
      </c>
      <c r="K323" s="4">
        <f>INDEX(Bd_PF!$I:$I,MATCH(Tab_SuiviOF[[#This Row],[REFERENCE]],Bd_PF!$C:$C,0))</f>
        <v>0.6</v>
      </c>
      <c r="L323" t="str">
        <f>INDEX(Bd_PF!$J:$J,MATCH(Tab_SuiviOF[[#This Row],[REFERENCE]],Bd_PF!$C:$C,0))</f>
        <v>OTS</v>
      </c>
      <c r="M323" t="str">
        <f>INDEX(Bd_PF!$K:$K,MATCH(Tab_SuiviOF[[#This Row],[REFERENCE]],Bd_PF!$C:$C,0))</f>
        <v>Produit pesé</v>
      </c>
      <c r="N323" s="3">
        <v>43144</v>
      </c>
      <c r="O323" s="3">
        <v>43144</v>
      </c>
      <c r="P323" s="5">
        <f>YEAR(Tab_SuiviOF[[#This Row],[DATEFINREVISEE]])</f>
        <v>2018</v>
      </c>
      <c r="Q323" s="5">
        <f>MONTH(Tab_SuiviOF[[#This Row],[DATEFINREVISEE]])</f>
        <v>2</v>
      </c>
      <c r="R323" s="5">
        <f>WEEKNUM(Tab_SuiviOF[[#This Row],[DATEFINREVISEE]],21)</f>
        <v>7</v>
      </c>
      <c r="S323">
        <v>384</v>
      </c>
      <c r="T323">
        <v>384</v>
      </c>
      <c r="U323">
        <v>380</v>
      </c>
      <c r="V323" s="4">
        <f>Tab_SuiviOF[[#This Row],[QTEBL]]*Tab_SuiviOF[[#This Row],[POIDS NET]]</f>
        <v>228</v>
      </c>
      <c r="W323" s="4">
        <f>IFERROR(INDEX(Bd_MÉLANGES!$I:$I,MATCH('Bd_FABRICATIONS PF'!$G:$G,Bd_MÉLANGES!$J:$J,0)),0)</f>
        <v>229.9</v>
      </c>
      <c r="X323" s="4">
        <f>IFERROR(INDEX(Bd_MÉLANGES!$K:$K,MATCH(Tab_SuiviOF[[#This Row],[LOT A PRENDRE EN COMPTE]],Bd_MÉLANGES!$J:$J,0)),0)</f>
        <v>230.41</v>
      </c>
    </row>
    <row r="324" spans="1:24" hidden="1" x14ac:dyDescent="0.2">
      <c r="A324">
        <v>102</v>
      </c>
      <c r="B324">
        <v>5</v>
      </c>
      <c r="C324">
        <v>41322</v>
      </c>
      <c r="D324">
        <v>686201</v>
      </c>
      <c r="E324">
        <v>46094</v>
      </c>
      <c r="F324" t="str">
        <f t="array" ref="F324">INDEX(Bd_VENTILATIONS!$G:$G,MATCH(Tab_SuiviOF[[#This Row],[REFERENCE]]&amp;Tab_SuiviOF[[#This Row],[BLNO]],Bd_VENTILATIONS!$F:$F&amp;Bd_VENTILATIONS!$D:$D,0))</f>
        <v>A040M07-1</v>
      </c>
      <c r="G324" t="str">
        <f>IFERROR(MID(Tab_SuiviOF[[#This Row],[LOT]],1,SEARCH("-",Tab_SuiviOF[[#This Row],[LOT]])-1),Tab_SuiviOF[[#This Row],[LOT]])</f>
        <v>A040M07</v>
      </c>
      <c r="H324" t="s">
        <v>800</v>
      </c>
      <c r="I324" t="str">
        <f>INDEX(Bd_PF!$E:$E,MATCH(Tab_SuiviOF[[#This Row],[REFERENCE]],Bd_PF!$C:$C,0))</f>
        <v>Hydr'instant saveur fruits rouges avec sucre et édulc 0.600 g</v>
      </c>
      <c r="J324" t="str">
        <f>INDEX(Bd_PF!$D:$D,MATCH(Tab_SuiviOF[[#This Row],[REFERENCE]],Bd_PF!$C:$C,0))</f>
        <v>SF01294</v>
      </c>
      <c r="K324" s="4">
        <f>INDEX(Bd_PF!$I:$I,MATCH(Tab_SuiviOF[[#This Row],[REFERENCE]],Bd_PF!$C:$C,0))</f>
        <v>0.6</v>
      </c>
      <c r="L324" t="str">
        <f>INDEX(Bd_PF!$J:$J,MATCH(Tab_SuiviOF[[#This Row],[REFERENCE]],Bd_PF!$C:$C,0))</f>
        <v>OTS</v>
      </c>
      <c r="M324" t="str">
        <f>INDEX(Bd_PF!$K:$K,MATCH(Tab_SuiviOF[[#This Row],[REFERENCE]],Bd_PF!$C:$C,0))</f>
        <v>Produit pesé</v>
      </c>
      <c r="N324" s="3">
        <v>43144</v>
      </c>
      <c r="O324" s="3">
        <v>43144</v>
      </c>
      <c r="P324" s="5">
        <f>YEAR(Tab_SuiviOF[[#This Row],[DATEFINREVISEE]])</f>
        <v>2018</v>
      </c>
      <c r="Q324" s="5">
        <f>MONTH(Tab_SuiviOF[[#This Row],[DATEFINREVISEE]])</f>
        <v>2</v>
      </c>
      <c r="R324" s="5">
        <f>WEEKNUM(Tab_SuiviOF[[#This Row],[DATEFINREVISEE]],21)</f>
        <v>7</v>
      </c>
      <c r="S324">
        <v>648</v>
      </c>
      <c r="T324">
        <v>648</v>
      </c>
      <c r="U324">
        <v>648</v>
      </c>
      <c r="V324" s="4">
        <f>Tab_SuiviOF[[#This Row],[QTEBL]]*Tab_SuiviOF[[#This Row],[POIDS NET]]</f>
        <v>388.8</v>
      </c>
      <c r="W324" s="4">
        <f>IFERROR(INDEX(Bd_MÉLANGES!$I:$I,MATCH('Bd_FABRICATIONS PF'!$G:$G,Bd_MÉLANGES!$J:$J,0)),0)</f>
        <v>390.9</v>
      </c>
      <c r="X324" s="4">
        <f>IFERROR(INDEX(Bd_MÉLANGES!$K:$K,MATCH(Tab_SuiviOF[[#This Row],[LOT A PRENDRE EN COMPTE]],Bd_MÉLANGES!$J:$J,0)),0)</f>
        <v>388.81</v>
      </c>
    </row>
    <row r="325" spans="1:24" hidden="1" x14ac:dyDescent="0.2">
      <c r="A325">
        <v>102</v>
      </c>
      <c r="B325">
        <v>5</v>
      </c>
      <c r="C325">
        <v>41420</v>
      </c>
      <c r="D325">
        <v>687120</v>
      </c>
      <c r="E325">
        <v>46080</v>
      </c>
      <c r="F325" t="str">
        <f t="array" ref="F325">INDEX(Bd_VENTILATIONS!$G:$G,MATCH(Tab_SuiviOF[[#This Row],[REFERENCE]]&amp;Tab_SuiviOF[[#This Row],[BLNO]],Bd_VENTILATIONS!$F:$F&amp;Bd_VENTILATIONS!$D:$D,0))</f>
        <v>A039M09-1</v>
      </c>
      <c r="G325" t="str">
        <f>IFERROR(MID(Tab_SuiviOF[[#This Row],[LOT]],1,SEARCH("-",Tab_SuiviOF[[#This Row],[LOT]])-1),Tab_SuiviOF[[#This Row],[LOT]])</f>
        <v>A039M09</v>
      </c>
      <c r="H325" t="s">
        <v>960</v>
      </c>
      <c r="I325" t="str">
        <f>INDEX(Bd_PF!$E:$E,MATCH(Tab_SuiviOF[[#This Row],[REFERENCE]],Bd_PF!$C:$C,0))</f>
        <v>Eau gélifiée parfum citron sucré boite 800 g "Tonus Line"</v>
      </c>
      <c r="J325" t="str">
        <f>INDEX(Bd_PF!$D:$D,MATCH(Tab_SuiviOF[[#This Row],[REFERENCE]],Bd_PF!$C:$C,0))</f>
        <v>SF00715</v>
      </c>
      <c r="K325" s="4">
        <f>INDEX(Bd_PF!$I:$I,MATCH(Tab_SuiviOF[[#This Row],[REFERENCE]],Bd_PF!$C:$C,0))</f>
        <v>0.8</v>
      </c>
      <c r="L325" t="str">
        <f>INDEX(Bd_PF!$J:$J,MATCH(Tab_SuiviOF[[#This Row],[REFERENCE]],Bd_PF!$C:$C,0))</f>
        <v>OTS</v>
      </c>
      <c r="M325" t="str">
        <f>INDEX(Bd_PF!$K:$K,MATCH(Tab_SuiviOF[[#This Row],[REFERENCE]],Bd_PF!$C:$C,0))</f>
        <v>Produit pesé</v>
      </c>
      <c r="N325" s="3">
        <v>43144</v>
      </c>
      <c r="O325" s="3">
        <v>43144</v>
      </c>
      <c r="P325" s="5">
        <f>YEAR(Tab_SuiviOF[[#This Row],[DATEFINREVISEE]])</f>
        <v>2018</v>
      </c>
      <c r="Q325" s="5">
        <f>MONTH(Tab_SuiviOF[[#This Row],[DATEFINREVISEE]])</f>
        <v>2</v>
      </c>
      <c r="R325" s="5">
        <f>WEEKNUM(Tab_SuiviOF[[#This Row],[DATEFINREVISEE]],21)</f>
        <v>7</v>
      </c>
      <c r="S325">
        <v>648</v>
      </c>
      <c r="T325">
        <v>648</v>
      </c>
      <c r="U325">
        <v>643</v>
      </c>
      <c r="V325" s="4">
        <f>Tab_SuiviOF[[#This Row],[QTEBL]]*Tab_SuiviOF[[#This Row],[POIDS NET]]</f>
        <v>514.4</v>
      </c>
      <c r="W325" s="4">
        <f>IFERROR(INDEX(Bd_MÉLANGES!$I:$I,MATCH('Bd_FABRICATIONS PF'!$G:$G,Bd_MÉLANGES!$J:$J,0)),0)</f>
        <v>518.9</v>
      </c>
      <c r="X325" s="4">
        <f>IFERROR(INDEX(Bd_MÉLANGES!$K:$K,MATCH(Tab_SuiviOF[[#This Row],[LOT A PRENDRE EN COMPTE]],Bd_MÉLANGES!$J:$J,0)),0)</f>
        <v>518.00000000000011</v>
      </c>
    </row>
    <row r="326" spans="1:24" hidden="1" x14ac:dyDescent="0.2">
      <c r="A326">
        <v>102</v>
      </c>
      <c r="B326">
        <v>5</v>
      </c>
      <c r="C326">
        <v>41422</v>
      </c>
      <c r="D326">
        <v>687160</v>
      </c>
      <c r="E326">
        <v>46076</v>
      </c>
      <c r="F326" t="str">
        <f t="array" ref="F326">INDEX(Bd_VENTILATIONS!$G:$G,MATCH(Tab_SuiviOF[[#This Row],[REFERENCE]]&amp;Tab_SuiviOF[[#This Row],[BLNO]],Bd_VENTILATIONS!$F:$F&amp;Bd_VENTILATIONS!$D:$D,0))</f>
        <v>A039M10-1</v>
      </c>
      <c r="G326" t="str">
        <f>IFERROR(MID(Tab_SuiviOF[[#This Row],[LOT]],1,SEARCH("-",Tab_SuiviOF[[#This Row],[LOT]])-1),Tab_SuiviOF[[#This Row],[LOT]])</f>
        <v>A039M10</v>
      </c>
      <c r="H326" t="s">
        <v>1092</v>
      </c>
      <c r="I326" t="str">
        <f>INDEX(Bd_PF!$E:$E,MATCH(Tab_SuiviOF[[#This Row],[REFERENCE]],Bd_PF!$C:$C,0))</f>
        <v>Eau gélifiée parfum orange édulcorée boite 625g "Tonus line"</v>
      </c>
      <c r="J326" t="str">
        <f>INDEX(Bd_PF!$D:$D,MATCH(Tab_SuiviOF[[#This Row],[REFERENCE]],Bd_PF!$C:$C,0))</f>
        <v>SF00726</v>
      </c>
      <c r="K326" s="4">
        <f>INDEX(Bd_PF!$I:$I,MATCH(Tab_SuiviOF[[#This Row],[REFERENCE]],Bd_PF!$C:$C,0))</f>
        <v>0.625</v>
      </c>
      <c r="L326" t="str">
        <f>INDEX(Bd_PF!$J:$J,MATCH(Tab_SuiviOF[[#This Row],[REFERENCE]],Bd_PF!$C:$C,0))</f>
        <v>OTS</v>
      </c>
      <c r="M326" t="str">
        <f>INDEX(Bd_PF!$K:$K,MATCH(Tab_SuiviOF[[#This Row],[REFERENCE]],Bd_PF!$C:$C,0))</f>
        <v>Produit pesé</v>
      </c>
      <c r="N326" s="3">
        <v>43144</v>
      </c>
      <c r="O326" s="3">
        <v>43144</v>
      </c>
      <c r="P326" s="5">
        <f>YEAR(Tab_SuiviOF[[#This Row],[DATEFINREVISEE]])</f>
        <v>2018</v>
      </c>
      <c r="Q326" s="5">
        <f>MONTH(Tab_SuiviOF[[#This Row],[DATEFINREVISEE]])</f>
        <v>2</v>
      </c>
      <c r="R326" s="5">
        <f>WEEKNUM(Tab_SuiviOF[[#This Row],[DATEFINREVISEE]],21)</f>
        <v>7</v>
      </c>
      <c r="S326">
        <v>430</v>
      </c>
      <c r="T326">
        <v>430</v>
      </c>
      <c r="U326">
        <v>428</v>
      </c>
      <c r="V326" s="4">
        <f>Tab_SuiviOF[[#This Row],[QTEBL]]*Tab_SuiviOF[[#This Row],[POIDS NET]]</f>
        <v>267.5</v>
      </c>
      <c r="W326" s="4">
        <f>IFERROR(INDEX(Bd_MÉLANGES!$I:$I,MATCH('Bd_FABRICATIONS PF'!$G:$G,Bd_MÉLANGES!$J:$J,0)),0)</f>
        <v>269.5</v>
      </c>
      <c r="X326" s="4">
        <f>IFERROR(INDEX(Bd_MÉLANGES!$K:$K,MATCH(Tab_SuiviOF[[#This Row],[LOT A PRENDRE EN COMPTE]],Bd_MÉLANGES!$J:$J,0)),0)</f>
        <v>269</v>
      </c>
    </row>
    <row r="327" spans="1:24" hidden="1" x14ac:dyDescent="0.2">
      <c r="A327">
        <v>102</v>
      </c>
      <c r="B327">
        <v>5</v>
      </c>
      <c r="C327">
        <v>40876</v>
      </c>
      <c r="D327">
        <v>681310</v>
      </c>
      <c r="E327">
        <v>46110</v>
      </c>
      <c r="F327" t="str">
        <f t="array" ref="F327">INDEX(Bd_VENTILATIONS!$G:$G,MATCH(Tab_SuiviOF[[#This Row],[REFERENCE]]&amp;Tab_SuiviOF[[#This Row],[BLNO]],Bd_VENTILATIONS!$F:$F&amp;Bd_VENTILATIONS!$D:$D,0))</f>
        <v>A044M02-2</v>
      </c>
      <c r="G327" t="str">
        <f>IFERROR(MID(Tab_SuiviOF[[#This Row],[LOT]],1,SEARCH("-",Tab_SuiviOF[[#This Row],[LOT]])-1),Tab_SuiviOF[[#This Row],[LOT]])</f>
        <v>A044M02</v>
      </c>
      <c r="H327" t="s">
        <v>782</v>
      </c>
      <c r="I327" t="str">
        <f>INDEX(Bd_PF!$E:$E,MATCH(Tab_SuiviOF[[#This Row],[REFERENCE]],Bd_PF!$C:$C,0))</f>
        <v>Crème HP saveur caramel beurre salé  sachet 200g "TOL"</v>
      </c>
      <c r="J327" t="str">
        <f>INDEX(Bd_PF!$D:$D,MATCH(Tab_SuiviOF[[#This Row],[REFERENCE]],Bd_PF!$C:$C,0))</f>
        <v>SF01260</v>
      </c>
      <c r="K327" s="4">
        <f>INDEX(Bd_PF!$I:$I,MATCH(Tab_SuiviOF[[#This Row],[REFERENCE]],Bd_PF!$C:$C,0))</f>
        <v>0.2</v>
      </c>
      <c r="L327" t="str">
        <f>INDEX(Bd_PF!$J:$J,MATCH(Tab_SuiviOF[[#This Row],[REFERENCE]],Bd_PF!$C:$C,0))</f>
        <v>Tecse</v>
      </c>
      <c r="M327" t="str">
        <f>INDEX(Bd_PF!$K:$K,MATCH(Tab_SuiviOF[[#This Row],[REFERENCE]],Bd_PF!$C:$C,0))</f>
        <v>Produit pesé</v>
      </c>
      <c r="N327" s="3">
        <v>43145</v>
      </c>
      <c r="O327" s="3">
        <v>43145</v>
      </c>
      <c r="P327" s="5">
        <f>YEAR(Tab_SuiviOF[[#This Row],[DATEFINREVISEE]])</f>
        <v>2018</v>
      </c>
      <c r="Q327" s="5">
        <f>MONTH(Tab_SuiviOF[[#This Row],[DATEFINREVISEE]])</f>
        <v>2</v>
      </c>
      <c r="R327" s="5">
        <f>WEEKNUM(Tab_SuiviOF[[#This Row],[DATEFINREVISEE]],21)</f>
        <v>7</v>
      </c>
      <c r="S327">
        <v>540</v>
      </c>
      <c r="T327">
        <v>540</v>
      </c>
      <c r="U327">
        <v>519</v>
      </c>
      <c r="V327" s="4">
        <f>Tab_SuiviOF[[#This Row],[QTEBL]]*Tab_SuiviOF[[#This Row],[POIDS NET]]</f>
        <v>103.80000000000001</v>
      </c>
      <c r="W327" s="4">
        <f>IFERROR(INDEX(Bd_MÉLANGES!$I:$I,MATCH('Bd_FABRICATIONS PF'!$G:$G,Bd_MÉLANGES!$J:$J,0)),0)</f>
        <v>107.7</v>
      </c>
      <c r="X327" s="4">
        <f>IFERROR(INDEX(Bd_MÉLANGES!$K:$K,MATCH(Tab_SuiviOF[[#This Row],[LOT A PRENDRE EN COMPTE]],Bd_MÉLANGES!$J:$J,0)),0)</f>
        <v>108.00000000000001</v>
      </c>
    </row>
    <row r="328" spans="1:24" hidden="1" x14ac:dyDescent="0.2">
      <c r="A328">
        <v>102</v>
      </c>
      <c r="B328">
        <v>5</v>
      </c>
      <c r="C328">
        <v>41096</v>
      </c>
      <c r="D328">
        <v>683726</v>
      </c>
      <c r="E328">
        <v>46101</v>
      </c>
      <c r="F328" t="str">
        <f t="array" ref="F328">INDEX(Bd_VENTILATIONS!$G:$G,MATCH(Tab_SuiviOF[[#This Row],[REFERENCE]]&amp;Tab_SuiviOF[[#This Row],[BLNO]],Bd_VENTILATIONS!$F:$F&amp;Bd_VENTILATIONS!$D:$D,0))</f>
        <v>A040M08-2</v>
      </c>
      <c r="G328" t="str">
        <f>IFERROR(MID(Tab_SuiviOF[[#This Row],[LOT]],1,SEARCH("-",Tab_SuiviOF[[#This Row],[LOT]])-1),Tab_SuiviOF[[#This Row],[LOT]])</f>
        <v>A040M08</v>
      </c>
      <c r="H328" t="s">
        <v>333</v>
      </c>
      <c r="I328" t="str">
        <f>INDEX(Bd_PF!$E:$E,MATCH(Tab_SuiviOF[[#This Row],[REFERENCE]],Bd_PF!$C:$C,0))</f>
        <v>Gâteau énergétique saveur chocolat-noisette sachet 100g (12 par étui)</v>
      </c>
      <c r="J328" t="str">
        <f>INDEX(Bd_PF!$D:$D,MATCH(Tab_SuiviOF[[#This Row],[REFERENCE]],Bd_PF!$C:$C,0))</f>
        <v>SF01370</v>
      </c>
      <c r="K328" s="4">
        <f>INDEX(Bd_PF!$I:$I,MATCH(Tab_SuiviOF[[#This Row],[REFERENCE]],Bd_PF!$C:$C,0))</f>
        <v>0.1</v>
      </c>
      <c r="L328" t="str">
        <f>INDEX(Bd_PF!$J:$J,MATCH(Tab_SuiviOF[[#This Row],[REFERENCE]],Bd_PF!$C:$C,0))</f>
        <v>Tecse</v>
      </c>
      <c r="M328" t="str">
        <f>INDEX(Bd_PF!$K:$K,MATCH(Tab_SuiviOF[[#This Row],[REFERENCE]],Bd_PF!$C:$C,0))</f>
        <v>Produit pesé</v>
      </c>
      <c r="N328" s="3">
        <v>43144</v>
      </c>
      <c r="O328" s="3">
        <v>43145</v>
      </c>
      <c r="P328" s="5">
        <f>YEAR(Tab_SuiviOF[[#This Row],[DATEFINREVISEE]])</f>
        <v>2018</v>
      </c>
      <c r="Q328" s="5">
        <f>MONTH(Tab_SuiviOF[[#This Row],[DATEFINREVISEE]])</f>
        <v>2</v>
      </c>
      <c r="R328" s="5">
        <f>WEEKNUM(Tab_SuiviOF[[#This Row],[DATEFINREVISEE]],21)</f>
        <v>7</v>
      </c>
      <c r="S328">
        <v>1440</v>
      </c>
      <c r="T328">
        <v>1440</v>
      </c>
      <c r="U328">
        <v>1332</v>
      </c>
      <c r="V328" s="4">
        <f>Tab_SuiviOF[[#This Row],[QTEBL]]*Tab_SuiviOF[[#This Row],[POIDS NET]]</f>
        <v>133.20000000000002</v>
      </c>
      <c r="W328" s="4">
        <f>IFERROR(INDEX(Bd_MÉLANGES!$I:$I,MATCH('Bd_FABRICATIONS PF'!$G:$G,Bd_MÉLANGES!$J:$J,0)),0)</f>
        <v>144.69999999999999</v>
      </c>
      <c r="X328" s="4">
        <f>IFERROR(INDEX(Bd_MÉLANGES!$K:$K,MATCH(Tab_SuiviOF[[#This Row],[LOT A PRENDRE EN COMPTE]],Bd_MÉLANGES!$J:$J,0)),0)</f>
        <v>143.98999999999998</v>
      </c>
    </row>
    <row r="329" spans="1:24" hidden="1" x14ac:dyDescent="0.2">
      <c r="A329">
        <v>102</v>
      </c>
      <c r="B329">
        <v>5</v>
      </c>
      <c r="C329">
        <v>41216</v>
      </c>
      <c r="D329">
        <v>684828</v>
      </c>
      <c r="E329">
        <v>46109</v>
      </c>
      <c r="F329" t="str">
        <f t="array" ref="F329">INDEX(Bd_VENTILATIONS!$G:$G,MATCH(Tab_SuiviOF[[#This Row],[REFERENCE]]&amp;Tab_SuiviOF[[#This Row],[BLNO]],Bd_VENTILATIONS!$F:$F&amp;Bd_VENTILATIONS!$D:$D,0))</f>
        <v>A043M02-1</v>
      </c>
      <c r="G329" t="str">
        <f>IFERROR(MID(Tab_SuiviOF[[#This Row],[LOT]],1,SEARCH("-",Tab_SuiviOF[[#This Row],[LOT]])-1),Tab_SuiviOF[[#This Row],[LOT]])</f>
        <v>A043M02</v>
      </c>
      <c r="H329" t="s">
        <v>926</v>
      </c>
      <c r="I329" t="str">
        <f>INDEX(Bd_PF!$E:$E,MATCH(Tab_SuiviOF[[#This Row],[REFERENCE]],Bd_PF!$C:$C,0))</f>
        <v>Protinut bte 0kg500 "TOL"</v>
      </c>
      <c r="J329" t="str">
        <f>INDEX(Bd_PF!$D:$D,MATCH(Tab_SuiviOF[[#This Row],[REFERENCE]],Bd_PF!$C:$C,0))</f>
        <v>SF00841</v>
      </c>
      <c r="K329" s="4">
        <f>INDEX(Bd_PF!$I:$I,MATCH(Tab_SuiviOF[[#This Row],[REFERENCE]],Bd_PF!$C:$C,0))</f>
        <v>0.5</v>
      </c>
      <c r="L329" t="str">
        <f>INDEX(Bd_PF!$J:$J,MATCH(Tab_SuiviOF[[#This Row],[REFERENCE]],Bd_PF!$C:$C,0))</f>
        <v>OTS</v>
      </c>
      <c r="M329" t="str">
        <f>INDEX(Bd_PF!$K:$K,MATCH(Tab_SuiviOF[[#This Row],[REFERENCE]],Bd_PF!$C:$C,0))</f>
        <v>Produit pesé</v>
      </c>
      <c r="N329" s="3">
        <v>43145</v>
      </c>
      <c r="O329" s="3">
        <v>43145</v>
      </c>
      <c r="P329" s="5">
        <f>YEAR(Tab_SuiviOF[[#This Row],[DATEFINREVISEE]])</f>
        <v>2018</v>
      </c>
      <c r="Q329" s="5">
        <f>MONTH(Tab_SuiviOF[[#This Row],[DATEFINREVISEE]])</f>
        <v>2</v>
      </c>
      <c r="R329" s="5">
        <f>WEEKNUM(Tab_SuiviOF[[#This Row],[DATEFINREVISEE]],21)</f>
        <v>7</v>
      </c>
      <c r="S329">
        <v>810</v>
      </c>
      <c r="T329">
        <v>810</v>
      </c>
      <c r="U329">
        <v>806</v>
      </c>
      <c r="V329" s="4">
        <f>Tab_SuiviOF[[#This Row],[QTEBL]]*Tab_SuiviOF[[#This Row],[POIDS NET]]</f>
        <v>403</v>
      </c>
      <c r="W329" s="4">
        <f>IFERROR(INDEX(Bd_MÉLANGES!$I:$I,MATCH('Bd_FABRICATIONS PF'!$G:$G,Bd_MÉLANGES!$J:$J,0)),0)</f>
        <v>410.9</v>
      </c>
      <c r="X329" s="4">
        <f>IFERROR(INDEX(Bd_MÉLANGES!$K:$K,MATCH(Tab_SuiviOF[[#This Row],[LOT A PRENDRE EN COMPTE]],Bd_MÉLANGES!$J:$J,0)),0)</f>
        <v>402</v>
      </c>
    </row>
    <row r="330" spans="1:24" hidden="1" x14ac:dyDescent="0.2">
      <c r="A330">
        <v>102</v>
      </c>
      <c r="B330">
        <v>5</v>
      </c>
      <c r="C330">
        <v>41218</v>
      </c>
      <c r="D330">
        <v>684837</v>
      </c>
      <c r="E330">
        <v>46100</v>
      </c>
      <c r="F330" t="str">
        <f t="array" ref="F330">INDEX(Bd_VENTILATIONS!$G:$G,MATCH(Tab_SuiviOF[[#This Row],[REFERENCE]]&amp;Tab_SuiviOF[[#This Row],[BLNO]],Bd_VENTILATIONS!$F:$F&amp;Bd_VENTILATIONS!$D:$D,0))</f>
        <v>A043M01-1</v>
      </c>
      <c r="G330" t="str">
        <f>IFERROR(MID(Tab_SuiviOF[[#This Row],[LOT]],1,SEARCH("-",Tab_SuiviOF[[#This Row],[LOT]])-1),Tab_SuiviOF[[#This Row],[LOT]])</f>
        <v>A043M01</v>
      </c>
      <c r="H330" t="s">
        <v>926</v>
      </c>
      <c r="I330" t="str">
        <f>INDEX(Bd_PF!$E:$E,MATCH(Tab_SuiviOF[[#This Row],[REFERENCE]],Bd_PF!$C:$C,0))</f>
        <v>Protinut bte 0kg500 "TOL"</v>
      </c>
      <c r="J330" t="str">
        <f>INDEX(Bd_PF!$D:$D,MATCH(Tab_SuiviOF[[#This Row],[REFERENCE]],Bd_PF!$C:$C,0))</f>
        <v>SF00841</v>
      </c>
      <c r="K330" s="4">
        <f>INDEX(Bd_PF!$I:$I,MATCH(Tab_SuiviOF[[#This Row],[REFERENCE]],Bd_PF!$C:$C,0))</f>
        <v>0.5</v>
      </c>
      <c r="L330" t="str">
        <f>INDEX(Bd_PF!$J:$J,MATCH(Tab_SuiviOF[[#This Row],[REFERENCE]],Bd_PF!$C:$C,0))</f>
        <v>OTS</v>
      </c>
      <c r="M330" t="str">
        <f>INDEX(Bd_PF!$K:$K,MATCH(Tab_SuiviOF[[#This Row],[REFERENCE]],Bd_PF!$C:$C,0))</f>
        <v>Produit pesé</v>
      </c>
      <c r="N330" s="3">
        <v>43144</v>
      </c>
      <c r="O330" s="3">
        <v>43145</v>
      </c>
      <c r="P330" s="5">
        <f>YEAR(Tab_SuiviOF[[#This Row],[DATEFINREVISEE]])</f>
        <v>2018</v>
      </c>
      <c r="Q330" s="5">
        <f>MONTH(Tab_SuiviOF[[#This Row],[DATEFINREVISEE]])</f>
        <v>2</v>
      </c>
      <c r="R330" s="5">
        <f>WEEKNUM(Tab_SuiviOF[[#This Row],[DATEFINREVISEE]],21)</f>
        <v>7</v>
      </c>
      <c r="S330">
        <v>810</v>
      </c>
      <c r="T330">
        <v>810</v>
      </c>
      <c r="U330">
        <v>808</v>
      </c>
      <c r="V330" s="4">
        <f>Tab_SuiviOF[[#This Row],[QTEBL]]*Tab_SuiviOF[[#This Row],[POIDS NET]]</f>
        <v>404</v>
      </c>
      <c r="W330" s="4">
        <f>IFERROR(INDEX(Bd_MÉLANGES!$I:$I,MATCH('Bd_FABRICATIONS PF'!$G:$G,Bd_MÉLANGES!$J:$J,0)),0)</f>
        <v>402.3</v>
      </c>
      <c r="X330" s="4">
        <f>IFERROR(INDEX(Bd_MÉLANGES!$K:$K,MATCH(Tab_SuiviOF[[#This Row],[LOT A PRENDRE EN COMPTE]],Bd_MÉLANGES!$J:$J,0)),0)</f>
        <v>405</v>
      </c>
    </row>
    <row r="331" spans="1:24" hidden="1" x14ac:dyDescent="0.2">
      <c r="A331">
        <v>102</v>
      </c>
      <c r="B331">
        <v>5</v>
      </c>
      <c r="C331">
        <v>41220</v>
      </c>
      <c r="D331">
        <v>684846</v>
      </c>
      <c r="E331">
        <v>46108</v>
      </c>
      <c r="F331" t="str">
        <f t="array" ref="F331">INDEX(Bd_VENTILATIONS!$G:$G,MATCH(Tab_SuiviOF[[#This Row],[REFERENCE]]&amp;Tab_SuiviOF[[#This Row],[BLNO]],Bd_VENTILATIONS!$F:$F&amp;Bd_VENTILATIONS!$D:$D,0))</f>
        <v>A043M07-1</v>
      </c>
      <c r="G331" t="str">
        <f>IFERROR(MID(Tab_SuiviOF[[#This Row],[LOT]],1,SEARCH("-",Tab_SuiviOF[[#This Row],[LOT]])-1),Tab_SuiviOF[[#This Row],[LOT]])</f>
        <v>A043M07</v>
      </c>
      <c r="H331" t="s">
        <v>1167</v>
      </c>
      <c r="I331" t="str">
        <f>INDEX(Bd_PF!$E:$E,MATCH(Tab_SuiviOF[[#This Row],[REFERENCE]],Bd_PF!$C:$C,0))</f>
        <v>Céréal'nut HP+ saveur miel bte 900 g (ALLERGENES)</v>
      </c>
      <c r="J331" t="str">
        <f>INDEX(Bd_PF!$D:$D,MATCH(Tab_SuiviOF[[#This Row],[REFERENCE]],Bd_PF!$C:$C,0))</f>
        <v>SF01229</v>
      </c>
      <c r="K331" s="4">
        <f>INDEX(Bd_PF!$I:$I,MATCH(Tab_SuiviOF[[#This Row],[REFERENCE]],Bd_PF!$C:$C,0))</f>
        <v>0.9</v>
      </c>
      <c r="L331" t="str">
        <f>INDEX(Bd_PF!$J:$J,MATCH(Tab_SuiviOF[[#This Row],[REFERENCE]],Bd_PF!$C:$C,0))</f>
        <v>OTS</v>
      </c>
      <c r="M331" t="str">
        <f>INDEX(Bd_PF!$K:$K,MATCH(Tab_SuiviOF[[#This Row],[REFERENCE]],Bd_PF!$C:$C,0))</f>
        <v>Produit pesé</v>
      </c>
      <c r="N331" s="3">
        <v>43145</v>
      </c>
      <c r="O331" s="3">
        <v>43145</v>
      </c>
      <c r="P331" s="5">
        <f>YEAR(Tab_SuiviOF[[#This Row],[DATEFINREVISEE]])</f>
        <v>2018</v>
      </c>
      <c r="Q331" s="5">
        <f>MONTH(Tab_SuiviOF[[#This Row],[DATEFINREVISEE]])</f>
        <v>2</v>
      </c>
      <c r="R331" s="5">
        <f>WEEKNUM(Tab_SuiviOF[[#This Row],[DATEFINREVISEE]],21)</f>
        <v>7</v>
      </c>
      <c r="S331">
        <v>756</v>
      </c>
      <c r="T331">
        <v>756</v>
      </c>
      <c r="U331">
        <v>750</v>
      </c>
      <c r="V331" s="4">
        <f>Tab_SuiviOF[[#This Row],[QTEBL]]*Tab_SuiviOF[[#This Row],[POIDS NET]]</f>
        <v>675</v>
      </c>
      <c r="W331" s="4">
        <f>IFERROR(INDEX(Bd_MÉLANGES!$I:$I,MATCH('Bd_FABRICATIONS PF'!$G:$G,Bd_MÉLANGES!$J:$J,0)),0)</f>
        <v>680.8</v>
      </c>
      <c r="X331" s="4">
        <f>IFERROR(INDEX(Bd_MÉLANGES!$K:$K,MATCH(Tab_SuiviOF[[#This Row],[LOT A PRENDRE EN COMPTE]],Bd_MÉLANGES!$J:$J,0)),0)</f>
        <v>681.01</v>
      </c>
    </row>
    <row r="332" spans="1:24" hidden="1" x14ac:dyDescent="0.2">
      <c r="A332">
        <v>102</v>
      </c>
      <c r="B332">
        <v>5</v>
      </c>
      <c r="C332">
        <v>41222</v>
      </c>
      <c r="D332">
        <v>684867</v>
      </c>
      <c r="E332">
        <v>46117</v>
      </c>
      <c r="F332" t="str">
        <f t="array" ref="F332">INDEX(Bd_VENTILATIONS!$G:$G,MATCH(Tab_SuiviOF[[#This Row],[REFERENCE]]&amp;Tab_SuiviOF[[#This Row],[BLNO]],Bd_VENTILATIONS!$F:$F&amp;Bd_VENTILATIONS!$D:$D,0))</f>
        <v>A043M08-1</v>
      </c>
      <c r="G332" t="str">
        <f>IFERROR(MID(Tab_SuiviOF[[#This Row],[LOT]],1,SEARCH("-",Tab_SuiviOF[[#This Row],[LOT]])-1),Tab_SuiviOF[[#This Row],[LOT]])</f>
        <v>A043M08</v>
      </c>
      <c r="H332" t="s">
        <v>1170</v>
      </c>
      <c r="I332" t="str">
        <f>INDEX(Bd_PF!$E:$E,MATCH(Tab_SuiviOF[[#This Row],[REFERENCE]],Bd_PF!$C:$C,0))</f>
        <v>Céréal'nut HP+ saveur praliné bte 900 g (ALLERGENES)</v>
      </c>
      <c r="J332" t="str">
        <f>INDEX(Bd_PF!$D:$D,MATCH(Tab_SuiviOF[[#This Row],[REFERENCE]],Bd_PF!$C:$C,0))</f>
        <v>SF01230</v>
      </c>
      <c r="K332" s="4">
        <f>INDEX(Bd_PF!$I:$I,MATCH(Tab_SuiviOF[[#This Row],[REFERENCE]],Bd_PF!$C:$C,0))</f>
        <v>0.9</v>
      </c>
      <c r="L332" t="str">
        <f>INDEX(Bd_PF!$J:$J,MATCH(Tab_SuiviOF[[#This Row],[REFERENCE]],Bd_PF!$C:$C,0))</f>
        <v>OTS</v>
      </c>
      <c r="M332" t="str">
        <f>INDEX(Bd_PF!$K:$K,MATCH(Tab_SuiviOF[[#This Row],[REFERENCE]],Bd_PF!$C:$C,0))</f>
        <v>Produit pesé</v>
      </c>
      <c r="N332" s="3">
        <v>43145</v>
      </c>
      <c r="O332" s="3">
        <v>43145</v>
      </c>
      <c r="P332" s="5">
        <f>YEAR(Tab_SuiviOF[[#This Row],[DATEFINREVISEE]])</f>
        <v>2018</v>
      </c>
      <c r="Q332" s="5">
        <f>MONTH(Tab_SuiviOF[[#This Row],[DATEFINREVISEE]])</f>
        <v>2</v>
      </c>
      <c r="R332" s="5">
        <f>WEEKNUM(Tab_SuiviOF[[#This Row],[DATEFINREVISEE]],21)</f>
        <v>7</v>
      </c>
      <c r="S332">
        <v>756</v>
      </c>
      <c r="T332">
        <v>756</v>
      </c>
      <c r="U332">
        <v>747</v>
      </c>
      <c r="V332" s="4">
        <f>Tab_SuiviOF[[#This Row],[QTEBL]]*Tab_SuiviOF[[#This Row],[POIDS NET]]</f>
        <v>672.30000000000007</v>
      </c>
      <c r="W332" s="4">
        <f>IFERROR(INDEX(Bd_MÉLANGES!$I:$I,MATCH('Bd_FABRICATIONS PF'!$G:$G,Bd_MÉLANGES!$J:$J,0)),0)</f>
        <v>679.3</v>
      </c>
      <c r="X332" s="4">
        <f>IFERROR(INDEX(Bd_MÉLANGES!$K:$K,MATCH(Tab_SuiviOF[[#This Row],[LOT A PRENDRE EN COMPTE]],Bd_MÉLANGES!$J:$J,0)),0)</f>
        <v>680</v>
      </c>
    </row>
    <row r="333" spans="1:24" hidden="1" x14ac:dyDescent="0.2">
      <c r="A333">
        <v>102</v>
      </c>
      <c r="B333">
        <v>5</v>
      </c>
      <c r="C333">
        <v>41228</v>
      </c>
      <c r="D333">
        <v>684913</v>
      </c>
      <c r="E333">
        <v>46113</v>
      </c>
      <c r="F333" t="str">
        <f t="array" ref="F333">INDEX(Bd_VENTILATIONS!$G:$G,MATCH(Tab_SuiviOF[[#This Row],[REFERENCE]]&amp;Tab_SuiviOF[[#This Row],[BLNO]],Bd_VENTILATIONS!$F:$F&amp;Bd_VENTILATIONS!$D:$D,0))</f>
        <v>A044M01-2</v>
      </c>
      <c r="G333" t="str">
        <f>IFERROR(MID(Tab_SuiviOF[[#This Row],[LOT]],1,SEARCH("-",Tab_SuiviOF[[#This Row],[LOT]])-1),Tab_SuiviOF[[#This Row],[LOT]])</f>
        <v>A044M01</v>
      </c>
      <c r="H333" t="s">
        <v>768</v>
      </c>
      <c r="I333" t="str">
        <f>INDEX(Bd_PF!$E:$E,MATCH(Tab_SuiviOF[[#This Row],[REFERENCE]],Bd_PF!$C:$C,0))</f>
        <v>Céréales instant saveur miel Tonus Line 650 g</v>
      </c>
      <c r="J333" t="str">
        <f>INDEX(Bd_PF!$D:$D,MATCH(Tab_SuiviOF[[#This Row],[REFERENCE]],Bd_PF!$C:$C,0))</f>
        <v>SF01239</v>
      </c>
      <c r="K333" s="4">
        <f>INDEX(Bd_PF!$I:$I,MATCH(Tab_SuiviOF[[#This Row],[REFERENCE]],Bd_PF!$C:$C,0))</f>
        <v>0.65</v>
      </c>
      <c r="L333" t="str">
        <f>INDEX(Bd_PF!$J:$J,MATCH(Tab_SuiviOF[[#This Row],[REFERENCE]],Bd_PF!$C:$C,0))</f>
        <v>Tecse</v>
      </c>
      <c r="M333" t="str">
        <f>INDEX(Bd_PF!$K:$K,MATCH(Tab_SuiviOF[[#This Row],[REFERENCE]],Bd_PF!$C:$C,0))</f>
        <v>Produit pesé</v>
      </c>
      <c r="N333" s="3">
        <v>43145</v>
      </c>
      <c r="O333" s="3">
        <v>43145</v>
      </c>
      <c r="P333" s="5">
        <f>YEAR(Tab_SuiviOF[[#This Row],[DATEFINREVISEE]])</f>
        <v>2018</v>
      </c>
      <c r="Q333" s="5">
        <f>MONTH(Tab_SuiviOF[[#This Row],[DATEFINREVISEE]])</f>
        <v>2</v>
      </c>
      <c r="R333" s="5">
        <f>WEEKNUM(Tab_SuiviOF[[#This Row],[DATEFINREVISEE]],21)</f>
        <v>7</v>
      </c>
      <c r="S333">
        <v>972</v>
      </c>
      <c r="T333">
        <v>972</v>
      </c>
      <c r="U333">
        <v>942</v>
      </c>
      <c r="V333" s="4">
        <f>Tab_SuiviOF[[#This Row],[QTEBL]]*Tab_SuiviOF[[#This Row],[POIDS NET]]</f>
        <v>612.30000000000007</v>
      </c>
      <c r="W333" s="4">
        <f>IFERROR(INDEX(Bd_MÉLANGES!$I:$I,MATCH('Bd_FABRICATIONS PF'!$G:$G,Bd_MÉLANGES!$J:$J,0)),0)</f>
        <v>634.79999999999995</v>
      </c>
      <c r="X333" s="4">
        <f>IFERROR(INDEX(Bd_MÉLANGES!$K:$K,MATCH(Tab_SuiviOF[[#This Row],[LOT A PRENDRE EN COMPTE]],Bd_MÉLANGES!$J:$J,0)),0)</f>
        <v>631.99999999999989</v>
      </c>
    </row>
    <row r="334" spans="1:24" hidden="1" x14ac:dyDescent="0.2">
      <c r="A334">
        <v>102</v>
      </c>
      <c r="B334">
        <v>5</v>
      </c>
      <c r="C334">
        <v>41238</v>
      </c>
      <c r="D334">
        <v>685008</v>
      </c>
      <c r="E334">
        <v>46112</v>
      </c>
      <c r="F334" t="str">
        <f t="array" ref="F334">INDEX(Bd_VENTILATIONS!$G:$G,MATCH(Tab_SuiviOF[[#This Row],[REFERENCE]]&amp;Tab_SuiviOF[[#This Row],[BLNO]],Bd_VENTILATIONS!$F:$F&amp;Bd_VENTILATIONS!$D:$D,0))</f>
        <v>A044M06-3</v>
      </c>
      <c r="G334" t="str">
        <f>IFERROR(MID(Tab_SuiviOF[[#This Row],[LOT]],1,SEARCH("-",Tab_SuiviOF[[#This Row],[LOT]])-1),Tab_SuiviOF[[#This Row],[LOT]])</f>
        <v>A044M06</v>
      </c>
      <c r="H334" t="s">
        <v>557</v>
      </c>
      <c r="I334" t="str">
        <f>INDEX(Bd_PF!$E:$E,MATCH(Tab_SuiviOF[[#This Row],[REFERENCE]],Bd_PF!$C:$C,0))</f>
        <v>Potage instant poireaux-pommes de terre pauvre en sodium 20g "NUTRISENS</v>
      </c>
      <c r="J334" t="str">
        <f>INDEX(Bd_PF!$D:$D,MATCH(Tab_SuiviOF[[#This Row],[REFERENCE]],Bd_PF!$C:$C,0))</f>
        <v>SF01384</v>
      </c>
      <c r="K334" s="4">
        <f>INDEX(Bd_PF!$I:$I,MATCH(Tab_SuiviOF[[#This Row],[REFERENCE]],Bd_PF!$C:$C,0))</f>
        <v>0.02</v>
      </c>
      <c r="L334" t="str">
        <f>INDEX(Bd_PF!$J:$J,MATCH(Tab_SuiviOF[[#This Row],[REFERENCE]],Bd_PF!$C:$C,0))</f>
        <v>Rovema</v>
      </c>
      <c r="M334" t="str">
        <f>INDEX(Bd_PF!$K:$K,MATCH(Tab_SuiviOF[[#This Row],[REFERENCE]],Bd_PF!$C:$C,0))</f>
        <v>Produit pesé</v>
      </c>
      <c r="N334" s="3">
        <v>43145</v>
      </c>
      <c r="O334" s="3">
        <v>43145</v>
      </c>
      <c r="P334" s="5">
        <f>YEAR(Tab_SuiviOF[[#This Row],[DATEFINREVISEE]])</f>
        <v>2018</v>
      </c>
      <c r="Q334" s="5">
        <f>MONTH(Tab_SuiviOF[[#This Row],[DATEFINREVISEE]])</f>
        <v>2</v>
      </c>
      <c r="R334" s="5">
        <f>WEEKNUM(Tab_SuiviOF[[#This Row],[DATEFINREVISEE]],21)</f>
        <v>7</v>
      </c>
      <c r="S334">
        <v>10000</v>
      </c>
      <c r="T334">
        <v>10000</v>
      </c>
      <c r="U334">
        <v>9574</v>
      </c>
      <c r="V334" s="4">
        <f>Tab_SuiviOF[[#This Row],[QTEBL]]*Tab_SuiviOF[[#This Row],[POIDS NET]]</f>
        <v>191.48000000000002</v>
      </c>
      <c r="W334" s="4">
        <f>IFERROR(INDEX(Bd_MÉLANGES!$I:$I,MATCH('Bd_FABRICATIONS PF'!$G:$G,Bd_MÉLANGES!$J:$J,0)),0)</f>
        <v>199.5</v>
      </c>
      <c r="X334" s="4">
        <f>IFERROR(INDEX(Bd_MÉLANGES!$K:$K,MATCH(Tab_SuiviOF[[#This Row],[LOT A PRENDRE EN COMPTE]],Bd_MÉLANGES!$J:$J,0)),0)</f>
        <v>200</v>
      </c>
    </row>
    <row r="335" spans="1:24" hidden="1" x14ac:dyDescent="0.2">
      <c r="A335">
        <v>102</v>
      </c>
      <c r="B335">
        <v>5</v>
      </c>
      <c r="C335">
        <v>41242</v>
      </c>
      <c r="D335">
        <v>685054</v>
      </c>
      <c r="E335">
        <v>46120</v>
      </c>
      <c r="F335" t="str">
        <f t="array" ref="F335">INDEX(Bd_VENTILATIONS!$G:$G,MATCH(Tab_SuiviOF[[#This Row],[REFERENCE]]&amp;Tab_SuiviOF[[#This Row],[BLNO]],Bd_VENTILATIONS!$F:$F&amp;Bd_VENTILATIONS!$D:$D,0))</f>
        <v>A044M07-1</v>
      </c>
      <c r="G335" t="str">
        <f>IFERROR(MID(Tab_SuiviOF[[#This Row],[LOT]],1,SEARCH("-",Tab_SuiviOF[[#This Row],[LOT]])-1),Tab_SuiviOF[[#This Row],[LOT]])</f>
        <v>A044M07</v>
      </c>
      <c r="H335" t="s">
        <v>495</v>
      </c>
      <c r="I335" t="str">
        <f>INDEX(Bd_PF!$E:$E,MATCH(Tab_SuiviOF[[#This Row],[REFERENCE]],Bd_PF!$C:$C,0))</f>
        <v>Jus de veau lié pauvre en sodium 1 kg  "Nutrisens Performance"</v>
      </c>
      <c r="J335" t="str">
        <f>INDEX(Bd_PF!$D:$D,MATCH(Tab_SuiviOF[[#This Row],[REFERENCE]],Bd_PF!$C:$C,0))</f>
        <v>SF01327</v>
      </c>
      <c r="K335" s="4">
        <f>INDEX(Bd_PF!$I:$I,MATCH(Tab_SuiviOF[[#This Row],[REFERENCE]],Bd_PF!$C:$C,0))</f>
        <v>1</v>
      </c>
      <c r="L335" t="str">
        <f>INDEX(Bd_PF!$J:$J,MATCH(Tab_SuiviOF[[#This Row],[REFERENCE]],Bd_PF!$C:$C,0))</f>
        <v>OTS</v>
      </c>
      <c r="M335" t="str">
        <f>INDEX(Bd_PF!$K:$K,MATCH(Tab_SuiviOF[[#This Row],[REFERENCE]],Bd_PF!$C:$C,0))</f>
        <v>Produit pesé</v>
      </c>
      <c r="N335" s="3">
        <v>43145</v>
      </c>
      <c r="O335" s="3">
        <v>43145</v>
      </c>
      <c r="P335" s="5">
        <f>YEAR(Tab_SuiviOF[[#This Row],[DATEFINREVISEE]])</f>
        <v>2018</v>
      </c>
      <c r="Q335" s="5">
        <f>MONTH(Tab_SuiviOF[[#This Row],[DATEFINREVISEE]])</f>
        <v>2</v>
      </c>
      <c r="R335" s="5">
        <f>WEEKNUM(Tab_SuiviOF[[#This Row],[DATEFINREVISEE]],21)</f>
        <v>7</v>
      </c>
      <c r="S335">
        <v>324</v>
      </c>
      <c r="T335">
        <v>324</v>
      </c>
      <c r="U335">
        <v>317</v>
      </c>
      <c r="V335" s="4">
        <f>Tab_SuiviOF[[#This Row],[QTEBL]]*Tab_SuiviOF[[#This Row],[POIDS NET]]</f>
        <v>317</v>
      </c>
      <c r="W335" s="4">
        <f>IFERROR(INDEX(Bd_MÉLANGES!$I:$I,MATCH('Bd_FABRICATIONS PF'!$G:$G,Bd_MÉLANGES!$J:$J,0)),0)</f>
        <v>321.10000000000002</v>
      </c>
      <c r="X335" s="4">
        <f>IFERROR(INDEX(Bd_MÉLANGES!$K:$K,MATCH(Tab_SuiviOF[[#This Row],[LOT A PRENDRE EN COMPTE]],Bd_MÉLANGES!$J:$J,0)),0)</f>
        <v>324.00000000000006</v>
      </c>
    </row>
    <row r="336" spans="1:24" hidden="1" x14ac:dyDescent="0.2">
      <c r="A336">
        <v>102</v>
      </c>
      <c r="B336">
        <v>5</v>
      </c>
      <c r="C336">
        <v>41248</v>
      </c>
      <c r="D336">
        <v>685110</v>
      </c>
      <c r="E336">
        <v>46102</v>
      </c>
      <c r="F336" t="str">
        <f t="array" ref="F336">INDEX(Bd_VENTILATIONS!$G:$G,MATCH(Tab_SuiviOF[[#This Row],[REFERENCE]]&amp;Tab_SuiviOF[[#This Row],[BLNO]],Bd_VENTILATIONS!$F:$F&amp;Bd_VENTILATIONS!$D:$D,0))</f>
        <v>A044M03-6</v>
      </c>
      <c r="G336" t="str">
        <f>IFERROR(MID(Tab_SuiviOF[[#This Row],[LOT]],1,SEARCH("-",Tab_SuiviOF[[#This Row],[LOT]])-1),Tab_SuiviOF[[#This Row],[LOT]])</f>
        <v>A044M03</v>
      </c>
      <c r="H336" t="s">
        <v>73</v>
      </c>
      <c r="I336" t="str">
        <f>INDEX(Bd_PF!$E:$E,MATCH(Tab_SuiviOF[[#This Row],[REFERENCE]],Bd_PF!$C:$C,0))</f>
        <v>Jus de veau lié  SANS GLUTAMATE 600G "BRAKE"</v>
      </c>
      <c r="J336" t="str">
        <f>INDEX(Bd_PF!$D:$D,MATCH(Tab_SuiviOF[[#This Row],[REFERENCE]],Bd_PF!$C:$C,0))</f>
        <v>SF01430</v>
      </c>
      <c r="K336" s="4">
        <f>INDEX(Bd_PF!$I:$I,MATCH(Tab_SuiviOF[[#This Row],[REFERENCE]],Bd_PF!$C:$C,0))</f>
        <v>0.6</v>
      </c>
      <c r="L336" t="str">
        <f>INDEX(Bd_PF!$J:$J,MATCH(Tab_SuiviOF[[#This Row],[REFERENCE]],Bd_PF!$C:$C,0))</f>
        <v>Boite plastique</v>
      </c>
      <c r="M336" t="str">
        <f>INDEX(Bd_PF!$K:$K,MATCH(Tab_SuiviOF[[#This Row],[REFERENCE]],Bd_PF!$C:$C,0))</f>
        <v>Produit pesé</v>
      </c>
      <c r="N336" s="3">
        <v>43144</v>
      </c>
      <c r="O336" s="3">
        <v>43145</v>
      </c>
      <c r="P336" s="5">
        <f>YEAR(Tab_SuiviOF[[#This Row],[DATEFINREVISEE]])</f>
        <v>2018</v>
      </c>
      <c r="Q336" s="5">
        <f>MONTH(Tab_SuiviOF[[#This Row],[DATEFINREVISEE]])</f>
        <v>2</v>
      </c>
      <c r="R336" s="5">
        <f>WEEKNUM(Tab_SuiviOF[[#This Row],[DATEFINREVISEE]],21)</f>
        <v>7</v>
      </c>
      <c r="S336">
        <v>784</v>
      </c>
      <c r="T336">
        <v>784</v>
      </c>
      <c r="U336">
        <v>778</v>
      </c>
      <c r="V336" s="4">
        <f>Tab_SuiviOF[[#This Row],[QTEBL]]*Tab_SuiviOF[[#This Row],[POIDS NET]]</f>
        <v>466.79999999999995</v>
      </c>
      <c r="W336" s="4">
        <f>IFERROR(INDEX(Bd_MÉLANGES!$I:$I,MATCH('Bd_FABRICATIONS PF'!$G:$G,Bd_MÉLANGES!$J:$J,0)),0)</f>
        <v>469.5</v>
      </c>
      <c r="X336" s="4">
        <f>IFERROR(INDEX(Bd_MÉLANGES!$K:$K,MATCH(Tab_SuiviOF[[#This Row],[LOT A PRENDRE EN COMPTE]],Bd_MÉLANGES!$J:$J,0)),0)</f>
        <v>470.40000000000003</v>
      </c>
    </row>
    <row r="337" spans="1:24" hidden="1" x14ac:dyDescent="0.2">
      <c r="A337">
        <v>102</v>
      </c>
      <c r="B337">
        <v>5</v>
      </c>
      <c r="C337">
        <v>41252</v>
      </c>
      <c r="D337">
        <v>685158</v>
      </c>
      <c r="E337">
        <v>46118</v>
      </c>
      <c r="F337" t="str">
        <f t="array" ref="F337">INDEX(Bd_VENTILATIONS!$G:$G,MATCH(Tab_SuiviOF[[#This Row],[REFERENCE]]&amp;Tab_SuiviOF[[#This Row],[BLNO]],Bd_VENTILATIONS!$F:$F&amp;Bd_VENTILATIONS!$D:$D,0))</f>
        <v>A045M02-1</v>
      </c>
      <c r="G337" t="str">
        <f>IFERROR(MID(Tab_SuiviOF[[#This Row],[LOT]],1,SEARCH("-",Tab_SuiviOF[[#This Row],[LOT]])-1),Tab_SuiviOF[[#This Row],[LOT]])</f>
        <v>A045M02</v>
      </c>
      <c r="H337" t="s">
        <v>536</v>
      </c>
      <c r="I337" t="str">
        <f>INDEX(Bd_PF!$E:$E,MATCH(Tab_SuiviOF[[#This Row],[REFERENCE]],Bd_PF!$C:$C,0))</f>
        <v>Bouillon de boeuf pauvre en sodium 1kg "NUTRISENS PERFORMANCE"</v>
      </c>
      <c r="J337" t="str">
        <f>INDEX(Bd_PF!$D:$D,MATCH(Tab_SuiviOF[[#This Row],[REFERENCE]],Bd_PF!$C:$C,0))</f>
        <v>SF01310</v>
      </c>
      <c r="K337" s="4">
        <f>INDEX(Bd_PF!$I:$I,MATCH(Tab_SuiviOF[[#This Row],[REFERENCE]],Bd_PF!$C:$C,0))</f>
        <v>1</v>
      </c>
      <c r="L337" t="str">
        <f>INDEX(Bd_PF!$J:$J,MATCH(Tab_SuiviOF[[#This Row],[REFERENCE]],Bd_PF!$C:$C,0))</f>
        <v>OTS</v>
      </c>
      <c r="M337" t="str">
        <f>INDEX(Bd_PF!$K:$K,MATCH(Tab_SuiviOF[[#This Row],[REFERENCE]],Bd_PF!$C:$C,0))</f>
        <v>Produit pesé</v>
      </c>
      <c r="N337" s="3">
        <v>43145</v>
      </c>
      <c r="O337" s="3">
        <v>43145</v>
      </c>
      <c r="P337" s="5">
        <f>YEAR(Tab_SuiviOF[[#This Row],[DATEFINREVISEE]])</f>
        <v>2018</v>
      </c>
      <c r="Q337" s="5">
        <f>MONTH(Tab_SuiviOF[[#This Row],[DATEFINREVISEE]])</f>
        <v>2</v>
      </c>
      <c r="R337" s="5">
        <f>WEEKNUM(Tab_SuiviOF[[#This Row],[DATEFINREVISEE]],21)</f>
        <v>7</v>
      </c>
      <c r="S337">
        <v>216</v>
      </c>
      <c r="T337">
        <v>216</v>
      </c>
      <c r="U337">
        <v>212</v>
      </c>
      <c r="V337" s="4">
        <f>Tab_SuiviOF[[#This Row],[QTEBL]]*Tab_SuiviOF[[#This Row],[POIDS NET]]</f>
        <v>212</v>
      </c>
      <c r="W337" s="4">
        <f>IFERROR(INDEX(Bd_MÉLANGES!$I:$I,MATCH('Bd_FABRICATIONS PF'!$G:$G,Bd_MÉLANGES!$J:$J,0)),0)</f>
        <v>216.1</v>
      </c>
      <c r="X337" s="4">
        <f>IFERROR(INDEX(Bd_MÉLANGES!$K:$K,MATCH(Tab_SuiviOF[[#This Row],[LOT A PRENDRE EN COMPTE]],Bd_MÉLANGES!$J:$J,0)),0)</f>
        <v>216</v>
      </c>
    </row>
    <row r="338" spans="1:24" hidden="1" x14ac:dyDescent="0.2">
      <c r="A338">
        <v>102</v>
      </c>
      <c r="B338">
        <v>5</v>
      </c>
      <c r="C338">
        <v>41254</v>
      </c>
      <c r="D338">
        <v>685174</v>
      </c>
      <c r="E338">
        <v>46119</v>
      </c>
      <c r="F338" t="str">
        <f t="array" ref="F338">INDEX(Bd_VENTILATIONS!$G:$G,MATCH(Tab_SuiviOF[[#This Row],[REFERENCE]]&amp;Tab_SuiviOF[[#This Row],[BLNO]],Bd_VENTILATIONS!$F:$F&amp;Bd_VENTILATIONS!$D:$D,0))</f>
        <v>A045M03-1</v>
      </c>
      <c r="G338" t="str">
        <f>IFERROR(MID(Tab_SuiviOF[[#This Row],[LOT]],1,SEARCH("-",Tab_SuiviOF[[#This Row],[LOT]])-1),Tab_SuiviOF[[#This Row],[LOT]])</f>
        <v>A045M03</v>
      </c>
      <c r="H338" t="s">
        <v>539</v>
      </c>
      <c r="I338" t="str">
        <f>INDEX(Bd_PF!$E:$E,MATCH(Tab_SuiviOF[[#This Row],[REFERENCE]],Bd_PF!$C:$C,0))</f>
        <v>Jus de porc 1kg "NUTRISENS PERFORMANCE"</v>
      </c>
      <c r="J338" t="str">
        <f>INDEX(Bd_PF!$D:$D,MATCH(Tab_SuiviOF[[#This Row],[REFERENCE]],Bd_PF!$C:$C,0))</f>
        <v>SF01332</v>
      </c>
      <c r="K338" s="4">
        <f>INDEX(Bd_PF!$I:$I,MATCH(Tab_SuiviOF[[#This Row],[REFERENCE]],Bd_PF!$C:$C,0))</f>
        <v>1</v>
      </c>
      <c r="L338" t="str">
        <f>INDEX(Bd_PF!$J:$J,MATCH(Tab_SuiviOF[[#This Row],[REFERENCE]],Bd_PF!$C:$C,0))</f>
        <v>OTS</v>
      </c>
      <c r="M338" t="str">
        <f>INDEX(Bd_PF!$K:$K,MATCH(Tab_SuiviOF[[#This Row],[REFERENCE]],Bd_PF!$C:$C,0))</f>
        <v>Produit pesé</v>
      </c>
      <c r="N338" s="3">
        <v>43145</v>
      </c>
      <c r="O338" s="3">
        <v>43145</v>
      </c>
      <c r="P338" s="5">
        <f>YEAR(Tab_SuiviOF[[#This Row],[DATEFINREVISEE]])</f>
        <v>2018</v>
      </c>
      <c r="Q338" s="5">
        <f>MONTH(Tab_SuiviOF[[#This Row],[DATEFINREVISEE]])</f>
        <v>2</v>
      </c>
      <c r="R338" s="5">
        <f>WEEKNUM(Tab_SuiviOF[[#This Row],[DATEFINREVISEE]],21)</f>
        <v>7</v>
      </c>
      <c r="S338">
        <v>216</v>
      </c>
      <c r="T338">
        <v>216</v>
      </c>
      <c r="U338">
        <v>216</v>
      </c>
      <c r="V338" s="4">
        <f>Tab_SuiviOF[[#This Row],[QTEBL]]*Tab_SuiviOF[[#This Row],[POIDS NET]]</f>
        <v>216</v>
      </c>
      <c r="W338" s="4">
        <f>IFERROR(INDEX(Bd_MÉLANGES!$I:$I,MATCH('Bd_FABRICATIONS PF'!$G:$G,Bd_MÉLANGES!$J:$J,0)),0)</f>
        <v>216.1</v>
      </c>
      <c r="X338" s="4">
        <f>IFERROR(INDEX(Bd_MÉLANGES!$K:$K,MATCH(Tab_SuiviOF[[#This Row],[LOT A PRENDRE EN COMPTE]],Bd_MÉLANGES!$J:$J,0)),0)</f>
        <v>215.99999999999997</v>
      </c>
    </row>
    <row r="339" spans="1:24" hidden="1" x14ac:dyDescent="0.2">
      <c r="A339">
        <v>102</v>
      </c>
      <c r="B339">
        <v>5</v>
      </c>
      <c r="C339">
        <v>41268</v>
      </c>
      <c r="D339">
        <v>685534</v>
      </c>
      <c r="E339">
        <v>46106</v>
      </c>
      <c r="F339" t="str">
        <f t="array" ref="F339">INDEX(Bd_VENTILATIONS!$G:$G,MATCH(Tab_SuiviOF[[#This Row],[REFERENCE]]&amp;Tab_SuiviOF[[#This Row],[BLNO]],Bd_VENTILATIONS!$F:$F&amp;Bd_VENTILATIONS!$D:$D,0))</f>
        <v>A043M09-2</v>
      </c>
      <c r="G339" t="str">
        <f>IFERROR(MID(Tab_SuiviOF[[#This Row],[LOT]],1,SEARCH("-",Tab_SuiviOF[[#This Row],[LOT]])-1),Tab_SuiviOF[[#This Row],[LOT]])</f>
        <v>A043M09</v>
      </c>
      <c r="H339" t="s">
        <v>762</v>
      </c>
      <c r="I339" t="str">
        <f>INDEX(Bd_PF!$E:$E,MATCH(Tab_SuiviOF[[#This Row],[REFERENCE]],Bd_PF!$C:$C,0))</f>
        <v>Céréales instant saveur amande Tonus Line 650 g</v>
      </c>
      <c r="J339" t="str">
        <f>INDEX(Bd_PF!$D:$D,MATCH(Tab_SuiviOF[[#This Row],[REFERENCE]],Bd_PF!$C:$C,0))</f>
        <v>SF01237</v>
      </c>
      <c r="K339" s="4">
        <f>INDEX(Bd_PF!$I:$I,MATCH(Tab_SuiviOF[[#This Row],[REFERENCE]],Bd_PF!$C:$C,0))</f>
        <v>0.65</v>
      </c>
      <c r="L339" t="str">
        <f>INDEX(Bd_PF!$J:$J,MATCH(Tab_SuiviOF[[#This Row],[REFERENCE]],Bd_PF!$C:$C,0))</f>
        <v>Tecse</v>
      </c>
      <c r="M339" t="str">
        <f>INDEX(Bd_PF!$K:$K,MATCH(Tab_SuiviOF[[#This Row],[REFERENCE]],Bd_PF!$C:$C,0))</f>
        <v>Produit pesé</v>
      </c>
      <c r="N339" s="3">
        <v>43145</v>
      </c>
      <c r="O339" s="3">
        <v>43145</v>
      </c>
      <c r="P339" s="5">
        <f>YEAR(Tab_SuiviOF[[#This Row],[DATEFINREVISEE]])</f>
        <v>2018</v>
      </c>
      <c r="Q339" s="5">
        <f>MONTH(Tab_SuiviOF[[#This Row],[DATEFINREVISEE]])</f>
        <v>2</v>
      </c>
      <c r="R339" s="5">
        <f>WEEKNUM(Tab_SuiviOF[[#This Row],[DATEFINREVISEE]],21)</f>
        <v>7</v>
      </c>
      <c r="S339">
        <v>972</v>
      </c>
      <c r="T339">
        <v>972</v>
      </c>
      <c r="U339">
        <v>976</v>
      </c>
      <c r="V339" s="4">
        <f>Tab_SuiviOF[[#This Row],[QTEBL]]*Tab_SuiviOF[[#This Row],[POIDS NET]]</f>
        <v>634.4</v>
      </c>
      <c r="W339" s="4">
        <f>IFERROR(INDEX(Bd_MÉLANGES!$I:$I,MATCH('Bd_FABRICATIONS PF'!$G:$G,Bd_MÉLANGES!$J:$J,0)),0)</f>
        <v>638.4</v>
      </c>
      <c r="X339" s="4">
        <f>IFERROR(INDEX(Bd_MÉLANGES!$K:$K,MATCH(Tab_SuiviOF[[#This Row],[LOT A PRENDRE EN COMPTE]],Bd_MÉLANGES!$J:$J,0)),0)</f>
        <v>631.99999999999989</v>
      </c>
    </row>
    <row r="340" spans="1:24" hidden="1" x14ac:dyDescent="0.2">
      <c r="A340">
        <v>102</v>
      </c>
      <c r="B340">
        <v>5</v>
      </c>
      <c r="C340">
        <v>41342</v>
      </c>
      <c r="D340">
        <v>686391</v>
      </c>
      <c r="E340">
        <v>46124</v>
      </c>
      <c r="F340" t="str">
        <f t="array" ref="F340">INDEX(Bd_VENTILATIONS!$G:$G,MATCH(Tab_SuiviOF[[#This Row],[REFERENCE]]&amp;Tab_SuiviOF[[#This Row],[BLNO]],Bd_VENTILATIONS!$F:$F&amp;Bd_VENTILATIONS!$D:$D,0))</f>
        <v>A045M07-1</v>
      </c>
      <c r="G340" t="str">
        <f>IFERROR(MID(Tab_SuiviOF[[#This Row],[LOT]],1,SEARCH("-",Tab_SuiviOF[[#This Row],[LOT]])-1),Tab_SuiviOF[[#This Row],[LOT]])</f>
        <v>A045M07</v>
      </c>
      <c r="H340" t="s">
        <v>509</v>
      </c>
      <c r="I340" t="str">
        <f>INDEX(Bd_PF!$E:$E,MATCH(Tab_SuiviOF[[#This Row],[REFERENCE]],Bd_PF!$C:$C,0))</f>
        <v>Fonds blanc de veau pauvre en sodium 1KG "NUTRISENS PERFORMANCE"</v>
      </c>
      <c r="J340" t="str">
        <f>INDEX(Bd_PF!$D:$D,MATCH(Tab_SuiviOF[[#This Row],[REFERENCE]],Bd_PF!$C:$C,0))</f>
        <v>SF01321</v>
      </c>
      <c r="K340" s="4">
        <f>INDEX(Bd_PF!$I:$I,MATCH(Tab_SuiviOF[[#This Row],[REFERENCE]],Bd_PF!$C:$C,0))</f>
        <v>1</v>
      </c>
      <c r="L340" t="str">
        <f>INDEX(Bd_PF!$J:$J,MATCH(Tab_SuiviOF[[#This Row],[REFERENCE]],Bd_PF!$C:$C,0))</f>
        <v>OTS</v>
      </c>
      <c r="M340" t="str">
        <f>INDEX(Bd_PF!$K:$K,MATCH(Tab_SuiviOF[[#This Row],[REFERENCE]],Bd_PF!$C:$C,0))</f>
        <v>Produit pesé</v>
      </c>
      <c r="N340" s="3">
        <v>43145</v>
      </c>
      <c r="O340" s="3">
        <v>43145</v>
      </c>
      <c r="P340" s="5">
        <f>YEAR(Tab_SuiviOF[[#This Row],[DATEFINREVISEE]])</f>
        <v>2018</v>
      </c>
      <c r="Q340" s="5">
        <f>MONTH(Tab_SuiviOF[[#This Row],[DATEFINREVISEE]])</f>
        <v>2</v>
      </c>
      <c r="R340" s="5">
        <f>WEEKNUM(Tab_SuiviOF[[#This Row],[DATEFINREVISEE]],21)</f>
        <v>7</v>
      </c>
      <c r="S340">
        <v>108</v>
      </c>
      <c r="T340">
        <v>108</v>
      </c>
      <c r="U340">
        <v>106</v>
      </c>
      <c r="V340" s="4">
        <f>Tab_SuiviOF[[#This Row],[QTEBL]]*Tab_SuiviOF[[#This Row],[POIDS NET]]</f>
        <v>106</v>
      </c>
      <c r="W340" s="4">
        <f>IFERROR(INDEX(Bd_MÉLANGES!$I:$I,MATCH('Bd_FABRICATIONS PF'!$G:$G,Bd_MÉLANGES!$J:$J,0)),0)</f>
        <v>107.9</v>
      </c>
      <c r="X340" s="4">
        <f>IFERROR(INDEX(Bd_MÉLANGES!$K:$K,MATCH(Tab_SuiviOF[[#This Row],[LOT A PRENDRE EN COMPTE]],Bd_MÉLANGES!$J:$J,0)),0)</f>
        <v>108</v>
      </c>
    </row>
    <row r="341" spans="1:24" hidden="1" x14ac:dyDescent="0.2">
      <c r="A341">
        <v>102</v>
      </c>
      <c r="B341">
        <v>5</v>
      </c>
      <c r="C341">
        <v>41508</v>
      </c>
      <c r="D341">
        <v>688170</v>
      </c>
      <c r="E341">
        <v>46115</v>
      </c>
      <c r="F341" t="str">
        <f t="array" ref="F341">INDEX(Bd_VENTILATIONS!$G:$G,MATCH(Tab_SuiviOF[[#This Row],[REFERENCE]]&amp;Tab_SuiviOF[[#This Row],[BLNO]],Bd_VENTILATIONS!$F:$F&amp;Bd_VENTILATIONS!$D:$D,0))</f>
        <v>AS07PU04-7</v>
      </c>
      <c r="G341" t="str">
        <f>IFERROR(MID(Tab_SuiviOF[[#This Row],[LOT]],1,SEARCH("-",Tab_SuiviOF[[#This Row],[LOT]])-1),Tab_SuiviOF[[#This Row],[LOT]])</f>
        <v>AS07PU04</v>
      </c>
      <c r="H341" t="s">
        <v>298</v>
      </c>
      <c r="I341" t="str">
        <f>INDEX(Bd_PF!$E:$E,MATCH(Tab_SuiviOF[[#This Row],[REFERENCE]],Bd_PF!$C:$C,0))</f>
        <v>Purée du Chef pauvre en sodium sac 5 kg</v>
      </c>
      <c r="J341" t="str">
        <f>INDEX(Bd_PF!$D:$D,MATCH(Tab_SuiviOF[[#This Row],[REFERENCE]],Bd_PF!$C:$C,0))</f>
        <v>SF01356</v>
      </c>
      <c r="K341" s="4">
        <f>INDEX(Bd_PF!$I:$I,MATCH(Tab_SuiviOF[[#This Row],[REFERENCE]],Bd_PF!$C:$C,0))</f>
        <v>5</v>
      </c>
      <c r="L341" t="str">
        <f>INDEX(Bd_PF!$J:$J,MATCH(Tab_SuiviOF[[#This Row],[REFERENCE]],Bd_PF!$C:$C,0))</f>
        <v>Purée</v>
      </c>
      <c r="M341" t="str">
        <f>INDEX(Bd_PF!$K:$K,MATCH(Tab_SuiviOF[[#This Row],[REFERENCE]],Bd_PF!$C:$C,0))</f>
        <v>Purée</v>
      </c>
      <c r="N341" s="3">
        <v>43145</v>
      </c>
      <c r="O341" s="3">
        <v>43145</v>
      </c>
      <c r="P341" s="5">
        <f>YEAR(Tab_SuiviOF[[#This Row],[DATEFINREVISEE]])</f>
        <v>2018</v>
      </c>
      <c r="Q341" s="5">
        <f>MONTH(Tab_SuiviOF[[#This Row],[DATEFINREVISEE]])</f>
        <v>2</v>
      </c>
      <c r="R341" s="5">
        <f>WEEKNUM(Tab_SuiviOF[[#This Row],[DATEFINREVISEE]],21)</f>
        <v>7</v>
      </c>
      <c r="S341">
        <v>600</v>
      </c>
      <c r="T341">
        <v>600</v>
      </c>
      <c r="U341">
        <v>593</v>
      </c>
      <c r="V341" s="4">
        <f>Tab_SuiviOF[[#This Row],[QTEBL]]*Tab_SuiviOF[[#This Row],[POIDS NET]]</f>
        <v>2965</v>
      </c>
      <c r="W341" s="4">
        <f>IFERROR(INDEX(Bd_MÉLANGES!$I:$I,MATCH('Bd_FABRICATIONS PF'!$G:$G,Bd_MÉLANGES!$J:$J,0)),0)</f>
        <v>0</v>
      </c>
      <c r="X341" s="4">
        <f>IFERROR(INDEX(Bd_MÉLANGES!$K:$K,MATCH(Tab_SuiviOF[[#This Row],[LOT A PRENDRE EN COMPTE]],Bd_MÉLANGES!$J:$J,0)),0)</f>
        <v>0</v>
      </c>
    </row>
    <row r="342" spans="1:24" hidden="1" x14ac:dyDescent="0.2">
      <c r="A342">
        <v>102</v>
      </c>
      <c r="B342">
        <v>5</v>
      </c>
      <c r="C342">
        <v>41040</v>
      </c>
      <c r="D342">
        <v>683126</v>
      </c>
      <c r="E342">
        <v>46130</v>
      </c>
      <c r="F342" t="str">
        <f t="array" ref="F342">INDEX(Bd_VENTILATIONS!$G:$G,MATCH(Tab_SuiviOF[[#This Row],[REFERENCE]]&amp;Tab_SuiviOF[[#This Row],[BLNO]],Bd_VENTILATIONS!$F:$F&amp;Bd_VENTILATIONS!$D:$D,0))</f>
        <v>A038M02-3</v>
      </c>
      <c r="G342" t="str">
        <f>IFERROR(MID(Tab_SuiviOF[[#This Row],[LOT]],1,SEARCH("-",Tab_SuiviOF[[#This Row],[LOT]])-1),Tab_SuiviOF[[#This Row],[LOT]])</f>
        <v>A038M02</v>
      </c>
      <c r="H342" t="s">
        <v>551</v>
      </c>
      <c r="I342" t="str">
        <f>INDEX(Bd_PF!$E:$E,MATCH(Tab_SuiviOF[[#This Row],[REFERENCE]],Bd_PF!$C:$C,0))</f>
        <v>Potage instant légumes 20g "NUTRISENS PERFORMANCE"</v>
      </c>
      <c r="J342" t="str">
        <f>INDEX(Bd_PF!$D:$D,MATCH(Tab_SuiviOF[[#This Row],[REFERENCE]],Bd_PF!$C:$C,0))</f>
        <v>SF01281</v>
      </c>
      <c r="K342" s="4">
        <f>INDEX(Bd_PF!$I:$I,MATCH(Tab_SuiviOF[[#This Row],[REFERENCE]],Bd_PF!$C:$C,0))</f>
        <v>0.02</v>
      </c>
      <c r="L342" t="str">
        <f>INDEX(Bd_PF!$J:$J,MATCH(Tab_SuiviOF[[#This Row],[REFERENCE]],Bd_PF!$C:$C,0))</f>
        <v>Rovema</v>
      </c>
      <c r="M342" t="str">
        <f>INDEX(Bd_PF!$K:$K,MATCH(Tab_SuiviOF[[#This Row],[REFERENCE]],Bd_PF!$C:$C,0))</f>
        <v>Produit pesé</v>
      </c>
      <c r="N342" s="3">
        <v>43145</v>
      </c>
      <c r="O342" s="3">
        <v>43146</v>
      </c>
      <c r="P342" s="5">
        <f>YEAR(Tab_SuiviOF[[#This Row],[DATEFINREVISEE]])</f>
        <v>2018</v>
      </c>
      <c r="Q342" s="5">
        <f>MONTH(Tab_SuiviOF[[#This Row],[DATEFINREVISEE]])</f>
        <v>2</v>
      </c>
      <c r="R342" s="5">
        <f>WEEKNUM(Tab_SuiviOF[[#This Row],[DATEFINREVISEE]],21)</f>
        <v>7</v>
      </c>
      <c r="S342">
        <v>18000</v>
      </c>
      <c r="T342">
        <v>18000</v>
      </c>
      <c r="U342">
        <v>16685</v>
      </c>
      <c r="V342" s="4">
        <f>Tab_SuiviOF[[#This Row],[QTEBL]]*Tab_SuiviOF[[#This Row],[POIDS NET]]</f>
        <v>333.7</v>
      </c>
      <c r="W342" s="4">
        <f>IFERROR(INDEX(Bd_MÉLANGES!$I:$I,MATCH('Bd_FABRICATIONS PF'!$G:$G,Bd_MÉLANGES!$J:$J,0)),0)</f>
        <v>361.3</v>
      </c>
      <c r="X342" s="4">
        <f>IFERROR(INDEX(Bd_MÉLANGES!$K:$K,MATCH(Tab_SuiviOF[[#This Row],[LOT A PRENDRE EN COMPTE]],Bd_MÉLANGES!$J:$J,0)),0)</f>
        <v>360.00000000000006</v>
      </c>
    </row>
    <row r="343" spans="1:24" hidden="1" x14ac:dyDescent="0.2">
      <c r="A343">
        <v>102</v>
      </c>
      <c r="B343">
        <v>5</v>
      </c>
      <c r="C343">
        <v>41062</v>
      </c>
      <c r="D343">
        <v>683360</v>
      </c>
      <c r="E343">
        <v>46137</v>
      </c>
      <c r="F343" t="str">
        <f t="array" ref="F343">INDEX(Bd_VENTILATIONS!$G:$G,MATCH(Tab_SuiviOF[[#This Row],[REFERENCE]]&amp;Tab_SuiviOF[[#This Row],[BLNO]],Bd_VENTILATIONS!$F:$F&amp;Bd_VENTILATIONS!$D:$D,0))</f>
        <v>A046M03-1</v>
      </c>
      <c r="G343" t="str">
        <f>IFERROR(MID(Tab_SuiviOF[[#This Row],[LOT]],1,SEARCH("-",Tab_SuiviOF[[#This Row],[LOT]])-1),Tab_SuiviOF[[#This Row],[LOT]])</f>
        <v>A046M03</v>
      </c>
      <c r="H343" t="s">
        <v>401</v>
      </c>
      <c r="I343" t="str">
        <f>INDEX(Bd_PF!$E:$E,MATCH(Tab_SuiviOF[[#This Row],[REFERENCE]],Bd_PF!$C:$C,0))</f>
        <v>Arômatique Colombo Créole - boite 0 kg 600 - "Impact"</v>
      </c>
      <c r="J343" t="str">
        <f>INDEX(Bd_PF!$D:$D,MATCH(Tab_SuiviOF[[#This Row],[REFERENCE]],Bd_PF!$C:$C,0))</f>
        <v>SF00528</v>
      </c>
      <c r="K343" s="4">
        <f>INDEX(Bd_PF!$I:$I,MATCH(Tab_SuiviOF[[#This Row],[REFERENCE]],Bd_PF!$C:$C,0))</f>
        <v>0.6</v>
      </c>
      <c r="L343" t="str">
        <f>INDEX(Bd_PF!$J:$J,MATCH(Tab_SuiviOF[[#This Row],[REFERENCE]],Bd_PF!$C:$C,0))</f>
        <v>OTS</v>
      </c>
      <c r="M343" t="str">
        <f>INDEX(Bd_PF!$K:$K,MATCH(Tab_SuiviOF[[#This Row],[REFERENCE]],Bd_PF!$C:$C,0))</f>
        <v>Produit pesé</v>
      </c>
      <c r="N343" s="3">
        <v>43146</v>
      </c>
      <c r="O343" s="3">
        <v>43146</v>
      </c>
      <c r="P343" s="5">
        <f>YEAR(Tab_SuiviOF[[#This Row],[DATEFINREVISEE]])</f>
        <v>2018</v>
      </c>
      <c r="Q343" s="5">
        <f>MONTH(Tab_SuiviOF[[#This Row],[DATEFINREVISEE]])</f>
        <v>2</v>
      </c>
      <c r="R343" s="5">
        <f>WEEKNUM(Tab_SuiviOF[[#This Row],[DATEFINREVISEE]],21)</f>
        <v>7</v>
      </c>
      <c r="S343">
        <v>27</v>
      </c>
      <c r="T343">
        <v>27</v>
      </c>
      <c r="U343">
        <v>27</v>
      </c>
      <c r="V343" s="4">
        <f>Tab_SuiviOF[[#This Row],[QTEBL]]*Tab_SuiviOF[[#This Row],[POIDS NET]]</f>
        <v>16.2</v>
      </c>
      <c r="W343" s="4">
        <f>IFERROR(INDEX(Bd_MÉLANGES!$I:$I,MATCH('Bd_FABRICATIONS PF'!$G:$G,Bd_MÉLANGES!$J:$J,0)),0)</f>
        <v>17</v>
      </c>
      <c r="X343" s="4">
        <f>IFERROR(INDEX(Bd_MÉLANGES!$K:$K,MATCH(Tab_SuiviOF[[#This Row],[LOT A PRENDRE EN COMPTE]],Bd_MÉLANGES!$J:$J,0)),0)</f>
        <v>17</v>
      </c>
    </row>
    <row r="344" spans="1:24" hidden="1" x14ac:dyDescent="0.2">
      <c r="A344">
        <v>102</v>
      </c>
      <c r="B344">
        <v>5</v>
      </c>
      <c r="C344">
        <v>41064</v>
      </c>
      <c r="D344">
        <v>683384</v>
      </c>
      <c r="E344">
        <v>46138</v>
      </c>
      <c r="F344" t="str">
        <f t="array" ref="F344">INDEX(Bd_VENTILATIONS!$G:$G,MATCH(Tab_SuiviOF[[#This Row],[REFERENCE]]&amp;Tab_SuiviOF[[#This Row],[BLNO]],Bd_VENTILATIONS!$F:$F&amp;Bd_VENTILATIONS!$D:$D,0))</f>
        <v>A046M04-1</v>
      </c>
      <c r="G344" t="str">
        <f>IFERROR(MID(Tab_SuiviOF[[#This Row],[LOT]],1,SEARCH("-",Tab_SuiviOF[[#This Row],[LOT]])-1),Tab_SuiviOF[[#This Row],[LOT]])</f>
        <v>A046M04</v>
      </c>
      <c r="H344" t="s">
        <v>401</v>
      </c>
      <c r="I344" t="str">
        <f>INDEX(Bd_PF!$E:$E,MATCH(Tab_SuiviOF[[#This Row],[REFERENCE]],Bd_PF!$C:$C,0))</f>
        <v>Arômatique Colombo Créole - boite 0 kg 600 - "Impact"</v>
      </c>
      <c r="J344" t="str">
        <f>INDEX(Bd_PF!$D:$D,MATCH(Tab_SuiviOF[[#This Row],[REFERENCE]],Bd_PF!$C:$C,0))</f>
        <v>SF00528</v>
      </c>
      <c r="K344" s="4">
        <f>INDEX(Bd_PF!$I:$I,MATCH(Tab_SuiviOF[[#This Row],[REFERENCE]],Bd_PF!$C:$C,0))</f>
        <v>0.6</v>
      </c>
      <c r="L344" t="str">
        <f>INDEX(Bd_PF!$J:$J,MATCH(Tab_SuiviOF[[#This Row],[REFERENCE]],Bd_PF!$C:$C,0))</f>
        <v>OTS</v>
      </c>
      <c r="M344" t="str">
        <f>INDEX(Bd_PF!$K:$K,MATCH(Tab_SuiviOF[[#This Row],[REFERENCE]],Bd_PF!$C:$C,0))</f>
        <v>Produit pesé</v>
      </c>
      <c r="N344" s="3">
        <v>43146</v>
      </c>
      <c r="O344" s="3">
        <v>43146</v>
      </c>
      <c r="P344" s="5">
        <f>YEAR(Tab_SuiviOF[[#This Row],[DATEFINREVISEE]])</f>
        <v>2018</v>
      </c>
      <c r="Q344" s="5">
        <f>MONTH(Tab_SuiviOF[[#This Row],[DATEFINREVISEE]])</f>
        <v>2</v>
      </c>
      <c r="R344" s="5">
        <f>WEEKNUM(Tab_SuiviOF[[#This Row],[DATEFINREVISEE]],21)</f>
        <v>7</v>
      </c>
      <c r="S344">
        <v>27</v>
      </c>
      <c r="T344">
        <v>27</v>
      </c>
      <c r="U344">
        <v>28</v>
      </c>
      <c r="V344" s="4">
        <f>Tab_SuiviOF[[#This Row],[QTEBL]]*Tab_SuiviOF[[#This Row],[POIDS NET]]</f>
        <v>16.8</v>
      </c>
      <c r="W344" s="4">
        <f>IFERROR(INDEX(Bd_MÉLANGES!$I:$I,MATCH('Bd_FABRICATIONS PF'!$G:$G,Bd_MÉLANGES!$J:$J,0)),0)</f>
        <v>17</v>
      </c>
      <c r="X344" s="4">
        <f>IFERROR(INDEX(Bd_MÉLANGES!$K:$K,MATCH(Tab_SuiviOF[[#This Row],[LOT A PRENDRE EN COMPTE]],Bd_MÉLANGES!$J:$J,0)),0)</f>
        <v>16.989999999999998</v>
      </c>
    </row>
    <row r="345" spans="1:24" hidden="1" x14ac:dyDescent="0.2">
      <c r="A345">
        <v>102</v>
      </c>
      <c r="B345">
        <v>5</v>
      </c>
      <c r="C345">
        <v>41066</v>
      </c>
      <c r="D345">
        <v>683408</v>
      </c>
      <c r="E345">
        <v>46133</v>
      </c>
      <c r="F345" t="str">
        <f t="array" ref="F345">INDEX(Bd_VENTILATIONS!$G:$G,MATCH(Tab_SuiviOF[[#This Row],[REFERENCE]]&amp;Tab_SuiviOF[[#This Row],[BLNO]],Bd_VENTILATIONS!$F:$F&amp;Bd_VENTILATIONS!$D:$D,0))</f>
        <v>A045M04-1</v>
      </c>
      <c r="G345" t="str">
        <f>IFERROR(MID(Tab_SuiviOF[[#This Row],[LOT]],1,SEARCH("-",Tab_SuiviOF[[#This Row],[LOT]])-1),Tab_SuiviOF[[#This Row],[LOT]])</f>
        <v>A045M04</v>
      </c>
      <c r="H345" t="s">
        <v>409</v>
      </c>
      <c r="I345" t="str">
        <f>INDEX(Bd_PF!$E:$E,MATCH(Tab_SuiviOF[[#This Row],[REFERENCE]],Bd_PF!$C:$C,0))</f>
        <v>Arômatique Curry indien - boite 0 kg 600 - "Impact"</v>
      </c>
      <c r="J345" t="str">
        <f>INDEX(Bd_PF!$D:$D,MATCH(Tab_SuiviOF[[#This Row],[REFERENCE]],Bd_PF!$C:$C,0))</f>
        <v>SF00520</v>
      </c>
      <c r="K345" s="4">
        <f>INDEX(Bd_PF!$I:$I,MATCH(Tab_SuiviOF[[#This Row],[REFERENCE]],Bd_PF!$C:$C,0))</f>
        <v>0.6</v>
      </c>
      <c r="L345" t="str">
        <f>INDEX(Bd_PF!$J:$J,MATCH(Tab_SuiviOF[[#This Row],[REFERENCE]],Bd_PF!$C:$C,0))</f>
        <v>OTS</v>
      </c>
      <c r="M345" t="str">
        <f>INDEX(Bd_PF!$K:$K,MATCH(Tab_SuiviOF[[#This Row],[REFERENCE]],Bd_PF!$C:$C,0))</f>
        <v>Produit pesé</v>
      </c>
      <c r="N345" s="3">
        <v>43146</v>
      </c>
      <c r="O345" s="3">
        <v>43146</v>
      </c>
      <c r="P345" s="5">
        <f>YEAR(Tab_SuiviOF[[#This Row],[DATEFINREVISEE]])</f>
        <v>2018</v>
      </c>
      <c r="Q345" s="5">
        <f>MONTH(Tab_SuiviOF[[#This Row],[DATEFINREVISEE]])</f>
        <v>2</v>
      </c>
      <c r="R345" s="5">
        <f>WEEKNUM(Tab_SuiviOF[[#This Row],[DATEFINREVISEE]],21)</f>
        <v>7</v>
      </c>
      <c r="S345">
        <v>108</v>
      </c>
      <c r="T345">
        <v>108</v>
      </c>
      <c r="U345">
        <v>107</v>
      </c>
      <c r="V345" s="4">
        <f>Tab_SuiviOF[[#This Row],[QTEBL]]*Tab_SuiviOF[[#This Row],[POIDS NET]]</f>
        <v>64.2</v>
      </c>
      <c r="W345" s="4">
        <f>IFERROR(INDEX(Bd_MÉLANGES!$I:$I,MATCH('Bd_FABRICATIONS PF'!$G:$G,Bd_MÉLANGES!$J:$J,0)),0)</f>
        <v>65.3</v>
      </c>
      <c r="X345" s="4">
        <f>IFERROR(INDEX(Bd_MÉLANGES!$K:$K,MATCH(Tab_SuiviOF[[#This Row],[LOT A PRENDRE EN COMPTE]],Bd_MÉLANGES!$J:$J,0)),0)</f>
        <v>64.989999999999995</v>
      </c>
    </row>
    <row r="346" spans="1:24" hidden="1" x14ac:dyDescent="0.2">
      <c r="A346">
        <v>102</v>
      </c>
      <c r="B346">
        <v>5</v>
      </c>
      <c r="C346">
        <v>41068</v>
      </c>
      <c r="D346">
        <v>683433</v>
      </c>
      <c r="E346">
        <v>46132</v>
      </c>
      <c r="F346" t="str">
        <f t="array" ref="F346">INDEX(Bd_VENTILATIONS!$G:$G,MATCH(Tab_SuiviOF[[#This Row],[REFERENCE]]&amp;Tab_SuiviOF[[#This Row],[BLNO]],Bd_VENTILATIONS!$F:$F&amp;Bd_VENTILATIONS!$D:$D,0))</f>
        <v>A045M05-1</v>
      </c>
      <c r="G346" t="str">
        <f>IFERROR(MID(Tab_SuiviOF[[#This Row],[LOT]],1,SEARCH("-",Tab_SuiviOF[[#This Row],[LOT]])-1),Tab_SuiviOF[[#This Row],[LOT]])</f>
        <v>A045M05</v>
      </c>
      <c r="H346" t="s">
        <v>412</v>
      </c>
      <c r="I346" t="str">
        <f>INDEX(Bd_PF!$E:$E,MATCH(Tab_SuiviOF[[#This Row],[REFERENCE]],Bd_PF!$C:$C,0))</f>
        <v>Arômatique Paella - boite 0 kg 600 - "Impact"</v>
      </c>
      <c r="J346" t="str">
        <f>INDEX(Bd_PF!$D:$D,MATCH(Tab_SuiviOF[[#This Row],[REFERENCE]],Bd_PF!$C:$C,0))</f>
        <v>SF00522</v>
      </c>
      <c r="K346" s="4">
        <f>INDEX(Bd_PF!$I:$I,MATCH(Tab_SuiviOF[[#This Row],[REFERENCE]],Bd_PF!$C:$C,0))</f>
        <v>0.6</v>
      </c>
      <c r="L346" t="str">
        <f>INDEX(Bd_PF!$J:$J,MATCH(Tab_SuiviOF[[#This Row],[REFERENCE]],Bd_PF!$C:$C,0))</f>
        <v>OTS</v>
      </c>
      <c r="M346" t="str">
        <f>INDEX(Bd_PF!$K:$K,MATCH(Tab_SuiviOF[[#This Row],[REFERENCE]],Bd_PF!$C:$C,0))</f>
        <v>Produit pesé</v>
      </c>
      <c r="N346" s="3">
        <v>43146</v>
      </c>
      <c r="O346" s="3">
        <v>43146</v>
      </c>
      <c r="P346" s="5">
        <f>YEAR(Tab_SuiviOF[[#This Row],[DATEFINREVISEE]])</f>
        <v>2018</v>
      </c>
      <c r="Q346" s="5">
        <f>MONTH(Tab_SuiviOF[[#This Row],[DATEFINREVISEE]])</f>
        <v>2</v>
      </c>
      <c r="R346" s="5">
        <f>WEEKNUM(Tab_SuiviOF[[#This Row],[DATEFINREVISEE]],21)</f>
        <v>7</v>
      </c>
      <c r="S346">
        <v>108</v>
      </c>
      <c r="T346">
        <v>108</v>
      </c>
      <c r="U346">
        <v>106</v>
      </c>
      <c r="V346" s="4">
        <f>Tab_SuiviOF[[#This Row],[QTEBL]]*Tab_SuiviOF[[#This Row],[POIDS NET]]</f>
        <v>63.599999999999994</v>
      </c>
      <c r="W346" s="4">
        <f>IFERROR(INDEX(Bd_MÉLANGES!$I:$I,MATCH('Bd_FABRICATIONS PF'!$G:$G,Bd_MÉLANGES!$J:$J,0)),0)</f>
        <v>64.900000000000006</v>
      </c>
      <c r="X346" s="4">
        <f>IFERROR(INDEX(Bd_MÉLANGES!$K:$K,MATCH(Tab_SuiviOF[[#This Row],[LOT A PRENDRE EN COMPTE]],Bd_MÉLANGES!$J:$J,0)),0)</f>
        <v>65.010000000000005</v>
      </c>
    </row>
    <row r="347" spans="1:24" hidden="1" x14ac:dyDescent="0.2">
      <c r="A347">
        <v>102</v>
      </c>
      <c r="B347">
        <v>5</v>
      </c>
      <c r="C347">
        <v>41070</v>
      </c>
      <c r="D347">
        <v>683461</v>
      </c>
      <c r="E347">
        <v>46131</v>
      </c>
      <c r="F347" t="str">
        <f t="array" ref="F347">INDEX(Bd_VENTILATIONS!$G:$G,MATCH(Tab_SuiviOF[[#This Row],[REFERENCE]]&amp;Tab_SuiviOF[[#This Row],[BLNO]],Bd_VENTILATIONS!$F:$F&amp;Bd_VENTILATIONS!$D:$D,0))</f>
        <v>A045M06-1</v>
      </c>
      <c r="G347" t="str">
        <f>IFERROR(MID(Tab_SuiviOF[[#This Row],[LOT]],1,SEARCH("-",Tab_SuiviOF[[#This Row],[LOT]])-1),Tab_SuiviOF[[#This Row],[LOT]])</f>
        <v>A045M06</v>
      </c>
      <c r="H347" t="s">
        <v>414</v>
      </c>
      <c r="I347" t="str">
        <f>INDEX(Bd_PF!$E:$E,MATCH(Tab_SuiviOF[[#This Row],[REFERENCE]],Bd_PF!$C:$C,0))</f>
        <v>Arômatique Tex-Mex - boite 0 kg 600 - "Impact"</v>
      </c>
      <c r="J347" t="str">
        <f>INDEX(Bd_PF!$D:$D,MATCH(Tab_SuiviOF[[#This Row],[REFERENCE]],Bd_PF!$C:$C,0))</f>
        <v>SF00524</v>
      </c>
      <c r="K347" s="4">
        <f>INDEX(Bd_PF!$I:$I,MATCH(Tab_SuiviOF[[#This Row],[REFERENCE]],Bd_PF!$C:$C,0))</f>
        <v>0.6</v>
      </c>
      <c r="L347" t="str">
        <f>INDEX(Bd_PF!$J:$J,MATCH(Tab_SuiviOF[[#This Row],[REFERENCE]],Bd_PF!$C:$C,0))</f>
        <v>OTS</v>
      </c>
      <c r="M347" t="str">
        <f>INDEX(Bd_PF!$K:$K,MATCH(Tab_SuiviOF[[#This Row],[REFERENCE]],Bd_PF!$C:$C,0))</f>
        <v>Produit pesé</v>
      </c>
      <c r="N347" s="3">
        <v>43146</v>
      </c>
      <c r="O347" s="3">
        <v>43146</v>
      </c>
      <c r="P347" s="5">
        <f>YEAR(Tab_SuiviOF[[#This Row],[DATEFINREVISEE]])</f>
        <v>2018</v>
      </c>
      <c r="Q347" s="5">
        <f>MONTH(Tab_SuiviOF[[#This Row],[DATEFINREVISEE]])</f>
        <v>2</v>
      </c>
      <c r="R347" s="5">
        <f>WEEKNUM(Tab_SuiviOF[[#This Row],[DATEFINREVISEE]],21)</f>
        <v>7</v>
      </c>
      <c r="S347">
        <v>108</v>
      </c>
      <c r="T347">
        <v>108</v>
      </c>
      <c r="U347">
        <v>105</v>
      </c>
      <c r="V347" s="4">
        <f>Tab_SuiviOF[[#This Row],[QTEBL]]*Tab_SuiviOF[[#This Row],[POIDS NET]]</f>
        <v>63</v>
      </c>
      <c r="W347" s="4">
        <f>IFERROR(INDEX(Bd_MÉLANGES!$I:$I,MATCH('Bd_FABRICATIONS PF'!$G:$G,Bd_MÉLANGES!$J:$J,0)),0)</f>
        <v>64.7</v>
      </c>
      <c r="X347" s="4">
        <f>IFERROR(INDEX(Bd_MÉLANGES!$K:$K,MATCH(Tab_SuiviOF[[#This Row],[LOT A PRENDRE EN COMPTE]],Bd_MÉLANGES!$J:$J,0)),0)</f>
        <v>65</v>
      </c>
    </row>
    <row r="348" spans="1:24" hidden="1" x14ac:dyDescent="0.2">
      <c r="A348">
        <v>102</v>
      </c>
      <c r="B348">
        <v>5</v>
      </c>
      <c r="C348">
        <v>41240</v>
      </c>
      <c r="D348">
        <v>685031</v>
      </c>
      <c r="E348">
        <v>46135</v>
      </c>
      <c r="F348" t="str">
        <f t="array" ref="F348">INDEX(Bd_VENTILATIONS!$G:$G,MATCH(Tab_SuiviOF[[#This Row],[REFERENCE]]&amp;Tab_SuiviOF[[#This Row],[BLNO]],Bd_VENTILATIONS!$F:$F&amp;Bd_VENTILATIONS!$D:$D,0))</f>
        <v>A044M05-2</v>
      </c>
      <c r="G348" t="str">
        <f>IFERROR(MID(Tab_SuiviOF[[#This Row],[LOT]],1,SEARCH("-",Tab_SuiviOF[[#This Row],[LOT]])-1),Tab_SuiviOF[[#This Row],[LOT]])</f>
        <v>A044M05</v>
      </c>
      <c r="H348" t="s">
        <v>747</v>
      </c>
      <c r="I348" t="str">
        <f>INDEX(Bd_PF!$E:$E,MATCH(Tab_SuiviOF[[#This Row],[REFERENCE]],Bd_PF!$C:$C,0))</f>
        <v>Velouté de légumes du soleil HP HC - sachet 70g - Tonus Line</v>
      </c>
      <c r="J348" t="str">
        <f>INDEX(Bd_PF!$D:$D,MATCH(Tab_SuiviOF[[#This Row],[REFERENCE]],Bd_PF!$C:$C,0))</f>
        <v>SF00984</v>
      </c>
      <c r="K348" s="4">
        <f>INDEX(Bd_PF!$I:$I,MATCH(Tab_SuiviOF[[#This Row],[REFERENCE]],Bd_PF!$C:$C,0))</f>
        <v>7.0000000000000007E-2</v>
      </c>
      <c r="L348" t="str">
        <f>INDEX(Bd_PF!$J:$J,MATCH(Tab_SuiviOF[[#This Row],[REFERENCE]],Bd_PF!$C:$C,0))</f>
        <v>Tecse</v>
      </c>
      <c r="M348" t="str">
        <f>INDEX(Bd_PF!$K:$K,MATCH(Tab_SuiviOF[[#This Row],[REFERENCE]],Bd_PF!$C:$C,0))</f>
        <v>Produit pesé</v>
      </c>
      <c r="N348" s="3">
        <v>43146</v>
      </c>
      <c r="O348" s="3">
        <v>43146</v>
      </c>
      <c r="P348" s="5">
        <f>YEAR(Tab_SuiviOF[[#This Row],[DATEFINREVISEE]])</f>
        <v>2018</v>
      </c>
      <c r="Q348" s="5">
        <f>MONTH(Tab_SuiviOF[[#This Row],[DATEFINREVISEE]])</f>
        <v>2</v>
      </c>
      <c r="R348" s="5">
        <f>WEEKNUM(Tab_SuiviOF[[#This Row],[DATEFINREVISEE]],21)</f>
        <v>7</v>
      </c>
      <c r="S348">
        <v>5184</v>
      </c>
      <c r="T348">
        <v>5184</v>
      </c>
      <c r="U348">
        <v>4896</v>
      </c>
      <c r="V348" s="4">
        <f>Tab_SuiviOF[[#This Row],[QTEBL]]*Tab_SuiviOF[[#This Row],[POIDS NET]]</f>
        <v>342.72</v>
      </c>
      <c r="W348" s="4">
        <f>IFERROR(INDEX(Bd_MÉLANGES!$I:$I,MATCH('Bd_FABRICATIONS PF'!$G:$G,Bd_MÉLANGES!$J:$J,0)),0)</f>
        <v>365.5</v>
      </c>
      <c r="X348" s="4">
        <f>IFERROR(INDEX(Bd_MÉLANGES!$K:$K,MATCH(Tab_SuiviOF[[#This Row],[LOT A PRENDRE EN COMPTE]],Bd_MÉLANGES!$J:$J,0)),0)</f>
        <v>362.97</v>
      </c>
    </row>
    <row r="349" spans="1:24" hidden="1" x14ac:dyDescent="0.2">
      <c r="A349">
        <v>102</v>
      </c>
      <c r="B349">
        <v>5</v>
      </c>
      <c r="C349">
        <v>41244</v>
      </c>
      <c r="D349">
        <v>685072</v>
      </c>
      <c r="E349">
        <v>46125</v>
      </c>
      <c r="F349" t="str">
        <f t="array" ref="F349">INDEX(Bd_VENTILATIONS!$G:$G,MATCH(Tab_SuiviOF[[#This Row],[REFERENCE]]&amp;Tab_SuiviOF[[#This Row],[BLNO]],Bd_VENTILATIONS!$F:$F&amp;Bd_VENTILATIONS!$D:$D,0))</f>
        <v>A045M01-1</v>
      </c>
      <c r="G349" t="str">
        <f>IFERROR(MID(Tab_SuiviOF[[#This Row],[LOT]],1,SEARCH("-",Tab_SuiviOF[[#This Row],[LOT]])-1),Tab_SuiviOF[[#This Row],[LOT]])</f>
        <v>A045M01</v>
      </c>
      <c r="H349" t="s">
        <v>631</v>
      </c>
      <c r="I349" t="str">
        <f>INDEX(Bd_PF!$E:$E,MATCH(Tab_SuiviOF[[#This Row],[REFERENCE]],Bd_PF!$C:$C,0))</f>
        <v>Gelée claire perlée boite 1 kg 250 Cookalim</v>
      </c>
      <c r="J349" t="str">
        <f>INDEX(Bd_PF!$D:$D,MATCH(Tab_SuiviOF[[#This Row],[REFERENCE]],Bd_PF!$C:$C,0))</f>
        <v>SF00901</v>
      </c>
      <c r="K349" s="4">
        <f>INDEX(Bd_PF!$I:$I,MATCH(Tab_SuiviOF[[#This Row],[REFERENCE]],Bd_PF!$C:$C,0))</f>
        <v>1.25</v>
      </c>
      <c r="L349" t="str">
        <f>INDEX(Bd_PF!$J:$J,MATCH(Tab_SuiviOF[[#This Row],[REFERENCE]],Bd_PF!$C:$C,0))</f>
        <v>OTS</v>
      </c>
      <c r="M349" t="str">
        <f>INDEX(Bd_PF!$K:$K,MATCH(Tab_SuiviOF[[#This Row],[REFERENCE]],Bd_PF!$C:$C,0))</f>
        <v>Produit pesé</v>
      </c>
      <c r="N349" s="3">
        <v>43146</v>
      </c>
      <c r="O349" s="3">
        <v>43146</v>
      </c>
      <c r="P349" s="5">
        <f>YEAR(Tab_SuiviOF[[#This Row],[DATEFINREVISEE]])</f>
        <v>2018</v>
      </c>
      <c r="Q349" s="5">
        <f>MONTH(Tab_SuiviOF[[#This Row],[DATEFINREVISEE]])</f>
        <v>2</v>
      </c>
      <c r="R349" s="5">
        <f>WEEKNUM(Tab_SuiviOF[[#This Row],[DATEFINREVISEE]],21)</f>
        <v>7</v>
      </c>
      <c r="S349">
        <v>324</v>
      </c>
      <c r="T349">
        <v>324</v>
      </c>
      <c r="U349">
        <v>54</v>
      </c>
      <c r="V349" s="4">
        <f>Tab_SuiviOF[[#This Row],[QTEBL]]*Tab_SuiviOF[[#This Row],[POIDS NET]]</f>
        <v>67.5</v>
      </c>
      <c r="W349" s="4">
        <f>IFERROR(INDEX(Bd_MÉLANGES!$I:$I,MATCH('Bd_FABRICATIONS PF'!$G:$G,Bd_MÉLANGES!$J:$J,0)),0)</f>
        <v>405.3</v>
      </c>
      <c r="X349" s="4">
        <f>IFERROR(INDEX(Bd_MÉLANGES!$K:$K,MATCH(Tab_SuiviOF[[#This Row],[LOT A PRENDRE EN COMPTE]],Bd_MÉLANGES!$J:$J,0)),0)</f>
        <v>405</v>
      </c>
    </row>
    <row r="350" spans="1:24" hidden="1" x14ac:dyDescent="0.2">
      <c r="A350">
        <v>102</v>
      </c>
      <c r="B350">
        <v>5</v>
      </c>
      <c r="C350">
        <v>41260</v>
      </c>
      <c r="D350">
        <v>685237</v>
      </c>
      <c r="E350">
        <v>46136</v>
      </c>
      <c r="F350" t="str">
        <f t="array" ref="F350">INDEX(Bd_VENTILATIONS!$G:$G,MATCH(Tab_SuiviOF[[#This Row],[REFERENCE]]&amp;Tab_SuiviOF[[#This Row],[BLNO]],Bd_VENTILATIONS!$F:$F&amp;Bd_VENTILATIONS!$D:$D,0))</f>
        <v>A045M08-6</v>
      </c>
      <c r="G350" t="str">
        <f>IFERROR(MID(Tab_SuiviOF[[#This Row],[LOT]],1,SEARCH("-",Tab_SuiviOF[[#This Row],[LOT]])-1),Tab_SuiviOF[[#This Row],[LOT]])</f>
        <v>A045M08</v>
      </c>
      <c r="H350" t="s">
        <v>70</v>
      </c>
      <c r="I350" t="str">
        <f>INDEX(Bd_PF!$E:$E,MATCH(Tab_SuiviOF[[#This Row],[REFERENCE]],Bd_PF!$C:$C,0))</f>
        <v>Fonds brun lié demi-glace SANS GLUTAMATE 600G "BRAKE"</v>
      </c>
      <c r="J350" t="str">
        <f>INDEX(Bd_PF!$D:$D,MATCH(Tab_SuiviOF[[#This Row],[REFERENCE]],Bd_PF!$C:$C,0))</f>
        <v>SF01429</v>
      </c>
      <c r="K350" s="4">
        <f>INDEX(Bd_PF!$I:$I,MATCH(Tab_SuiviOF[[#This Row],[REFERENCE]],Bd_PF!$C:$C,0))</f>
        <v>0.6</v>
      </c>
      <c r="L350" t="str">
        <f>INDEX(Bd_PF!$J:$J,MATCH(Tab_SuiviOF[[#This Row],[REFERENCE]],Bd_PF!$C:$C,0))</f>
        <v>Boite plastique</v>
      </c>
      <c r="M350" t="str">
        <f>INDEX(Bd_PF!$K:$K,MATCH(Tab_SuiviOF[[#This Row],[REFERENCE]],Bd_PF!$C:$C,0))</f>
        <v>Produit pesé</v>
      </c>
      <c r="N350" s="3">
        <v>43146</v>
      </c>
      <c r="O350" s="3">
        <v>43146</v>
      </c>
      <c r="P350" s="5">
        <f>YEAR(Tab_SuiviOF[[#This Row],[DATEFINREVISEE]])</f>
        <v>2018</v>
      </c>
      <c r="Q350" s="5">
        <f>MONTH(Tab_SuiviOF[[#This Row],[DATEFINREVISEE]])</f>
        <v>2</v>
      </c>
      <c r="R350" s="5">
        <f>WEEKNUM(Tab_SuiviOF[[#This Row],[DATEFINREVISEE]],21)</f>
        <v>7</v>
      </c>
      <c r="S350">
        <v>784</v>
      </c>
      <c r="T350">
        <v>784</v>
      </c>
      <c r="U350">
        <v>772</v>
      </c>
      <c r="V350" s="4">
        <f>Tab_SuiviOF[[#This Row],[QTEBL]]*Tab_SuiviOF[[#This Row],[POIDS NET]]</f>
        <v>463.2</v>
      </c>
      <c r="W350" s="4">
        <f>IFERROR(INDEX(Bd_MÉLANGES!$I:$I,MATCH('Bd_FABRICATIONS PF'!$G:$G,Bd_MÉLANGES!$J:$J,0)),0)</f>
        <v>471.3</v>
      </c>
      <c r="X350" s="4">
        <f>IFERROR(INDEX(Bd_MÉLANGES!$K:$K,MATCH(Tab_SuiviOF[[#This Row],[LOT A PRENDRE EN COMPTE]],Bd_MÉLANGES!$J:$J,0)),0)</f>
        <v>470.41000000000008</v>
      </c>
    </row>
    <row r="351" spans="1:24" hidden="1" x14ac:dyDescent="0.2">
      <c r="A351">
        <v>102</v>
      </c>
      <c r="B351">
        <v>5</v>
      </c>
      <c r="C351">
        <v>41262</v>
      </c>
      <c r="D351">
        <v>685267</v>
      </c>
      <c r="E351">
        <v>46129</v>
      </c>
      <c r="F351" t="str">
        <f t="array" ref="F351">INDEX(Bd_VENTILATIONS!$G:$G,MATCH(Tab_SuiviOF[[#This Row],[REFERENCE]]&amp;Tab_SuiviOF[[#This Row],[BLNO]],Bd_VENTILATIONS!$F:$F&amp;Bd_VENTILATIONS!$D:$D,0))</f>
        <v>A045M09-3</v>
      </c>
      <c r="G351" t="str">
        <f>IFERROR(MID(Tab_SuiviOF[[#This Row],[LOT]],1,SEARCH("-",Tab_SuiviOF[[#This Row],[LOT]])-1),Tab_SuiviOF[[#This Row],[LOT]])</f>
        <v>A045M09</v>
      </c>
      <c r="H351" t="s">
        <v>554</v>
      </c>
      <c r="I351" t="str">
        <f>INDEX(Bd_PF!$E:$E,MATCH(Tab_SuiviOF[[#This Row],[REFERENCE]],Bd_PF!$C:$C,0))</f>
        <v>Potage instant légumes pauvre en sodium 20g "NUTRISENS PERFORMANCE"</v>
      </c>
      <c r="J351" t="str">
        <f>INDEX(Bd_PF!$D:$D,MATCH(Tab_SuiviOF[[#This Row],[REFERENCE]],Bd_PF!$C:$C,0))</f>
        <v>SF01383</v>
      </c>
      <c r="K351" s="4">
        <f>INDEX(Bd_PF!$I:$I,MATCH(Tab_SuiviOF[[#This Row],[REFERENCE]],Bd_PF!$C:$C,0))</f>
        <v>0.02</v>
      </c>
      <c r="L351" t="str">
        <f>INDEX(Bd_PF!$J:$J,MATCH(Tab_SuiviOF[[#This Row],[REFERENCE]],Bd_PF!$C:$C,0))</f>
        <v>Rovema</v>
      </c>
      <c r="M351" t="str">
        <f>INDEX(Bd_PF!$K:$K,MATCH(Tab_SuiviOF[[#This Row],[REFERENCE]],Bd_PF!$C:$C,0))</f>
        <v>Produit pesé</v>
      </c>
      <c r="N351" s="3">
        <v>43146</v>
      </c>
      <c r="O351" s="3">
        <v>43146</v>
      </c>
      <c r="P351" s="5">
        <f>YEAR(Tab_SuiviOF[[#This Row],[DATEFINREVISEE]])</f>
        <v>2018</v>
      </c>
      <c r="Q351" s="5">
        <f>MONTH(Tab_SuiviOF[[#This Row],[DATEFINREVISEE]])</f>
        <v>2</v>
      </c>
      <c r="R351" s="5">
        <f>WEEKNUM(Tab_SuiviOF[[#This Row],[DATEFINREVISEE]],21)</f>
        <v>7</v>
      </c>
      <c r="S351">
        <v>3000</v>
      </c>
      <c r="T351">
        <v>3000</v>
      </c>
      <c r="U351">
        <v>2846</v>
      </c>
      <c r="V351" s="4">
        <f>Tab_SuiviOF[[#This Row],[QTEBL]]*Tab_SuiviOF[[#This Row],[POIDS NET]]</f>
        <v>56.92</v>
      </c>
      <c r="W351" s="4">
        <f>IFERROR(INDEX(Bd_MÉLANGES!$I:$I,MATCH('Bd_FABRICATIONS PF'!$G:$G,Bd_MÉLANGES!$J:$J,0)),0)</f>
        <v>60.9</v>
      </c>
      <c r="X351" s="4">
        <f>IFERROR(INDEX(Bd_MÉLANGES!$K:$K,MATCH(Tab_SuiviOF[[#This Row],[LOT A PRENDRE EN COMPTE]],Bd_MÉLANGES!$J:$J,0)),0)</f>
        <v>60.000000000000007</v>
      </c>
    </row>
    <row r="352" spans="1:24" hidden="1" x14ac:dyDescent="0.2">
      <c r="A352">
        <v>102</v>
      </c>
      <c r="B352">
        <v>5</v>
      </c>
      <c r="C352">
        <v>41264</v>
      </c>
      <c r="D352">
        <v>685295</v>
      </c>
      <c r="E352">
        <v>46141</v>
      </c>
      <c r="F352" t="str">
        <f t="array" ref="F352">INDEX(Bd_VENTILATIONS!$G:$G,MATCH(Tab_SuiviOF[[#This Row],[REFERENCE]]&amp;Tab_SuiviOF[[#This Row],[BLNO]],Bd_VENTILATIONS!$F:$F&amp;Bd_VENTILATIONS!$D:$D,0))</f>
        <v>A046M01-6</v>
      </c>
      <c r="G352" t="str">
        <f>IFERROR(MID(Tab_SuiviOF[[#This Row],[LOT]],1,SEARCH("-",Tab_SuiviOF[[#This Row],[LOT]])-1),Tab_SuiviOF[[#This Row],[LOT]])</f>
        <v>A046M01</v>
      </c>
      <c r="H352" t="s">
        <v>79</v>
      </c>
      <c r="I352" t="str">
        <f>INDEX(Bd_PF!$E:$E,MATCH(Tab_SuiviOF[[#This Row],[REFERENCE]],Bd_PF!$C:$C,0))</f>
        <v>Bouillon de volaille SANS GLUTAMATE 1.5KG "BRAKE"</v>
      </c>
      <c r="J352" t="str">
        <f>INDEX(Bd_PF!$D:$D,MATCH(Tab_SuiviOF[[#This Row],[REFERENCE]],Bd_PF!$C:$C,0))</f>
        <v>SF01432</v>
      </c>
      <c r="K352" s="4">
        <f>INDEX(Bd_PF!$I:$I,MATCH(Tab_SuiviOF[[#This Row],[REFERENCE]],Bd_PF!$C:$C,0))</f>
        <v>1.5</v>
      </c>
      <c r="L352" t="str">
        <f>INDEX(Bd_PF!$J:$J,MATCH(Tab_SuiviOF[[#This Row],[REFERENCE]],Bd_PF!$C:$C,0))</f>
        <v>Boite plastique</v>
      </c>
      <c r="M352" t="str">
        <f>INDEX(Bd_PF!$K:$K,MATCH(Tab_SuiviOF[[#This Row],[REFERENCE]],Bd_PF!$C:$C,0))</f>
        <v>Produit pesé</v>
      </c>
      <c r="N352" s="3">
        <v>43146</v>
      </c>
      <c r="O352" s="3">
        <v>43146</v>
      </c>
      <c r="P352" s="5">
        <f>YEAR(Tab_SuiviOF[[#This Row],[DATEFINREVISEE]])</f>
        <v>2018</v>
      </c>
      <c r="Q352" s="5">
        <f>MONTH(Tab_SuiviOF[[#This Row],[DATEFINREVISEE]])</f>
        <v>2</v>
      </c>
      <c r="R352" s="5">
        <f>WEEKNUM(Tab_SuiviOF[[#This Row],[DATEFINREVISEE]],21)</f>
        <v>7</v>
      </c>
      <c r="S352">
        <v>216</v>
      </c>
      <c r="T352">
        <v>216</v>
      </c>
      <c r="U352">
        <v>213</v>
      </c>
      <c r="V352" s="4">
        <f>Tab_SuiviOF[[#This Row],[QTEBL]]*Tab_SuiviOF[[#This Row],[POIDS NET]]</f>
        <v>319.5</v>
      </c>
      <c r="W352" s="4">
        <f>IFERROR(INDEX(Bd_MÉLANGES!$I:$I,MATCH('Bd_FABRICATIONS PF'!$G:$G,Bd_MÉLANGES!$J:$J,0)),0)</f>
        <v>323.3</v>
      </c>
      <c r="X352" s="4">
        <f>IFERROR(INDEX(Bd_MÉLANGES!$K:$K,MATCH(Tab_SuiviOF[[#This Row],[LOT A PRENDRE EN COMPTE]],Bd_MÉLANGES!$J:$J,0)),0)</f>
        <v>323.99</v>
      </c>
    </row>
    <row r="353" spans="1:24" hidden="1" x14ac:dyDescent="0.2">
      <c r="A353">
        <v>102</v>
      </c>
      <c r="B353">
        <v>5</v>
      </c>
      <c r="C353">
        <v>41512</v>
      </c>
      <c r="D353">
        <v>688248</v>
      </c>
      <c r="E353">
        <v>46134</v>
      </c>
      <c r="F353" t="str">
        <f t="array" ref="F353">INDEX(Bd_VENTILATIONS!$G:$G,MATCH(Tab_SuiviOF[[#This Row],[REFERENCE]]&amp;Tab_SuiviOF[[#This Row],[BLNO]],Bd_VENTILATIONS!$F:$F&amp;Bd_VENTILATIONS!$D:$D,0))</f>
        <v>A046R01-1</v>
      </c>
      <c r="G353" t="str">
        <f>IFERROR(MID(Tab_SuiviOF[[#This Row],[LOT]],1,SEARCH("-",Tab_SuiviOF[[#This Row],[LOT]])-1),Tab_SuiviOF[[#This Row],[LOT]])</f>
        <v>A046R01</v>
      </c>
      <c r="H353" t="s">
        <v>2549</v>
      </c>
      <c r="I353" t="str">
        <f>INDEX(Bd_PF!$E:$E,MATCH(Tab_SuiviOF[[#This Row],[REFERENCE]],Bd_PF!$C:$C,0))</f>
        <v>Protipulse 550 g</v>
      </c>
      <c r="J353" t="str">
        <f>INDEX(Bd_PF!$D:$D,MATCH(Tab_SuiviOF[[#This Row],[REFERENCE]],Bd_PF!$C:$C,0))</f>
        <v>XMP866</v>
      </c>
      <c r="K353" s="4">
        <f>INDEX(Bd_PF!$I:$I,MATCH(Tab_SuiviOF[[#This Row],[REFERENCE]],Bd_PF!$C:$C,0))</f>
        <v>0.55000000000000004</v>
      </c>
      <c r="L353" t="str">
        <f>INDEX(Bd_PF!$J:$J,MATCH(Tab_SuiviOF[[#This Row],[REFERENCE]],Bd_PF!$C:$C,0))</f>
        <v>OTS</v>
      </c>
      <c r="M353" t="str">
        <f>INDEX(Bd_PF!$K:$K,MATCH(Tab_SuiviOF[[#This Row],[REFERENCE]],Bd_PF!$C:$C,0))</f>
        <v>Reconditionnement</v>
      </c>
      <c r="N353" s="3">
        <v>43146</v>
      </c>
      <c r="O353" s="3">
        <v>43146</v>
      </c>
      <c r="P353" s="5">
        <f>YEAR(Tab_SuiviOF[[#This Row],[DATEFINREVISEE]])</f>
        <v>2018</v>
      </c>
      <c r="Q353" s="5">
        <f>MONTH(Tab_SuiviOF[[#This Row],[DATEFINREVISEE]])</f>
        <v>2</v>
      </c>
      <c r="R353" s="5">
        <f>WEEKNUM(Tab_SuiviOF[[#This Row],[DATEFINREVISEE]],21)</f>
        <v>7</v>
      </c>
      <c r="S353">
        <v>909</v>
      </c>
      <c r="T353">
        <v>909</v>
      </c>
      <c r="U353">
        <v>845</v>
      </c>
      <c r="V353" s="4">
        <f>Tab_SuiviOF[[#This Row],[QTEBL]]*Tab_SuiviOF[[#This Row],[POIDS NET]]</f>
        <v>464.75000000000006</v>
      </c>
      <c r="W353" s="4">
        <f>IFERROR(INDEX(Bd_MÉLANGES!$I:$I,MATCH('Bd_FABRICATIONS PF'!$G:$G,Bd_MÉLANGES!$J:$J,0)),0)</f>
        <v>0</v>
      </c>
      <c r="X353" s="4">
        <f>IFERROR(INDEX(Bd_MÉLANGES!$K:$K,MATCH(Tab_SuiviOF[[#This Row],[LOT A PRENDRE EN COMPTE]],Bd_MÉLANGES!$J:$J,0)),0)</f>
        <v>0</v>
      </c>
    </row>
    <row r="354" spans="1:24" hidden="1" x14ac:dyDescent="0.2">
      <c r="A354">
        <v>102</v>
      </c>
      <c r="B354">
        <v>5</v>
      </c>
      <c r="C354">
        <v>41513</v>
      </c>
      <c r="D354">
        <v>688314</v>
      </c>
      <c r="E354">
        <v>46139</v>
      </c>
      <c r="F354" t="str">
        <f t="array" ref="F354">INDEX(Bd_VENTILATIONS!$G:$G,MATCH(Tab_SuiviOF[[#This Row],[REFERENCE]]&amp;Tab_SuiviOF[[#This Row],[BLNO]],Bd_VENTILATIONS!$F:$F&amp;Bd_VENTILATIONS!$D:$D,0))</f>
        <v>AS07PU04-7</v>
      </c>
      <c r="G354" t="str">
        <f>IFERROR(MID(Tab_SuiviOF[[#This Row],[LOT]],1,SEARCH("-",Tab_SuiviOF[[#This Row],[LOT]])-1),Tab_SuiviOF[[#This Row],[LOT]])</f>
        <v>AS07PU04</v>
      </c>
      <c r="H354" t="s">
        <v>298</v>
      </c>
      <c r="I354" t="str">
        <f>INDEX(Bd_PF!$E:$E,MATCH(Tab_SuiviOF[[#This Row],[REFERENCE]],Bd_PF!$C:$C,0))</f>
        <v>Purée du Chef pauvre en sodium sac 5 kg</v>
      </c>
      <c r="J354" t="str">
        <f>INDEX(Bd_PF!$D:$D,MATCH(Tab_SuiviOF[[#This Row],[REFERENCE]],Bd_PF!$C:$C,0))</f>
        <v>SF01356</v>
      </c>
      <c r="K354" s="4">
        <f>INDEX(Bd_PF!$I:$I,MATCH(Tab_SuiviOF[[#This Row],[REFERENCE]],Bd_PF!$C:$C,0))</f>
        <v>5</v>
      </c>
      <c r="L354" t="str">
        <f>INDEX(Bd_PF!$J:$J,MATCH(Tab_SuiviOF[[#This Row],[REFERENCE]],Bd_PF!$C:$C,0))</f>
        <v>Purée</v>
      </c>
      <c r="M354" t="str">
        <f>INDEX(Bd_PF!$K:$K,MATCH(Tab_SuiviOF[[#This Row],[REFERENCE]],Bd_PF!$C:$C,0))</f>
        <v>Purée</v>
      </c>
      <c r="N354" s="3">
        <v>43146</v>
      </c>
      <c r="O354" s="3">
        <v>43146</v>
      </c>
      <c r="P354" s="5">
        <f>YEAR(Tab_SuiviOF[[#This Row],[DATEFINREVISEE]])</f>
        <v>2018</v>
      </c>
      <c r="Q354" s="5">
        <f>MONTH(Tab_SuiviOF[[#This Row],[DATEFINREVISEE]])</f>
        <v>2</v>
      </c>
      <c r="R354" s="5">
        <f>WEEKNUM(Tab_SuiviOF[[#This Row],[DATEFINREVISEE]],21)</f>
        <v>7</v>
      </c>
      <c r="S354">
        <v>935</v>
      </c>
      <c r="T354">
        <v>935</v>
      </c>
      <c r="U354">
        <v>932</v>
      </c>
      <c r="V354" s="4">
        <f>Tab_SuiviOF[[#This Row],[QTEBL]]*Tab_SuiviOF[[#This Row],[POIDS NET]]</f>
        <v>4660</v>
      </c>
      <c r="W354" s="4">
        <f>IFERROR(INDEX(Bd_MÉLANGES!$I:$I,MATCH('Bd_FABRICATIONS PF'!$G:$G,Bd_MÉLANGES!$J:$J,0)),0)</f>
        <v>0</v>
      </c>
      <c r="X354" s="4">
        <f>IFERROR(INDEX(Bd_MÉLANGES!$K:$K,MATCH(Tab_SuiviOF[[#This Row],[LOT A PRENDRE EN COMPTE]],Bd_MÉLANGES!$J:$J,0)),0)</f>
        <v>0</v>
      </c>
    </row>
    <row r="355" spans="1:24" hidden="1" x14ac:dyDescent="0.2">
      <c r="A355">
        <v>102</v>
      </c>
      <c r="B355">
        <v>5</v>
      </c>
      <c r="C355">
        <v>41509</v>
      </c>
      <c r="D355">
        <v>688205</v>
      </c>
      <c r="E355">
        <v>46176</v>
      </c>
      <c r="F355" t="str">
        <f t="array" ref="F355">INDEX(Bd_VENTILATIONS!$G:$G,MATCH(Tab_SuiviOF[[#This Row],[REFERENCE]]&amp;Tab_SuiviOF[[#This Row],[BLNO]],Bd_VENTILATIONS!$F:$F&amp;Bd_VENTILATIONS!$D:$D,0))</f>
        <v>A046M02-3</v>
      </c>
      <c r="G355" t="str">
        <f>IFERROR(MID(Tab_SuiviOF[[#This Row],[LOT]],1,SEARCH("-",Tab_SuiviOF[[#This Row],[LOT]])-1),Tab_SuiviOF[[#This Row],[LOT]])</f>
        <v>A046M02</v>
      </c>
      <c r="H355" t="s">
        <v>551</v>
      </c>
      <c r="I355" t="str">
        <f>INDEX(Bd_PF!$E:$E,MATCH(Tab_SuiviOF[[#This Row],[REFERENCE]],Bd_PF!$C:$C,0))</f>
        <v>Potage instant légumes 20g "NUTRISENS PERFORMANCE"</v>
      </c>
      <c r="J355" t="str">
        <f>INDEX(Bd_PF!$D:$D,MATCH(Tab_SuiviOF[[#This Row],[REFERENCE]],Bd_PF!$C:$C,0))</f>
        <v>SF01281</v>
      </c>
      <c r="K355" s="4">
        <f>INDEX(Bd_PF!$I:$I,MATCH(Tab_SuiviOF[[#This Row],[REFERENCE]],Bd_PF!$C:$C,0))</f>
        <v>0.02</v>
      </c>
      <c r="L355" t="str">
        <f>INDEX(Bd_PF!$J:$J,MATCH(Tab_SuiviOF[[#This Row],[REFERENCE]],Bd_PF!$C:$C,0))</f>
        <v>Rovema</v>
      </c>
      <c r="M355" t="str">
        <f>INDEX(Bd_PF!$K:$K,MATCH(Tab_SuiviOF[[#This Row],[REFERENCE]],Bd_PF!$C:$C,0))</f>
        <v>Produit pesé</v>
      </c>
      <c r="N355" s="3">
        <v>43150</v>
      </c>
      <c r="O355" s="3">
        <v>43150</v>
      </c>
      <c r="P355" s="5">
        <f>YEAR(Tab_SuiviOF[[#This Row],[DATEFINREVISEE]])</f>
        <v>2018</v>
      </c>
      <c r="Q355" s="5">
        <f>MONTH(Tab_SuiviOF[[#This Row],[DATEFINREVISEE]])</f>
        <v>2</v>
      </c>
      <c r="R355" s="5">
        <f>WEEKNUM(Tab_SuiviOF[[#This Row],[DATEFINREVISEE]],21)</f>
        <v>8</v>
      </c>
      <c r="S355">
        <v>14000</v>
      </c>
      <c r="T355">
        <v>14000</v>
      </c>
      <c r="U355">
        <v>12280</v>
      </c>
      <c r="V355" s="4">
        <f>Tab_SuiviOF[[#This Row],[QTEBL]]*Tab_SuiviOF[[#This Row],[POIDS NET]]</f>
        <v>245.6</v>
      </c>
      <c r="W355" s="4">
        <f>IFERROR(INDEX(Bd_MÉLANGES!$I:$I,MATCH('Bd_FABRICATIONS PF'!$G:$G,Bd_MÉLANGES!$J:$J,0)),0)</f>
        <v>280.89999999999998</v>
      </c>
      <c r="X355" s="4">
        <f>IFERROR(INDEX(Bd_MÉLANGES!$K:$K,MATCH(Tab_SuiviOF[[#This Row],[LOT A PRENDRE EN COMPTE]],Bd_MÉLANGES!$J:$J,0)),0)</f>
        <v>280</v>
      </c>
    </row>
    <row r="356" spans="1:24" hidden="1" x14ac:dyDescent="0.2">
      <c r="A356">
        <v>102</v>
      </c>
      <c r="B356">
        <v>5</v>
      </c>
      <c r="C356">
        <v>41516</v>
      </c>
      <c r="D356">
        <v>688363</v>
      </c>
      <c r="E356">
        <v>46188</v>
      </c>
      <c r="F356" t="str">
        <f t="array" ref="F356">INDEX(Bd_VENTILATIONS!$G:$G,MATCH(Tab_SuiviOF[[#This Row],[REFERENCE]]&amp;Tab_SuiviOF[[#This Row],[BLNO]],Bd_VENTILATIONS!$F:$F&amp;Bd_VENTILATIONS!$D:$D,0))</f>
        <v>A047M01-2</v>
      </c>
      <c r="G356" t="str">
        <f>IFERROR(MID(Tab_SuiviOF[[#This Row],[LOT]],1,SEARCH("-",Tab_SuiviOF[[#This Row],[LOT]])-1),Tab_SuiviOF[[#This Row],[LOT]])</f>
        <v>A047M01</v>
      </c>
      <c r="H356" t="s">
        <v>1139</v>
      </c>
      <c r="I356" t="str">
        <f>INDEX(Bd_PF!$E:$E,MATCH(Tab_SuiviOF[[#This Row],[REFERENCE]],Bd_PF!$C:$C,0))</f>
        <v>Gel' Ami - sac 1 kg - "Tonus Line"</v>
      </c>
      <c r="J356" t="str">
        <f>INDEX(Bd_PF!$D:$D,MATCH(Tab_SuiviOF[[#This Row],[REFERENCE]],Bd_PF!$C:$C,0))</f>
        <v>SF01122</v>
      </c>
      <c r="K356" s="4">
        <f>INDEX(Bd_PF!$I:$I,MATCH(Tab_SuiviOF[[#This Row],[REFERENCE]],Bd_PF!$C:$C,0))</f>
        <v>1</v>
      </c>
      <c r="L356" t="str">
        <f>INDEX(Bd_PF!$J:$J,MATCH(Tab_SuiviOF[[#This Row],[REFERENCE]],Bd_PF!$C:$C,0))</f>
        <v>Tecse</v>
      </c>
      <c r="M356" t="str">
        <f>INDEX(Bd_PF!$K:$K,MATCH(Tab_SuiviOF[[#This Row],[REFERENCE]],Bd_PF!$C:$C,0))</f>
        <v>Produit pesé</v>
      </c>
      <c r="N356" s="3">
        <v>43150</v>
      </c>
      <c r="O356" s="3">
        <v>43150</v>
      </c>
      <c r="P356" s="5">
        <f>YEAR(Tab_SuiviOF[[#This Row],[DATEFINREVISEE]])</f>
        <v>2018</v>
      </c>
      <c r="Q356" s="5">
        <f>MONTH(Tab_SuiviOF[[#This Row],[DATEFINREVISEE]])</f>
        <v>2</v>
      </c>
      <c r="R356" s="5">
        <f>WEEKNUM(Tab_SuiviOF[[#This Row],[DATEFINREVISEE]],21)</f>
        <v>8</v>
      </c>
      <c r="S356">
        <v>411</v>
      </c>
      <c r="T356">
        <v>411</v>
      </c>
      <c r="U356">
        <v>420</v>
      </c>
      <c r="V356" s="4">
        <f>Tab_SuiviOF[[#This Row],[QTEBL]]*Tab_SuiviOF[[#This Row],[POIDS NET]]</f>
        <v>420</v>
      </c>
      <c r="W356" s="4">
        <f>IFERROR(INDEX(Bd_MÉLANGES!$I:$I,MATCH('Bd_FABRICATIONS PF'!$G:$G,Bd_MÉLANGES!$J:$J,0)),0)</f>
        <v>411.5</v>
      </c>
      <c r="X356" s="4">
        <f>IFERROR(INDEX(Bd_MÉLANGES!$K:$K,MATCH(Tab_SuiviOF[[#This Row],[LOT A PRENDRE EN COMPTE]],Bd_MÉLANGES!$J:$J,0)),0)</f>
        <v>423</v>
      </c>
    </row>
    <row r="357" spans="1:24" hidden="1" x14ac:dyDescent="0.2">
      <c r="A357">
        <v>102</v>
      </c>
      <c r="B357">
        <v>5</v>
      </c>
      <c r="C357">
        <v>41517</v>
      </c>
      <c r="D357">
        <v>688369</v>
      </c>
      <c r="E357">
        <v>46189</v>
      </c>
      <c r="F357" t="str">
        <f t="array" ref="F357">INDEX(Bd_VENTILATIONS!$G:$G,MATCH(Tab_SuiviOF[[#This Row],[REFERENCE]]&amp;Tab_SuiviOF[[#This Row],[BLNO]],Bd_VENTILATIONS!$F:$F&amp;Bd_VENTILATIONS!$D:$D,0))</f>
        <v>A047M02-2</v>
      </c>
      <c r="G357" t="str">
        <f>IFERROR(MID(Tab_SuiviOF[[#This Row],[LOT]],1,SEARCH("-",Tab_SuiviOF[[#This Row],[LOT]])-1),Tab_SuiviOF[[#This Row],[LOT]])</f>
        <v>A047M02</v>
      </c>
      <c r="H357" t="s">
        <v>1139</v>
      </c>
      <c r="I357" t="str">
        <f>INDEX(Bd_PF!$E:$E,MATCH(Tab_SuiviOF[[#This Row],[REFERENCE]],Bd_PF!$C:$C,0))</f>
        <v>Gel' Ami - sac 1 kg - "Tonus Line"</v>
      </c>
      <c r="J357" t="str">
        <f>INDEX(Bd_PF!$D:$D,MATCH(Tab_SuiviOF[[#This Row],[REFERENCE]],Bd_PF!$C:$C,0))</f>
        <v>SF01122</v>
      </c>
      <c r="K357" s="4">
        <f>INDEX(Bd_PF!$I:$I,MATCH(Tab_SuiviOF[[#This Row],[REFERENCE]],Bd_PF!$C:$C,0))</f>
        <v>1</v>
      </c>
      <c r="L357" t="str">
        <f>INDEX(Bd_PF!$J:$J,MATCH(Tab_SuiviOF[[#This Row],[REFERENCE]],Bd_PF!$C:$C,0))</f>
        <v>Tecse</v>
      </c>
      <c r="M357" t="str">
        <f>INDEX(Bd_PF!$K:$K,MATCH(Tab_SuiviOF[[#This Row],[REFERENCE]],Bd_PF!$C:$C,0))</f>
        <v>Produit pesé</v>
      </c>
      <c r="N357" s="3">
        <v>43150</v>
      </c>
      <c r="O357" s="3">
        <v>43150</v>
      </c>
      <c r="P357" s="5">
        <f>YEAR(Tab_SuiviOF[[#This Row],[DATEFINREVISEE]])</f>
        <v>2018</v>
      </c>
      <c r="Q357" s="5">
        <f>MONTH(Tab_SuiviOF[[#This Row],[DATEFINREVISEE]])</f>
        <v>2</v>
      </c>
      <c r="R357" s="5">
        <f>WEEKNUM(Tab_SuiviOF[[#This Row],[DATEFINREVISEE]],21)</f>
        <v>8</v>
      </c>
      <c r="S357">
        <v>420</v>
      </c>
      <c r="T357">
        <v>420</v>
      </c>
      <c r="U357">
        <v>420</v>
      </c>
      <c r="V357" s="4">
        <f>Tab_SuiviOF[[#This Row],[QTEBL]]*Tab_SuiviOF[[#This Row],[POIDS NET]]</f>
        <v>420</v>
      </c>
      <c r="W357" s="4">
        <f>IFERROR(INDEX(Bd_MÉLANGES!$I:$I,MATCH('Bd_FABRICATIONS PF'!$G:$G,Bd_MÉLANGES!$J:$J,0)),0)</f>
        <v>420.9</v>
      </c>
      <c r="X357" s="4">
        <f>IFERROR(INDEX(Bd_MÉLANGES!$K:$K,MATCH(Tab_SuiviOF[[#This Row],[LOT A PRENDRE EN COMPTE]],Bd_MÉLANGES!$J:$J,0)),0)</f>
        <v>423</v>
      </c>
    </row>
    <row r="358" spans="1:24" hidden="1" x14ac:dyDescent="0.2">
      <c r="A358">
        <v>102</v>
      </c>
      <c r="B358">
        <v>5</v>
      </c>
      <c r="C358">
        <v>41518</v>
      </c>
      <c r="D358">
        <v>688377</v>
      </c>
      <c r="E358">
        <v>46190</v>
      </c>
      <c r="F358" t="str">
        <f t="array" ref="F358">INDEX(Bd_VENTILATIONS!$G:$G,MATCH(Tab_SuiviOF[[#This Row],[REFERENCE]]&amp;Tab_SuiviOF[[#This Row],[BLNO]],Bd_VENTILATIONS!$F:$F&amp;Bd_VENTILATIONS!$D:$D,0))</f>
        <v>A047M03-2</v>
      </c>
      <c r="G358" t="str">
        <f>IFERROR(MID(Tab_SuiviOF[[#This Row],[LOT]],1,SEARCH("-",Tab_SuiviOF[[#This Row],[LOT]])-1),Tab_SuiviOF[[#This Row],[LOT]])</f>
        <v>A047M03</v>
      </c>
      <c r="H358" t="s">
        <v>1139</v>
      </c>
      <c r="I358" t="str">
        <f>INDEX(Bd_PF!$E:$E,MATCH(Tab_SuiviOF[[#This Row],[REFERENCE]],Bd_PF!$C:$C,0))</f>
        <v>Gel' Ami - sac 1 kg - "Tonus Line"</v>
      </c>
      <c r="J358" t="str">
        <f>INDEX(Bd_PF!$D:$D,MATCH(Tab_SuiviOF[[#This Row],[REFERENCE]],Bd_PF!$C:$C,0))</f>
        <v>SF01122</v>
      </c>
      <c r="K358" s="4">
        <f>INDEX(Bd_PF!$I:$I,MATCH(Tab_SuiviOF[[#This Row],[REFERENCE]],Bd_PF!$C:$C,0))</f>
        <v>1</v>
      </c>
      <c r="L358" t="str">
        <f>INDEX(Bd_PF!$J:$J,MATCH(Tab_SuiviOF[[#This Row],[REFERENCE]],Bd_PF!$C:$C,0))</f>
        <v>Tecse</v>
      </c>
      <c r="M358" t="str">
        <f>INDEX(Bd_PF!$K:$K,MATCH(Tab_SuiviOF[[#This Row],[REFERENCE]],Bd_PF!$C:$C,0))</f>
        <v>Produit pesé</v>
      </c>
      <c r="N358" s="3">
        <v>43150</v>
      </c>
      <c r="O358" s="3">
        <v>43150</v>
      </c>
      <c r="P358" s="5">
        <f>YEAR(Tab_SuiviOF[[#This Row],[DATEFINREVISEE]])</f>
        <v>2018</v>
      </c>
      <c r="Q358" s="5">
        <f>MONTH(Tab_SuiviOF[[#This Row],[DATEFINREVISEE]])</f>
        <v>2</v>
      </c>
      <c r="R358" s="5">
        <f>WEEKNUM(Tab_SuiviOF[[#This Row],[DATEFINREVISEE]],21)</f>
        <v>8</v>
      </c>
      <c r="S358">
        <v>425</v>
      </c>
      <c r="T358">
        <v>425</v>
      </c>
      <c r="U358">
        <v>408</v>
      </c>
      <c r="V358" s="4">
        <f>Tab_SuiviOF[[#This Row],[QTEBL]]*Tab_SuiviOF[[#This Row],[POIDS NET]]</f>
        <v>408</v>
      </c>
      <c r="W358" s="4">
        <f>IFERROR(INDEX(Bd_MÉLANGES!$I:$I,MATCH('Bd_FABRICATIONS PF'!$G:$G,Bd_MÉLANGES!$J:$J,0)),0)</f>
        <v>425.4</v>
      </c>
      <c r="X358" s="4">
        <f>IFERROR(INDEX(Bd_MÉLANGES!$K:$K,MATCH(Tab_SuiviOF[[#This Row],[LOT A PRENDRE EN COMPTE]],Bd_MÉLANGES!$J:$J,0)),0)</f>
        <v>423</v>
      </c>
    </row>
    <row r="359" spans="1:24" hidden="1" x14ac:dyDescent="0.2">
      <c r="A359">
        <v>102</v>
      </c>
      <c r="B359">
        <v>5</v>
      </c>
      <c r="C359">
        <v>41521</v>
      </c>
      <c r="D359">
        <v>688403</v>
      </c>
      <c r="E359">
        <v>46159</v>
      </c>
      <c r="F359" t="str">
        <f t="array" ref="F359">INDEX(Bd_VENTILATIONS!$G:$G,MATCH(Tab_SuiviOF[[#This Row],[REFERENCE]]&amp;Tab_SuiviOF[[#This Row],[BLNO]],Bd_VENTILATIONS!$F:$F&amp;Bd_VENTILATIONS!$D:$D,0))</f>
        <v>A050R01-1</v>
      </c>
      <c r="G359" t="str">
        <f>IFERROR(MID(Tab_SuiviOF[[#This Row],[LOT]],1,SEARCH("-",Tab_SuiviOF[[#This Row],[LOT]])-1),Tab_SuiviOF[[#This Row],[LOT]])</f>
        <v>A050R01</v>
      </c>
      <c r="H359" t="s">
        <v>759</v>
      </c>
      <c r="I359" t="str">
        <f>INDEX(Bd_PF!$E:$E,MATCH(Tab_SuiviOF[[#This Row],[REFERENCE]],Bd_PF!$C:$C,0))</f>
        <v>Gel'mix+ bte 500g "TOL"</v>
      </c>
      <c r="J359" t="str">
        <f>INDEX(Bd_PF!$D:$D,MATCH(Tab_SuiviOF[[#This Row],[REFERENCE]],Bd_PF!$C:$C,0))</f>
        <v>SF01249</v>
      </c>
      <c r="K359" s="4">
        <f>INDEX(Bd_PF!$I:$I,MATCH(Tab_SuiviOF[[#This Row],[REFERENCE]],Bd_PF!$C:$C,0))</f>
        <v>0.5</v>
      </c>
      <c r="L359" t="str">
        <f>INDEX(Bd_PF!$J:$J,MATCH(Tab_SuiviOF[[#This Row],[REFERENCE]],Bd_PF!$C:$C,0))</f>
        <v>OTS</v>
      </c>
      <c r="M359" t="str">
        <f>INDEX(Bd_PF!$K:$K,MATCH(Tab_SuiviOF[[#This Row],[REFERENCE]],Bd_PF!$C:$C,0))</f>
        <v>Reconditionnement</v>
      </c>
      <c r="N359" s="3">
        <v>43150</v>
      </c>
      <c r="O359" s="3">
        <v>43150</v>
      </c>
      <c r="P359" s="5">
        <f>YEAR(Tab_SuiviOF[[#This Row],[DATEFINREVISEE]])</f>
        <v>2018</v>
      </c>
      <c r="Q359" s="5">
        <f>MONTH(Tab_SuiviOF[[#This Row],[DATEFINREVISEE]])</f>
        <v>2</v>
      </c>
      <c r="R359" s="5">
        <f>WEEKNUM(Tab_SuiviOF[[#This Row],[DATEFINREVISEE]],21)</f>
        <v>8</v>
      </c>
      <c r="S359">
        <v>700</v>
      </c>
      <c r="T359">
        <v>700</v>
      </c>
      <c r="U359">
        <v>689</v>
      </c>
      <c r="V359" s="4">
        <f>Tab_SuiviOF[[#This Row],[QTEBL]]*Tab_SuiviOF[[#This Row],[POIDS NET]]</f>
        <v>344.5</v>
      </c>
      <c r="W359" s="4">
        <f>IFERROR(INDEX(Bd_MÉLANGES!$I:$I,MATCH('Bd_FABRICATIONS PF'!$G:$G,Bd_MÉLANGES!$J:$J,0)),0)</f>
        <v>0</v>
      </c>
      <c r="X359" s="4">
        <f>IFERROR(INDEX(Bd_MÉLANGES!$K:$K,MATCH(Tab_SuiviOF[[#This Row],[LOT A PRENDRE EN COMPTE]],Bd_MÉLANGES!$J:$J,0)),0)</f>
        <v>0</v>
      </c>
    </row>
    <row r="360" spans="1:24" hidden="1" x14ac:dyDescent="0.2">
      <c r="A360">
        <v>102</v>
      </c>
      <c r="B360">
        <v>5</v>
      </c>
      <c r="C360">
        <v>41522</v>
      </c>
      <c r="D360">
        <v>688410</v>
      </c>
      <c r="E360">
        <v>46164</v>
      </c>
      <c r="F360" t="str">
        <f t="array" ref="F360">INDEX(Bd_VENTILATIONS!$G:$G,MATCH(Tab_SuiviOF[[#This Row],[REFERENCE]]&amp;Tab_SuiviOF[[#This Row],[BLNO]],Bd_VENTILATIONS!$F:$F&amp;Bd_VENTILATIONS!$D:$D,0))</f>
        <v>A050R02-1</v>
      </c>
      <c r="G360" t="str">
        <f>IFERROR(MID(Tab_SuiviOF[[#This Row],[LOT]],1,SEARCH("-",Tab_SuiviOF[[#This Row],[LOT]])-1),Tab_SuiviOF[[#This Row],[LOT]])</f>
        <v>A050R02</v>
      </c>
      <c r="H360" t="s">
        <v>759</v>
      </c>
      <c r="I360" t="str">
        <f>INDEX(Bd_PF!$E:$E,MATCH(Tab_SuiviOF[[#This Row],[REFERENCE]],Bd_PF!$C:$C,0))</f>
        <v>Gel'mix+ bte 500g "TOL"</v>
      </c>
      <c r="J360" t="str">
        <f>INDEX(Bd_PF!$D:$D,MATCH(Tab_SuiviOF[[#This Row],[REFERENCE]],Bd_PF!$C:$C,0))</f>
        <v>SF01249</v>
      </c>
      <c r="K360" s="4">
        <f>INDEX(Bd_PF!$I:$I,MATCH(Tab_SuiviOF[[#This Row],[REFERENCE]],Bd_PF!$C:$C,0))</f>
        <v>0.5</v>
      </c>
      <c r="L360" t="str">
        <f>INDEX(Bd_PF!$J:$J,MATCH(Tab_SuiviOF[[#This Row],[REFERENCE]],Bd_PF!$C:$C,0))</f>
        <v>OTS</v>
      </c>
      <c r="M360" t="str">
        <f>INDEX(Bd_PF!$K:$K,MATCH(Tab_SuiviOF[[#This Row],[REFERENCE]],Bd_PF!$C:$C,0))</f>
        <v>Reconditionnement</v>
      </c>
      <c r="N360" s="3">
        <v>43150</v>
      </c>
      <c r="O360" s="3">
        <v>43150</v>
      </c>
      <c r="P360" s="5">
        <f>YEAR(Tab_SuiviOF[[#This Row],[DATEFINREVISEE]])</f>
        <v>2018</v>
      </c>
      <c r="Q360" s="5">
        <f>MONTH(Tab_SuiviOF[[#This Row],[DATEFINREVISEE]])</f>
        <v>2</v>
      </c>
      <c r="R360" s="5">
        <f>WEEKNUM(Tab_SuiviOF[[#This Row],[DATEFINREVISEE]],21)</f>
        <v>8</v>
      </c>
      <c r="S360">
        <v>700</v>
      </c>
      <c r="T360">
        <v>700</v>
      </c>
      <c r="U360">
        <v>704</v>
      </c>
      <c r="V360" s="4">
        <f>Tab_SuiviOF[[#This Row],[QTEBL]]*Tab_SuiviOF[[#This Row],[POIDS NET]]</f>
        <v>352</v>
      </c>
      <c r="W360" s="4">
        <f>IFERROR(INDEX(Bd_MÉLANGES!$I:$I,MATCH('Bd_FABRICATIONS PF'!$G:$G,Bd_MÉLANGES!$J:$J,0)),0)</f>
        <v>0</v>
      </c>
      <c r="X360" s="4">
        <f>IFERROR(INDEX(Bd_MÉLANGES!$K:$K,MATCH(Tab_SuiviOF[[#This Row],[LOT A PRENDRE EN COMPTE]],Bd_MÉLANGES!$J:$J,0)),0)</f>
        <v>0</v>
      </c>
    </row>
    <row r="361" spans="1:24" hidden="1" x14ac:dyDescent="0.2">
      <c r="A361">
        <v>102</v>
      </c>
      <c r="B361">
        <v>5</v>
      </c>
      <c r="C361">
        <v>41526</v>
      </c>
      <c r="D361">
        <v>688447</v>
      </c>
      <c r="E361">
        <v>46160</v>
      </c>
      <c r="F361" t="str">
        <f t="array" ref="F361">INDEX(Bd_VENTILATIONS!$G:$G,MATCH(Tab_SuiviOF[[#This Row],[REFERENCE]]&amp;Tab_SuiviOF[[#This Row],[BLNO]],Bd_VENTILATIONS!$F:$F&amp;Bd_VENTILATIONS!$D:$D,0))</f>
        <v>A047M04-2</v>
      </c>
      <c r="G361" t="str">
        <f>IFERROR(MID(Tab_SuiviOF[[#This Row],[LOT]],1,SEARCH("-",Tab_SuiviOF[[#This Row],[LOT]])-1),Tab_SuiviOF[[#This Row],[LOT]])</f>
        <v>A047M04</v>
      </c>
      <c r="H361" t="s">
        <v>1139</v>
      </c>
      <c r="I361" t="str">
        <f>INDEX(Bd_PF!$E:$E,MATCH(Tab_SuiviOF[[#This Row],[REFERENCE]],Bd_PF!$C:$C,0))</f>
        <v>Gel' Ami - sac 1 kg - "Tonus Line"</v>
      </c>
      <c r="J361" t="str">
        <f>INDEX(Bd_PF!$D:$D,MATCH(Tab_SuiviOF[[#This Row],[REFERENCE]],Bd_PF!$C:$C,0))</f>
        <v>SF01122</v>
      </c>
      <c r="K361" s="4">
        <f>INDEX(Bd_PF!$I:$I,MATCH(Tab_SuiviOF[[#This Row],[REFERENCE]],Bd_PF!$C:$C,0))</f>
        <v>1</v>
      </c>
      <c r="L361" t="str">
        <f>INDEX(Bd_PF!$J:$J,MATCH(Tab_SuiviOF[[#This Row],[REFERENCE]],Bd_PF!$C:$C,0))</f>
        <v>Tecse</v>
      </c>
      <c r="M361" t="str">
        <f>INDEX(Bd_PF!$K:$K,MATCH(Tab_SuiviOF[[#This Row],[REFERENCE]],Bd_PF!$C:$C,0))</f>
        <v>Produit pesé</v>
      </c>
      <c r="N361" s="3">
        <v>43150</v>
      </c>
      <c r="O361" s="3">
        <v>43150</v>
      </c>
      <c r="P361" s="5">
        <f>YEAR(Tab_SuiviOF[[#This Row],[DATEFINREVISEE]])</f>
        <v>2018</v>
      </c>
      <c r="Q361" s="5">
        <f>MONTH(Tab_SuiviOF[[#This Row],[DATEFINREVISEE]])</f>
        <v>2</v>
      </c>
      <c r="R361" s="5">
        <f>WEEKNUM(Tab_SuiviOF[[#This Row],[DATEFINREVISEE]],21)</f>
        <v>8</v>
      </c>
      <c r="S361">
        <v>425</v>
      </c>
      <c r="T361">
        <v>424</v>
      </c>
      <c r="U361">
        <v>420</v>
      </c>
      <c r="V361" s="4">
        <f>Tab_SuiviOF[[#This Row],[QTEBL]]*Tab_SuiviOF[[#This Row],[POIDS NET]]</f>
        <v>420</v>
      </c>
      <c r="W361" s="4">
        <f>IFERROR(INDEX(Bd_MÉLANGES!$I:$I,MATCH('Bd_FABRICATIONS PF'!$G:$G,Bd_MÉLANGES!$J:$J,0)),0)</f>
        <v>424.5</v>
      </c>
      <c r="X361" s="4">
        <f>IFERROR(INDEX(Bd_MÉLANGES!$K:$K,MATCH(Tab_SuiviOF[[#This Row],[LOT A PRENDRE EN COMPTE]],Bd_MÉLANGES!$J:$J,0)),0)</f>
        <v>423</v>
      </c>
    </row>
    <row r="362" spans="1:24" hidden="1" x14ac:dyDescent="0.2">
      <c r="A362">
        <v>102</v>
      </c>
      <c r="B362">
        <v>5</v>
      </c>
      <c r="C362">
        <v>41527</v>
      </c>
      <c r="D362">
        <v>688452</v>
      </c>
      <c r="E362">
        <v>46174</v>
      </c>
      <c r="F362" t="str">
        <f t="array" ref="F362">INDEX(Bd_VENTILATIONS!$G:$G,MATCH(Tab_SuiviOF[[#This Row],[REFERENCE]]&amp;Tab_SuiviOF[[#This Row],[BLNO]],Bd_VENTILATIONS!$F:$F&amp;Bd_VENTILATIONS!$D:$D,0))</f>
        <v>A047M05-2</v>
      </c>
      <c r="G362" t="str">
        <f>IFERROR(MID(Tab_SuiviOF[[#This Row],[LOT]],1,SEARCH("-",Tab_SuiviOF[[#This Row],[LOT]])-1),Tab_SuiviOF[[#This Row],[LOT]])</f>
        <v>A047M05</v>
      </c>
      <c r="H362" t="s">
        <v>1139</v>
      </c>
      <c r="I362" t="str">
        <f>INDEX(Bd_PF!$E:$E,MATCH(Tab_SuiviOF[[#This Row],[REFERENCE]],Bd_PF!$C:$C,0))</f>
        <v>Gel' Ami - sac 1 kg - "Tonus Line"</v>
      </c>
      <c r="J362" t="str">
        <f>INDEX(Bd_PF!$D:$D,MATCH(Tab_SuiviOF[[#This Row],[REFERENCE]],Bd_PF!$C:$C,0))</f>
        <v>SF01122</v>
      </c>
      <c r="K362" s="4">
        <f>INDEX(Bd_PF!$I:$I,MATCH(Tab_SuiviOF[[#This Row],[REFERENCE]],Bd_PF!$C:$C,0))</f>
        <v>1</v>
      </c>
      <c r="L362" t="str">
        <f>INDEX(Bd_PF!$J:$J,MATCH(Tab_SuiviOF[[#This Row],[REFERENCE]],Bd_PF!$C:$C,0))</f>
        <v>Tecse</v>
      </c>
      <c r="M362" t="str">
        <f>INDEX(Bd_PF!$K:$K,MATCH(Tab_SuiviOF[[#This Row],[REFERENCE]],Bd_PF!$C:$C,0))</f>
        <v>Produit pesé</v>
      </c>
      <c r="N362" s="3">
        <v>43150</v>
      </c>
      <c r="O362" s="3">
        <v>43150</v>
      </c>
      <c r="P362" s="5">
        <f>YEAR(Tab_SuiviOF[[#This Row],[DATEFINREVISEE]])</f>
        <v>2018</v>
      </c>
      <c r="Q362" s="5">
        <f>MONTH(Tab_SuiviOF[[#This Row],[DATEFINREVISEE]])</f>
        <v>2</v>
      </c>
      <c r="R362" s="5">
        <f>WEEKNUM(Tab_SuiviOF[[#This Row],[DATEFINREVISEE]],21)</f>
        <v>8</v>
      </c>
      <c r="S362">
        <v>425</v>
      </c>
      <c r="T362">
        <v>425</v>
      </c>
      <c r="U362">
        <v>420</v>
      </c>
      <c r="V362" s="4">
        <f>Tab_SuiviOF[[#This Row],[QTEBL]]*Tab_SuiviOF[[#This Row],[POIDS NET]]</f>
        <v>420</v>
      </c>
      <c r="W362" s="4">
        <f>IFERROR(INDEX(Bd_MÉLANGES!$I:$I,MATCH('Bd_FABRICATIONS PF'!$G:$G,Bd_MÉLANGES!$J:$J,0)),0)</f>
        <v>425.1</v>
      </c>
      <c r="X362" s="4">
        <f>IFERROR(INDEX(Bd_MÉLANGES!$K:$K,MATCH(Tab_SuiviOF[[#This Row],[LOT A PRENDRE EN COMPTE]],Bd_MÉLANGES!$J:$J,0)),0)</f>
        <v>423</v>
      </c>
    </row>
    <row r="363" spans="1:24" hidden="1" x14ac:dyDescent="0.2">
      <c r="A363">
        <v>102</v>
      </c>
      <c r="B363">
        <v>5</v>
      </c>
      <c r="C363">
        <v>41528</v>
      </c>
      <c r="D363">
        <v>688458</v>
      </c>
      <c r="E363">
        <v>46175</v>
      </c>
      <c r="F363" t="str">
        <f t="array" ref="F363">INDEX(Bd_VENTILATIONS!$G:$G,MATCH(Tab_SuiviOF[[#This Row],[REFERENCE]]&amp;Tab_SuiviOF[[#This Row],[BLNO]],Bd_VENTILATIONS!$F:$F&amp;Bd_VENTILATIONS!$D:$D,0))</f>
        <v>A047M07-1</v>
      </c>
      <c r="G363" t="str">
        <f>IFERROR(MID(Tab_SuiviOF[[#This Row],[LOT]],1,SEARCH("-",Tab_SuiviOF[[#This Row],[LOT]])-1),Tab_SuiviOF[[#This Row],[LOT]])</f>
        <v>A047M07</v>
      </c>
      <c r="H363" t="s">
        <v>915</v>
      </c>
      <c r="I363" t="str">
        <f>INDEX(Bd_PF!$E:$E,MATCH(Tab_SuiviOF[[#This Row],[REFERENCE]],Bd_PF!$C:$C,0))</f>
        <v>Gel Ami bte 0.800 kg "TOL"</v>
      </c>
      <c r="J363" t="str">
        <f>INDEX(Bd_PF!$D:$D,MATCH(Tab_SuiviOF[[#This Row],[REFERENCE]],Bd_PF!$C:$C,0))</f>
        <v>SF01122</v>
      </c>
      <c r="K363" s="4">
        <f>INDEX(Bd_PF!$I:$I,MATCH(Tab_SuiviOF[[#This Row],[REFERENCE]],Bd_PF!$C:$C,0))</f>
        <v>0.8</v>
      </c>
      <c r="L363" t="str">
        <f>INDEX(Bd_PF!$J:$J,MATCH(Tab_SuiviOF[[#This Row],[REFERENCE]],Bd_PF!$C:$C,0))</f>
        <v>OTS</v>
      </c>
      <c r="M363" t="str">
        <f>INDEX(Bd_PF!$K:$K,MATCH(Tab_SuiviOF[[#This Row],[REFERENCE]],Bd_PF!$C:$C,0))</f>
        <v>Produit pesé</v>
      </c>
      <c r="N363" s="3">
        <v>43150</v>
      </c>
      <c r="O363" s="3">
        <v>43150</v>
      </c>
      <c r="P363" s="5">
        <f>YEAR(Tab_SuiviOF[[#This Row],[DATEFINREVISEE]])</f>
        <v>2018</v>
      </c>
      <c r="Q363" s="5">
        <f>MONTH(Tab_SuiviOF[[#This Row],[DATEFINREVISEE]])</f>
        <v>2</v>
      </c>
      <c r="R363" s="5">
        <f>WEEKNUM(Tab_SuiviOF[[#This Row],[DATEFINREVISEE]],21)</f>
        <v>8</v>
      </c>
      <c r="S363">
        <v>525</v>
      </c>
      <c r="T363">
        <v>525</v>
      </c>
      <c r="U363">
        <v>520</v>
      </c>
      <c r="V363" s="4">
        <f>Tab_SuiviOF[[#This Row],[QTEBL]]*Tab_SuiviOF[[#This Row],[POIDS NET]]</f>
        <v>416</v>
      </c>
      <c r="W363" s="4">
        <f>IFERROR(INDEX(Bd_MÉLANGES!$I:$I,MATCH('Bd_FABRICATIONS PF'!$G:$G,Bd_MÉLANGES!$J:$J,0)),0)</f>
        <v>420.6</v>
      </c>
      <c r="X363" s="4">
        <f>IFERROR(INDEX(Bd_MÉLANGES!$K:$K,MATCH(Tab_SuiviOF[[#This Row],[LOT A PRENDRE EN COMPTE]],Bd_MÉLANGES!$J:$J,0)),0)</f>
        <v>423</v>
      </c>
    </row>
    <row r="364" spans="1:24" hidden="1" x14ac:dyDescent="0.2">
      <c r="A364">
        <v>102</v>
      </c>
      <c r="B364">
        <v>5</v>
      </c>
      <c r="C364">
        <v>41529</v>
      </c>
      <c r="D364">
        <v>688544</v>
      </c>
      <c r="E364">
        <v>46191</v>
      </c>
      <c r="F364" t="str">
        <f t="array" ref="F364">INDEX(Bd_VENTILATIONS!$G:$G,MATCH(Tab_SuiviOF[[#This Row],[REFERENCE]]&amp;Tab_SuiviOF[[#This Row],[BLNO]],Bd_VENTILATIONS!$F:$F&amp;Bd_VENTILATIONS!$D:$D,0))</f>
        <v>A050M01-1</v>
      </c>
      <c r="G364" t="str">
        <f>IFERROR(MID(Tab_SuiviOF[[#This Row],[LOT]],1,SEARCH("-",Tab_SuiviOF[[#This Row],[LOT]])-1),Tab_SuiviOF[[#This Row],[LOT]])</f>
        <v>A050M01</v>
      </c>
      <c r="H364" t="s">
        <v>915</v>
      </c>
      <c r="I364" t="str">
        <f>INDEX(Bd_PF!$E:$E,MATCH(Tab_SuiviOF[[#This Row],[REFERENCE]],Bd_PF!$C:$C,0))</f>
        <v>Gel Ami bte 0.800 kg "TOL"</v>
      </c>
      <c r="J364" t="str">
        <f>INDEX(Bd_PF!$D:$D,MATCH(Tab_SuiviOF[[#This Row],[REFERENCE]],Bd_PF!$C:$C,0))</f>
        <v>SF01122</v>
      </c>
      <c r="K364" s="4">
        <f>INDEX(Bd_PF!$I:$I,MATCH(Tab_SuiviOF[[#This Row],[REFERENCE]],Bd_PF!$C:$C,0))</f>
        <v>0.8</v>
      </c>
      <c r="L364" t="str">
        <f>INDEX(Bd_PF!$J:$J,MATCH(Tab_SuiviOF[[#This Row],[REFERENCE]],Bd_PF!$C:$C,0))</f>
        <v>OTS</v>
      </c>
      <c r="M364" t="str">
        <f>INDEX(Bd_PF!$K:$K,MATCH(Tab_SuiviOF[[#This Row],[REFERENCE]],Bd_PF!$C:$C,0))</f>
        <v>Produit pesé</v>
      </c>
      <c r="N364" s="3">
        <v>43150</v>
      </c>
      <c r="O364" s="3">
        <v>43150</v>
      </c>
      <c r="P364" s="5">
        <f>YEAR(Tab_SuiviOF[[#This Row],[DATEFINREVISEE]])</f>
        <v>2018</v>
      </c>
      <c r="Q364" s="5">
        <f>MONTH(Tab_SuiviOF[[#This Row],[DATEFINREVISEE]])</f>
        <v>2</v>
      </c>
      <c r="R364" s="5">
        <f>WEEKNUM(Tab_SuiviOF[[#This Row],[DATEFINREVISEE]],21)</f>
        <v>8</v>
      </c>
      <c r="S364">
        <v>526</v>
      </c>
      <c r="T364">
        <v>526</v>
      </c>
      <c r="U364">
        <v>519</v>
      </c>
      <c r="V364" s="4">
        <f>Tab_SuiviOF[[#This Row],[QTEBL]]*Tab_SuiviOF[[#This Row],[POIDS NET]]</f>
        <v>415.20000000000005</v>
      </c>
      <c r="W364" s="4">
        <f>IFERROR(INDEX(Bd_MÉLANGES!$I:$I,MATCH('Bd_FABRICATIONS PF'!$G:$G,Bd_MÉLANGES!$J:$J,0)),0)</f>
        <v>421.5</v>
      </c>
      <c r="X364" s="4">
        <f>IFERROR(INDEX(Bd_MÉLANGES!$K:$K,MATCH(Tab_SuiviOF[[#This Row],[LOT A PRENDRE EN COMPTE]],Bd_MÉLANGES!$J:$J,0)),0)</f>
        <v>423</v>
      </c>
    </row>
    <row r="365" spans="1:24" hidden="1" x14ac:dyDescent="0.2">
      <c r="A365">
        <v>102</v>
      </c>
      <c r="B365">
        <v>5</v>
      </c>
      <c r="C365">
        <v>41530</v>
      </c>
      <c r="D365">
        <v>688551</v>
      </c>
      <c r="E365">
        <v>46192</v>
      </c>
      <c r="F365" t="str">
        <f t="array" ref="F365">INDEX(Bd_VENTILATIONS!$G:$G,MATCH(Tab_SuiviOF[[#This Row],[REFERENCE]]&amp;Tab_SuiviOF[[#This Row],[BLNO]],Bd_VENTILATIONS!$F:$F&amp;Bd_VENTILATIONS!$D:$D,0))</f>
        <v>A050M02-1</v>
      </c>
      <c r="G365" t="str">
        <f>IFERROR(MID(Tab_SuiviOF[[#This Row],[LOT]],1,SEARCH("-",Tab_SuiviOF[[#This Row],[LOT]])-1),Tab_SuiviOF[[#This Row],[LOT]])</f>
        <v>A050M02</v>
      </c>
      <c r="H365" t="s">
        <v>913</v>
      </c>
      <c r="I365" t="str">
        <f>INDEX(Bd_PF!$E:$E,MATCH(Tab_SuiviOF[[#This Row],[REFERENCE]],Bd_PF!$C:$C,0))</f>
        <v>Gel Ami bte 0.300 kg "TOL"</v>
      </c>
      <c r="J365" t="str">
        <f>INDEX(Bd_PF!$D:$D,MATCH(Tab_SuiviOF[[#This Row],[REFERENCE]],Bd_PF!$C:$C,0))</f>
        <v>SF01122</v>
      </c>
      <c r="K365" s="4">
        <f>INDEX(Bd_PF!$I:$I,MATCH(Tab_SuiviOF[[#This Row],[REFERENCE]],Bd_PF!$C:$C,0))</f>
        <v>0.3</v>
      </c>
      <c r="L365" t="str">
        <f>INDEX(Bd_PF!$J:$J,MATCH(Tab_SuiviOF[[#This Row],[REFERENCE]],Bd_PF!$C:$C,0))</f>
        <v>OTS</v>
      </c>
      <c r="M365" t="str">
        <f>INDEX(Bd_PF!$K:$K,MATCH(Tab_SuiviOF[[#This Row],[REFERENCE]],Bd_PF!$C:$C,0))</f>
        <v>Produit pesé</v>
      </c>
      <c r="N365" s="3">
        <v>43150</v>
      </c>
      <c r="O365" s="3">
        <v>43150</v>
      </c>
      <c r="P365" s="5">
        <f>YEAR(Tab_SuiviOF[[#This Row],[DATEFINREVISEE]])</f>
        <v>2018</v>
      </c>
      <c r="Q365" s="5">
        <f>MONTH(Tab_SuiviOF[[#This Row],[DATEFINREVISEE]])</f>
        <v>2</v>
      </c>
      <c r="R365" s="5">
        <f>WEEKNUM(Tab_SuiviOF[[#This Row],[DATEFINREVISEE]],21)</f>
        <v>8</v>
      </c>
      <c r="S365">
        <v>1399</v>
      </c>
      <c r="T365">
        <v>1399</v>
      </c>
      <c r="U365">
        <v>1400</v>
      </c>
      <c r="V365" s="4">
        <f>Tab_SuiviOF[[#This Row],[QTEBL]]*Tab_SuiviOF[[#This Row],[POIDS NET]]</f>
        <v>420</v>
      </c>
      <c r="W365" s="4">
        <f>IFERROR(INDEX(Bd_MÉLANGES!$I:$I,MATCH('Bd_FABRICATIONS PF'!$G:$G,Bd_MÉLANGES!$J:$J,0)),0)</f>
        <v>419.7</v>
      </c>
      <c r="X365" s="4">
        <f>IFERROR(INDEX(Bd_MÉLANGES!$K:$K,MATCH(Tab_SuiviOF[[#This Row],[LOT A PRENDRE EN COMPTE]],Bd_MÉLANGES!$J:$J,0)),0)</f>
        <v>423</v>
      </c>
    </row>
    <row r="366" spans="1:24" hidden="1" x14ac:dyDescent="0.2">
      <c r="A366">
        <v>102</v>
      </c>
      <c r="B366">
        <v>5</v>
      </c>
      <c r="C366">
        <v>41532</v>
      </c>
      <c r="D366">
        <v>688571</v>
      </c>
      <c r="E366">
        <v>46171</v>
      </c>
      <c r="F366" t="str">
        <f t="array" ref="F366">INDEX(Bd_VENTILATIONS!$G:$G,MATCH(Tab_SuiviOF[[#This Row],[REFERENCE]]&amp;Tab_SuiviOF[[#This Row],[BLNO]],Bd_VENTILATIONS!$F:$F&amp;Bd_VENTILATIONS!$D:$D,0))</f>
        <v>AS08PU06-7</v>
      </c>
      <c r="G366" t="str">
        <f>IFERROR(MID(Tab_SuiviOF[[#This Row],[LOT]],1,SEARCH("-",Tab_SuiviOF[[#This Row],[LOT]])-1),Tab_SuiviOF[[#This Row],[LOT]])</f>
        <v>AS08PU06</v>
      </c>
      <c r="H366" t="s">
        <v>681</v>
      </c>
      <c r="I366" t="str">
        <f>INDEX(Bd_PF!$E:$E,MATCH(Tab_SuiviOF[[#This Row],[REFERENCE]],Bd_PF!$C:$C,0))</f>
        <v>Purée premium pauvre en sodium sac 5 kg</v>
      </c>
      <c r="J366" t="str">
        <f>INDEX(Bd_PF!$D:$D,MATCH(Tab_SuiviOF[[#This Row],[REFERENCE]],Bd_PF!$C:$C,0))</f>
        <v>SF01287</v>
      </c>
      <c r="K366" s="4">
        <f>INDEX(Bd_PF!$I:$I,MATCH(Tab_SuiviOF[[#This Row],[REFERENCE]],Bd_PF!$C:$C,0))</f>
        <v>5</v>
      </c>
      <c r="L366" t="str">
        <f>INDEX(Bd_PF!$J:$J,MATCH(Tab_SuiviOF[[#This Row],[REFERENCE]],Bd_PF!$C:$C,0))</f>
        <v>Purée</v>
      </c>
      <c r="M366" t="str">
        <f>INDEX(Bd_PF!$K:$K,MATCH(Tab_SuiviOF[[#This Row],[REFERENCE]],Bd_PF!$C:$C,0))</f>
        <v>Purée</v>
      </c>
      <c r="N366" s="3">
        <v>43150</v>
      </c>
      <c r="O366" s="3">
        <v>43150</v>
      </c>
      <c r="P366" s="5">
        <f>YEAR(Tab_SuiviOF[[#This Row],[DATEFINREVISEE]])</f>
        <v>2018</v>
      </c>
      <c r="Q366" s="5">
        <f>MONTH(Tab_SuiviOF[[#This Row],[DATEFINREVISEE]])</f>
        <v>2</v>
      </c>
      <c r="R366" s="5">
        <f>WEEKNUM(Tab_SuiviOF[[#This Row],[DATEFINREVISEE]],21)</f>
        <v>8</v>
      </c>
      <c r="S366">
        <v>162</v>
      </c>
      <c r="T366">
        <v>162</v>
      </c>
      <c r="U366">
        <v>160</v>
      </c>
      <c r="V366" s="4">
        <f>Tab_SuiviOF[[#This Row],[QTEBL]]*Tab_SuiviOF[[#This Row],[POIDS NET]]</f>
        <v>800</v>
      </c>
      <c r="W366" s="4">
        <f>IFERROR(INDEX(Bd_MÉLANGES!$I:$I,MATCH('Bd_FABRICATIONS PF'!$G:$G,Bd_MÉLANGES!$J:$J,0)),0)</f>
        <v>0</v>
      </c>
      <c r="X366" s="4">
        <f>IFERROR(INDEX(Bd_MÉLANGES!$K:$K,MATCH(Tab_SuiviOF[[#This Row],[LOT A PRENDRE EN COMPTE]],Bd_MÉLANGES!$J:$J,0)),0)</f>
        <v>0</v>
      </c>
    </row>
    <row r="367" spans="1:24" hidden="1" x14ac:dyDescent="0.2">
      <c r="A367">
        <v>102</v>
      </c>
      <c r="B367">
        <v>5</v>
      </c>
      <c r="C367">
        <v>41551</v>
      </c>
      <c r="D367">
        <v>688765</v>
      </c>
      <c r="E367">
        <v>46187</v>
      </c>
      <c r="F367" t="str">
        <f t="array" ref="F367">INDEX(Bd_VENTILATIONS!$G:$G,MATCH(Tab_SuiviOF[[#This Row],[REFERENCE]]&amp;Tab_SuiviOF[[#This Row],[BLNO]],Bd_VENTILATIONS!$F:$F&amp;Bd_VENTILATIONS!$D:$D,0))</f>
        <v>AS08PU02-7</v>
      </c>
      <c r="G367" t="str">
        <f>IFERROR(MID(Tab_SuiviOF[[#This Row],[LOT]],1,SEARCH("-",Tab_SuiviOF[[#This Row],[LOT]])-1),Tab_SuiviOF[[#This Row],[LOT]])</f>
        <v>AS08PU02</v>
      </c>
      <c r="H367" t="s">
        <v>291</v>
      </c>
      <c r="I367" t="str">
        <f>INDEX(Bd_PF!$E:$E,MATCH(Tab_SuiviOF[[#This Row],[REFERENCE]],Bd_PF!$C:$C,0))</f>
        <v>Purée grand-mère pauvre en sodium sac 5 kg</v>
      </c>
      <c r="J367" t="str">
        <f>INDEX(Bd_PF!$D:$D,MATCH(Tab_SuiviOF[[#This Row],[REFERENCE]],Bd_PF!$C:$C,0))</f>
        <v>SF01287</v>
      </c>
      <c r="K367" s="4">
        <f>INDEX(Bd_PF!$I:$I,MATCH(Tab_SuiviOF[[#This Row],[REFERENCE]],Bd_PF!$C:$C,0))</f>
        <v>5</v>
      </c>
      <c r="L367" t="str">
        <f>INDEX(Bd_PF!$J:$J,MATCH(Tab_SuiviOF[[#This Row],[REFERENCE]],Bd_PF!$C:$C,0))</f>
        <v>Purée</v>
      </c>
      <c r="M367" t="str">
        <f>INDEX(Bd_PF!$K:$K,MATCH(Tab_SuiviOF[[#This Row],[REFERENCE]],Bd_PF!$C:$C,0))</f>
        <v>Purée</v>
      </c>
      <c r="N367" s="3">
        <v>43150</v>
      </c>
      <c r="O367" s="3">
        <v>43150</v>
      </c>
      <c r="P367" s="5">
        <f>YEAR(Tab_SuiviOF[[#This Row],[DATEFINREVISEE]])</f>
        <v>2018</v>
      </c>
      <c r="Q367" s="5">
        <f>MONTH(Tab_SuiviOF[[#This Row],[DATEFINREVISEE]])</f>
        <v>2</v>
      </c>
      <c r="R367" s="5">
        <f>WEEKNUM(Tab_SuiviOF[[#This Row],[DATEFINREVISEE]],21)</f>
        <v>8</v>
      </c>
      <c r="S367">
        <v>558</v>
      </c>
      <c r="T367">
        <v>558</v>
      </c>
      <c r="U367">
        <v>556</v>
      </c>
      <c r="V367" s="4">
        <f>Tab_SuiviOF[[#This Row],[QTEBL]]*Tab_SuiviOF[[#This Row],[POIDS NET]]</f>
        <v>2780</v>
      </c>
      <c r="W367" s="4">
        <f>IFERROR(INDEX(Bd_MÉLANGES!$I:$I,MATCH('Bd_FABRICATIONS PF'!$G:$G,Bd_MÉLANGES!$J:$J,0)),0)</f>
        <v>0</v>
      </c>
      <c r="X367" s="4">
        <f>IFERROR(INDEX(Bd_MÉLANGES!$K:$K,MATCH(Tab_SuiviOF[[#This Row],[LOT A PRENDRE EN COMPTE]],Bd_MÉLANGES!$J:$J,0)),0)</f>
        <v>0</v>
      </c>
    </row>
    <row r="368" spans="1:24" hidden="1" x14ac:dyDescent="0.2">
      <c r="A368">
        <v>102</v>
      </c>
      <c r="B368">
        <v>5</v>
      </c>
      <c r="C368">
        <v>41042</v>
      </c>
      <c r="D368">
        <v>683156</v>
      </c>
      <c r="E368">
        <v>46209</v>
      </c>
      <c r="F368" t="str">
        <f t="array" ref="F368">INDEX(Bd_VENTILATIONS!$G:$G,MATCH(Tab_SuiviOF[[#This Row],[REFERENCE]]&amp;Tab_SuiviOF[[#This Row],[BLNO]],Bd_VENTILATIONS!$F:$F&amp;Bd_VENTILATIONS!$D:$D,0))</f>
        <v>A038M01-3</v>
      </c>
      <c r="G368" t="str">
        <f>IFERROR(MID(Tab_SuiviOF[[#This Row],[LOT]],1,SEARCH("-",Tab_SuiviOF[[#This Row],[LOT]])-1),Tab_SuiviOF[[#This Row],[LOT]])</f>
        <v>A038M01</v>
      </c>
      <c r="H368" t="s">
        <v>206</v>
      </c>
      <c r="I368" t="str">
        <f>INDEX(Bd_PF!$E:$E,MATCH(Tab_SuiviOF[[#This Row],[REFERENCE]],Bd_PF!$C:$C,0))</f>
        <v>Panure pour poisson  - Sachet 70 g - "Morvandelles"</v>
      </c>
      <c r="J368" t="str">
        <f>INDEX(Bd_PF!$D:$D,MATCH(Tab_SuiviOF[[#This Row],[REFERENCE]],Bd_PF!$C:$C,0))</f>
        <v>SF00033</v>
      </c>
      <c r="K368" s="4">
        <f>INDEX(Bd_PF!$I:$I,MATCH(Tab_SuiviOF[[#This Row],[REFERENCE]],Bd_PF!$C:$C,0))</f>
        <v>7.0000000000000007E-2</v>
      </c>
      <c r="L368" t="str">
        <f>INDEX(Bd_PF!$J:$J,MATCH(Tab_SuiviOF[[#This Row],[REFERENCE]],Bd_PF!$C:$C,0))</f>
        <v>Rovema</v>
      </c>
      <c r="M368" t="str">
        <f>INDEX(Bd_PF!$K:$K,MATCH(Tab_SuiviOF[[#This Row],[REFERENCE]],Bd_PF!$C:$C,0))</f>
        <v>Produit pesé</v>
      </c>
      <c r="N368" s="3">
        <v>43151</v>
      </c>
      <c r="O368" s="3">
        <v>43151</v>
      </c>
      <c r="P368" s="5">
        <f>YEAR(Tab_SuiviOF[[#This Row],[DATEFINREVISEE]])</f>
        <v>2018</v>
      </c>
      <c r="Q368" s="5">
        <f>MONTH(Tab_SuiviOF[[#This Row],[DATEFINREVISEE]])</f>
        <v>2</v>
      </c>
      <c r="R368" s="5">
        <f>WEEKNUM(Tab_SuiviOF[[#This Row],[DATEFINREVISEE]],21)</f>
        <v>8</v>
      </c>
      <c r="S368">
        <v>5800</v>
      </c>
      <c r="T368">
        <v>5800</v>
      </c>
      <c r="U368">
        <v>5520</v>
      </c>
      <c r="V368" s="4">
        <f>Tab_SuiviOF[[#This Row],[QTEBL]]*Tab_SuiviOF[[#This Row],[POIDS NET]]</f>
        <v>386.40000000000003</v>
      </c>
      <c r="W368" s="4">
        <f>IFERROR(INDEX(Bd_MÉLANGES!$I:$I,MATCH('Bd_FABRICATIONS PF'!$G:$G,Bd_MÉLANGES!$J:$J,0)),0)</f>
        <v>406.9</v>
      </c>
      <c r="X368" s="4">
        <f>IFERROR(INDEX(Bd_MÉLANGES!$K:$K,MATCH(Tab_SuiviOF[[#This Row],[LOT A PRENDRE EN COMPTE]],Bd_MÉLANGES!$J:$J,0)),0)</f>
        <v>406.01000000000005</v>
      </c>
    </row>
    <row r="369" spans="1:24" hidden="1" x14ac:dyDescent="0.2">
      <c r="A369">
        <v>102</v>
      </c>
      <c r="B369">
        <v>5</v>
      </c>
      <c r="C369">
        <v>41141</v>
      </c>
      <c r="D369">
        <v>684072</v>
      </c>
      <c r="E369">
        <v>46197</v>
      </c>
      <c r="F369" t="str">
        <f t="array" ref="F369">INDEX(Bd_VENTILATIONS!$G:$G,MATCH(Tab_SuiviOF[[#This Row],[REFERENCE]]&amp;Tab_SuiviOF[[#This Row],[BLNO]],Bd_VENTILATIONS!$F:$F&amp;Bd_VENTILATIONS!$D:$D,0))</f>
        <v>A037M04-3</v>
      </c>
      <c r="G369" t="str">
        <f>IFERROR(MID(Tab_SuiviOF[[#This Row],[LOT]],1,SEARCH("-",Tab_SuiviOF[[#This Row],[LOT]])-1),Tab_SuiviOF[[#This Row],[LOT]])</f>
        <v>A037M04</v>
      </c>
      <c r="H369" t="s">
        <v>202</v>
      </c>
      <c r="I369" t="str">
        <f>INDEX(Bd_PF!$E:$E,MATCH(Tab_SuiviOF[[#This Row],[REFERENCE]],Bd_PF!$C:$C,0))</f>
        <v>Court bouillon - Sachet 48 g * 144  - "Morvandelles"</v>
      </c>
      <c r="J369" t="str">
        <f>INDEX(Bd_PF!$D:$D,MATCH(Tab_SuiviOF[[#This Row],[REFERENCE]],Bd_PF!$C:$C,0))</f>
        <v>SF00859</v>
      </c>
      <c r="K369" s="4">
        <f>INDEX(Bd_PF!$I:$I,MATCH(Tab_SuiviOF[[#This Row],[REFERENCE]],Bd_PF!$C:$C,0))</f>
        <v>4.8000000000000001E-2</v>
      </c>
      <c r="L369" t="str">
        <f>INDEX(Bd_PF!$J:$J,MATCH(Tab_SuiviOF[[#This Row],[REFERENCE]],Bd_PF!$C:$C,0))</f>
        <v>Rovema</v>
      </c>
      <c r="M369" t="str">
        <f>INDEX(Bd_PF!$K:$K,MATCH(Tab_SuiviOF[[#This Row],[REFERENCE]],Bd_PF!$C:$C,0))</f>
        <v>Produit pesé</v>
      </c>
      <c r="N369" s="3">
        <v>43150</v>
      </c>
      <c r="O369" s="3">
        <v>43151</v>
      </c>
      <c r="P369" s="5">
        <f>YEAR(Tab_SuiviOF[[#This Row],[DATEFINREVISEE]])</f>
        <v>2018</v>
      </c>
      <c r="Q369" s="5">
        <f>MONTH(Tab_SuiviOF[[#This Row],[DATEFINREVISEE]])</f>
        <v>2</v>
      </c>
      <c r="R369" s="5">
        <f>WEEKNUM(Tab_SuiviOF[[#This Row],[DATEFINREVISEE]],21)</f>
        <v>8</v>
      </c>
      <c r="S369">
        <v>11600</v>
      </c>
      <c r="T369">
        <v>11600</v>
      </c>
      <c r="U369">
        <v>10368</v>
      </c>
      <c r="V369" s="4">
        <f>Tab_SuiviOF[[#This Row],[QTEBL]]*Tab_SuiviOF[[#This Row],[POIDS NET]]</f>
        <v>497.66399999999999</v>
      </c>
      <c r="W369" s="4">
        <f>IFERROR(INDEX(Bd_MÉLANGES!$I:$I,MATCH('Bd_FABRICATIONS PF'!$G:$G,Bd_MÉLANGES!$J:$J,0)),0)</f>
        <v>553.6</v>
      </c>
      <c r="X369" s="4">
        <f>IFERROR(INDEX(Bd_MÉLANGES!$K:$K,MATCH(Tab_SuiviOF[[#This Row],[LOT A PRENDRE EN COMPTE]],Bd_MÉLANGES!$J:$J,0)),0)</f>
        <v>557.0100000000001</v>
      </c>
    </row>
    <row r="370" spans="1:24" hidden="1" x14ac:dyDescent="0.2">
      <c r="A370">
        <v>102</v>
      </c>
      <c r="B370">
        <v>5</v>
      </c>
      <c r="C370">
        <v>41198</v>
      </c>
      <c r="D370">
        <v>684690</v>
      </c>
      <c r="E370">
        <v>46210</v>
      </c>
      <c r="F370" t="str">
        <f t="array" ref="F370">INDEX(Bd_VENTILATIONS!$G:$G,MATCH(Tab_SuiviOF[[#This Row],[REFERENCE]]&amp;Tab_SuiviOF[[#This Row],[BLNO]],Bd_VENTILATIONS!$F:$F&amp;Bd_VENTILATIONS!$D:$D,0))</f>
        <v>A050M10-1</v>
      </c>
      <c r="G370" t="str">
        <f>IFERROR(MID(Tab_SuiviOF[[#This Row],[LOT]],1,SEARCH("-",Tab_SuiviOF[[#This Row],[LOT]])-1),Tab_SuiviOF[[#This Row],[LOT]])</f>
        <v>A050M10</v>
      </c>
      <c r="H370" t="s">
        <v>947</v>
      </c>
      <c r="I370" t="str">
        <f>INDEX(Bd_PF!$E:$E,MATCH(Tab_SuiviOF[[#This Row],[REFERENCE]],Bd_PF!$C:$C,0))</f>
        <v>Gel'froid parfum orange boite 1 kg "Tonus Line"</v>
      </c>
      <c r="J370" t="str">
        <f>INDEX(Bd_PF!$D:$D,MATCH(Tab_SuiviOF[[#This Row],[REFERENCE]],Bd_PF!$C:$C,0))</f>
        <v>SF01196</v>
      </c>
      <c r="K370" s="4">
        <f>INDEX(Bd_PF!$I:$I,MATCH(Tab_SuiviOF[[#This Row],[REFERENCE]],Bd_PF!$C:$C,0))</f>
        <v>1</v>
      </c>
      <c r="L370" t="str">
        <f>INDEX(Bd_PF!$J:$J,MATCH(Tab_SuiviOF[[#This Row],[REFERENCE]],Bd_PF!$C:$C,0))</f>
        <v>OTS</v>
      </c>
      <c r="M370" t="str">
        <f>INDEX(Bd_PF!$K:$K,MATCH(Tab_SuiviOF[[#This Row],[REFERENCE]],Bd_PF!$C:$C,0))</f>
        <v>Produit pesé</v>
      </c>
      <c r="N370" s="3">
        <v>43151</v>
      </c>
      <c r="O370" s="3">
        <v>43151</v>
      </c>
      <c r="P370" s="5">
        <f>YEAR(Tab_SuiviOF[[#This Row],[DATEFINREVISEE]])</f>
        <v>2018</v>
      </c>
      <c r="Q370" s="5">
        <f>MONTH(Tab_SuiviOF[[#This Row],[DATEFINREVISEE]])</f>
        <v>2</v>
      </c>
      <c r="R370" s="5">
        <f>WEEKNUM(Tab_SuiviOF[[#This Row],[DATEFINREVISEE]],21)</f>
        <v>8</v>
      </c>
      <c r="S370">
        <v>324</v>
      </c>
      <c r="T370">
        <v>324</v>
      </c>
      <c r="U370">
        <v>323</v>
      </c>
      <c r="V370" s="4">
        <f>Tab_SuiviOF[[#This Row],[QTEBL]]*Tab_SuiviOF[[#This Row],[POIDS NET]]</f>
        <v>323</v>
      </c>
      <c r="W370" s="4">
        <f>IFERROR(INDEX(Bd_MÉLANGES!$I:$I,MATCH('Bd_FABRICATIONS PF'!$G:$G,Bd_MÉLANGES!$J:$J,0)),0)</f>
        <v>324.89999999999998</v>
      </c>
      <c r="X370" s="4">
        <f>IFERROR(INDEX(Bd_MÉLANGES!$K:$K,MATCH(Tab_SuiviOF[[#This Row],[LOT A PRENDRE EN COMPTE]],Bd_MÉLANGES!$J:$J,0)),0)</f>
        <v>324.81</v>
      </c>
    </row>
    <row r="371" spans="1:24" hidden="1" x14ac:dyDescent="0.2">
      <c r="A371">
        <v>102</v>
      </c>
      <c r="B371">
        <v>5</v>
      </c>
      <c r="C371">
        <v>41352</v>
      </c>
      <c r="D371">
        <v>686434</v>
      </c>
      <c r="E371">
        <v>46201</v>
      </c>
      <c r="F371" t="str">
        <f t="array" ref="F371">INDEX(Bd_VENTILATIONS!$G:$G,MATCH(Tab_SuiviOF[[#This Row],[REFERENCE]]&amp;Tab_SuiviOF[[#This Row],[BLNO]],Bd_VENTILATIONS!$F:$F&amp;Bd_VENTILATIONS!$D:$D,0))</f>
        <v>A050M07-1</v>
      </c>
      <c r="G371" t="str">
        <f>IFERROR(MID(Tab_SuiviOF[[#This Row],[LOT]],1,SEARCH("-",Tab_SuiviOF[[#This Row],[LOT]])-1),Tab_SuiviOF[[#This Row],[LOT]])</f>
        <v>A050M07</v>
      </c>
      <c r="H371" t="s">
        <v>797</v>
      </c>
      <c r="I371" t="str">
        <f>INDEX(Bd_PF!$E:$E,MATCH(Tab_SuiviOF[[#This Row],[REFERENCE]],Bd_PF!$C:$C,0))</f>
        <v>Hydr'instant saveur citron avec sucre et édulc 0.600 g</v>
      </c>
      <c r="J371" t="str">
        <f>INDEX(Bd_PF!$D:$D,MATCH(Tab_SuiviOF[[#This Row],[REFERENCE]],Bd_PF!$C:$C,0))</f>
        <v>SF01293</v>
      </c>
      <c r="K371" s="4">
        <f>INDEX(Bd_PF!$I:$I,MATCH(Tab_SuiviOF[[#This Row],[REFERENCE]],Bd_PF!$C:$C,0))</f>
        <v>0.6</v>
      </c>
      <c r="L371" t="str">
        <f>INDEX(Bd_PF!$J:$J,MATCH(Tab_SuiviOF[[#This Row],[REFERENCE]],Bd_PF!$C:$C,0))</f>
        <v>OTS</v>
      </c>
      <c r="M371" t="str">
        <f>INDEX(Bd_PF!$K:$K,MATCH(Tab_SuiviOF[[#This Row],[REFERENCE]],Bd_PF!$C:$C,0))</f>
        <v>Produit pesé</v>
      </c>
      <c r="N371" s="3">
        <v>43151</v>
      </c>
      <c r="O371" s="3">
        <v>43151</v>
      </c>
      <c r="P371" s="5">
        <f>YEAR(Tab_SuiviOF[[#This Row],[DATEFINREVISEE]])</f>
        <v>2018</v>
      </c>
      <c r="Q371" s="5">
        <f>MONTH(Tab_SuiviOF[[#This Row],[DATEFINREVISEE]])</f>
        <v>2</v>
      </c>
      <c r="R371" s="5">
        <f>WEEKNUM(Tab_SuiviOF[[#This Row],[DATEFINREVISEE]],21)</f>
        <v>8</v>
      </c>
      <c r="S371">
        <v>450</v>
      </c>
      <c r="T371">
        <v>450</v>
      </c>
      <c r="U371">
        <v>460</v>
      </c>
      <c r="V371" s="4">
        <f>Tab_SuiviOF[[#This Row],[QTEBL]]*Tab_SuiviOF[[#This Row],[POIDS NET]]</f>
        <v>276</v>
      </c>
      <c r="W371" s="4">
        <f>IFERROR(INDEX(Bd_MÉLANGES!$I:$I,MATCH('Bd_FABRICATIONS PF'!$G:$G,Bd_MÉLANGES!$J:$J,0)),0)</f>
        <v>489.9</v>
      </c>
      <c r="X371" s="4">
        <f>IFERROR(INDEX(Bd_MÉLANGES!$K:$K,MATCH(Tab_SuiviOF[[#This Row],[LOT A PRENDRE EN COMPTE]],Bd_MÉLANGES!$J:$J,0)),0)</f>
        <v>489.99</v>
      </c>
    </row>
    <row r="372" spans="1:24" hidden="1" x14ac:dyDescent="0.2">
      <c r="A372">
        <v>102</v>
      </c>
      <c r="B372">
        <v>5</v>
      </c>
      <c r="C372">
        <v>41356</v>
      </c>
      <c r="D372">
        <v>686474</v>
      </c>
      <c r="E372">
        <v>46211</v>
      </c>
      <c r="F372" t="str">
        <f t="array" ref="F372">INDEX(Bd_VENTILATIONS!$G:$G,MATCH(Tab_SuiviOF[[#This Row],[REFERENCE]]&amp;Tab_SuiviOF[[#This Row],[BLNO]],Bd_VENTILATIONS!$F:$F&amp;Bd_VENTILATIONS!$D:$D,0))</f>
        <v>A050M05-1</v>
      </c>
      <c r="G372" t="str">
        <f>IFERROR(MID(Tab_SuiviOF[[#This Row],[LOT]],1,SEARCH("-",Tab_SuiviOF[[#This Row],[LOT]])-1),Tab_SuiviOF[[#This Row],[LOT]])</f>
        <v>A050M05</v>
      </c>
      <c r="H372" t="s">
        <v>981</v>
      </c>
      <c r="I372" t="str">
        <f>INDEX(Bd_PF!$E:$E,MATCH(Tab_SuiviOF[[#This Row],[REFERENCE]],Bd_PF!$C:$C,0))</f>
        <v>Eau gélifiée parfum pomme sucré boite 800 g "Tonus Line"</v>
      </c>
      <c r="J372" t="str">
        <f>INDEX(Bd_PF!$D:$D,MATCH(Tab_SuiviOF[[#This Row],[REFERENCE]],Bd_PF!$C:$C,0))</f>
        <v>SF00709</v>
      </c>
      <c r="K372" s="4">
        <f>INDEX(Bd_PF!$I:$I,MATCH(Tab_SuiviOF[[#This Row],[REFERENCE]],Bd_PF!$C:$C,0))</f>
        <v>0.8</v>
      </c>
      <c r="L372" t="str">
        <f>INDEX(Bd_PF!$J:$J,MATCH(Tab_SuiviOF[[#This Row],[REFERENCE]],Bd_PF!$C:$C,0))</f>
        <v>OTS</v>
      </c>
      <c r="M372" t="str">
        <f>INDEX(Bd_PF!$K:$K,MATCH(Tab_SuiviOF[[#This Row],[REFERENCE]],Bd_PF!$C:$C,0))</f>
        <v>Produit pesé</v>
      </c>
      <c r="N372" s="3">
        <v>43151</v>
      </c>
      <c r="O372" s="3">
        <v>43151</v>
      </c>
      <c r="P372" s="5">
        <f>YEAR(Tab_SuiviOF[[#This Row],[DATEFINREVISEE]])</f>
        <v>2018</v>
      </c>
      <c r="Q372" s="5">
        <f>MONTH(Tab_SuiviOF[[#This Row],[DATEFINREVISEE]])</f>
        <v>2</v>
      </c>
      <c r="R372" s="5">
        <f>WEEKNUM(Tab_SuiviOF[[#This Row],[DATEFINREVISEE]],21)</f>
        <v>8</v>
      </c>
      <c r="S372">
        <v>324</v>
      </c>
      <c r="T372">
        <v>324</v>
      </c>
      <c r="U372">
        <v>321</v>
      </c>
      <c r="V372" s="4">
        <f>Tab_SuiviOF[[#This Row],[QTEBL]]*Tab_SuiviOF[[#This Row],[POIDS NET]]</f>
        <v>256.8</v>
      </c>
      <c r="W372" s="4">
        <f>IFERROR(INDEX(Bd_MÉLANGES!$I:$I,MATCH('Bd_FABRICATIONS PF'!$G:$G,Bd_MÉLANGES!$J:$J,0)),0)</f>
        <v>260.10000000000002</v>
      </c>
      <c r="X372" s="4">
        <f>IFERROR(INDEX(Bd_MÉLANGES!$K:$K,MATCH(Tab_SuiviOF[[#This Row],[LOT A PRENDRE EN COMPTE]],Bd_MÉLANGES!$J:$J,0)),0)</f>
        <v>259.99999999999994</v>
      </c>
    </row>
    <row r="373" spans="1:24" hidden="1" x14ac:dyDescent="0.2">
      <c r="A373">
        <v>102</v>
      </c>
      <c r="B373">
        <v>5</v>
      </c>
      <c r="C373">
        <v>41358</v>
      </c>
      <c r="D373">
        <v>686488</v>
      </c>
      <c r="E373">
        <v>46194</v>
      </c>
      <c r="F373" t="str">
        <f t="array" ref="F373">INDEX(Bd_VENTILATIONS!$G:$G,MATCH(Tab_SuiviOF[[#This Row],[REFERENCE]]&amp;Tab_SuiviOF[[#This Row],[BLNO]],Bd_VENTILATIONS!$F:$F&amp;Bd_VENTILATIONS!$D:$D,0))</f>
        <v>A047M06-2</v>
      </c>
      <c r="G373" t="str">
        <f>IFERROR(MID(Tab_SuiviOF[[#This Row],[LOT]],1,SEARCH("-",Tab_SuiviOF[[#This Row],[LOT]])-1),Tab_SuiviOF[[#This Row],[LOT]])</f>
        <v>A047M06</v>
      </c>
      <c r="H373" t="s">
        <v>247</v>
      </c>
      <c r="I373" t="str">
        <f>INDEX(Bd_PF!$E:$E,MATCH(Tab_SuiviOF[[#This Row],[REFERENCE]],Bd_PF!$C:$C,0))</f>
        <v>Rudy'Gel avec édulcorants parfum orange sachet 50g  "Edé Ruy"</v>
      </c>
      <c r="J373" t="str">
        <f>INDEX(Bd_PF!$D:$D,MATCH(Tab_SuiviOF[[#This Row],[REFERENCE]],Bd_PF!$C:$C,0))</f>
        <v>SF01204</v>
      </c>
      <c r="K373" s="4">
        <f>INDEX(Bd_PF!$I:$I,MATCH(Tab_SuiviOF[[#This Row],[REFERENCE]],Bd_PF!$C:$C,0))</f>
        <v>0.05</v>
      </c>
      <c r="L373" t="str">
        <f>INDEX(Bd_PF!$J:$J,MATCH(Tab_SuiviOF[[#This Row],[REFERENCE]],Bd_PF!$C:$C,0))</f>
        <v>Tecse</v>
      </c>
      <c r="M373" t="str">
        <f>INDEX(Bd_PF!$K:$K,MATCH(Tab_SuiviOF[[#This Row],[REFERENCE]],Bd_PF!$C:$C,0))</f>
        <v>Produit pesé</v>
      </c>
      <c r="N373" s="3">
        <v>43151</v>
      </c>
      <c r="O373" s="3">
        <v>43151</v>
      </c>
      <c r="P373" s="5">
        <f>YEAR(Tab_SuiviOF[[#This Row],[DATEFINREVISEE]])</f>
        <v>2018</v>
      </c>
      <c r="Q373" s="5">
        <f>MONTH(Tab_SuiviOF[[#This Row],[DATEFINREVISEE]])</f>
        <v>2</v>
      </c>
      <c r="R373" s="5">
        <f>WEEKNUM(Tab_SuiviOF[[#This Row],[DATEFINREVISEE]],21)</f>
        <v>8</v>
      </c>
      <c r="S373">
        <v>2592</v>
      </c>
      <c r="T373">
        <v>2592</v>
      </c>
      <c r="U373">
        <v>2415</v>
      </c>
      <c r="V373" s="4">
        <f>Tab_SuiviOF[[#This Row],[QTEBL]]*Tab_SuiviOF[[#This Row],[POIDS NET]]</f>
        <v>120.75</v>
      </c>
      <c r="W373" s="4">
        <f>IFERROR(INDEX(Bd_MÉLANGES!$I:$I,MATCH('Bd_FABRICATIONS PF'!$G:$G,Bd_MÉLANGES!$J:$J,0)),0)</f>
        <v>130.9</v>
      </c>
      <c r="X373" s="4">
        <f>IFERROR(INDEX(Bd_MÉLANGES!$K:$K,MATCH(Tab_SuiviOF[[#This Row],[LOT A PRENDRE EN COMPTE]],Bd_MÉLANGES!$J:$J,0)),0)</f>
        <v>130.32</v>
      </c>
    </row>
    <row r="374" spans="1:24" hidden="1" x14ac:dyDescent="0.2">
      <c r="A374">
        <v>102</v>
      </c>
      <c r="B374">
        <v>5</v>
      </c>
      <c r="C374">
        <v>41370</v>
      </c>
      <c r="D374">
        <v>686574</v>
      </c>
      <c r="E374">
        <v>46212</v>
      </c>
      <c r="F374" t="str">
        <f t="array" ref="F374">INDEX(Bd_VENTILATIONS!$G:$G,MATCH(Tab_SuiviOF[[#This Row],[REFERENCE]]&amp;Tab_SuiviOF[[#This Row],[BLNO]],Bd_VENTILATIONS!$F:$F&amp;Bd_VENTILATIONS!$D:$D,0))</f>
        <v>A050M08-2</v>
      </c>
      <c r="G374" t="str">
        <f>IFERROR(MID(Tab_SuiviOF[[#This Row],[LOT]],1,SEARCH("-",Tab_SuiviOF[[#This Row],[LOT]])-1),Tab_SuiviOF[[#This Row],[LOT]])</f>
        <v>A050M08</v>
      </c>
      <c r="H374" t="s">
        <v>1072</v>
      </c>
      <c r="I374" t="str">
        <f>INDEX(Bd_PF!$E:$E,MATCH(Tab_SuiviOF[[#This Row],[REFERENCE]],Bd_PF!$C:$C,0))</f>
        <v>Eau gélifiée parfum menthe sucré sachet 80g  "Tonus Line"</v>
      </c>
      <c r="J374" t="str">
        <f>INDEX(Bd_PF!$D:$D,MATCH(Tab_SuiviOF[[#This Row],[REFERENCE]],Bd_PF!$C:$C,0))</f>
        <v>SF00719</v>
      </c>
      <c r="K374" s="4">
        <f>INDEX(Bd_PF!$I:$I,MATCH(Tab_SuiviOF[[#This Row],[REFERENCE]],Bd_PF!$C:$C,0))</f>
        <v>0.08</v>
      </c>
      <c r="L374" t="str">
        <f>INDEX(Bd_PF!$J:$J,MATCH(Tab_SuiviOF[[#This Row],[REFERENCE]],Bd_PF!$C:$C,0))</f>
        <v>Tecse</v>
      </c>
      <c r="M374" t="str">
        <f>INDEX(Bd_PF!$K:$K,MATCH(Tab_SuiviOF[[#This Row],[REFERENCE]],Bd_PF!$C:$C,0))</f>
        <v>Produit pesé</v>
      </c>
      <c r="N374" s="3">
        <v>43151</v>
      </c>
      <c r="O374" s="3">
        <v>43151</v>
      </c>
      <c r="P374" s="5">
        <f>YEAR(Tab_SuiviOF[[#This Row],[DATEFINREVISEE]])</f>
        <v>2018</v>
      </c>
      <c r="Q374" s="5">
        <f>MONTH(Tab_SuiviOF[[#This Row],[DATEFINREVISEE]])</f>
        <v>2</v>
      </c>
      <c r="R374" s="5">
        <f>WEEKNUM(Tab_SuiviOF[[#This Row],[DATEFINREVISEE]],21)</f>
        <v>8</v>
      </c>
      <c r="S374">
        <v>1296</v>
      </c>
      <c r="T374">
        <v>1296</v>
      </c>
      <c r="U374">
        <v>1255</v>
      </c>
      <c r="V374" s="4">
        <f>Tab_SuiviOF[[#This Row],[QTEBL]]*Tab_SuiviOF[[#This Row],[POIDS NET]]</f>
        <v>100.4</v>
      </c>
      <c r="W374" s="4">
        <f>IFERROR(INDEX(Bd_MÉLANGES!$I:$I,MATCH('Bd_FABRICATIONS PF'!$G:$G,Bd_MÉLANGES!$J:$J,0)),0)</f>
        <v>103.7</v>
      </c>
      <c r="X374" s="4">
        <f>IFERROR(INDEX(Bd_MÉLANGES!$K:$K,MATCH(Tab_SuiviOF[[#This Row],[LOT A PRENDRE EN COMPTE]],Bd_MÉLANGES!$J:$J,0)),0)</f>
        <v>103.99999999999999</v>
      </c>
    </row>
    <row r="375" spans="1:24" hidden="1" x14ac:dyDescent="0.2">
      <c r="A375">
        <v>102</v>
      </c>
      <c r="B375">
        <v>5</v>
      </c>
      <c r="C375">
        <v>41386</v>
      </c>
      <c r="D375">
        <v>686701</v>
      </c>
      <c r="E375">
        <v>46228</v>
      </c>
      <c r="F375" t="str">
        <f t="array" ref="F375">INDEX(Bd_VENTILATIONS!$G:$G,MATCH(Tab_SuiviOF[[#This Row],[REFERENCE]]&amp;Tab_SuiviOF[[#This Row],[BLNO]],Bd_VENTILATIONS!$F:$F&amp;Bd_VENTILATIONS!$D:$D,0))</f>
        <v>A051M01-1</v>
      </c>
      <c r="G375" t="str">
        <f>IFERROR(MID(Tab_SuiviOF[[#This Row],[LOT]],1,SEARCH("-",Tab_SuiviOF[[#This Row],[LOT]])-1),Tab_SuiviOF[[#This Row],[LOT]])</f>
        <v>A051M01</v>
      </c>
      <c r="H375" t="s">
        <v>1144</v>
      </c>
      <c r="I375" t="str">
        <f>INDEX(Bd_PF!$E:$E,MATCH(Tab_SuiviOF[[#This Row],[REFERENCE]],Bd_PF!$C:$C,0))</f>
        <v>Nutridej' céréales saveur biscuit 900 g (ALLERGENES)</v>
      </c>
      <c r="J375" t="str">
        <f>INDEX(Bd_PF!$D:$D,MATCH(Tab_SuiviOF[[#This Row],[REFERENCE]],Bd_PF!$C:$C,0))</f>
        <v>SF01173</v>
      </c>
      <c r="K375" s="4">
        <f>INDEX(Bd_PF!$I:$I,MATCH(Tab_SuiviOF[[#This Row],[REFERENCE]],Bd_PF!$C:$C,0))</f>
        <v>0.9</v>
      </c>
      <c r="L375" t="str">
        <f>INDEX(Bd_PF!$J:$J,MATCH(Tab_SuiviOF[[#This Row],[REFERENCE]],Bd_PF!$C:$C,0))</f>
        <v>OTS</v>
      </c>
      <c r="M375" t="str">
        <f>INDEX(Bd_PF!$K:$K,MATCH(Tab_SuiviOF[[#This Row],[REFERENCE]],Bd_PF!$C:$C,0))</f>
        <v>Produit pesé</v>
      </c>
      <c r="N375" s="3">
        <v>43151</v>
      </c>
      <c r="O375" s="3">
        <v>43151</v>
      </c>
      <c r="P375" s="5">
        <f>YEAR(Tab_SuiviOF[[#This Row],[DATEFINREVISEE]])</f>
        <v>2018</v>
      </c>
      <c r="Q375" s="5">
        <f>MONTH(Tab_SuiviOF[[#This Row],[DATEFINREVISEE]])</f>
        <v>2</v>
      </c>
      <c r="R375" s="5">
        <f>WEEKNUM(Tab_SuiviOF[[#This Row],[DATEFINREVISEE]],21)</f>
        <v>8</v>
      </c>
      <c r="S375">
        <v>648</v>
      </c>
      <c r="T375">
        <v>648</v>
      </c>
      <c r="U375">
        <v>652</v>
      </c>
      <c r="V375" s="4">
        <f>Tab_SuiviOF[[#This Row],[QTEBL]]*Tab_SuiviOF[[#This Row],[POIDS NET]]</f>
        <v>586.80000000000007</v>
      </c>
      <c r="W375" s="4">
        <f>IFERROR(INDEX(Bd_MÉLANGES!$I:$I,MATCH('Bd_FABRICATIONS PF'!$G:$G,Bd_MÉLANGES!$J:$J,0)),0)</f>
        <v>692.4</v>
      </c>
      <c r="X375" s="4">
        <f>IFERROR(INDEX(Bd_MÉLANGES!$K:$K,MATCH(Tab_SuiviOF[[#This Row],[LOT A PRENDRE EN COMPTE]],Bd_MÉLANGES!$J:$J,0)),0)</f>
        <v>690.00999999999988</v>
      </c>
    </row>
    <row r="376" spans="1:24" hidden="1" x14ac:dyDescent="0.2">
      <c r="A376">
        <v>102</v>
      </c>
      <c r="B376">
        <v>5</v>
      </c>
      <c r="C376">
        <v>41416</v>
      </c>
      <c r="D376">
        <v>686997</v>
      </c>
      <c r="E376">
        <v>46214</v>
      </c>
      <c r="F376" t="str">
        <f t="array" ref="F376">INDEX(Bd_VENTILATIONS!$G:$G,MATCH(Tab_SuiviOF[[#This Row],[REFERENCE]]&amp;Tab_SuiviOF[[#This Row],[BLNO]],Bd_VENTILATIONS!$F:$F&amp;Bd_VENTILATIONS!$D:$D,0))</f>
        <v>A050M06-2</v>
      </c>
      <c r="G376" t="str">
        <f>IFERROR(MID(Tab_SuiviOF[[#This Row],[LOT]],1,SEARCH("-",Tab_SuiviOF[[#This Row],[LOT]])-1),Tab_SuiviOF[[#This Row],[LOT]])</f>
        <v>A050M06</v>
      </c>
      <c r="H376" t="s">
        <v>1041</v>
      </c>
      <c r="I376" t="str">
        <f>INDEX(Bd_PF!$E:$E,MATCH(Tab_SuiviOF[[#This Row],[REFERENCE]],Bd_PF!$C:$C,0))</f>
        <v>Eau gélifiée parfum abricot sucré sachet 80g  "Tonus Line"</v>
      </c>
      <c r="J376" t="str">
        <f>INDEX(Bd_PF!$D:$D,MATCH(Tab_SuiviOF[[#This Row],[REFERENCE]],Bd_PF!$C:$C,0))</f>
        <v>SF00711</v>
      </c>
      <c r="K376" s="4">
        <f>INDEX(Bd_PF!$I:$I,MATCH(Tab_SuiviOF[[#This Row],[REFERENCE]],Bd_PF!$C:$C,0))</f>
        <v>0.08</v>
      </c>
      <c r="L376" t="str">
        <f>INDEX(Bd_PF!$J:$J,MATCH(Tab_SuiviOF[[#This Row],[REFERENCE]],Bd_PF!$C:$C,0))</f>
        <v>Tecse</v>
      </c>
      <c r="M376" t="str">
        <f>INDEX(Bd_PF!$K:$K,MATCH(Tab_SuiviOF[[#This Row],[REFERENCE]],Bd_PF!$C:$C,0))</f>
        <v>Produit pesé</v>
      </c>
      <c r="N376" s="3">
        <v>43151</v>
      </c>
      <c r="O376" s="3">
        <v>43151</v>
      </c>
      <c r="P376" s="5">
        <f>YEAR(Tab_SuiviOF[[#This Row],[DATEFINREVISEE]])</f>
        <v>2018</v>
      </c>
      <c r="Q376" s="5">
        <f>MONTH(Tab_SuiviOF[[#This Row],[DATEFINREVISEE]])</f>
        <v>2</v>
      </c>
      <c r="R376" s="5">
        <f>WEEKNUM(Tab_SuiviOF[[#This Row],[DATEFINREVISEE]],21)</f>
        <v>8</v>
      </c>
      <c r="S376">
        <v>2592</v>
      </c>
      <c r="T376">
        <v>2592</v>
      </c>
      <c r="U376">
        <v>2608</v>
      </c>
      <c r="V376" s="4">
        <f>Tab_SuiviOF[[#This Row],[QTEBL]]*Tab_SuiviOF[[#This Row],[POIDS NET]]</f>
        <v>208.64000000000001</v>
      </c>
      <c r="W376" s="4">
        <f>IFERROR(INDEX(Bd_MÉLANGES!$I:$I,MATCH('Bd_FABRICATIONS PF'!$G:$G,Bd_MÉLANGES!$J:$J,0)),0)</f>
        <v>270.3</v>
      </c>
      <c r="X376" s="4">
        <f>IFERROR(INDEX(Bd_MÉLANGES!$K:$K,MATCH(Tab_SuiviOF[[#This Row],[LOT A PRENDRE EN COMPTE]],Bd_MÉLANGES!$J:$J,0)),0)</f>
        <v>269.99999999999994</v>
      </c>
    </row>
    <row r="377" spans="1:24" hidden="1" x14ac:dyDescent="0.2">
      <c r="A377">
        <v>102</v>
      </c>
      <c r="B377">
        <v>5</v>
      </c>
      <c r="C377">
        <v>41514</v>
      </c>
      <c r="D377">
        <v>688323</v>
      </c>
      <c r="E377">
        <v>46215</v>
      </c>
      <c r="F377" t="str">
        <f t="array" ref="F377">INDEX(Bd_VENTILATIONS!$G:$G,MATCH(Tab_SuiviOF[[#This Row],[REFERENCE]]&amp;Tab_SuiviOF[[#This Row],[BLNO]],Bd_VENTILATIONS!$F:$F&amp;Bd_VENTILATIONS!$D:$D,0))</f>
        <v>A050M09-1</v>
      </c>
      <c r="G377" t="str">
        <f>IFERROR(MID(Tab_SuiviOF[[#This Row],[LOT]],1,SEARCH("-",Tab_SuiviOF[[#This Row],[LOT]])-1),Tab_SuiviOF[[#This Row],[LOT]])</f>
        <v>A050M09</v>
      </c>
      <c r="H377" t="s">
        <v>806</v>
      </c>
      <c r="I377" t="str">
        <f>INDEX(Bd_PF!$E:$E,MATCH(Tab_SuiviOF[[#This Row],[REFERENCE]],Bd_PF!$C:$C,0))</f>
        <v>Hydr'instant saveur thé pêche avec sucre et édulc 0.600 g</v>
      </c>
      <c r="J377" t="str">
        <f>INDEX(Bd_PF!$D:$D,MATCH(Tab_SuiviOF[[#This Row],[REFERENCE]],Bd_PF!$C:$C,0))</f>
        <v>SF01296</v>
      </c>
      <c r="K377" s="4">
        <f>INDEX(Bd_PF!$I:$I,MATCH(Tab_SuiviOF[[#This Row],[REFERENCE]],Bd_PF!$C:$C,0))</f>
        <v>0.6</v>
      </c>
      <c r="L377" t="str">
        <f>INDEX(Bd_PF!$J:$J,MATCH(Tab_SuiviOF[[#This Row],[REFERENCE]],Bd_PF!$C:$C,0))</f>
        <v>OTS</v>
      </c>
      <c r="M377" t="str">
        <f>INDEX(Bd_PF!$K:$K,MATCH(Tab_SuiviOF[[#This Row],[REFERENCE]],Bd_PF!$C:$C,0))</f>
        <v>Produit pesé</v>
      </c>
      <c r="N377" s="3">
        <v>43151</v>
      </c>
      <c r="O377" s="3">
        <v>43151</v>
      </c>
      <c r="P377" s="5">
        <f>YEAR(Tab_SuiviOF[[#This Row],[DATEFINREVISEE]])</f>
        <v>2018</v>
      </c>
      <c r="Q377" s="5">
        <f>MONTH(Tab_SuiviOF[[#This Row],[DATEFINREVISEE]])</f>
        <v>2</v>
      </c>
      <c r="R377" s="5">
        <f>WEEKNUM(Tab_SuiviOF[[#This Row],[DATEFINREVISEE]],21)</f>
        <v>8</v>
      </c>
      <c r="S377">
        <v>648</v>
      </c>
      <c r="T377">
        <v>648</v>
      </c>
      <c r="U377">
        <v>600</v>
      </c>
      <c r="V377" s="4">
        <f>Tab_SuiviOF[[#This Row],[QTEBL]]*Tab_SuiviOF[[#This Row],[POIDS NET]]</f>
        <v>360</v>
      </c>
      <c r="W377" s="4">
        <f>IFERROR(INDEX(Bd_MÉLANGES!$I:$I,MATCH('Bd_FABRICATIONS PF'!$G:$G,Bd_MÉLANGES!$J:$J,0)),0)</f>
        <v>529</v>
      </c>
      <c r="X377" s="4">
        <f>IFERROR(INDEX(Bd_MÉLANGES!$K:$K,MATCH(Tab_SuiviOF[[#This Row],[LOT A PRENDRE EN COMPTE]],Bd_MÉLANGES!$J:$J,0)),0)</f>
        <v>528.99</v>
      </c>
    </row>
    <row r="378" spans="1:24" hidden="1" x14ac:dyDescent="0.2">
      <c r="A378">
        <v>102</v>
      </c>
      <c r="B378">
        <v>5</v>
      </c>
      <c r="C378">
        <v>41523</v>
      </c>
      <c r="D378">
        <v>688417</v>
      </c>
      <c r="E378">
        <v>46196</v>
      </c>
      <c r="F378" t="str">
        <f t="array" ref="F378">INDEX(Bd_VENTILATIONS!$G:$G,MATCH(Tab_SuiviOF[[#This Row],[REFERENCE]]&amp;Tab_SuiviOF[[#This Row],[BLNO]],Bd_VENTILATIONS!$F:$F&amp;Bd_VENTILATIONS!$D:$D,0))</f>
        <v>A050R03-1</v>
      </c>
      <c r="G378" t="str">
        <f>IFERROR(MID(Tab_SuiviOF[[#This Row],[LOT]],1,SEARCH("-",Tab_SuiviOF[[#This Row],[LOT]])-1),Tab_SuiviOF[[#This Row],[LOT]])</f>
        <v>A050R03</v>
      </c>
      <c r="H378" t="s">
        <v>922</v>
      </c>
      <c r="I378" t="str">
        <f>INDEX(Bd_PF!$E:$E,MATCH(Tab_SuiviOF[[#This Row],[REFERENCE]],Bd_PF!$C:$C,0))</f>
        <v>Gel' M bte 300g</v>
      </c>
      <c r="J378" t="str">
        <f>INDEX(Bd_PF!$D:$D,MATCH(Tab_SuiviOF[[#This Row],[REFERENCE]],Bd_PF!$C:$C,0))</f>
        <v>SF01117</v>
      </c>
      <c r="K378" s="4">
        <f>INDEX(Bd_PF!$I:$I,MATCH(Tab_SuiviOF[[#This Row],[REFERENCE]],Bd_PF!$C:$C,0))</f>
        <v>0.3</v>
      </c>
      <c r="L378" t="str">
        <f>INDEX(Bd_PF!$J:$J,MATCH(Tab_SuiviOF[[#This Row],[REFERENCE]],Bd_PF!$C:$C,0))</f>
        <v>OTS</v>
      </c>
      <c r="M378" t="str">
        <f>INDEX(Bd_PF!$K:$K,MATCH(Tab_SuiviOF[[#This Row],[REFERENCE]],Bd_PF!$C:$C,0))</f>
        <v>Reconditionnement</v>
      </c>
      <c r="N378" s="3">
        <v>43151</v>
      </c>
      <c r="O378" s="3">
        <v>43151</v>
      </c>
      <c r="P378" s="5">
        <f>YEAR(Tab_SuiviOF[[#This Row],[DATEFINREVISEE]])</f>
        <v>2018</v>
      </c>
      <c r="Q378" s="5">
        <f>MONTH(Tab_SuiviOF[[#This Row],[DATEFINREVISEE]])</f>
        <v>2</v>
      </c>
      <c r="R378" s="5">
        <f>WEEKNUM(Tab_SuiviOF[[#This Row],[DATEFINREVISEE]],21)</f>
        <v>8</v>
      </c>
      <c r="S378">
        <v>1333</v>
      </c>
      <c r="T378">
        <v>1333</v>
      </c>
      <c r="U378">
        <v>1344</v>
      </c>
      <c r="V378" s="4">
        <f>Tab_SuiviOF[[#This Row],[QTEBL]]*Tab_SuiviOF[[#This Row],[POIDS NET]]</f>
        <v>403.2</v>
      </c>
      <c r="W378" s="4">
        <f>IFERROR(INDEX(Bd_MÉLANGES!$I:$I,MATCH('Bd_FABRICATIONS PF'!$G:$G,Bd_MÉLANGES!$J:$J,0)),0)</f>
        <v>0</v>
      </c>
      <c r="X378" s="4">
        <f>IFERROR(INDEX(Bd_MÉLANGES!$K:$K,MATCH(Tab_SuiviOF[[#This Row],[LOT A PRENDRE EN COMPTE]],Bd_MÉLANGES!$J:$J,0)),0)</f>
        <v>0</v>
      </c>
    </row>
    <row r="379" spans="1:24" hidden="1" x14ac:dyDescent="0.2">
      <c r="A379">
        <v>102</v>
      </c>
      <c r="B379">
        <v>5</v>
      </c>
      <c r="C379">
        <v>41531</v>
      </c>
      <c r="D379">
        <v>688564</v>
      </c>
      <c r="E379">
        <v>46204</v>
      </c>
      <c r="F379" t="str">
        <f t="array" ref="F379">INDEX(Bd_VENTILATIONS!$G:$G,MATCH(Tab_SuiviOF[[#This Row],[REFERENCE]]&amp;Tab_SuiviOF[[#This Row],[BLNO]],Bd_VENTILATIONS!$F:$F&amp;Bd_VENTILATIONS!$D:$D,0))</f>
        <v>A050M03-1</v>
      </c>
      <c r="G379" t="str">
        <f>IFERROR(MID(Tab_SuiviOF[[#This Row],[LOT]],1,SEARCH("-",Tab_SuiviOF[[#This Row],[LOT]])-1),Tab_SuiviOF[[#This Row],[LOT]])</f>
        <v>A050M03</v>
      </c>
      <c r="H379" t="s">
        <v>913</v>
      </c>
      <c r="I379" t="str">
        <f>INDEX(Bd_PF!$E:$E,MATCH(Tab_SuiviOF[[#This Row],[REFERENCE]],Bd_PF!$C:$C,0))</f>
        <v>Gel Ami bte 0.300 kg "TOL"</v>
      </c>
      <c r="J379" t="str">
        <f>INDEX(Bd_PF!$D:$D,MATCH(Tab_SuiviOF[[#This Row],[REFERENCE]],Bd_PF!$C:$C,0))</f>
        <v>SF01122</v>
      </c>
      <c r="K379" s="4">
        <f>INDEX(Bd_PF!$I:$I,MATCH(Tab_SuiviOF[[#This Row],[REFERENCE]],Bd_PF!$C:$C,0))</f>
        <v>0.3</v>
      </c>
      <c r="L379" t="str">
        <f>INDEX(Bd_PF!$J:$J,MATCH(Tab_SuiviOF[[#This Row],[REFERENCE]],Bd_PF!$C:$C,0))</f>
        <v>OTS</v>
      </c>
      <c r="M379" t="str">
        <f>INDEX(Bd_PF!$K:$K,MATCH(Tab_SuiviOF[[#This Row],[REFERENCE]],Bd_PF!$C:$C,0))</f>
        <v>Produit pesé</v>
      </c>
      <c r="N379" s="3">
        <v>43150</v>
      </c>
      <c r="O379" s="3">
        <v>43151</v>
      </c>
      <c r="P379" s="5">
        <f>YEAR(Tab_SuiviOF[[#This Row],[DATEFINREVISEE]])</f>
        <v>2018</v>
      </c>
      <c r="Q379" s="5">
        <f>MONTH(Tab_SuiviOF[[#This Row],[DATEFINREVISEE]])</f>
        <v>2</v>
      </c>
      <c r="R379" s="5">
        <f>WEEKNUM(Tab_SuiviOF[[#This Row],[DATEFINREVISEE]],21)</f>
        <v>8</v>
      </c>
      <c r="S379">
        <v>1441</v>
      </c>
      <c r="T379">
        <v>1441</v>
      </c>
      <c r="U379">
        <v>1403</v>
      </c>
      <c r="V379" s="4">
        <f>Tab_SuiviOF[[#This Row],[QTEBL]]*Tab_SuiviOF[[#This Row],[POIDS NET]]</f>
        <v>420.9</v>
      </c>
      <c r="W379" s="4">
        <f>IFERROR(INDEX(Bd_MÉLANGES!$I:$I,MATCH('Bd_FABRICATIONS PF'!$G:$G,Bd_MÉLANGES!$J:$J,0)),0)</f>
        <v>432.5</v>
      </c>
      <c r="X379" s="4">
        <f>IFERROR(INDEX(Bd_MÉLANGES!$K:$K,MATCH(Tab_SuiviOF[[#This Row],[LOT A PRENDRE EN COMPTE]],Bd_MÉLANGES!$J:$J,0)),0)</f>
        <v>423</v>
      </c>
    </row>
    <row r="380" spans="1:24" hidden="1" x14ac:dyDescent="0.2">
      <c r="A380">
        <v>102</v>
      </c>
      <c r="B380">
        <v>5</v>
      </c>
      <c r="C380">
        <v>41533</v>
      </c>
      <c r="D380">
        <v>688585</v>
      </c>
      <c r="E380">
        <v>46198</v>
      </c>
      <c r="F380" t="str">
        <f t="array" ref="F380">INDEX(Bd_VENTILATIONS!$G:$G,MATCH(Tab_SuiviOF[[#This Row],[REFERENCE]]&amp;Tab_SuiviOF[[#This Row],[BLNO]],Bd_VENTILATIONS!$F:$F&amp;Bd_VENTILATIONS!$D:$D,0))</f>
        <v>A031MRR02-3</v>
      </c>
      <c r="G380" t="str">
        <f>IFERROR(MID(Tab_SuiviOF[[#This Row],[LOT]],1,SEARCH("-",Tab_SuiviOF[[#This Row],[LOT]])-1),Tab_SuiviOF[[#This Row],[LOT]])</f>
        <v>A031MRR02</v>
      </c>
      <c r="H380" t="s">
        <v>202</v>
      </c>
      <c r="I380" t="str">
        <f>INDEX(Bd_PF!$E:$E,MATCH(Tab_SuiviOF[[#This Row],[REFERENCE]],Bd_PF!$C:$C,0))</f>
        <v>Court bouillon - Sachet 48 g * 144  - "Morvandelles"</v>
      </c>
      <c r="J380" t="str">
        <f>INDEX(Bd_PF!$D:$D,MATCH(Tab_SuiviOF[[#This Row],[REFERENCE]],Bd_PF!$C:$C,0))</f>
        <v>SF00859</v>
      </c>
      <c r="K380" s="4">
        <f>INDEX(Bd_PF!$I:$I,MATCH(Tab_SuiviOF[[#This Row],[REFERENCE]],Bd_PF!$C:$C,0))</f>
        <v>4.8000000000000001E-2</v>
      </c>
      <c r="L380" t="str">
        <f>INDEX(Bd_PF!$J:$J,MATCH(Tab_SuiviOF[[#This Row],[REFERENCE]],Bd_PF!$C:$C,0))</f>
        <v>Rovema</v>
      </c>
      <c r="M380" t="str">
        <f>INDEX(Bd_PF!$K:$K,MATCH(Tab_SuiviOF[[#This Row],[REFERENCE]],Bd_PF!$C:$C,0))</f>
        <v>Produit pesé</v>
      </c>
      <c r="N380" s="3">
        <v>43151</v>
      </c>
      <c r="O380" s="3">
        <v>43151</v>
      </c>
      <c r="P380" s="5">
        <f>YEAR(Tab_SuiviOF[[#This Row],[DATEFINREVISEE]])</f>
        <v>2018</v>
      </c>
      <c r="Q380" s="5">
        <f>MONTH(Tab_SuiviOF[[#This Row],[DATEFINREVISEE]])</f>
        <v>2</v>
      </c>
      <c r="R380" s="5">
        <f>WEEKNUM(Tab_SuiviOF[[#This Row],[DATEFINREVISEE]],21)</f>
        <v>8</v>
      </c>
      <c r="S380">
        <v>669</v>
      </c>
      <c r="T380">
        <v>669</v>
      </c>
      <c r="U380">
        <v>288</v>
      </c>
      <c r="V380" s="4">
        <f>Tab_SuiviOF[[#This Row],[QTEBL]]*Tab_SuiviOF[[#This Row],[POIDS NET]]</f>
        <v>13.824</v>
      </c>
      <c r="W380" s="4">
        <f>IFERROR(INDEX(Bd_MÉLANGES!$I:$I,MATCH('Bd_FABRICATIONS PF'!$G:$G,Bd_MÉLANGES!$J:$J,0)),0)</f>
        <v>0</v>
      </c>
      <c r="X380" s="4">
        <f>IFERROR(INDEX(Bd_MÉLANGES!$K:$K,MATCH(Tab_SuiviOF[[#This Row],[LOT A PRENDRE EN COMPTE]],Bd_MÉLANGES!$J:$J,0)),0)</f>
        <v>0</v>
      </c>
    </row>
    <row r="381" spans="1:24" hidden="1" x14ac:dyDescent="0.2">
      <c r="A381">
        <v>102</v>
      </c>
      <c r="B381">
        <v>5</v>
      </c>
      <c r="C381">
        <v>41550</v>
      </c>
      <c r="D381">
        <v>688755</v>
      </c>
      <c r="E381">
        <v>46185</v>
      </c>
      <c r="F381" t="str">
        <f t="array" ref="F381">INDEX(Bd_VENTILATIONS!$G:$G,MATCH(Tab_SuiviOF[[#This Row],[REFERENCE]]&amp;Tab_SuiviOF[[#This Row],[BLNO]],Bd_VENTILATIONS!$F:$F&amp;Bd_VENTILATIONS!$D:$D,0))</f>
        <v>A051PX01</v>
      </c>
      <c r="G381" t="str">
        <f>IFERROR(MID(Tab_SuiviOF[[#This Row],[LOT]],1,SEARCH("-",Tab_SuiviOF[[#This Row],[LOT]])-1),Tab_SuiviOF[[#This Row],[LOT]])</f>
        <v>A051PX01</v>
      </c>
      <c r="H381" t="s">
        <v>2547</v>
      </c>
      <c r="I381" t="str">
        <f>INDEX(Bd_PF!$E:$E,MATCH(Tab_SuiviOF[[#This Row],[REFERENCE]],Bd_PF!$C:$C,0))</f>
        <v>Pré-mix purée grand-mère salée "nouvelle recette"</v>
      </c>
      <c r="J381" t="str">
        <f>INDEX(Bd_PF!$D:$D,MATCH(Tab_SuiviOF[[#This Row],[REFERENCE]],Bd_PF!$C:$C,0))</f>
        <v>XMP736</v>
      </c>
      <c r="K381" s="4">
        <f>INDEX(Bd_PF!$I:$I,MATCH(Tab_SuiviOF[[#This Row],[REFERENCE]],Bd_PF!$C:$C,0))</f>
        <v>0</v>
      </c>
      <c r="L381" t="str">
        <f>INDEX(Bd_PF!$J:$J,MATCH(Tab_SuiviOF[[#This Row],[REFERENCE]],Bd_PF!$C:$C,0))</f>
        <v>Pesée/mélange</v>
      </c>
      <c r="M381" t="str">
        <f>INDEX(Bd_PF!$K:$K,MATCH(Tab_SuiviOF[[#This Row],[REFERENCE]],Bd_PF!$C:$C,0))</f>
        <v>Purée</v>
      </c>
      <c r="N381" s="3">
        <v>43150</v>
      </c>
      <c r="O381" s="3">
        <v>43151</v>
      </c>
      <c r="P381" s="5">
        <f>YEAR(Tab_SuiviOF[[#This Row],[DATEFINREVISEE]])</f>
        <v>2018</v>
      </c>
      <c r="Q381" s="5">
        <f>MONTH(Tab_SuiviOF[[#This Row],[DATEFINREVISEE]])</f>
        <v>2</v>
      </c>
      <c r="R381" s="5">
        <f>WEEKNUM(Tab_SuiviOF[[#This Row],[DATEFINREVISEE]],21)</f>
        <v>8</v>
      </c>
      <c r="S381">
        <v>300</v>
      </c>
      <c r="T381">
        <v>300</v>
      </c>
      <c r="U381">
        <v>300.10000000000002</v>
      </c>
      <c r="V381" s="4">
        <f>Tab_SuiviOF[[#This Row],[QTEBL]]*Tab_SuiviOF[[#This Row],[POIDS NET]]</f>
        <v>0</v>
      </c>
      <c r="W381" s="4">
        <f>IFERROR(INDEX(Bd_MÉLANGES!$I:$I,MATCH('Bd_FABRICATIONS PF'!$G:$G,Bd_MÉLANGES!$J:$J,0)),0)</f>
        <v>0</v>
      </c>
      <c r="X381" s="4">
        <f>IFERROR(INDEX(Bd_MÉLANGES!$K:$K,MATCH(Tab_SuiviOF[[#This Row],[LOT A PRENDRE EN COMPTE]],Bd_MÉLANGES!$J:$J,0)),0)</f>
        <v>0</v>
      </c>
    </row>
    <row r="382" spans="1:24" hidden="1" x14ac:dyDescent="0.2">
      <c r="A382">
        <v>102</v>
      </c>
      <c r="B382">
        <v>5</v>
      </c>
      <c r="C382">
        <v>41560</v>
      </c>
      <c r="D382">
        <v>688902</v>
      </c>
      <c r="E382">
        <v>46195</v>
      </c>
      <c r="F382" t="str">
        <f t="array" ref="F382">INDEX(Bd_VENTILATIONS!$G:$G,MATCH(Tab_SuiviOF[[#This Row],[REFERENCE]]&amp;Tab_SuiviOF[[#This Row],[BLNO]],Bd_VENTILATIONS!$F:$F&amp;Bd_VENTILATIONS!$D:$D,0))</f>
        <v>AS08PU02-7</v>
      </c>
      <c r="G382" t="str">
        <f>IFERROR(MID(Tab_SuiviOF[[#This Row],[LOT]],1,SEARCH("-",Tab_SuiviOF[[#This Row],[LOT]])-1),Tab_SuiviOF[[#This Row],[LOT]])</f>
        <v>AS08PU02</v>
      </c>
      <c r="H382" t="s">
        <v>291</v>
      </c>
      <c r="I382" t="str">
        <f>INDEX(Bd_PF!$E:$E,MATCH(Tab_SuiviOF[[#This Row],[REFERENCE]],Bd_PF!$C:$C,0))</f>
        <v>Purée grand-mère pauvre en sodium sac 5 kg</v>
      </c>
      <c r="J382" t="str">
        <f>INDEX(Bd_PF!$D:$D,MATCH(Tab_SuiviOF[[#This Row],[REFERENCE]],Bd_PF!$C:$C,0))</f>
        <v>SF01287</v>
      </c>
      <c r="K382" s="4">
        <f>INDEX(Bd_PF!$I:$I,MATCH(Tab_SuiviOF[[#This Row],[REFERENCE]],Bd_PF!$C:$C,0))</f>
        <v>5</v>
      </c>
      <c r="L382" t="str">
        <f>INDEX(Bd_PF!$J:$J,MATCH(Tab_SuiviOF[[#This Row],[REFERENCE]],Bd_PF!$C:$C,0))</f>
        <v>Purée</v>
      </c>
      <c r="M382" t="str">
        <f>INDEX(Bd_PF!$K:$K,MATCH(Tab_SuiviOF[[#This Row],[REFERENCE]],Bd_PF!$C:$C,0))</f>
        <v>Purée</v>
      </c>
      <c r="N382" s="3">
        <v>43151</v>
      </c>
      <c r="O382" s="3">
        <v>43151</v>
      </c>
      <c r="P382" s="5">
        <f>YEAR(Tab_SuiviOF[[#This Row],[DATEFINREVISEE]])</f>
        <v>2018</v>
      </c>
      <c r="Q382" s="5">
        <f>MONTH(Tab_SuiviOF[[#This Row],[DATEFINREVISEE]])</f>
        <v>2</v>
      </c>
      <c r="R382" s="5">
        <f>WEEKNUM(Tab_SuiviOF[[#This Row],[DATEFINREVISEE]],21)</f>
        <v>8</v>
      </c>
      <c r="S382">
        <v>420</v>
      </c>
      <c r="T382">
        <v>420</v>
      </c>
      <c r="U382">
        <v>418</v>
      </c>
      <c r="V382" s="4">
        <f>Tab_SuiviOF[[#This Row],[QTEBL]]*Tab_SuiviOF[[#This Row],[POIDS NET]]</f>
        <v>2090</v>
      </c>
      <c r="W382" s="4">
        <f>IFERROR(INDEX(Bd_MÉLANGES!$I:$I,MATCH('Bd_FABRICATIONS PF'!$G:$G,Bd_MÉLANGES!$J:$J,0)),0)</f>
        <v>0</v>
      </c>
      <c r="X382" s="4">
        <f>IFERROR(INDEX(Bd_MÉLANGES!$K:$K,MATCH(Tab_SuiviOF[[#This Row],[LOT A PRENDRE EN COMPTE]],Bd_MÉLANGES!$J:$J,0)),0)</f>
        <v>0</v>
      </c>
    </row>
    <row r="383" spans="1:24" hidden="1" x14ac:dyDescent="0.2">
      <c r="A383">
        <v>102</v>
      </c>
      <c r="B383">
        <v>5</v>
      </c>
      <c r="C383">
        <v>41561</v>
      </c>
      <c r="D383">
        <v>688949</v>
      </c>
      <c r="E383">
        <v>46208</v>
      </c>
      <c r="F383" t="str">
        <f t="array" ref="F383">INDEX(Bd_VENTILATIONS!$G:$G,MATCH(Tab_SuiviOF[[#This Row],[REFERENCE]]&amp;Tab_SuiviOF[[#This Row],[BLNO]],Bd_VENTILATIONS!$F:$F&amp;Bd_VENTILATIONS!$D:$D,0))</f>
        <v>AS08PU01-7</v>
      </c>
      <c r="G383" t="str">
        <f>IFERROR(MID(Tab_SuiviOF[[#This Row],[LOT]],1,SEARCH("-",Tab_SuiviOF[[#This Row],[LOT]])-1),Tab_SuiviOF[[#This Row],[LOT]])</f>
        <v>AS08PU01</v>
      </c>
      <c r="H383" t="s">
        <v>285</v>
      </c>
      <c r="I383" t="str">
        <f>INDEX(Bd_PF!$E:$E,MATCH(Tab_SuiviOF[[#This Row],[REFERENCE]],Bd_PF!$C:$C,0))</f>
        <v>Purée grand-mère salée sac 5 kg</v>
      </c>
      <c r="J383" t="str">
        <f>INDEX(Bd_PF!$D:$D,MATCH(Tab_SuiviOF[[#This Row],[REFERENCE]],Bd_PF!$C:$C,0))</f>
        <v>SF01288</v>
      </c>
      <c r="K383" s="4">
        <f>INDEX(Bd_PF!$I:$I,MATCH(Tab_SuiviOF[[#This Row],[REFERENCE]],Bd_PF!$C:$C,0))</f>
        <v>5</v>
      </c>
      <c r="L383" t="str">
        <f>INDEX(Bd_PF!$J:$J,MATCH(Tab_SuiviOF[[#This Row],[REFERENCE]],Bd_PF!$C:$C,0))</f>
        <v>Purée</v>
      </c>
      <c r="M383" t="str">
        <f>INDEX(Bd_PF!$K:$K,MATCH(Tab_SuiviOF[[#This Row],[REFERENCE]],Bd_PF!$C:$C,0))</f>
        <v>Purée</v>
      </c>
      <c r="N383" s="3">
        <v>43151</v>
      </c>
      <c r="O383" s="3">
        <v>43151</v>
      </c>
      <c r="P383" s="5">
        <f>YEAR(Tab_SuiviOF[[#This Row],[DATEFINREVISEE]])</f>
        <v>2018</v>
      </c>
      <c r="Q383" s="5">
        <f>MONTH(Tab_SuiviOF[[#This Row],[DATEFINREVISEE]])</f>
        <v>2</v>
      </c>
      <c r="R383" s="5">
        <f>WEEKNUM(Tab_SuiviOF[[#This Row],[DATEFINREVISEE]],21)</f>
        <v>8</v>
      </c>
      <c r="S383">
        <v>120</v>
      </c>
      <c r="T383">
        <v>120</v>
      </c>
      <c r="U383">
        <v>118</v>
      </c>
      <c r="V383" s="4">
        <f>Tab_SuiviOF[[#This Row],[QTEBL]]*Tab_SuiviOF[[#This Row],[POIDS NET]]</f>
        <v>590</v>
      </c>
      <c r="W383" s="4">
        <f>IFERROR(INDEX(Bd_MÉLANGES!$I:$I,MATCH('Bd_FABRICATIONS PF'!$G:$G,Bd_MÉLANGES!$J:$J,0)),0)</f>
        <v>0</v>
      </c>
      <c r="X383" s="4">
        <f>IFERROR(INDEX(Bd_MÉLANGES!$K:$K,MATCH(Tab_SuiviOF[[#This Row],[LOT A PRENDRE EN COMPTE]],Bd_MÉLANGES!$J:$J,0)),0)</f>
        <v>0</v>
      </c>
    </row>
    <row r="384" spans="1:24" hidden="1" x14ac:dyDescent="0.2">
      <c r="A384">
        <v>102</v>
      </c>
      <c r="B384">
        <v>5</v>
      </c>
      <c r="C384">
        <v>41374</v>
      </c>
      <c r="D384">
        <v>686609</v>
      </c>
      <c r="E384">
        <v>46231</v>
      </c>
      <c r="F384" t="str">
        <f t="array" ref="F384">INDEX(Bd_VENTILATIONS!$G:$G,MATCH(Tab_SuiviOF[[#This Row],[REFERENCE]]&amp;Tab_SuiviOF[[#This Row],[BLNO]],Bd_VENTILATIONS!$F:$F&amp;Bd_VENTILATIONS!$D:$D,0))</f>
        <v>A047M08-8</v>
      </c>
      <c r="G384" t="str">
        <f>IFERROR(MID(Tab_SuiviOF[[#This Row],[LOT]],1,SEARCH("-",Tab_SuiviOF[[#This Row],[LOT]])-1),Tab_SuiviOF[[#This Row],[LOT]])</f>
        <v>A047M08</v>
      </c>
      <c r="H384" t="s">
        <v>825</v>
      </c>
      <c r="I384" t="str">
        <f>INDEX(Bd_PF!$E:$E,MATCH(Tab_SuiviOF[[#This Row],[REFERENCE]],Bd_PF!$C:$C,0))</f>
        <v>Hydrinstant parf.grenadine avec sucre et édulc stick 30g Tonus line</v>
      </c>
      <c r="J384" t="str">
        <f>INDEX(Bd_PF!$D:$D,MATCH(Tab_SuiviOF[[#This Row],[REFERENCE]],Bd_PF!$C:$C,0))</f>
        <v>SF01295</v>
      </c>
      <c r="K384" s="4">
        <f>INDEX(Bd_PF!$I:$I,MATCH(Tab_SuiviOF[[#This Row],[REFERENCE]],Bd_PF!$C:$C,0))</f>
        <v>0.03</v>
      </c>
      <c r="L384" t="str">
        <f>INDEX(Bd_PF!$J:$J,MATCH(Tab_SuiviOF[[#This Row],[REFERENCE]],Bd_PF!$C:$C,0))</f>
        <v>Stick</v>
      </c>
      <c r="M384" t="str">
        <f>INDEX(Bd_PF!$K:$K,MATCH(Tab_SuiviOF[[#This Row],[REFERENCE]],Bd_PF!$C:$C,0))</f>
        <v>Produit pesé</v>
      </c>
      <c r="N384" s="3">
        <v>43150</v>
      </c>
      <c r="O384" s="3">
        <v>43152</v>
      </c>
      <c r="P384" s="5">
        <f>YEAR(Tab_SuiviOF[[#This Row],[DATEFINREVISEE]])</f>
        <v>2018</v>
      </c>
      <c r="Q384" s="5">
        <f>MONTH(Tab_SuiviOF[[#This Row],[DATEFINREVISEE]])</f>
        <v>2</v>
      </c>
      <c r="R384" s="5">
        <f>WEEKNUM(Tab_SuiviOF[[#This Row],[DATEFINREVISEE]],21)</f>
        <v>8</v>
      </c>
      <c r="S384">
        <v>7020</v>
      </c>
      <c r="T384">
        <v>7020</v>
      </c>
      <c r="U384">
        <v>6825</v>
      </c>
      <c r="V384" s="4">
        <f>Tab_SuiviOF[[#This Row],[QTEBL]]*Tab_SuiviOF[[#This Row],[POIDS NET]]</f>
        <v>204.75</v>
      </c>
      <c r="W384" s="4">
        <f>IFERROR(INDEX(Bd_MÉLANGES!$I:$I,MATCH('Bd_FABRICATIONS PF'!$G:$G,Bd_MÉLANGES!$J:$J,0)),0)</f>
        <v>210.5</v>
      </c>
      <c r="X384" s="4">
        <f>IFERROR(INDEX(Bd_MÉLANGES!$K:$K,MATCH(Tab_SuiviOF[[#This Row],[LOT A PRENDRE EN COMPTE]],Bd_MÉLANGES!$J:$J,0)),0)</f>
        <v>210.58999999999997</v>
      </c>
    </row>
    <row r="385" spans="1:24" hidden="1" x14ac:dyDescent="0.2">
      <c r="A385">
        <v>102</v>
      </c>
      <c r="B385">
        <v>5</v>
      </c>
      <c r="C385">
        <v>41376</v>
      </c>
      <c r="D385">
        <v>686634</v>
      </c>
      <c r="E385">
        <v>46235</v>
      </c>
      <c r="F385" t="str">
        <f t="array" ref="F385">INDEX(Bd_VENTILATIONS!$G:$G,MATCH(Tab_SuiviOF[[#This Row],[REFERENCE]]&amp;Tab_SuiviOF[[#This Row],[BLNO]],Bd_VENTILATIONS!$F:$F&amp;Bd_VENTILATIONS!$D:$D,0))</f>
        <v>A050M13-2</v>
      </c>
      <c r="G385" t="str">
        <f>IFERROR(MID(Tab_SuiviOF[[#This Row],[LOT]],1,SEARCH("-",Tab_SuiviOF[[#This Row],[LOT]])-1),Tab_SuiviOF[[#This Row],[LOT]])</f>
        <v>A050M13</v>
      </c>
      <c r="H385" t="s">
        <v>788</v>
      </c>
      <c r="I385" t="str">
        <f>INDEX(Bd_PF!$E:$E,MATCH(Tab_SuiviOF[[#This Row],[REFERENCE]],Bd_PF!$C:$C,0))</f>
        <v>Crème HP saveur vanille sachet 200g "TOL"</v>
      </c>
      <c r="J385" t="str">
        <f>INDEX(Bd_PF!$D:$D,MATCH(Tab_SuiviOF[[#This Row],[REFERENCE]],Bd_PF!$C:$C,0))</f>
        <v>SF01232</v>
      </c>
      <c r="K385" s="4">
        <f>INDEX(Bd_PF!$I:$I,MATCH(Tab_SuiviOF[[#This Row],[REFERENCE]],Bd_PF!$C:$C,0))</f>
        <v>0.2</v>
      </c>
      <c r="L385" t="str">
        <f>INDEX(Bd_PF!$J:$J,MATCH(Tab_SuiviOF[[#This Row],[REFERENCE]],Bd_PF!$C:$C,0))</f>
        <v>Tecse</v>
      </c>
      <c r="M385" t="str">
        <f>INDEX(Bd_PF!$K:$K,MATCH(Tab_SuiviOF[[#This Row],[REFERENCE]],Bd_PF!$C:$C,0))</f>
        <v>Produit pesé</v>
      </c>
      <c r="N385" s="3">
        <v>43151</v>
      </c>
      <c r="O385" s="3">
        <v>43152</v>
      </c>
      <c r="P385" s="5">
        <f>YEAR(Tab_SuiviOF[[#This Row],[DATEFINREVISEE]])</f>
        <v>2018</v>
      </c>
      <c r="Q385" s="5">
        <f>MONTH(Tab_SuiviOF[[#This Row],[DATEFINREVISEE]])</f>
        <v>2</v>
      </c>
      <c r="R385" s="5">
        <f>WEEKNUM(Tab_SuiviOF[[#This Row],[DATEFINREVISEE]],21)</f>
        <v>8</v>
      </c>
      <c r="S385">
        <v>3240</v>
      </c>
      <c r="T385">
        <v>3240</v>
      </c>
      <c r="U385">
        <v>3123</v>
      </c>
      <c r="V385" s="4">
        <f>Tab_SuiviOF[[#This Row],[QTEBL]]*Tab_SuiviOF[[#This Row],[POIDS NET]]</f>
        <v>624.6</v>
      </c>
      <c r="W385" s="4">
        <f>IFERROR(INDEX(Bd_MÉLANGES!$I:$I,MATCH('Bd_FABRICATIONS PF'!$G:$G,Bd_MÉLANGES!$J:$J,0)),0)</f>
        <v>648.4</v>
      </c>
      <c r="X385" s="4">
        <f>IFERROR(INDEX(Bd_MÉLANGES!$K:$K,MATCH(Tab_SuiviOF[[#This Row],[LOT A PRENDRE EN COMPTE]],Bd_MÉLANGES!$J:$J,0)),0)</f>
        <v>647.98000000000013</v>
      </c>
    </row>
    <row r="386" spans="1:24" hidden="1" x14ac:dyDescent="0.2">
      <c r="A386">
        <v>102</v>
      </c>
      <c r="B386">
        <v>5</v>
      </c>
      <c r="C386">
        <v>41390</v>
      </c>
      <c r="D386">
        <v>686735</v>
      </c>
      <c r="E386">
        <v>46230</v>
      </c>
      <c r="F386" t="str">
        <f t="array" ref="F386">INDEX(Bd_VENTILATIONS!$G:$G,MATCH(Tab_SuiviOF[[#This Row],[REFERENCE]]&amp;Tab_SuiviOF[[#This Row],[BLNO]],Bd_VENTILATIONS!$F:$F&amp;Bd_VENTILATIONS!$D:$D,0))</f>
        <v>A051M04-3</v>
      </c>
      <c r="G386" t="str">
        <f>IFERROR(MID(Tab_SuiviOF[[#This Row],[LOT]],1,SEARCH("-",Tab_SuiviOF[[#This Row],[LOT]])-1),Tab_SuiviOF[[#This Row],[LOT]])</f>
        <v>A051M04</v>
      </c>
      <c r="H386" t="s">
        <v>888</v>
      </c>
      <c r="I386" t="str">
        <f>INDEX(Bd_PF!$E:$E,MATCH(Tab_SuiviOF[[#This Row],[REFERENCE]],Bd_PF!$C:$C,0))</f>
        <v>Entremets à froid parfum café avec édulcorants sachet 40g "NUTRISENS MEDICAL"</v>
      </c>
      <c r="J386" t="str">
        <f>INDEX(Bd_PF!$D:$D,MATCH(Tab_SuiviOF[[#This Row],[REFERENCE]],Bd_PF!$C:$C,0))</f>
        <v>SF01403</v>
      </c>
      <c r="K386" s="4">
        <f>INDEX(Bd_PF!$I:$I,MATCH(Tab_SuiviOF[[#This Row],[REFERENCE]],Bd_PF!$C:$C,0))</f>
        <v>0.04</v>
      </c>
      <c r="L386" t="str">
        <f>INDEX(Bd_PF!$J:$J,MATCH(Tab_SuiviOF[[#This Row],[REFERENCE]],Bd_PF!$C:$C,0))</f>
        <v>Rovema</v>
      </c>
      <c r="M386" t="str">
        <f>INDEX(Bd_PF!$K:$K,MATCH(Tab_SuiviOF[[#This Row],[REFERENCE]],Bd_PF!$C:$C,0))</f>
        <v>Produit pesé</v>
      </c>
      <c r="N386" s="3">
        <v>43152</v>
      </c>
      <c r="O386" s="3">
        <v>43152</v>
      </c>
      <c r="P386" s="5">
        <f>YEAR(Tab_SuiviOF[[#This Row],[DATEFINREVISEE]])</f>
        <v>2018</v>
      </c>
      <c r="Q386" s="5">
        <f>MONTH(Tab_SuiviOF[[#This Row],[DATEFINREVISEE]])</f>
        <v>2</v>
      </c>
      <c r="R386" s="5">
        <f>WEEKNUM(Tab_SuiviOF[[#This Row],[DATEFINREVISEE]],21)</f>
        <v>8</v>
      </c>
      <c r="S386">
        <v>2592</v>
      </c>
      <c r="T386">
        <v>2592</v>
      </c>
      <c r="U386">
        <v>2400</v>
      </c>
      <c r="V386" s="4">
        <f>Tab_SuiviOF[[#This Row],[QTEBL]]*Tab_SuiviOF[[#This Row],[POIDS NET]]</f>
        <v>96</v>
      </c>
      <c r="W386" s="4">
        <f>IFERROR(INDEX(Bd_MÉLANGES!$I:$I,MATCH('Bd_FABRICATIONS PF'!$G:$G,Bd_MÉLANGES!$J:$J,0)),0)</f>
        <v>103.1</v>
      </c>
      <c r="X386" s="4">
        <f>IFERROR(INDEX(Bd_MÉLANGES!$K:$K,MATCH(Tab_SuiviOF[[#This Row],[LOT A PRENDRE EN COMPTE]],Bd_MÉLANGES!$J:$J,0)),0)</f>
        <v>104.00000000000001</v>
      </c>
    </row>
    <row r="387" spans="1:24" hidden="1" x14ac:dyDescent="0.2">
      <c r="A387">
        <v>102</v>
      </c>
      <c r="B387">
        <v>5</v>
      </c>
      <c r="C387">
        <v>41392</v>
      </c>
      <c r="D387">
        <v>686753</v>
      </c>
      <c r="E387">
        <v>46232</v>
      </c>
      <c r="F387" t="str">
        <f t="array" ref="F387">INDEX(Bd_VENTILATIONS!$G:$G,MATCH(Tab_SuiviOF[[#This Row],[REFERENCE]]&amp;Tab_SuiviOF[[#This Row],[BLNO]],Bd_VENTILATIONS!$F:$F&amp;Bd_VENTILATIONS!$D:$D,0))</f>
        <v>A051M02-1</v>
      </c>
      <c r="G387" t="str">
        <f>IFERROR(MID(Tab_SuiviOF[[#This Row],[LOT]],1,SEARCH("-",Tab_SuiviOF[[#This Row],[LOT]])-1),Tab_SuiviOF[[#This Row],[LOT]])</f>
        <v>A051M02</v>
      </c>
      <c r="H387" t="s">
        <v>1152</v>
      </c>
      <c r="I387" t="str">
        <f>INDEX(Bd_PF!$E:$E,MATCH(Tab_SuiviOF[[#This Row],[REFERENCE]],Bd_PF!$C:$C,0))</f>
        <v>Nutridej' céréales saveur praliné 900 g (ALLERGENES)</v>
      </c>
      <c r="J387" t="str">
        <f>INDEX(Bd_PF!$D:$D,MATCH(Tab_SuiviOF[[#This Row],[REFERENCE]],Bd_PF!$C:$C,0))</f>
        <v>SF01224</v>
      </c>
      <c r="K387" s="4">
        <f>INDEX(Bd_PF!$I:$I,MATCH(Tab_SuiviOF[[#This Row],[REFERENCE]],Bd_PF!$C:$C,0))</f>
        <v>0.9</v>
      </c>
      <c r="L387" t="str">
        <f>INDEX(Bd_PF!$J:$J,MATCH(Tab_SuiviOF[[#This Row],[REFERENCE]],Bd_PF!$C:$C,0))</f>
        <v>OTS</v>
      </c>
      <c r="M387" t="str">
        <f>INDEX(Bd_PF!$K:$K,MATCH(Tab_SuiviOF[[#This Row],[REFERENCE]],Bd_PF!$C:$C,0))</f>
        <v>Produit pesé</v>
      </c>
      <c r="N387" s="3">
        <v>43152</v>
      </c>
      <c r="O387" s="3">
        <v>43152</v>
      </c>
      <c r="P387" s="5">
        <f>YEAR(Tab_SuiviOF[[#This Row],[DATEFINREVISEE]])</f>
        <v>2018</v>
      </c>
      <c r="Q387" s="5">
        <f>MONTH(Tab_SuiviOF[[#This Row],[DATEFINREVISEE]])</f>
        <v>2</v>
      </c>
      <c r="R387" s="5">
        <f>WEEKNUM(Tab_SuiviOF[[#This Row],[DATEFINREVISEE]],21)</f>
        <v>8</v>
      </c>
      <c r="S387">
        <v>324</v>
      </c>
      <c r="T387">
        <v>324</v>
      </c>
      <c r="U387">
        <v>315</v>
      </c>
      <c r="V387" s="4">
        <f>Tab_SuiviOF[[#This Row],[QTEBL]]*Tab_SuiviOF[[#This Row],[POIDS NET]]</f>
        <v>283.5</v>
      </c>
      <c r="W387" s="4">
        <f>IFERROR(INDEX(Bd_MÉLANGES!$I:$I,MATCH('Bd_FABRICATIONS PF'!$G:$G,Bd_MÉLANGES!$J:$J,0)),0)</f>
        <v>390.1</v>
      </c>
      <c r="X387" s="4">
        <f>IFERROR(INDEX(Bd_MÉLANGES!$K:$K,MATCH(Tab_SuiviOF[[#This Row],[LOT A PRENDRE EN COMPTE]],Bd_MÉLANGES!$J:$J,0)),0)</f>
        <v>391.0200000000001</v>
      </c>
    </row>
    <row r="388" spans="1:24" hidden="1" x14ac:dyDescent="0.2">
      <c r="A388">
        <v>102</v>
      </c>
      <c r="B388">
        <v>5</v>
      </c>
      <c r="C388">
        <v>41394</v>
      </c>
      <c r="D388">
        <v>686772</v>
      </c>
      <c r="E388">
        <v>46248</v>
      </c>
      <c r="F388" t="str">
        <f t="array" ref="F388">INDEX(Bd_VENTILATIONS!$G:$G,MATCH(Tab_SuiviOF[[#This Row],[REFERENCE]]&amp;Tab_SuiviOF[[#This Row],[BLNO]],Bd_VENTILATIONS!$F:$F&amp;Bd_VENTILATIONS!$D:$D,0))</f>
        <v>A051M05-1</v>
      </c>
      <c r="G388" t="str">
        <f>IFERROR(MID(Tab_SuiviOF[[#This Row],[LOT]],1,SEARCH("-",Tab_SuiviOF[[#This Row],[LOT]])-1),Tab_SuiviOF[[#This Row],[LOT]])</f>
        <v>A051M05</v>
      </c>
      <c r="H388" t="s">
        <v>1154</v>
      </c>
      <c r="I388" t="str">
        <f>INDEX(Bd_PF!$E:$E,MATCH(Tab_SuiviOF[[#This Row],[REFERENCE]],Bd_PF!$C:$C,0))</f>
        <v>Céréal'nut HP+ saveur biscuit bte 900 g (ALLERGENES)</v>
      </c>
      <c r="J388" t="str">
        <f>INDEX(Bd_PF!$D:$D,MATCH(Tab_SuiviOF[[#This Row],[REFERENCE]],Bd_PF!$C:$C,0))</f>
        <v>SF01220</v>
      </c>
      <c r="K388" s="4">
        <f>INDEX(Bd_PF!$I:$I,MATCH(Tab_SuiviOF[[#This Row],[REFERENCE]],Bd_PF!$C:$C,0))</f>
        <v>0.9</v>
      </c>
      <c r="L388" t="str">
        <f>INDEX(Bd_PF!$J:$J,MATCH(Tab_SuiviOF[[#This Row],[REFERENCE]],Bd_PF!$C:$C,0))</f>
        <v>OTS</v>
      </c>
      <c r="M388" t="str">
        <f>INDEX(Bd_PF!$K:$K,MATCH(Tab_SuiviOF[[#This Row],[REFERENCE]],Bd_PF!$C:$C,0))</f>
        <v>Produit pesé</v>
      </c>
      <c r="N388" s="3">
        <v>43152</v>
      </c>
      <c r="O388" s="3">
        <v>43152</v>
      </c>
      <c r="P388" s="5">
        <f>YEAR(Tab_SuiviOF[[#This Row],[DATEFINREVISEE]])</f>
        <v>2018</v>
      </c>
      <c r="Q388" s="5">
        <f>MONTH(Tab_SuiviOF[[#This Row],[DATEFINREVISEE]])</f>
        <v>2</v>
      </c>
      <c r="R388" s="5">
        <f>WEEKNUM(Tab_SuiviOF[[#This Row],[DATEFINREVISEE]],21)</f>
        <v>8</v>
      </c>
      <c r="S388">
        <v>756</v>
      </c>
      <c r="T388">
        <v>756</v>
      </c>
      <c r="U388">
        <v>752</v>
      </c>
      <c r="V388" s="4">
        <f>Tab_SuiviOF[[#This Row],[QTEBL]]*Tab_SuiviOF[[#This Row],[POIDS NET]]</f>
        <v>676.80000000000007</v>
      </c>
      <c r="W388" s="4">
        <f>IFERROR(INDEX(Bd_MÉLANGES!$I:$I,MATCH('Bd_FABRICATIONS PF'!$G:$G,Bd_MÉLANGES!$J:$J,0)),0)</f>
        <v>686.7</v>
      </c>
      <c r="X388" s="4">
        <f>IFERROR(INDEX(Bd_MÉLANGES!$K:$K,MATCH(Tab_SuiviOF[[#This Row],[LOT A PRENDRE EN COMPTE]],Bd_MÉLANGES!$J:$J,0)),0)</f>
        <v>681.0200000000001</v>
      </c>
    </row>
    <row r="389" spans="1:24" hidden="1" x14ac:dyDescent="0.2">
      <c r="A389">
        <v>102</v>
      </c>
      <c r="B389">
        <v>5</v>
      </c>
      <c r="C389">
        <v>41396</v>
      </c>
      <c r="D389">
        <v>686793</v>
      </c>
      <c r="E389">
        <v>46238</v>
      </c>
      <c r="F389" t="str">
        <f t="array" ref="F389">INDEX(Bd_VENTILATIONS!$G:$G,MATCH(Tab_SuiviOF[[#This Row],[REFERENCE]]&amp;Tab_SuiviOF[[#This Row],[BLNO]],Bd_VENTILATIONS!$F:$F&amp;Bd_VENTILATIONS!$D:$D,0))</f>
        <v>A051M03-1</v>
      </c>
      <c r="G389" t="str">
        <f>IFERROR(MID(Tab_SuiviOF[[#This Row],[LOT]],1,SEARCH("-",Tab_SuiviOF[[#This Row],[LOT]])-1),Tab_SuiviOF[[#This Row],[LOT]])</f>
        <v>A051M03</v>
      </c>
      <c r="H389" t="s">
        <v>1154</v>
      </c>
      <c r="I389" t="str">
        <f>INDEX(Bd_PF!$E:$E,MATCH(Tab_SuiviOF[[#This Row],[REFERENCE]],Bd_PF!$C:$C,0))</f>
        <v>Céréal'nut HP+ saveur biscuit bte 900 g (ALLERGENES)</v>
      </c>
      <c r="J389" t="str">
        <f>INDEX(Bd_PF!$D:$D,MATCH(Tab_SuiviOF[[#This Row],[REFERENCE]],Bd_PF!$C:$C,0))</f>
        <v>SF01220</v>
      </c>
      <c r="K389" s="4">
        <f>INDEX(Bd_PF!$I:$I,MATCH(Tab_SuiviOF[[#This Row],[REFERENCE]],Bd_PF!$C:$C,0))</f>
        <v>0.9</v>
      </c>
      <c r="L389" t="str">
        <f>INDEX(Bd_PF!$J:$J,MATCH(Tab_SuiviOF[[#This Row],[REFERENCE]],Bd_PF!$C:$C,0))</f>
        <v>OTS</v>
      </c>
      <c r="M389" t="str">
        <f>INDEX(Bd_PF!$K:$K,MATCH(Tab_SuiviOF[[#This Row],[REFERENCE]],Bd_PF!$C:$C,0))</f>
        <v>Produit pesé</v>
      </c>
      <c r="N389" s="3">
        <v>43152</v>
      </c>
      <c r="O389" s="3">
        <v>43152</v>
      </c>
      <c r="P389" s="5">
        <f>YEAR(Tab_SuiviOF[[#This Row],[DATEFINREVISEE]])</f>
        <v>2018</v>
      </c>
      <c r="Q389" s="5">
        <f>MONTH(Tab_SuiviOF[[#This Row],[DATEFINREVISEE]])</f>
        <v>2</v>
      </c>
      <c r="R389" s="5">
        <f>WEEKNUM(Tab_SuiviOF[[#This Row],[DATEFINREVISEE]],21)</f>
        <v>8</v>
      </c>
      <c r="S389">
        <v>756</v>
      </c>
      <c r="T389">
        <v>756</v>
      </c>
      <c r="U389">
        <v>738</v>
      </c>
      <c r="V389" s="4">
        <f>Tab_SuiviOF[[#This Row],[QTEBL]]*Tab_SuiviOF[[#This Row],[POIDS NET]]</f>
        <v>664.2</v>
      </c>
      <c r="W389" s="4">
        <f>IFERROR(INDEX(Bd_MÉLANGES!$I:$I,MATCH('Bd_FABRICATIONS PF'!$G:$G,Bd_MÉLANGES!$J:$J,0)),0)</f>
        <v>675.4</v>
      </c>
      <c r="X389" s="4">
        <f>IFERROR(INDEX(Bd_MÉLANGES!$K:$K,MATCH(Tab_SuiviOF[[#This Row],[LOT A PRENDRE EN COMPTE]],Bd_MÉLANGES!$J:$J,0)),0)</f>
        <v>681.0200000000001</v>
      </c>
    </row>
    <row r="390" spans="1:24" hidden="1" x14ac:dyDescent="0.2">
      <c r="A390">
        <v>102</v>
      </c>
      <c r="B390">
        <v>5</v>
      </c>
      <c r="C390">
        <v>41398</v>
      </c>
      <c r="D390">
        <v>686832</v>
      </c>
      <c r="E390">
        <v>46247</v>
      </c>
      <c r="F390" t="str">
        <f t="array" ref="F390">INDEX(Bd_VENTILATIONS!$G:$G,MATCH(Tab_SuiviOF[[#This Row],[REFERENCE]]&amp;Tab_SuiviOF[[#This Row],[BLNO]],Bd_VENTILATIONS!$F:$F&amp;Bd_VENTILATIONS!$D:$D,0))</f>
        <v>A051M08-1</v>
      </c>
      <c r="G390" t="str">
        <f>IFERROR(MID(Tab_SuiviOF[[#This Row],[LOT]],1,SEARCH("-",Tab_SuiviOF[[#This Row],[LOT]])-1),Tab_SuiviOF[[#This Row],[LOT]])</f>
        <v>A051M08</v>
      </c>
      <c r="H390" t="s">
        <v>483</v>
      </c>
      <c r="I390" t="str">
        <f>INDEX(Bd_PF!$E:$E,MATCH(Tab_SuiviOF[[#This Row],[REFERENCE]],Bd_PF!$C:$C,0))</f>
        <v>Jus de veau lié 1 kg  "Nutrisens Performance"</v>
      </c>
      <c r="J390" t="str">
        <f>INDEX(Bd_PF!$D:$D,MATCH(Tab_SuiviOF[[#This Row],[REFERENCE]],Bd_PF!$C:$C,0))</f>
        <v>SF01334</v>
      </c>
      <c r="K390" s="4">
        <f>INDEX(Bd_PF!$I:$I,MATCH(Tab_SuiviOF[[#This Row],[REFERENCE]],Bd_PF!$C:$C,0))</f>
        <v>1</v>
      </c>
      <c r="L390" t="str">
        <f>INDEX(Bd_PF!$J:$J,MATCH(Tab_SuiviOF[[#This Row],[REFERENCE]],Bd_PF!$C:$C,0))</f>
        <v>OTS</v>
      </c>
      <c r="M390" t="str">
        <f>INDEX(Bd_PF!$K:$K,MATCH(Tab_SuiviOF[[#This Row],[REFERENCE]],Bd_PF!$C:$C,0))</f>
        <v>Produit pesé</v>
      </c>
      <c r="N390" s="3">
        <v>43152</v>
      </c>
      <c r="O390" s="3">
        <v>43152</v>
      </c>
      <c r="P390" s="5">
        <f>YEAR(Tab_SuiviOF[[#This Row],[DATEFINREVISEE]])</f>
        <v>2018</v>
      </c>
      <c r="Q390" s="5">
        <f>MONTH(Tab_SuiviOF[[#This Row],[DATEFINREVISEE]])</f>
        <v>2</v>
      </c>
      <c r="R390" s="5">
        <f>WEEKNUM(Tab_SuiviOF[[#This Row],[DATEFINREVISEE]],21)</f>
        <v>8</v>
      </c>
      <c r="S390">
        <v>324</v>
      </c>
      <c r="T390">
        <v>324</v>
      </c>
      <c r="U390">
        <v>320</v>
      </c>
      <c r="V390" s="4">
        <f>Tab_SuiviOF[[#This Row],[QTEBL]]*Tab_SuiviOF[[#This Row],[POIDS NET]]</f>
        <v>320</v>
      </c>
      <c r="W390" s="4">
        <f>IFERROR(INDEX(Bd_MÉLANGES!$I:$I,MATCH('Bd_FABRICATIONS PF'!$G:$G,Bd_MÉLANGES!$J:$J,0)),0)</f>
        <v>322.3</v>
      </c>
      <c r="X390" s="4">
        <f>IFERROR(INDEX(Bd_MÉLANGES!$K:$K,MATCH(Tab_SuiviOF[[#This Row],[LOT A PRENDRE EN COMPTE]],Bd_MÉLANGES!$J:$J,0)),0)</f>
        <v>323.99</v>
      </c>
    </row>
    <row r="391" spans="1:24" hidden="1" x14ac:dyDescent="0.2">
      <c r="A391">
        <v>102</v>
      </c>
      <c r="B391">
        <v>5</v>
      </c>
      <c r="C391">
        <v>41408</v>
      </c>
      <c r="D391">
        <v>686933</v>
      </c>
      <c r="E391">
        <v>46229</v>
      </c>
      <c r="F391" t="str">
        <f t="array" ref="F391">INDEX(Bd_VENTILATIONS!$G:$G,MATCH(Tab_SuiviOF[[#This Row],[REFERENCE]]&amp;Tab_SuiviOF[[#This Row],[BLNO]],Bd_VENTILATIONS!$F:$F&amp;Bd_VENTILATIONS!$D:$D,0))</f>
        <v>A050M11-1</v>
      </c>
      <c r="G391" t="str">
        <f>IFERROR(MID(Tab_SuiviOF[[#This Row],[LOT]],1,SEARCH("-",Tab_SuiviOF[[#This Row],[LOT]])-1),Tab_SuiviOF[[#This Row],[LOT]])</f>
        <v>A050M11</v>
      </c>
      <c r="H391" t="s">
        <v>926</v>
      </c>
      <c r="I391" t="str">
        <f>INDEX(Bd_PF!$E:$E,MATCH(Tab_SuiviOF[[#This Row],[REFERENCE]],Bd_PF!$C:$C,0))</f>
        <v>Protinut bte 0kg500 "TOL"</v>
      </c>
      <c r="J391" t="str">
        <f>INDEX(Bd_PF!$D:$D,MATCH(Tab_SuiviOF[[#This Row],[REFERENCE]],Bd_PF!$C:$C,0))</f>
        <v>SF00841</v>
      </c>
      <c r="K391" s="4">
        <f>INDEX(Bd_PF!$I:$I,MATCH(Tab_SuiviOF[[#This Row],[REFERENCE]],Bd_PF!$C:$C,0))</f>
        <v>0.5</v>
      </c>
      <c r="L391" t="str">
        <f>INDEX(Bd_PF!$J:$J,MATCH(Tab_SuiviOF[[#This Row],[REFERENCE]],Bd_PF!$C:$C,0))</f>
        <v>OTS</v>
      </c>
      <c r="M391" t="str">
        <f>INDEX(Bd_PF!$K:$K,MATCH(Tab_SuiviOF[[#This Row],[REFERENCE]],Bd_PF!$C:$C,0))</f>
        <v>Produit pesé</v>
      </c>
      <c r="N391" s="3">
        <v>43152</v>
      </c>
      <c r="O391" s="3">
        <v>43152</v>
      </c>
      <c r="P391" s="5">
        <f>YEAR(Tab_SuiviOF[[#This Row],[DATEFINREVISEE]])</f>
        <v>2018</v>
      </c>
      <c r="Q391" s="5">
        <f>MONTH(Tab_SuiviOF[[#This Row],[DATEFINREVISEE]])</f>
        <v>2</v>
      </c>
      <c r="R391" s="5">
        <f>WEEKNUM(Tab_SuiviOF[[#This Row],[DATEFINREVISEE]],21)</f>
        <v>8</v>
      </c>
      <c r="S391">
        <v>810</v>
      </c>
      <c r="T391">
        <v>810</v>
      </c>
      <c r="U391">
        <v>805</v>
      </c>
      <c r="V391" s="4">
        <f>Tab_SuiviOF[[#This Row],[QTEBL]]*Tab_SuiviOF[[#This Row],[POIDS NET]]</f>
        <v>402.5</v>
      </c>
      <c r="W391" s="4">
        <f>IFERROR(INDEX(Bd_MÉLANGES!$I:$I,MATCH('Bd_FABRICATIONS PF'!$G:$G,Bd_MÉLANGES!$J:$J,0)),0)</f>
        <v>403.8</v>
      </c>
      <c r="X391" s="4">
        <f>IFERROR(INDEX(Bd_MÉLANGES!$K:$K,MATCH(Tab_SuiviOF[[#This Row],[LOT A PRENDRE EN COMPTE]],Bd_MÉLANGES!$J:$J,0)),0)</f>
        <v>405</v>
      </c>
    </row>
    <row r="392" spans="1:24" hidden="1" x14ac:dyDescent="0.2">
      <c r="A392">
        <v>102</v>
      </c>
      <c r="B392">
        <v>5</v>
      </c>
      <c r="C392">
        <v>41410</v>
      </c>
      <c r="D392">
        <v>686942</v>
      </c>
      <c r="E392">
        <v>46237</v>
      </c>
      <c r="F392" t="str">
        <f t="array" ref="F392">INDEX(Bd_VENTILATIONS!$G:$G,MATCH(Tab_SuiviOF[[#This Row],[REFERENCE]]&amp;Tab_SuiviOF[[#This Row],[BLNO]],Bd_VENTILATIONS!$F:$F&amp;Bd_VENTILATIONS!$D:$D,0))</f>
        <v>A050M12-1</v>
      </c>
      <c r="G392" t="str">
        <f>IFERROR(MID(Tab_SuiviOF[[#This Row],[LOT]],1,SEARCH("-",Tab_SuiviOF[[#This Row],[LOT]])-1),Tab_SuiviOF[[#This Row],[LOT]])</f>
        <v>A050M12</v>
      </c>
      <c r="H392" t="s">
        <v>926</v>
      </c>
      <c r="I392" t="str">
        <f>INDEX(Bd_PF!$E:$E,MATCH(Tab_SuiviOF[[#This Row],[REFERENCE]],Bd_PF!$C:$C,0))</f>
        <v>Protinut bte 0kg500 "TOL"</v>
      </c>
      <c r="J392" t="str">
        <f>INDEX(Bd_PF!$D:$D,MATCH(Tab_SuiviOF[[#This Row],[REFERENCE]],Bd_PF!$C:$C,0))</f>
        <v>SF00841</v>
      </c>
      <c r="K392" s="4">
        <f>INDEX(Bd_PF!$I:$I,MATCH(Tab_SuiviOF[[#This Row],[REFERENCE]],Bd_PF!$C:$C,0))</f>
        <v>0.5</v>
      </c>
      <c r="L392" t="str">
        <f>INDEX(Bd_PF!$J:$J,MATCH(Tab_SuiviOF[[#This Row],[REFERENCE]],Bd_PF!$C:$C,0))</f>
        <v>OTS</v>
      </c>
      <c r="M392" t="str">
        <f>INDEX(Bd_PF!$K:$K,MATCH(Tab_SuiviOF[[#This Row],[REFERENCE]],Bd_PF!$C:$C,0))</f>
        <v>Produit pesé</v>
      </c>
      <c r="N392" s="3">
        <v>43152</v>
      </c>
      <c r="O392" s="3">
        <v>43152</v>
      </c>
      <c r="P392" s="5">
        <f>YEAR(Tab_SuiviOF[[#This Row],[DATEFINREVISEE]])</f>
        <v>2018</v>
      </c>
      <c r="Q392" s="5">
        <f>MONTH(Tab_SuiviOF[[#This Row],[DATEFINREVISEE]])</f>
        <v>2</v>
      </c>
      <c r="R392" s="5">
        <f>WEEKNUM(Tab_SuiviOF[[#This Row],[DATEFINREVISEE]],21)</f>
        <v>8</v>
      </c>
      <c r="S392">
        <v>810</v>
      </c>
      <c r="T392">
        <v>810</v>
      </c>
      <c r="U392">
        <v>801</v>
      </c>
      <c r="V392" s="4">
        <f>Tab_SuiviOF[[#This Row],[QTEBL]]*Tab_SuiviOF[[#This Row],[POIDS NET]]</f>
        <v>400.5</v>
      </c>
      <c r="W392" s="4">
        <f>IFERROR(INDEX(Bd_MÉLANGES!$I:$I,MATCH('Bd_FABRICATIONS PF'!$G:$G,Bd_MÉLANGES!$J:$J,0)),0)</f>
        <v>410.1</v>
      </c>
      <c r="X392" s="4">
        <f>IFERROR(INDEX(Bd_MÉLANGES!$K:$K,MATCH(Tab_SuiviOF[[#This Row],[LOT A PRENDRE EN COMPTE]],Bd_MÉLANGES!$J:$J,0)),0)</f>
        <v>405</v>
      </c>
    </row>
    <row r="393" spans="1:24" hidden="1" x14ac:dyDescent="0.2">
      <c r="A393">
        <v>102</v>
      </c>
      <c r="B393">
        <v>5</v>
      </c>
      <c r="C393">
        <v>41524</v>
      </c>
      <c r="D393">
        <v>688427</v>
      </c>
      <c r="E393">
        <v>46239</v>
      </c>
      <c r="F393" t="str">
        <f t="array" ref="F393">INDEX(Bd_VENTILATIONS!$G:$G,MATCH(Tab_SuiviOF[[#This Row],[REFERENCE]]&amp;Tab_SuiviOF[[#This Row],[BLNO]],Bd_VENTILATIONS!$F:$F&amp;Bd_VENTILATIONS!$D:$D,0))</f>
        <v>A050M04-8</v>
      </c>
      <c r="G393" t="str">
        <f>IFERROR(MID(Tab_SuiviOF[[#This Row],[LOT]],1,SEARCH("-",Tab_SuiviOF[[#This Row],[LOT]])-1),Tab_SuiviOF[[#This Row],[LOT]])</f>
        <v>A050M04</v>
      </c>
      <c r="H393" t="s">
        <v>819</v>
      </c>
      <c r="I393" t="str">
        <f>INDEX(Bd_PF!$E:$E,MATCH(Tab_SuiviOF[[#This Row],[REFERENCE]],Bd_PF!$C:$C,0))</f>
        <v>Hydrinstant parf. ananas avec sucre et édulc stick 30g Tonus line</v>
      </c>
      <c r="J393" t="str">
        <f>INDEX(Bd_PF!$D:$D,MATCH(Tab_SuiviOF[[#This Row],[REFERENCE]],Bd_PF!$C:$C,0))</f>
        <v>SF01292</v>
      </c>
      <c r="K393" s="4">
        <f>INDEX(Bd_PF!$I:$I,MATCH(Tab_SuiviOF[[#This Row],[REFERENCE]],Bd_PF!$C:$C,0))</f>
        <v>0.03</v>
      </c>
      <c r="L393" t="str">
        <f>INDEX(Bd_PF!$J:$J,MATCH(Tab_SuiviOF[[#This Row],[REFERENCE]],Bd_PF!$C:$C,0))</f>
        <v>Stick</v>
      </c>
      <c r="M393" t="str">
        <f>INDEX(Bd_PF!$K:$K,MATCH(Tab_SuiviOF[[#This Row],[REFERENCE]],Bd_PF!$C:$C,0))</f>
        <v>Produit pesé</v>
      </c>
      <c r="N393" s="3">
        <v>43152</v>
      </c>
      <c r="O393" s="3">
        <v>43152</v>
      </c>
      <c r="P393" s="5">
        <f>YEAR(Tab_SuiviOF[[#This Row],[DATEFINREVISEE]])</f>
        <v>2018</v>
      </c>
      <c r="Q393" s="5">
        <f>MONTH(Tab_SuiviOF[[#This Row],[DATEFINREVISEE]])</f>
        <v>2</v>
      </c>
      <c r="R393" s="5">
        <f>WEEKNUM(Tab_SuiviOF[[#This Row],[DATEFINREVISEE]],21)</f>
        <v>8</v>
      </c>
      <c r="S393">
        <v>2400</v>
      </c>
      <c r="T393">
        <v>2400</v>
      </c>
      <c r="U393">
        <v>2325</v>
      </c>
      <c r="V393" s="4">
        <f>Tab_SuiviOF[[#This Row],[QTEBL]]*Tab_SuiviOF[[#This Row],[POIDS NET]]</f>
        <v>69.75</v>
      </c>
      <c r="W393" s="4">
        <f>IFERROR(INDEX(Bd_MÉLANGES!$I:$I,MATCH('Bd_FABRICATIONS PF'!$G:$G,Bd_MÉLANGES!$J:$J,0)),0)</f>
        <v>71.900000000000006</v>
      </c>
      <c r="X393" s="4">
        <f>IFERROR(INDEX(Bd_MÉLANGES!$K:$K,MATCH(Tab_SuiviOF[[#This Row],[LOT A PRENDRE EN COMPTE]],Bd_MÉLANGES!$J:$J,0)),0)</f>
        <v>72.009999999999991</v>
      </c>
    </row>
    <row r="394" spans="1:24" hidden="1" x14ac:dyDescent="0.2">
      <c r="A394">
        <v>102</v>
      </c>
      <c r="B394">
        <v>5</v>
      </c>
      <c r="C394">
        <v>41556</v>
      </c>
      <c r="D394">
        <v>688878</v>
      </c>
      <c r="E394">
        <v>46245</v>
      </c>
      <c r="F394" t="str">
        <f t="array" ref="F394">INDEX(Bd_VENTILATIONS!$G:$G,MATCH(Tab_SuiviOF[[#This Row],[REFERENCE]]&amp;Tab_SuiviOF[[#This Row],[BLNO]],Bd_VENTILATIONS!$F:$F&amp;Bd_VENTILATIONS!$D:$D,0))</f>
        <v>A051M07-2</v>
      </c>
      <c r="G394" t="str">
        <f>IFERROR(MID(Tab_SuiviOF[[#This Row],[LOT]],1,SEARCH("-",Tab_SuiviOF[[#This Row],[LOT]])-1),Tab_SuiviOF[[#This Row],[LOT]])</f>
        <v>A051M07</v>
      </c>
      <c r="H394" t="s">
        <v>265</v>
      </c>
      <c r="I394" t="str">
        <f>INDEX(Bd_PF!$E:$E,MATCH(Tab_SuiviOF[[#This Row],[REFERENCE]],Bd_PF!$C:$C,0))</f>
        <v>Beignets de pomme de terre - Sac 1 kg "Nutrisens Restauration"</v>
      </c>
      <c r="J394" t="str">
        <f>INDEX(Bd_PF!$D:$D,MATCH(Tab_SuiviOF[[#This Row],[REFERENCE]],Bd_PF!$C:$C,0))</f>
        <v>SF01274</v>
      </c>
      <c r="K394" s="4">
        <f>INDEX(Bd_PF!$I:$I,MATCH(Tab_SuiviOF[[#This Row],[REFERENCE]],Bd_PF!$C:$C,0))</f>
        <v>1</v>
      </c>
      <c r="L394" t="str">
        <f>INDEX(Bd_PF!$J:$J,MATCH(Tab_SuiviOF[[#This Row],[REFERENCE]],Bd_PF!$C:$C,0))</f>
        <v>Tecse</v>
      </c>
      <c r="M394" t="str">
        <f>INDEX(Bd_PF!$K:$K,MATCH(Tab_SuiviOF[[#This Row],[REFERENCE]],Bd_PF!$C:$C,0))</f>
        <v>Produit pesé</v>
      </c>
      <c r="N394" s="3">
        <v>43152</v>
      </c>
      <c r="O394" s="3">
        <v>43152</v>
      </c>
      <c r="P394" s="5">
        <f>YEAR(Tab_SuiviOF[[#This Row],[DATEFINREVISEE]])</f>
        <v>2018</v>
      </c>
      <c r="Q394" s="5">
        <f>MONTH(Tab_SuiviOF[[#This Row],[DATEFINREVISEE]])</f>
        <v>2</v>
      </c>
      <c r="R394" s="5">
        <f>WEEKNUM(Tab_SuiviOF[[#This Row],[DATEFINREVISEE]],21)</f>
        <v>8</v>
      </c>
      <c r="S394">
        <v>300</v>
      </c>
      <c r="T394">
        <v>300</v>
      </c>
      <c r="U394">
        <v>280</v>
      </c>
      <c r="V394" s="4">
        <f>Tab_SuiviOF[[#This Row],[QTEBL]]*Tab_SuiviOF[[#This Row],[POIDS NET]]</f>
        <v>280</v>
      </c>
      <c r="W394" s="4">
        <f>IFERROR(INDEX(Bd_MÉLANGES!$I:$I,MATCH('Bd_FABRICATIONS PF'!$G:$G,Bd_MÉLANGES!$J:$J,0)),0)</f>
        <v>301.7</v>
      </c>
      <c r="X394" s="4">
        <f>IFERROR(INDEX(Bd_MÉLANGES!$K:$K,MATCH(Tab_SuiviOF[[#This Row],[LOT A PRENDRE EN COMPTE]],Bd_MÉLANGES!$J:$J,0)),0)</f>
        <v>300</v>
      </c>
    </row>
    <row r="395" spans="1:24" hidden="1" x14ac:dyDescent="0.2">
      <c r="A395">
        <v>102</v>
      </c>
      <c r="B395">
        <v>5</v>
      </c>
      <c r="C395">
        <v>41563</v>
      </c>
      <c r="D395">
        <v>688966</v>
      </c>
      <c r="E395">
        <v>46244</v>
      </c>
      <c r="F395" t="str">
        <f t="array" ref="F395">INDEX(Bd_VENTILATIONS!$G:$G,MATCH(Tab_SuiviOF[[#This Row],[REFERENCE]]&amp;Tab_SuiviOF[[#This Row],[BLNO]],Bd_VENTILATIONS!$F:$F&amp;Bd_VENTILATIONS!$D:$D,0))</f>
        <v>A052M01-1</v>
      </c>
      <c r="G395" t="str">
        <f>IFERROR(MID(Tab_SuiviOF[[#This Row],[LOT]],1,SEARCH("-",Tab_SuiviOF[[#This Row],[LOT]])-1),Tab_SuiviOF[[#This Row],[LOT]])</f>
        <v>A052M01</v>
      </c>
      <c r="H395" t="s">
        <v>468</v>
      </c>
      <c r="I395" t="str">
        <f>INDEX(Bd_PF!$E:$E,MATCH(Tab_SuiviOF[[#This Row],[REFERENCE]],Bd_PF!$C:$C,0))</f>
        <v>Bouillon de volaille 1 kg  "Nutrisens Performance"</v>
      </c>
      <c r="J395" t="str">
        <f>INDEX(Bd_PF!$D:$D,MATCH(Tab_SuiviOF[[#This Row],[REFERENCE]],Bd_PF!$C:$C,0))</f>
        <v>SF01313</v>
      </c>
      <c r="K395" s="4">
        <f>INDEX(Bd_PF!$I:$I,MATCH(Tab_SuiviOF[[#This Row],[REFERENCE]],Bd_PF!$C:$C,0))</f>
        <v>1</v>
      </c>
      <c r="L395" t="str">
        <f>INDEX(Bd_PF!$J:$J,MATCH(Tab_SuiviOF[[#This Row],[REFERENCE]],Bd_PF!$C:$C,0))</f>
        <v>OTS</v>
      </c>
      <c r="M395" t="str">
        <f>INDEX(Bd_PF!$K:$K,MATCH(Tab_SuiviOF[[#This Row],[REFERENCE]],Bd_PF!$C:$C,0))</f>
        <v>Produit pesé</v>
      </c>
      <c r="N395" s="3">
        <v>43152</v>
      </c>
      <c r="O395" s="3">
        <v>43152</v>
      </c>
      <c r="P395" s="5">
        <f>YEAR(Tab_SuiviOF[[#This Row],[DATEFINREVISEE]])</f>
        <v>2018</v>
      </c>
      <c r="Q395" s="5">
        <f>MONTH(Tab_SuiviOF[[#This Row],[DATEFINREVISEE]])</f>
        <v>2</v>
      </c>
      <c r="R395" s="5">
        <f>WEEKNUM(Tab_SuiviOF[[#This Row],[DATEFINREVISEE]],21)</f>
        <v>8</v>
      </c>
      <c r="S395">
        <v>140</v>
      </c>
      <c r="T395">
        <v>140</v>
      </c>
      <c r="U395">
        <v>137</v>
      </c>
      <c r="V395" s="4">
        <f>Tab_SuiviOF[[#This Row],[QTEBL]]*Tab_SuiviOF[[#This Row],[POIDS NET]]</f>
        <v>137</v>
      </c>
      <c r="W395" s="4">
        <f>IFERROR(INDEX(Bd_MÉLANGES!$I:$I,MATCH('Bd_FABRICATIONS PF'!$G:$G,Bd_MÉLANGES!$J:$J,0)),0)</f>
        <v>139.69999999999999</v>
      </c>
      <c r="X395" s="4">
        <f>IFERROR(INDEX(Bd_MÉLANGES!$K:$K,MATCH(Tab_SuiviOF[[#This Row],[LOT A PRENDRE EN COMPTE]],Bd_MÉLANGES!$J:$J,0)),0)</f>
        <v>140.00000000000003</v>
      </c>
    </row>
    <row r="396" spans="1:24" hidden="1" x14ac:dyDescent="0.2">
      <c r="A396">
        <v>102</v>
      </c>
      <c r="B396">
        <v>5</v>
      </c>
      <c r="C396">
        <v>41565</v>
      </c>
      <c r="D396">
        <v>688992</v>
      </c>
      <c r="E396">
        <v>46236</v>
      </c>
      <c r="F396" t="str">
        <f t="array" ref="F396">INDEX(Bd_VENTILATIONS!$G:$G,MATCH(Tab_SuiviOF[[#This Row],[REFERENCE]]&amp;Tab_SuiviOF[[#This Row],[BLNO]],Bd_VENTILATIONS!$F:$F&amp;Bd_VENTILATIONS!$D:$D,0))</f>
        <v>A051MR01-3</v>
      </c>
      <c r="G396" t="str">
        <f>IFERROR(MID(Tab_SuiviOF[[#This Row],[LOT]],1,SEARCH("-",Tab_SuiviOF[[#This Row],[LOT]])-1),Tab_SuiviOF[[#This Row],[LOT]])</f>
        <v>A051MR01</v>
      </c>
      <c r="H396" t="s">
        <v>1147</v>
      </c>
      <c r="I396" t="str">
        <f>INDEX(Bd_PF!$E:$E,MATCH(Tab_SuiviOF[[#This Row],[REFERENCE]],Bd_PF!$C:$C,0))</f>
        <v>Nutridej' céréales saveur biscuit sachet 35 g (ALLERGENES)</v>
      </c>
      <c r="J396" t="str">
        <f>INDEX(Bd_PF!$D:$D,MATCH(Tab_SuiviOF[[#This Row],[REFERENCE]],Bd_PF!$C:$C,0))</f>
        <v>SF01173</v>
      </c>
      <c r="K396" s="4">
        <f>INDEX(Bd_PF!$I:$I,MATCH(Tab_SuiviOF[[#This Row],[REFERENCE]],Bd_PF!$C:$C,0))</f>
        <v>3.5000000000000003E-2</v>
      </c>
      <c r="L396" t="str">
        <f>INDEX(Bd_PF!$J:$J,MATCH(Tab_SuiviOF[[#This Row],[REFERENCE]],Bd_PF!$C:$C,0))</f>
        <v>Rovema</v>
      </c>
      <c r="M396" t="str">
        <f>INDEX(Bd_PF!$K:$K,MATCH(Tab_SuiviOF[[#This Row],[REFERENCE]],Bd_PF!$C:$C,0))</f>
        <v>Produit pesé</v>
      </c>
      <c r="N396" s="3">
        <v>43152</v>
      </c>
      <c r="O396" s="3">
        <v>43152</v>
      </c>
      <c r="P396" s="5">
        <f>YEAR(Tab_SuiviOF[[#This Row],[DATEFINREVISEE]])</f>
        <v>2018</v>
      </c>
      <c r="Q396" s="5">
        <f>MONTH(Tab_SuiviOF[[#This Row],[DATEFINREVISEE]])</f>
        <v>2</v>
      </c>
      <c r="R396" s="5">
        <f>WEEKNUM(Tab_SuiviOF[[#This Row],[DATEFINREVISEE]],21)</f>
        <v>8</v>
      </c>
      <c r="S396">
        <v>2832</v>
      </c>
      <c r="T396">
        <v>2832</v>
      </c>
      <c r="U396">
        <v>2664</v>
      </c>
      <c r="V396" s="4">
        <f>Tab_SuiviOF[[#This Row],[QTEBL]]*Tab_SuiviOF[[#This Row],[POIDS NET]]</f>
        <v>93.240000000000009</v>
      </c>
      <c r="W396" s="4">
        <f>IFERROR(INDEX(Bd_MÉLANGES!$I:$I,MATCH('Bd_FABRICATIONS PF'!$G:$G,Bd_MÉLANGES!$J:$J,0)),0)</f>
        <v>0</v>
      </c>
      <c r="X396" s="4">
        <f>IFERROR(INDEX(Bd_MÉLANGES!$K:$K,MATCH(Tab_SuiviOF[[#This Row],[LOT A PRENDRE EN COMPTE]],Bd_MÉLANGES!$J:$J,0)),0)</f>
        <v>0</v>
      </c>
    </row>
    <row r="397" spans="1:24" hidden="1" x14ac:dyDescent="0.2">
      <c r="A397">
        <v>102</v>
      </c>
      <c r="B397">
        <v>5</v>
      </c>
      <c r="C397">
        <v>41566</v>
      </c>
      <c r="D397">
        <v>689025</v>
      </c>
      <c r="E397">
        <v>46240</v>
      </c>
      <c r="F397" t="str">
        <f t="array" ref="F397">INDEX(Bd_VENTILATIONS!$G:$G,MATCH(Tab_SuiviOF[[#This Row],[REFERENCE]]&amp;Tab_SuiviOF[[#This Row],[BLNO]],Bd_VENTILATIONS!$F:$F&amp;Bd_VENTILATIONS!$D:$D,0))</f>
        <v>A051MR02-3</v>
      </c>
      <c r="G397" t="str">
        <f>IFERROR(MID(Tab_SuiviOF[[#This Row],[LOT]],1,SEARCH("-",Tab_SuiviOF[[#This Row],[LOT]])-1),Tab_SuiviOF[[#This Row],[LOT]])</f>
        <v>A051MR02</v>
      </c>
      <c r="H397" t="s">
        <v>1149</v>
      </c>
      <c r="I397" t="str">
        <f>INDEX(Bd_PF!$E:$E,MATCH(Tab_SuiviOF[[#This Row],[REFERENCE]],Bd_PF!$C:$C,0))</f>
        <v>Nutridej' céréales saveur praliné sachet 35 g (ALLERGENES)</v>
      </c>
      <c r="J397" t="str">
        <f>INDEX(Bd_PF!$D:$D,MATCH(Tab_SuiviOF[[#This Row],[REFERENCE]],Bd_PF!$C:$C,0))</f>
        <v>SF01224</v>
      </c>
      <c r="K397" s="4">
        <f>INDEX(Bd_PF!$I:$I,MATCH(Tab_SuiviOF[[#This Row],[REFERENCE]],Bd_PF!$C:$C,0))</f>
        <v>3.5000000000000003E-2</v>
      </c>
      <c r="L397" t="str">
        <f>INDEX(Bd_PF!$J:$J,MATCH(Tab_SuiviOF[[#This Row],[REFERENCE]],Bd_PF!$C:$C,0))</f>
        <v>Rovema</v>
      </c>
      <c r="M397" t="str">
        <f>INDEX(Bd_PF!$K:$K,MATCH(Tab_SuiviOF[[#This Row],[REFERENCE]],Bd_PF!$C:$C,0))</f>
        <v>Produit pesé</v>
      </c>
      <c r="N397" s="3">
        <v>43152</v>
      </c>
      <c r="O397" s="3">
        <v>43152</v>
      </c>
      <c r="P397" s="5">
        <f>YEAR(Tab_SuiviOF[[#This Row],[DATEFINREVISEE]])</f>
        <v>2018</v>
      </c>
      <c r="Q397" s="5">
        <f>MONTH(Tab_SuiviOF[[#This Row],[DATEFINREVISEE]])</f>
        <v>2</v>
      </c>
      <c r="R397" s="5">
        <f>WEEKNUM(Tab_SuiviOF[[#This Row],[DATEFINREVISEE]],21)</f>
        <v>8</v>
      </c>
      <c r="S397">
        <v>2832</v>
      </c>
      <c r="T397">
        <v>2832</v>
      </c>
      <c r="U397">
        <v>2752</v>
      </c>
      <c r="V397" s="4">
        <f>Tab_SuiviOF[[#This Row],[QTEBL]]*Tab_SuiviOF[[#This Row],[POIDS NET]]</f>
        <v>96.320000000000007</v>
      </c>
      <c r="W397" s="4">
        <f>IFERROR(INDEX(Bd_MÉLANGES!$I:$I,MATCH('Bd_FABRICATIONS PF'!$G:$G,Bd_MÉLANGES!$J:$J,0)),0)</f>
        <v>0</v>
      </c>
      <c r="X397" s="4">
        <f>IFERROR(INDEX(Bd_MÉLANGES!$K:$K,MATCH(Tab_SuiviOF[[#This Row],[LOT A PRENDRE EN COMPTE]],Bd_MÉLANGES!$J:$J,0)),0)</f>
        <v>0</v>
      </c>
    </row>
    <row r="398" spans="1:24" hidden="1" x14ac:dyDescent="0.2">
      <c r="A398">
        <v>102</v>
      </c>
      <c r="B398">
        <v>5</v>
      </c>
      <c r="C398">
        <v>41568</v>
      </c>
      <c r="D398">
        <v>689042</v>
      </c>
      <c r="E398">
        <v>46242</v>
      </c>
      <c r="F398" t="str">
        <f t="array" ref="F398">INDEX(Bd_VENTILATIONS!$G:$G,MATCH(Tab_SuiviOF[[#This Row],[REFERENCE]]&amp;Tab_SuiviOF[[#This Row],[BLNO]],Bd_VENTILATIONS!$F:$F&amp;Bd_VENTILATIONS!$D:$D,0))</f>
        <v>A051MR05-2</v>
      </c>
      <c r="G398" t="str">
        <f>IFERROR(MID(Tab_SuiviOF[[#This Row],[LOT]],1,SEARCH("-",Tab_SuiviOF[[#This Row],[LOT]])-1),Tab_SuiviOF[[#This Row],[LOT]])</f>
        <v>A051MR05</v>
      </c>
      <c r="H398" t="s">
        <v>1160</v>
      </c>
      <c r="I398" t="str">
        <f>INDEX(Bd_PF!$E:$E,MATCH(Tab_SuiviOF[[#This Row],[REFERENCE]],Bd_PF!$C:$C,0))</f>
        <v>Céréal'nut HP+ saveur biscuit sachet 50 g (ALLERGENES)</v>
      </c>
      <c r="J398" t="str">
        <f>INDEX(Bd_PF!$D:$D,MATCH(Tab_SuiviOF[[#This Row],[REFERENCE]],Bd_PF!$C:$C,0))</f>
        <v>SF01220</v>
      </c>
      <c r="K398" s="4">
        <f>INDEX(Bd_PF!$I:$I,MATCH(Tab_SuiviOF[[#This Row],[REFERENCE]],Bd_PF!$C:$C,0))</f>
        <v>0.05</v>
      </c>
      <c r="L398" t="str">
        <f>INDEX(Bd_PF!$J:$J,MATCH(Tab_SuiviOF[[#This Row],[REFERENCE]],Bd_PF!$C:$C,0))</f>
        <v>Tecse</v>
      </c>
      <c r="M398" t="str">
        <f>INDEX(Bd_PF!$K:$K,MATCH(Tab_SuiviOF[[#This Row],[REFERENCE]],Bd_PF!$C:$C,0))</f>
        <v>Produit pesé</v>
      </c>
      <c r="N398" s="3">
        <v>43152</v>
      </c>
      <c r="O398" s="3">
        <v>43152</v>
      </c>
      <c r="P398" s="5">
        <f>YEAR(Tab_SuiviOF[[#This Row],[DATEFINREVISEE]])</f>
        <v>2018</v>
      </c>
      <c r="Q398" s="5">
        <f>MONTH(Tab_SuiviOF[[#This Row],[DATEFINREVISEE]])</f>
        <v>2</v>
      </c>
      <c r="R398" s="5">
        <f>WEEKNUM(Tab_SuiviOF[[#This Row],[DATEFINREVISEE]],21)</f>
        <v>8</v>
      </c>
      <c r="S398">
        <v>180</v>
      </c>
      <c r="T398">
        <v>180</v>
      </c>
      <c r="U398">
        <v>170</v>
      </c>
      <c r="V398" s="4">
        <f>Tab_SuiviOF[[#This Row],[QTEBL]]*Tab_SuiviOF[[#This Row],[POIDS NET]]</f>
        <v>8.5</v>
      </c>
      <c r="W398" s="4">
        <f>IFERROR(INDEX(Bd_MÉLANGES!$I:$I,MATCH('Bd_FABRICATIONS PF'!$G:$G,Bd_MÉLANGES!$J:$J,0)),0)</f>
        <v>0</v>
      </c>
      <c r="X398" s="4">
        <f>IFERROR(INDEX(Bd_MÉLANGES!$K:$K,MATCH(Tab_SuiviOF[[#This Row],[LOT A PRENDRE EN COMPTE]],Bd_MÉLANGES!$J:$J,0)),0)</f>
        <v>0</v>
      </c>
    </row>
    <row r="399" spans="1:24" hidden="1" x14ac:dyDescent="0.2">
      <c r="A399">
        <v>102</v>
      </c>
      <c r="B399">
        <v>5</v>
      </c>
      <c r="C399">
        <v>41570</v>
      </c>
      <c r="D399">
        <v>689143</v>
      </c>
      <c r="E399">
        <v>46241</v>
      </c>
      <c r="F399" t="str">
        <f t="array" ref="F399">INDEX(Bd_VENTILATIONS!$G:$G,MATCH(Tab_SuiviOF[[#This Row],[REFERENCE]]&amp;Tab_SuiviOF[[#This Row],[BLNO]],Bd_VENTILATIONS!$F:$F&amp;Bd_VENTILATIONS!$D:$D,0))</f>
        <v>A029MR03-2</v>
      </c>
      <c r="G399" t="str">
        <f>IFERROR(MID(Tab_SuiviOF[[#This Row],[LOT]],1,SEARCH("-",Tab_SuiviOF[[#This Row],[LOT]])-1),Tab_SuiviOF[[#This Row],[LOT]])</f>
        <v>A029MR03</v>
      </c>
      <c r="H399" t="s">
        <v>1162</v>
      </c>
      <c r="I399" t="str">
        <f>INDEX(Bd_PF!$E:$E,MATCH(Tab_SuiviOF[[#This Row],[REFERENCE]],Bd_PF!$C:$C,0))</f>
        <v>Céréal'nut HP+ avec édulcorants saveur biscuit sachet 50 g (ALLERGENES)</v>
      </c>
      <c r="J399" t="str">
        <f>INDEX(Bd_PF!$D:$D,MATCH(Tab_SuiviOF[[#This Row],[REFERENCE]],Bd_PF!$C:$C,0))</f>
        <v>SF01221</v>
      </c>
      <c r="K399" s="4">
        <f>INDEX(Bd_PF!$I:$I,MATCH(Tab_SuiviOF[[#This Row],[REFERENCE]],Bd_PF!$C:$C,0))</f>
        <v>0.05</v>
      </c>
      <c r="L399" t="str">
        <f>INDEX(Bd_PF!$J:$J,MATCH(Tab_SuiviOF[[#This Row],[REFERENCE]],Bd_PF!$C:$C,0))</f>
        <v>Tecse</v>
      </c>
      <c r="M399" t="str">
        <f>INDEX(Bd_PF!$K:$K,MATCH(Tab_SuiviOF[[#This Row],[REFERENCE]],Bd_PF!$C:$C,0))</f>
        <v>Produit pesé</v>
      </c>
      <c r="N399" s="3">
        <v>43152</v>
      </c>
      <c r="O399" s="3">
        <v>43152</v>
      </c>
      <c r="P399" s="5">
        <f>YEAR(Tab_SuiviOF[[#This Row],[DATEFINREVISEE]])</f>
        <v>2018</v>
      </c>
      <c r="Q399" s="5">
        <f>MONTH(Tab_SuiviOF[[#This Row],[DATEFINREVISEE]])</f>
        <v>2</v>
      </c>
      <c r="R399" s="5">
        <f>WEEKNUM(Tab_SuiviOF[[#This Row],[DATEFINREVISEE]],21)</f>
        <v>8</v>
      </c>
      <c r="S399">
        <v>180</v>
      </c>
      <c r="T399">
        <v>180</v>
      </c>
      <c r="U399">
        <v>151</v>
      </c>
      <c r="V399" s="4">
        <f>Tab_SuiviOF[[#This Row],[QTEBL]]*Tab_SuiviOF[[#This Row],[POIDS NET]]</f>
        <v>7.5500000000000007</v>
      </c>
      <c r="W399" s="4">
        <f>IFERROR(INDEX(Bd_MÉLANGES!$I:$I,MATCH('Bd_FABRICATIONS PF'!$G:$G,Bd_MÉLANGES!$J:$J,0)),0)</f>
        <v>0</v>
      </c>
      <c r="X399" s="4">
        <f>IFERROR(INDEX(Bd_MÉLANGES!$K:$K,MATCH(Tab_SuiviOF[[#This Row],[LOT A PRENDRE EN COMPTE]],Bd_MÉLANGES!$J:$J,0)),0)</f>
        <v>0</v>
      </c>
    </row>
    <row r="400" spans="1:24" hidden="1" x14ac:dyDescent="0.2">
      <c r="A400">
        <v>102</v>
      </c>
      <c r="B400">
        <v>5</v>
      </c>
      <c r="C400">
        <v>41571</v>
      </c>
      <c r="D400">
        <v>689150</v>
      </c>
      <c r="E400">
        <v>46234</v>
      </c>
      <c r="F400" t="str">
        <f t="array" ref="F400">INDEX(Bd_VENTILATIONS!$G:$G,MATCH(Tab_SuiviOF[[#This Row],[REFERENCE]]&amp;Tab_SuiviOF[[#This Row],[BLNO]],Bd_VENTILATIONS!$F:$F&amp;Bd_VENTILATIONS!$D:$D,0))</f>
        <v>AS08PU01-7</v>
      </c>
      <c r="G400" t="str">
        <f>IFERROR(MID(Tab_SuiviOF[[#This Row],[LOT]],1,SEARCH("-",Tab_SuiviOF[[#This Row],[LOT]])-1),Tab_SuiviOF[[#This Row],[LOT]])</f>
        <v>AS08PU01</v>
      </c>
      <c r="H400" t="s">
        <v>285</v>
      </c>
      <c r="I400" t="str">
        <f>INDEX(Bd_PF!$E:$E,MATCH(Tab_SuiviOF[[#This Row],[REFERENCE]],Bd_PF!$C:$C,0))</f>
        <v>Purée grand-mère salée sac 5 kg</v>
      </c>
      <c r="J400" t="str">
        <f>INDEX(Bd_PF!$D:$D,MATCH(Tab_SuiviOF[[#This Row],[REFERENCE]],Bd_PF!$C:$C,0))</f>
        <v>SF01288</v>
      </c>
      <c r="K400" s="4">
        <f>INDEX(Bd_PF!$I:$I,MATCH(Tab_SuiviOF[[#This Row],[REFERENCE]],Bd_PF!$C:$C,0))</f>
        <v>5</v>
      </c>
      <c r="L400" t="str">
        <f>INDEX(Bd_PF!$J:$J,MATCH(Tab_SuiviOF[[#This Row],[REFERENCE]],Bd_PF!$C:$C,0))</f>
        <v>Purée</v>
      </c>
      <c r="M400" t="str">
        <f>INDEX(Bd_PF!$K:$K,MATCH(Tab_SuiviOF[[#This Row],[REFERENCE]],Bd_PF!$C:$C,0))</f>
        <v>Purée</v>
      </c>
      <c r="N400" s="3">
        <v>43152</v>
      </c>
      <c r="O400" s="3">
        <v>43152</v>
      </c>
      <c r="P400" s="5">
        <f>YEAR(Tab_SuiviOF[[#This Row],[DATEFINREVISEE]])</f>
        <v>2018</v>
      </c>
      <c r="Q400" s="5">
        <f>MONTH(Tab_SuiviOF[[#This Row],[DATEFINREVISEE]])</f>
        <v>2</v>
      </c>
      <c r="R400" s="5">
        <f>WEEKNUM(Tab_SuiviOF[[#This Row],[DATEFINREVISEE]],21)</f>
        <v>8</v>
      </c>
      <c r="S400">
        <v>420</v>
      </c>
      <c r="T400">
        <v>420</v>
      </c>
      <c r="U400">
        <v>417</v>
      </c>
      <c r="V400" s="4">
        <f>Tab_SuiviOF[[#This Row],[QTEBL]]*Tab_SuiviOF[[#This Row],[POIDS NET]]</f>
        <v>2085</v>
      </c>
      <c r="W400" s="4">
        <f>IFERROR(INDEX(Bd_MÉLANGES!$I:$I,MATCH('Bd_FABRICATIONS PF'!$G:$G,Bd_MÉLANGES!$J:$J,0)),0)</f>
        <v>0</v>
      </c>
      <c r="X400" s="4">
        <f>IFERROR(INDEX(Bd_MÉLANGES!$K:$K,MATCH(Tab_SuiviOF[[#This Row],[LOT A PRENDRE EN COMPTE]],Bd_MÉLANGES!$J:$J,0)),0)</f>
        <v>0</v>
      </c>
    </row>
    <row r="401" spans="1:24" hidden="1" x14ac:dyDescent="0.2">
      <c r="A401">
        <v>102</v>
      </c>
      <c r="B401">
        <v>5</v>
      </c>
      <c r="C401">
        <v>41643</v>
      </c>
      <c r="D401">
        <v>689852</v>
      </c>
      <c r="E401">
        <v>46243</v>
      </c>
      <c r="F401" t="str">
        <f t="array" ref="F401">INDEX(Bd_VENTILATIONS!$G:$G,MATCH(Tab_SuiviOF[[#This Row],[REFERENCE]]&amp;Tab_SuiviOF[[#This Row],[BLNO]],Bd_VENTILATIONS!$F:$F&amp;Bd_VENTILATIONS!$D:$D,0))</f>
        <v>AS08PU01-7</v>
      </c>
      <c r="G401" t="str">
        <f>IFERROR(MID(Tab_SuiviOF[[#This Row],[LOT]],1,SEARCH("-",Tab_SuiviOF[[#This Row],[LOT]])-1),Tab_SuiviOF[[#This Row],[LOT]])</f>
        <v>AS08PU01</v>
      </c>
      <c r="H401" t="s">
        <v>289</v>
      </c>
      <c r="I401" t="str">
        <f>INDEX(Bd_PF!$E:$E,MATCH(Tab_SuiviOF[[#This Row],[REFERENCE]],Bd_PF!$C:$C,0))</f>
        <v>Purée grand-mère salée sac 15 kg</v>
      </c>
      <c r="J401" t="str">
        <f>INDEX(Bd_PF!$D:$D,MATCH(Tab_SuiviOF[[#This Row],[REFERENCE]],Bd_PF!$C:$C,0))</f>
        <v>SF01288</v>
      </c>
      <c r="K401" s="4">
        <f>INDEX(Bd_PF!$I:$I,MATCH(Tab_SuiviOF[[#This Row],[REFERENCE]],Bd_PF!$C:$C,0))</f>
        <v>15</v>
      </c>
      <c r="L401" t="str">
        <f>INDEX(Bd_PF!$J:$J,MATCH(Tab_SuiviOF[[#This Row],[REFERENCE]],Bd_PF!$C:$C,0))</f>
        <v>Purée</v>
      </c>
      <c r="M401" t="str">
        <f>INDEX(Bd_PF!$K:$K,MATCH(Tab_SuiviOF[[#This Row],[REFERENCE]],Bd_PF!$C:$C,0))</f>
        <v>Purée</v>
      </c>
      <c r="N401" s="3">
        <v>43152</v>
      </c>
      <c r="O401" s="3">
        <v>43152</v>
      </c>
      <c r="P401" s="5">
        <f>YEAR(Tab_SuiviOF[[#This Row],[DATEFINREVISEE]])</f>
        <v>2018</v>
      </c>
      <c r="Q401" s="5">
        <f>MONTH(Tab_SuiviOF[[#This Row],[DATEFINREVISEE]])</f>
        <v>2</v>
      </c>
      <c r="R401" s="5">
        <f>WEEKNUM(Tab_SuiviOF[[#This Row],[DATEFINREVISEE]],21)</f>
        <v>8</v>
      </c>
      <c r="S401">
        <v>160</v>
      </c>
      <c r="T401">
        <v>160</v>
      </c>
      <c r="U401">
        <v>159</v>
      </c>
      <c r="V401" s="4">
        <f>Tab_SuiviOF[[#This Row],[QTEBL]]*Tab_SuiviOF[[#This Row],[POIDS NET]]</f>
        <v>2385</v>
      </c>
      <c r="W401" s="4">
        <f>IFERROR(INDEX(Bd_MÉLANGES!$I:$I,MATCH('Bd_FABRICATIONS PF'!$G:$G,Bd_MÉLANGES!$J:$J,0)),0)</f>
        <v>0</v>
      </c>
      <c r="X401" s="4">
        <f>IFERROR(INDEX(Bd_MÉLANGES!$K:$K,MATCH(Tab_SuiviOF[[#This Row],[LOT A PRENDRE EN COMPTE]],Bd_MÉLANGES!$J:$J,0)),0)</f>
        <v>0</v>
      </c>
    </row>
    <row r="402" spans="1:24" hidden="1" x14ac:dyDescent="0.2">
      <c r="A402">
        <v>102</v>
      </c>
      <c r="B402">
        <v>5</v>
      </c>
      <c r="C402">
        <v>41327</v>
      </c>
      <c r="D402">
        <v>686257</v>
      </c>
      <c r="E402">
        <v>46259</v>
      </c>
      <c r="F402" t="str">
        <f t="array" ref="F402">INDEX(Bd_VENTILATIONS!$G:$G,MATCH(Tab_SuiviOF[[#This Row],[REFERENCE]]&amp;Tab_SuiviOF[[#This Row],[BLNO]],Bd_VENTILATIONS!$F:$F&amp;Bd_VENTILATIONS!$D:$D,0))</f>
        <v>A052M02-1</v>
      </c>
      <c r="G402" t="str">
        <f>IFERROR(MID(Tab_SuiviOF[[#This Row],[LOT]],1,SEARCH("-",Tab_SuiviOF[[#This Row],[LOT]])-1),Tab_SuiviOF[[#This Row],[LOT]])</f>
        <v>A052M02</v>
      </c>
      <c r="H402" t="s">
        <v>1023</v>
      </c>
      <c r="I402" t="str">
        <f>INDEX(Bd_PF!$E:$E,MATCH(Tab_SuiviOF[[#This Row],[REFERENCE]],Bd_PF!$C:$C,0))</f>
        <v>Mixé poulet aux petits légumes bte 350 g "TOL"</v>
      </c>
      <c r="J402" t="str">
        <f>INDEX(Bd_PF!$D:$D,MATCH(Tab_SuiviOF[[#This Row],[REFERENCE]],Bd_PF!$C:$C,0))</f>
        <v>SF01159</v>
      </c>
      <c r="K402" s="4">
        <f>INDEX(Bd_PF!$I:$I,MATCH(Tab_SuiviOF[[#This Row],[REFERENCE]],Bd_PF!$C:$C,0))</f>
        <v>0.35</v>
      </c>
      <c r="L402" t="str">
        <f>INDEX(Bd_PF!$J:$J,MATCH(Tab_SuiviOF[[#This Row],[REFERENCE]],Bd_PF!$C:$C,0))</f>
        <v>OTS</v>
      </c>
      <c r="M402" t="str">
        <f>INDEX(Bd_PF!$K:$K,MATCH(Tab_SuiviOF[[#This Row],[REFERENCE]],Bd_PF!$C:$C,0))</f>
        <v>Produit pesé</v>
      </c>
      <c r="N402" s="3">
        <v>43153</v>
      </c>
      <c r="O402" s="3">
        <v>43153</v>
      </c>
      <c r="P402" s="5">
        <f>YEAR(Tab_SuiviOF[[#This Row],[DATEFINREVISEE]])</f>
        <v>2018</v>
      </c>
      <c r="Q402" s="5">
        <f>MONTH(Tab_SuiviOF[[#This Row],[DATEFINREVISEE]])</f>
        <v>2</v>
      </c>
      <c r="R402" s="5">
        <f>WEEKNUM(Tab_SuiviOF[[#This Row],[DATEFINREVISEE]],21)</f>
        <v>8</v>
      </c>
      <c r="S402">
        <v>648</v>
      </c>
      <c r="T402">
        <v>648</v>
      </c>
      <c r="U402">
        <v>647</v>
      </c>
      <c r="V402" s="4">
        <f>Tab_SuiviOF[[#This Row],[QTEBL]]*Tab_SuiviOF[[#This Row],[POIDS NET]]</f>
        <v>226.45</v>
      </c>
      <c r="W402" s="4">
        <f>IFERROR(INDEX(Bd_MÉLANGES!$I:$I,MATCH('Bd_FABRICATIONS PF'!$G:$G,Bd_MÉLANGES!$J:$J,0)),0)</f>
        <v>227.5</v>
      </c>
      <c r="X402" s="4">
        <f>IFERROR(INDEX(Bd_MÉLANGES!$K:$K,MATCH(Tab_SuiviOF[[#This Row],[LOT A PRENDRE EN COMPTE]],Bd_MÉLANGES!$J:$J,0)),0)</f>
        <v>226.99999999999997</v>
      </c>
    </row>
    <row r="403" spans="1:24" hidden="1" x14ac:dyDescent="0.2">
      <c r="A403">
        <v>102</v>
      </c>
      <c r="B403">
        <v>5</v>
      </c>
      <c r="C403">
        <v>41402</v>
      </c>
      <c r="D403">
        <v>686870</v>
      </c>
      <c r="E403">
        <v>46265</v>
      </c>
      <c r="F403" t="str">
        <f t="array" ref="F403">INDEX(Bd_VENTILATIONS!$G:$G,MATCH(Tab_SuiviOF[[#This Row],[REFERENCE]]&amp;Tab_SuiviOF[[#This Row],[BLNO]],Bd_VENTILATIONS!$F:$F&amp;Bd_VENTILATIONS!$D:$D,0))</f>
        <v>A052M03-1</v>
      </c>
      <c r="G403" t="str">
        <f>IFERROR(MID(Tab_SuiviOF[[#This Row],[LOT]],1,SEARCH("-",Tab_SuiviOF[[#This Row],[LOT]])-1),Tab_SuiviOF[[#This Row],[LOT]])</f>
        <v>A052M03</v>
      </c>
      <c r="H403" t="s">
        <v>530</v>
      </c>
      <c r="I403" t="str">
        <f>INDEX(Bd_PF!$E:$E,MATCH(Tab_SuiviOF[[#This Row],[REFERENCE]],Bd_PF!$C:$C,0))</f>
        <v>Bouillon de boeuf 1 kg "NUTRISENS PERFORMANCE"</v>
      </c>
      <c r="J403" t="str">
        <f>INDEX(Bd_PF!$D:$D,MATCH(Tab_SuiviOF[[#This Row],[REFERENCE]],Bd_PF!$C:$C,0))</f>
        <v>SF01311</v>
      </c>
      <c r="K403" s="4">
        <f>INDEX(Bd_PF!$I:$I,MATCH(Tab_SuiviOF[[#This Row],[REFERENCE]],Bd_PF!$C:$C,0))</f>
        <v>1</v>
      </c>
      <c r="L403" t="str">
        <f>INDEX(Bd_PF!$J:$J,MATCH(Tab_SuiviOF[[#This Row],[REFERENCE]],Bd_PF!$C:$C,0))</f>
        <v>OTS</v>
      </c>
      <c r="M403" t="str">
        <f>INDEX(Bd_PF!$K:$K,MATCH(Tab_SuiviOF[[#This Row],[REFERENCE]],Bd_PF!$C:$C,0))</f>
        <v>Produit pesé</v>
      </c>
      <c r="N403" s="3">
        <v>43153</v>
      </c>
      <c r="O403" s="3">
        <v>43153</v>
      </c>
      <c r="P403" s="5">
        <f>YEAR(Tab_SuiviOF[[#This Row],[DATEFINREVISEE]])</f>
        <v>2018</v>
      </c>
      <c r="Q403" s="5">
        <f>MONTH(Tab_SuiviOF[[#This Row],[DATEFINREVISEE]])</f>
        <v>2</v>
      </c>
      <c r="R403" s="5">
        <f>WEEKNUM(Tab_SuiviOF[[#This Row],[DATEFINREVISEE]],21)</f>
        <v>8</v>
      </c>
      <c r="S403">
        <v>270</v>
      </c>
      <c r="T403">
        <v>270</v>
      </c>
      <c r="U403">
        <v>265</v>
      </c>
      <c r="V403" s="4">
        <f>Tab_SuiviOF[[#This Row],[QTEBL]]*Tab_SuiviOF[[#This Row],[POIDS NET]]</f>
        <v>265</v>
      </c>
      <c r="W403" s="4">
        <f>IFERROR(INDEX(Bd_MÉLANGES!$I:$I,MATCH('Bd_FABRICATIONS PF'!$G:$G,Bd_MÉLANGES!$J:$J,0)),0)</f>
        <v>270</v>
      </c>
      <c r="X403" s="4">
        <f>IFERROR(INDEX(Bd_MÉLANGES!$K:$K,MATCH(Tab_SuiviOF[[#This Row],[LOT A PRENDRE EN COMPTE]],Bd_MÉLANGES!$J:$J,0)),0)</f>
        <v>269.99999999999994</v>
      </c>
    </row>
    <row r="404" spans="1:24" hidden="1" x14ac:dyDescent="0.2">
      <c r="A404">
        <v>102</v>
      </c>
      <c r="B404">
        <v>5</v>
      </c>
      <c r="C404">
        <v>41404</v>
      </c>
      <c r="D404">
        <v>686888</v>
      </c>
      <c r="E404">
        <v>46271</v>
      </c>
      <c r="F404" t="str">
        <f t="array" ref="F404">INDEX(Bd_VENTILATIONS!$G:$G,MATCH(Tab_SuiviOF[[#This Row],[REFERENCE]]&amp;Tab_SuiviOF[[#This Row],[BLNO]],Bd_VENTILATIONS!$F:$F&amp;Bd_VENTILATIONS!$D:$D,0))</f>
        <v>A052M05-1</v>
      </c>
      <c r="G404" t="str">
        <f>IFERROR(MID(Tab_SuiviOF[[#This Row],[LOT]],1,SEARCH("-",Tab_SuiviOF[[#This Row],[LOT]])-1),Tab_SuiviOF[[#This Row],[LOT]])</f>
        <v>A052M05</v>
      </c>
      <c r="H404" t="s">
        <v>471</v>
      </c>
      <c r="I404" t="str">
        <f>INDEX(Bd_PF!$E:$E,MATCH(Tab_SuiviOF[[#This Row],[REFERENCE]],Bd_PF!$C:$C,0))</f>
        <v>Fonds brun 1 kg  "Nutrisens Performance"</v>
      </c>
      <c r="J404" t="str">
        <f>INDEX(Bd_PF!$D:$D,MATCH(Tab_SuiviOF[[#This Row],[REFERENCE]],Bd_PF!$C:$C,0))</f>
        <v>SF01322</v>
      </c>
      <c r="K404" s="4">
        <f>INDEX(Bd_PF!$I:$I,MATCH(Tab_SuiviOF[[#This Row],[REFERENCE]],Bd_PF!$C:$C,0))</f>
        <v>1</v>
      </c>
      <c r="L404" t="str">
        <f>INDEX(Bd_PF!$J:$J,MATCH(Tab_SuiviOF[[#This Row],[REFERENCE]],Bd_PF!$C:$C,0))</f>
        <v>OTS</v>
      </c>
      <c r="M404" t="str">
        <f>INDEX(Bd_PF!$K:$K,MATCH(Tab_SuiviOF[[#This Row],[REFERENCE]],Bd_PF!$C:$C,0))</f>
        <v>Produit pesé</v>
      </c>
      <c r="N404" s="3">
        <v>43153</v>
      </c>
      <c r="O404" s="3">
        <v>43153</v>
      </c>
      <c r="P404" s="5">
        <f>YEAR(Tab_SuiviOF[[#This Row],[DATEFINREVISEE]])</f>
        <v>2018</v>
      </c>
      <c r="Q404" s="5">
        <f>MONTH(Tab_SuiviOF[[#This Row],[DATEFINREVISEE]])</f>
        <v>2</v>
      </c>
      <c r="R404" s="5">
        <f>WEEKNUM(Tab_SuiviOF[[#This Row],[DATEFINREVISEE]],21)</f>
        <v>8</v>
      </c>
      <c r="S404">
        <v>324</v>
      </c>
      <c r="T404">
        <v>324</v>
      </c>
      <c r="U404">
        <v>318</v>
      </c>
      <c r="V404" s="4">
        <f>Tab_SuiviOF[[#This Row],[QTEBL]]*Tab_SuiviOF[[#This Row],[POIDS NET]]</f>
        <v>318</v>
      </c>
      <c r="W404" s="4">
        <f>IFERROR(INDEX(Bd_MÉLANGES!$I:$I,MATCH('Bd_FABRICATIONS PF'!$G:$G,Bd_MÉLANGES!$J:$J,0)),0)</f>
        <v>323.7</v>
      </c>
      <c r="X404" s="4">
        <f>IFERROR(INDEX(Bd_MÉLANGES!$K:$K,MATCH(Tab_SuiviOF[[#This Row],[LOT A PRENDRE EN COMPTE]],Bd_MÉLANGES!$J:$J,0)),0)</f>
        <v>323.97999999999996</v>
      </c>
    </row>
    <row r="405" spans="1:24" hidden="1" x14ac:dyDescent="0.2">
      <c r="A405">
        <v>102</v>
      </c>
      <c r="B405">
        <v>5</v>
      </c>
      <c r="C405">
        <v>41406</v>
      </c>
      <c r="D405">
        <v>686912</v>
      </c>
      <c r="E405">
        <v>46273</v>
      </c>
      <c r="F405" t="str">
        <f t="array" ref="F405">INDEX(Bd_VENTILATIONS!$G:$G,MATCH(Tab_SuiviOF[[#This Row],[REFERENCE]]&amp;Tab_SuiviOF[[#This Row],[BLNO]],Bd_VENTILATIONS!$F:$F&amp;Bd_VENTILATIONS!$D:$D,0))</f>
        <v>A052M06-1</v>
      </c>
      <c r="G405" t="str">
        <f>IFERROR(MID(Tab_SuiviOF[[#This Row],[LOT]],1,SEARCH("-",Tab_SuiviOF[[#This Row],[LOT]])-1),Tab_SuiviOF[[#This Row],[LOT]])</f>
        <v>A052M06</v>
      </c>
      <c r="H405" t="s">
        <v>474</v>
      </c>
      <c r="I405" t="str">
        <f>INDEX(Bd_PF!$E:$E,MATCH(Tab_SuiviOF[[#This Row],[REFERENCE]],Bd_PF!$C:$C,0))</f>
        <v>Fumet de crustacés 1 kg  "Nutrisens Performance"</v>
      </c>
      <c r="J405" t="str">
        <f>INDEX(Bd_PF!$D:$D,MATCH(Tab_SuiviOF[[#This Row],[REFERENCE]],Bd_PF!$C:$C,0))</f>
        <v>SF01316</v>
      </c>
      <c r="K405" s="4">
        <f>INDEX(Bd_PF!$I:$I,MATCH(Tab_SuiviOF[[#This Row],[REFERENCE]],Bd_PF!$C:$C,0))</f>
        <v>1</v>
      </c>
      <c r="L405" t="str">
        <f>INDEX(Bd_PF!$J:$J,MATCH(Tab_SuiviOF[[#This Row],[REFERENCE]],Bd_PF!$C:$C,0))</f>
        <v>OTS</v>
      </c>
      <c r="M405" t="str">
        <f>INDEX(Bd_PF!$K:$K,MATCH(Tab_SuiviOF[[#This Row],[REFERENCE]],Bd_PF!$C:$C,0))</f>
        <v>Produit pesé</v>
      </c>
      <c r="N405" s="3">
        <v>43153</v>
      </c>
      <c r="O405" s="3">
        <v>43153</v>
      </c>
      <c r="P405" s="5">
        <f>YEAR(Tab_SuiviOF[[#This Row],[DATEFINREVISEE]])</f>
        <v>2018</v>
      </c>
      <c r="Q405" s="5">
        <f>MONTH(Tab_SuiviOF[[#This Row],[DATEFINREVISEE]])</f>
        <v>2</v>
      </c>
      <c r="R405" s="5">
        <f>WEEKNUM(Tab_SuiviOF[[#This Row],[DATEFINREVISEE]],21)</f>
        <v>8</v>
      </c>
      <c r="S405">
        <v>54</v>
      </c>
      <c r="T405">
        <v>54</v>
      </c>
      <c r="U405">
        <v>52</v>
      </c>
      <c r="V405" s="4">
        <f>Tab_SuiviOF[[#This Row],[QTEBL]]*Tab_SuiviOF[[#This Row],[POIDS NET]]</f>
        <v>52</v>
      </c>
      <c r="W405" s="4">
        <f>IFERROR(INDEX(Bd_MÉLANGES!$I:$I,MATCH('Bd_FABRICATIONS PF'!$G:$G,Bd_MÉLANGES!$J:$J,0)),0)</f>
        <v>54</v>
      </c>
      <c r="X405" s="4">
        <f>IFERROR(INDEX(Bd_MÉLANGES!$K:$K,MATCH(Tab_SuiviOF[[#This Row],[LOT A PRENDRE EN COMPTE]],Bd_MÉLANGES!$J:$J,0)),0)</f>
        <v>53.99</v>
      </c>
    </row>
    <row r="406" spans="1:24" hidden="1" x14ac:dyDescent="0.2">
      <c r="A406">
        <v>102</v>
      </c>
      <c r="B406">
        <v>5</v>
      </c>
      <c r="C406">
        <v>41412</v>
      </c>
      <c r="D406">
        <v>686951</v>
      </c>
      <c r="E406">
        <v>46276</v>
      </c>
      <c r="F406" t="str">
        <f t="array" ref="F406">INDEX(Bd_VENTILATIONS!$G:$G,MATCH(Tab_SuiviOF[[#This Row],[REFERENCE]]&amp;Tab_SuiviOF[[#This Row],[BLNO]],Bd_VENTILATIONS!$F:$F&amp;Bd_VENTILATIONS!$D:$D,0))</f>
        <v>A052M04-3</v>
      </c>
      <c r="G406" t="str">
        <f>IFERROR(MID(Tab_SuiviOF[[#This Row],[LOT]],1,SEARCH("-",Tab_SuiviOF[[#This Row],[LOT]])-1),Tab_SuiviOF[[#This Row],[LOT]])</f>
        <v>A052M04</v>
      </c>
      <c r="H406" t="s">
        <v>572</v>
      </c>
      <c r="I406" t="str">
        <f>INDEX(Bd_PF!$E:$E,MATCH(Tab_SuiviOF[[#This Row],[REFERENCE]],Bd_PF!$C:$C,0))</f>
        <v>Potage instant tomate salé 20g "NUTRISENS PERFORMANCE"</v>
      </c>
      <c r="J406" t="str">
        <f>INDEX(Bd_PF!$D:$D,MATCH(Tab_SuiviOF[[#This Row],[REFERENCE]],Bd_PF!$C:$C,0))</f>
        <v>SF01422</v>
      </c>
      <c r="K406" s="4">
        <f>INDEX(Bd_PF!$I:$I,MATCH(Tab_SuiviOF[[#This Row],[REFERENCE]],Bd_PF!$C:$C,0))</f>
        <v>0.02</v>
      </c>
      <c r="L406" t="str">
        <f>INDEX(Bd_PF!$J:$J,MATCH(Tab_SuiviOF[[#This Row],[REFERENCE]],Bd_PF!$C:$C,0))</f>
        <v>Rovema</v>
      </c>
      <c r="M406" t="str">
        <f>INDEX(Bd_PF!$K:$K,MATCH(Tab_SuiviOF[[#This Row],[REFERENCE]],Bd_PF!$C:$C,0))</f>
        <v>Produit pesé</v>
      </c>
      <c r="N406" s="3">
        <v>43152</v>
      </c>
      <c r="O406" s="3">
        <v>43153</v>
      </c>
      <c r="P406" s="5">
        <f>YEAR(Tab_SuiviOF[[#This Row],[DATEFINREVISEE]])</f>
        <v>2018</v>
      </c>
      <c r="Q406" s="5">
        <f>MONTH(Tab_SuiviOF[[#This Row],[DATEFINREVISEE]])</f>
        <v>2</v>
      </c>
      <c r="R406" s="5">
        <f>WEEKNUM(Tab_SuiviOF[[#This Row],[DATEFINREVISEE]],21)</f>
        <v>8</v>
      </c>
      <c r="S406">
        <v>20000</v>
      </c>
      <c r="T406">
        <v>20000</v>
      </c>
      <c r="U406">
        <v>18860</v>
      </c>
      <c r="V406" s="4">
        <f>Tab_SuiviOF[[#This Row],[QTEBL]]*Tab_SuiviOF[[#This Row],[POIDS NET]]</f>
        <v>377.2</v>
      </c>
      <c r="W406" s="4">
        <f>IFERROR(INDEX(Bd_MÉLANGES!$I:$I,MATCH('Bd_FABRICATIONS PF'!$G:$G,Bd_MÉLANGES!$J:$J,0)),0)</f>
        <v>408.1</v>
      </c>
      <c r="X406" s="4">
        <f>IFERROR(INDEX(Bd_MÉLANGES!$K:$K,MATCH(Tab_SuiviOF[[#This Row],[LOT A PRENDRE EN COMPTE]],Bd_MÉLANGES!$J:$J,0)),0)</f>
        <v>399.99999999999994</v>
      </c>
    </row>
    <row r="407" spans="1:24" hidden="1" x14ac:dyDescent="0.2">
      <c r="A407">
        <v>102</v>
      </c>
      <c r="B407">
        <v>5</v>
      </c>
      <c r="C407">
        <v>41414</v>
      </c>
      <c r="D407">
        <v>686977</v>
      </c>
      <c r="E407">
        <v>46288</v>
      </c>
      <c r="F407" t="str">
        <f t="array" ref="F407">INDEX(Bd_VENTILATIONS!$G:$G,MATCH(Tab_SuiviOF[[#This Row],[REFERENCE]]&amp;Tab_SuiviOF[[#This Row],[BLNO]],Bd_VENTILATIONS!$F:$F&amp;Bd_VENTILATIONS!$D:$D,0))</f>
        <v>A051M09-2</v>
      </c>
      <c r="G407" t="str">
        <f>IFERROR(MID(Tab_SuiviOF[[#This Row],[LOT]],1,SEARCH("-",Tab_SuiviOF[[#This Row],[LOT]])-1),Tab_SuiviOF[[#This Row],[LOT]])</f>
        <v>A051M09</v>
      </c>
      <c r="H407" t="s">
        <v>744</v>
      </c>
      <c r="I407" t="str">
        <f>INDEX(Bd_PF!$E:$E,MATCH(Tab_SuiviOF[[#This Row],[REFERENCE]],Bd_PF!$C:$C,0))</f>
        <v>Crème de champignon HP HC - sachet 70g - Tonus Line</v>
      </c>
      <c r="J407" t="str">
        <f>INDEX(Bd_PF!$D:$D,MATCH(Tab_SuiviOF[[#This Row],[REFERENCE]],Bd_PF!$C:$C,0))</f>
        <v>SF00985</v>
      </c>
      <c r="K407" s="4">
        <f>INDEX(Bd_PF!$I:$I,MATCH(Tab_SuiviOF[[#This Row],[REFERENCE]],Bd_PF!$C:$C,0))</f>
        <v>7.0000000000000007E-2</v>
      </c>
      <c r="L407" t="str">
        <f>INDEX(Bd_PF!$J:$J,MATCH(Tab_SuiviOF[[#This Row],[REFERENCE]],Bd_PF!$C:$C,0))</f>
        <v>Tecse</v>
      </c>
      <c r="M407" t="str">
        <f>INDEX(Bd_PF!$K:$K,MATCH(Tab_SuiviOF[[#This Row],[REFERENCE]],Bd_PF!$C:$C,0))</f>
        <v>Produit pesé</v>
      </c>
      <c r="N407" s="3">
        <v>43153</v>
      </c>
      <c r="O407" s="3">
        <v>43153</v>
      </c>
      <c r="P407" s="5">
        <f>YEAR(Tab_SuiviOF[[#This Row],[DATEFINREVISEE]])</f>
        <v>2018</v>
      </c>
      <c r="Q407" s="5">
        <f>MONTH(Tab_SuiviOF[[#This Row],[DATEFINREVISEE]])</f>
        <v>2</v>
      </c>
      <c r="R407" s="5">
        <f>WEEKNUM(Tab_SuiviOF[[#This Row],[DATEFINREVISEE]],21)</f>
        <v>8</v>
      </c>
      <c r="S407">
        <v>5184</v>
      </c>
      <c r="T407">
        <v>5184</v>
      </c>
      <c r="U407">
        <v>4970</v>
      </c>
      <c r="V407" s="4">
        <f>Tab_SuiviOF[[#This Row],[QTEBL]]*Tab_SuiviOF[[#This Row],[POIDS NET]]</f>
        <v>347.90000000000003</v>
      </c>
      <c r="W407" s="4">
        <f>IFERROR(INDEX(Bd_MÉLANGES!$I:$I,MATCH('Bd_FABRICATIONS PF'!$G:$G,Bd_MÉLANGES!$J:$J,0)),0)</f>
        <v>362.3</v>
      </c>
      <c r="X407" s="4">
        <f>IFERROR(INDEX(Bd_MÉLANGES!$K:$K,MATCH(Tab_SuiviOF[[#This Row],[LOT A PRENDRE EN COMPTE]],Bd_MÉLANGES!$J:$J,0)),0)</f>
        <v>363</v>
      </c>
    </row>
    <row r="408" spans="1:24" hidden="1" x14ac:dyDescent="0.2">
      <c r="A408">
        <v>102</v>
      </c>
      <c r="B408">
        <v>5</v>
      </c>
      <c r="C408">
        <v>41541</v>
      </c>
      <c r="D408">
        <v>688653</v>
      </c>
      <c r="E408">
        <v>46285</v>
      </c>
      <c r="F408" t="str">
        <f t="array" ref="F408">INDEX(Bd_VENTILATIONS!$G:$G,MATCH(Tab_SuiviOF[[#This Row],[REFERENCE]]&amp;Tab_SuiviOF[[#This Row],[BLNO]],Bd_VENTILATIONS!$F:$F&amp;Bd_VENTILATIONS!$D:$D,0))</f>
        <v>A050MR07-8</v>
      </c>
      <c r="G408" t="str">
        <f>IFERROR(MID(Tab_SuiviOF[[#This Row],[LOT]],1,SEARCH("-",Tab_SuiviOF[[#This Row],[LOT]])-1),Tab_SuiviOF[[#This Row],[LOT]])</f>
        <v>A050MR07</v>
      </c>
      <c r="H408" t="s">
        <v>821</v>
      </c>
      <c r="I408" t="str">
        <f>INDEX(Bd_PF!$E:$E,MATCH(Tab_SuiviOF[[#This Row],[REFERENCE]],Bd_PF!$C:$C,0))</f>
        <v>Hydrinstant parf. citron avec sucre et édulc stick 30g Tonus line</v>
      </c>
      <c r="J408" t="str">
        <f>INDEX(Bd_PF!$D:$D,MATCH(Tab_SuiviOF[[#This Row],[REFERENCE]],Bd_PF!$C:$C,0))</f>
        <v>SF01293</v>
      </c>
      <c r="K408" s="4">
        <f>INDEX(Bd_PF!$I:$I,MATCH(Tab_SuiviOF[[#This Row],[REFERENCE]],Bd_PF!$C:$C,0))</f>
        <v>0.03</v>
      </c>
      <c r="L408" t="str">
        <f>INDEX(Bd_PF!$J:$J,MATCH(Tab_SuiviOF[[#This Row],[REFERENCE]],Bd_PF!$C:$C,0))</f>
        <v>Stick</v>
      </c>
      <c r="M408" t="str">
        <f>INDEX(Bd_PF!$K:$K,MATCH(Tab_SuiviOF[[#This Row],[REFERENCE]],Bd_PF!$C:$C,0))</f>
        <v>Produit pesé</v>
      </c>
      <c r="N408" s="3">
        <v>43153</v>
      </c>
      <c r="O408" s="3">
        <v>43153</v>
      </c>
      <c r="P408" s="5">
        <f>YEAR(Tab_SuiviOF[[#This Row],[DATEFINREVISEE]])</f>
        <v>2018</v>
      </c>
      <c r="Q408" s="5">
        <f>MONTH(Tab_SuiviOF[[#This Row],[DATEFINREVISEE]])</f>
        <v>2</v>
      </c>
      <c r="R408" s="5">
        <f>WEEKNUM(Tab_SuiviOF[[#This Row],[DATEFINREVISEE]],21)</f>
        <v>8</v>
      </c>
      <c r="S408">
        <v>7020</v>
      </c>
      <c r="T408">
        <v>7020</v>
      </c>
      <c r="U408">
        <v>3330</v>
      </c>
      <c r="V408" s="4">
        <f>Tab_SuiviOF[[#This Row],[QTEBL]]*Tab_SuiviOF[[#This Row],[POIDS NET]]</f>
        <v>99.899999999999991</v>
      </c>
      <c r="W408" s="4">
        <f>IFERROR(INDEX(Bd_MÉLANGES!$I:$I,MATCH('Bd_FABRICATIONS PF'!$G:$G,Bd_MÉLANGES!$J:$J,0)),0)</f>
        <v>0</v>
      </c>
      <c r="X408" s="4">
        <f>IFERROR(INDEX(Bd_MÉLANGES!$K:$K,MATCH(Tab_SuiviOF[[#This Row],[LOT A PRENDRE EN COMPTE]],Bd_MÉLANGES!$J:$J,0)),0)</f>
        <v>0</v>
      </c>
    </row>
    <row r="409" spans="1:24" hidden="1" x14ac:dyDescent="0.2">
      <c r="A409">
        <v>102</v>
      </c>
      <c r="B409">
        <v>5</v>
      </c>
      <c r="C409">
        <v>41552</v>
      </c>
      <c r="D409">
        <v>688777</v>
      </c>
      <c r="E409">
        <v>46274</v>
      </c>
      <c r="F409" t="str">
        <f t="array" ref="F409">INDEX(Bd_VENTILATIONS!$G:$G,MATCH(Tab_SuiviOF[[#This Row],[REFERENCE]]&amp;Tab_SuiviOF[[#This Row],[BLNO]],Bd_VENTILATIONS!$F:$F&amp;Bd_VENTILATIONS!$D:$D,0))</f>
        <v>A050MR09-8</v>
      </c>
      <c r="G409" t="str">
        <f>IFERROR(MID(Tab_SuiviOF[[#This Row],[LOT]],1,SEARCH("-",Tab_SuiviOF[[#This Row],[LOT]])-1),Tab_SuiviOF[[#This Row],[LOT]])</f>
        <v>A050MR09</v>
      </c>
      <c r="H409" t="s">
        <v>827</v>
      </c>
      <c r="I409" t="str">
        <f>INDEX(Bd_PF!$E:$E,MATCH(Tab_SuiviOF[[#This Row],[REFERENCE]],Bd_PF!$C:$C,0))</f>
        <v>Hydrinstant parf.thé-pêche avec sucre et édulc stick 30g Tonus line</v>
      </c>
      <c r="J409" t="str">
        <f>INDEX(Bd_PF!$D:$D,MATCH(Tab_SuiviOF[[#This Row],[REFERENCE]],Bd_PF!$C:$C,0))</f>
        <v>SF01296</v>
      </c>
      <c r="K409" s="4">
        <f>INDEX(Bd_PF!$I:$I,MATCH(Tab_SuiviOF[[#This Row],[REFERENCE]],Bd_PF!$C:$C,0))</f>
        <v>0.03</v>
      </c>
      <c r="L409" t="str">
        <f>INDEX(Bd_PF!$J:$J,MATCH(Tab_SuiviOF[[#This Row],[REFERENCE]],Bd_PF!$C:$C,0))</f>
        <v>Stick</v>
      </c>
      <c r="M409" t="str">
        <f>INDEX(Bd_PF!$K:$K,MATCH(Tab_SuiviOF[[#This Row],[REFERENCE]],Bd_PF!$C:$C,0))</f>
        <v>Produit pesé</v>
      </c>
      <c r="N409" s="3">
        <v>43152</v>
      </c>
      <c r="O409" s="3">
        <v>43153</v>
      </c>
      <c r="P409" s="5">
        <f>YEAR(Tab_SuiviOF[[#This Row],[DATEFINREVISEE]])</f>
        <v>2018</v>
      </c>
      <c r="Q409" s="5">
        <f>MONTH(Tab_SuiviOF[[#This Row],[DATEFINREVISEE]])</f>
        <v>2</v>
      </c>
      <c r="R409" s="5">
        <f>WEEKNUM(Tab_SuiviOF[[#This Row],[DATEFINREVISEE]],21)</f>
        <v>8</v>
      </c>
      <c r="S409">
        <v>4680</v>
      </c>
      <c r="T409">
        <v>4680</v>
      </c>
      <c r="U409">
        <v>5505</v>
      </c>
      <c r="V409" s="4">
        <f>Tab_SuiviOF[[#This Row],[QTEBL]]*Tab_SuiviOF[[#This Row],[POIDS NET]]</f>
        <v>165.15</v>
      </c>
      <c r="W409" s="4">
        <f>IFERROR(INDEX(Bd_MÉLANGES!$I:$I,MATCH('Bd_FABRICATIONS PF'!$G:$G,Bd_MÉLANGES!$J:$J,0)),0)</f>
        <v>0</v>
      </c>
      <c r="X409" s="4">
        <f>IFERROR(INDEX(Bd_MÉLANGES!$K:$K,MATCH(Tab_SuiviOF[[#This Row],[LOT A PRENDRE EN COMPTE]],Bd_MÉLANGES!$J:$J,0)),0)</f>
        <v>0</v>
      </c>
    </row>
    <row r="410" spans="1:24" hidden="1" x14ac:dyDescent="0.2">
      <c r="A410">
        <v>102</v>
      </c>
      <c r="B410">
        <v>5</v>
      </c>
      <c r="C410">
        <v>41558</v>
      </c>
      <c r="D410">
        <v>688889</v>
      </c>
      <c r="E410">
        <v>46258</v>
      </c>
      <c r="F410" t="str">
        <f t="array" ref="F410">INDEX(Bd_VENTILATIONS!$G:$G,MATCH(Tab_SuiviOF[[#This Row],[REFERENCE]]&amp;Tab_SuiviOF[[#This Row],[BLNO]],Bd_VENTILATIONS!$F:$F&amp;Bd_VENTILATIONS!$D:$D,0))</f>
        <v>A051M06-2</v>
      </c>
      <c r="G410" t="str">
        <f>IFERROR(MID(Tab_SuiviOF[[#This Row],[LOT]],1,SEARCH("-",Tab_SuiviOF[[#This Row],[LOT]])-1),Tab_SuiviOF[[#This Row],[LOT]])</f>
        <v>A051M06</v>
      </c>
      <c r="H410" t="s">
        <v>265</v>
      </c>
      <c r="I410" t="str">
        <f>INDEX(Bd_PF!$E:$E,MATCH(Tab_SuiviOF[[#This Row],[REFERENCE]],Bd_PF!$C:$C,0))</f>
        <v>Beignets de pomme de terre - Sac 1 kg "Nutrisens Restauration"</v>
      </c>
      <c r="J410" t="str">
        <f>INDEX(Bd_PF!$D:$D,MATCH(Tab_SuiviOF[[#This Row],[REFERENCE]],Bd_PF!$C:$C,0))</f>
        <v>SF01274</v>
      </c>
      <c r="K410" s="4">
        <f>INDEX(Bd_PF!$I:$I,MATCH(Tab_SuiviOF[[#This Row],[REFERENCE]],Bd_PF!$C:$C,0))</f>
        <v>1</v>
      </c>
      <c r="L410" t="str">
        <f>INDEX(Bd_PF!$J:$J,MATCH(Tab_SuiviOF[[#This Row],[REFERENCE]],Bd_PF!$C:$C,0))</f>
        <v>Tecse</v>
      </c>
      <c r="M410" t="str">
        <f>INDEX(Bd_PF!$K:$K,MATCH(Tab_SuiviOF[[#This Row],[REFERENCE]],Bd_PF!$C:$C,0))</f>
        <v>Produit pesé</v>
      </c>
      <c r="N410" s="3">
        <v>43152</v>
      </c>
      <c r="O410" s="3">
        <v>43153</v>
      </c>
      <c r="P410" s="5">
        <f>YEAR(Tab_SuiviOF[[#This Row],[DATEFINREVISEE]])</f>
        <v>2018</v>
      </c>
      <c r="Q410" s="5">
        <f>MONTH(Tab_SuiviOF[[#This Row],[DATEFINREVISEE]])</f>
        <v>2</v>
      </c>
      <c r="R410" s="5">
        <f>WEEKNUM(Tab_SuiviOF[[#This Row],[DATEFINREVISEE]],21)</f>
        <v>8</v>
      </c>
      <c r="S410">
        <v>300</v>
      </c>
      <c r="T410">
        <v>300</v>
      </c>
      <c r="U410">
        <v>303</v>
      </c>
      <c r="V410" s="4">
        <f>Tab_SuiviOF[[#This Row],[QTEBL]]*Tab_SuiviOF[[#This Row],[POIDS NET]]</f>
        <v>303</v>
      </c>
      <c r="W410" s="4">
        <f>IFERROR(INDEX(Bd_MÉLANGES!$I:$I,MATCH('Bd_FABRICATIONS PF'!$G:$G,Bd_MÉLANGES!$J:$J,0)),0)</f>
        <v>296.89999999999998</v>
      </c>
      <c r="X410" s="4">
        <f>IFERROR(INDEX(Bd_MÉLANGES!$K:$K,MATCH(Tab_SuiviOF[[#This Row],[LOT A PRENDRE EN COMPTE]],Bd_MÉLANGES!$J:$J,0)),0)</f>
        <v>300</v>
      </c>
    </row>
    <row r="411" spans="1:24" hidden="1" x14ac:dyDescent="0.2">
      <c r="A411">
        <v>102</v>
      </c>
      <c r="B411">
        <v>5</v>
      </c>
      <c r="C411">
        <v>41646</v>
      </c>
      <c r="D411">
        <v>689925</v>
      </c>
      <c r="E411">
        <v>46262</v>
      </c>
      <c r="F411" t="str">
        <f t="array" ref="F411">INDEX(Bd_VENTILATIONS!$G:$G,MATCH(Tab_SuiviOF[[#This Row],[REFERENCE]]&amp;Tab_SuiviOF[[#This Row],[BLNO]],Bd_VENTILATIONS!$F:$F&amp;Bd_VENTILATIONS!$D:$D,0))</f>
        <v>AS08PU01-7</v>
      </c>
      <c r="G411" t="str">
        <f>IFERROR(MID(Tab_SuiviOF[[#This Row],[LOT]],1,SEARCH("-",Tab_SuiviOF[[#This Row],[LOT]])-1),Tab_SuiviOF[[#This Row],[LOT]])</f>
        <v>AS08PU01</v>
      </c>
      <c r="H411" t="s">
        <v>289</v>
      </c>
      <c r="I411" t="str">
        <f>INDEX(Bd_PF!$E:$E,MATCH(Tab_SuiviOF[[#This Row],[REFERENCE]],Bd_PF!$C:$C,0))</f>
        <v>Purée grand-mère salée sac 15 kg</v>
      </c>
      <c r="J411" t="str">
        <f>INDEX(Bd_PF!$D:$D,MATCH(Tab_SuiviOF[[#This Row],[REFERENCE]],Bd_PF!$C:$C,0))</f>
        <v>SF01288</v>
      </c>
      <c r="K411" s="4">
        <f>INDEX(Bd_PF!$I:$I,MATCH(Tab_SuiviOF[[#This Row],[REFERENCE]],Bd_PF!$C:$C,0))</f>
        <v>15</v>
      </c>
      <c r="L411" t="str">
        <f>INDEX(Bd_PF!$J:$J,MATCH(Tab_SuiviOF[[#This Row],[REFERENCE]],Bd_PF!$C:$C,0))</f>
        <v>Purée</v>
      </c>
      <c r="M411" t="str">
        <f>INDEX(Bd_PF!$K:$K,MATCH(Tab_SuiviOF[[#This Row],[REFERENCE]],Bd_PF!$C:$C,0))</f>
        <v>Purée</v>
      </c>
      <c r="N411" s="3">
        <v>43153</v>
      </c>
      <c r="O411" s="3">
        <v>43153</v>
      </c>
      <c r="P411" s="5">
        <f>YEAR(Tab_SuiviOF[[#This Row],[DATEFINREVISEE]])</f>
        <v>2018</v>
      </c>
      <c r="Q411" s="5">
        <f>MONTH(Tab_SuiviOF[[#This Row],[DATEFINREVISEE]])</f>
        <v>2</v>
      </c>
      <c r="R411" s="5">
        <f>WEEKNUM(Tab_SuiviOF[[#This Row],[DATEFINREVISEE]],21)</f>
        <v>8</v>
      </c>
      <c r="S411">
        <v>121</v>
      </c>
      <c r="T411">
        <v>121</v>
      </c>
      <c r="U411">
        <v>121</v>
      </c>
      <c r="V411" s="4">
        <f>Tab_SuiviOF[[#This Row],[QTEBL]]*Tab_SuiviOF[[#This Row],[POIDS NET]]</f>
        <v>1815</v>
      </c>
      <c r="W411" s="4">
        <f>IFERROR(INDEX(Bd_MÉLANGES!$I:$I,MATCH('Bd_FABRICATIONS PF'!$G:$G,Bd_MÉLANGES!$J:$J,0)),0)</f>
        <v>0</v>
      </c>
      <c r="X411" s="4">
        <f>IFERROR(INDEX(Bd_MÉLANGES!$K:$K,MATCH(Tab_SuiviOF[[#This Row],[LOT A PRENDRE EN COMPTE]],Bd_MÉLANGES!$J:$J,0)),0)</f>
        <v>0</v>
      </c>
    </row>
    <row r="412" spans="1:24" hidden="1" x14ac:dyDescent="0.2">
      <c r="A412">
        <v>102</v>
      </c>
      <c r="B412">
        <v>5</v>
      </c>
      <c r="C412">
        <v>41648</v>
      </c>
      <c r="D412">
        <v>689939</v>
      </c>
      <c r="E412">
        <v>46284</v>
      </c>
      <c r="F412" t="str">
        <f t="array" ref="F412">INDEX(Bd_VENTILATIONS!$G:$G,MATCH(Tab_SuiviOF[[#This Row],[REFERENCE]]&amp;Tab_SuiviOF[[#This Row],[BLNO]],Bd_VENTILATIONS!$F:$F&amp;Bd_VENTILATIONS!$D:$D,0))</f>
        <v>A053R01-1</v>
      </c>
      <c r="G412" t="str">
        <f>IFERROR(MID(Tab_SuiviOF[[#This Row],[LOT]],1,SEARCH("-",Tab_SuiviOF[[#This Row],[LOT]])-1),Tab_SuiviOF[[#This Row],[LOT]])</f>
        <v>A053R01</v>
      </c>
      <c r="H412" t="s">
        <v>2549</v>
      </c>
      <c r="I412" t="str">
        <f>INDEX(Bd_PF!$E:$E,MATCH(Tab_SuiviOF[[#This Row],[REFERENCE]],Bd_PF!$C:$C,0))</f>
        <v>Protipulse 550 g</v>
      </c>
      <c r="J412" t="str">
        <f>INDEX(Bd_PF!$D:$D,MATCH(Tab_SuiviOF[[#This Row],[REFERENCE]],Bd_PF!$C:$C,0))</f>
        <v>XMP866</v>
      </c>
      <c r="K412" s="4">
        <f>INDEX(Bd_PF!$I:$I,MATCH(Tab_SuiviOF[[#This Row],[REFERENCE]],Bd_PF!$C:$C,0))</f>
        <v>0.55000000000000004</v>
      </c>
      <c r="L412" t="str">
        <f>INDEX(Bd_PF!$J:$J,MATCH(Tab_SuiviOF[[#This Row],[REFERENCE]],Bd_PF!$C:$C,0))</f>
        <v>OTS</v>
      </c>
      <c r="M412" t="str">
        <f>INDEX(Bd_PF!$K:$K,MATCH(Tab_SuiviOF[[#This Row],[REFERENCE]],Bd_PF!$C:$C,0))</f>
        <v>Reconditionnement</v>
      </c>
      <c r="N412" s="3">
        <v>43153</v>
      </c>
      <c r="O412" s="3">
        <v>43153</v>
      </c>
      <c r="P412" s="5">
        <f>YEAR(Tab_SuiviOF[[#This Row],[DATEFINREVISEE]])</f>
        <v>2018</v>
      </c>
      <c r="Q412" s="5">
        <f>MONTH(Tab_SuiviOF[[#This Row],[DATEFINREVISEE]])</f>
        <v>2</v>
      </c>
      <c r="R412" s="5">
        <f>WEEKNUM(Tab_SuiviOF[[#This Row],[DATEFINREVISEE]],21)</f>
        <v>8</v>
      </c>
      <c r="S412">
        <v>909</v>
      </c>
      <c r="T412">
        <v>909</v>
      </c>
      <c r="U412">
        <v>847</v>
      </c>
      <c r="V412" s="4">
        <f>Tab_SuiviOF[[#This Row],[QTEBL]]*Tab_SuiviOF[[#This Row],[POIDS NET]]</f>
        <v>465.85</v>
      </c>
      <c r="W412" s="4">
        <f>IFERROR(INDEX(Bd_MÉLANGES!$I:$I,MATCH('Bd_FABRICATIONS PF'!$G:$G,Bd_MÉLANGES!$J:$J,0)),0)</f>
        <v>0</v>
      </c>
      <c r="X412" s="4">
        <f>IFERROR(INDEX(Bd_MÉLANGES!$K:$K,MATCH(Tab_SuiviOF[[#This Row],[LOT A PRENDRE EN COMPTE]],Bd_MÉLANGES!$J:$J,0)),0)</f>
        <v>0</v>
      </c>
    </row>
    <row r="413" spans="1:24" hidden="1" x14ac:dyDescent="0.2">
      <c r="A413">
        <v>102</v>
      </c>
      <c r="B413">
        <v>5</v>
      </c>
      <c r="C413">
        <v>41649</v>
      </c>
      <c r="D413">
        <v>689946</v>
      </c>
      <c r="E413">
        <v>46286</v>
      </c>
      <c r="F413" t="str">
        <f t="array" ref="F413">INDEX(Bd_VENTILATIONS!$G:$G,MATCH(Tab_SuiviOF[[#This Row],[REFERENCE]]&amp;Tab_SuiviOF[[#This Row],[BLNO]],Bd_VENTILATIONS!$F:$F&amp;Bd_VENTILATIONS!$D:$D,0))</f>
        <v>A053R02-1</v>
      </c>
      <c r="G413" t="str">
        <f>IFERROR(MID(Tab_SuiviOF[[#This Row],[LOT]],1,SEARCH("-",Tab_SuiviOF[[#This Row],[LOT]])-1),Tab_SuiviOF[[#This Row],[LOT]])</f>
        <v>A053R02</v>
      </c>
      <c r="H413" t="s">
        <v>2549</v>
      </c>
      <c r="I413" t="str">
        <f>INDEX(Bd_PF!$E:$E,MATCH(Tab_SuiviOF[[#This Row],[REFERENCE]],Bd_PF!$C:$C,0))</f>
        <v>Protipulse 550 g</v>
      </c>
      <c r="J413" t="str">
        <f>INDEX(Bd_PF!$D:$D,MATCH(Tab_SuiviOF[[#This Row],[REFERENCE]],Bd_PF!$C:$C,0))</f>
        <v>XMP866</v>
      </c>
      <c r="K413" s="4">
        <f>INDEX(Bd_PF!$I:$I,MATCH(Tab_SuiviOF[[#This Row],[REFERENCE]],Bd_PF!$C:$C,0))</f>
        <v>0.55000000000000004</v>
      </c>
      <c r="L413" t="str">
        <f>INDEX(Bd_PF!$J:$J,MATCH(Tab_SuiviOF[[#This Row],[REFERENCE]],Bd_PF!$C:$C,0))</f>
        <v>OTS</v>
      </c>
      <c r="M413" t="str">
        <f>INDEX(Bd_PF!$K:$K,MATCH(Tab_SuiviOF[[#This Row],[REFERENCE]],Bd_PF!$C:$C,0))</f>
        <v>Reconditionnement</v>
      </c>
      <c r="N413" s="3">
        <v>43153</v>
      </c>
      <c r="O413" s="3">
        <v>43153</v>
      </c>
      <c r="P413" s="5">
        <f>YEAR(Tab_SuiviOF[[#This Row],[DATEFINREVISEE]])</f>
        <v>2018</v>
      </c>
      <c r="Q413" s="5">
        <f>MONTH(Tab_SuiviOF[[#This Row],[DATEFINREVISEE]])</f>
        <v>2</v>
      </c>
      <c r="R413" s="5">
        <f>WEEKNUM(Tab_SuiviOF[[#This Row],[DATEFINREVISEE]],21)</f>
        <v>8</v>
      </c>
      <c r="S413">
        <v>909</v>
      </c>
      <c r="T413">
        <v>909</v>
      </c>
      <c r="U413">
        <v>846</v>
      </c>
      <c r="V413" s="4">
        <f>Tab_SuiviOF[[#This Row],[QTEBL]]*Tab_SuiviOF[[#This Row],[POIDS NET]]</f>
        <v>465.3</v>
      </c>
      <c r="W413" s="4">
        <f>IFERROR(INDEX(Bd_MÉLANGES!$I:$I,MATCH('Bd_FABRICATIONS PF'!$G:$G,Bd_MÉLANGES!$J:$J,0)),0)</f>
        <v>0</v>
      </c>
      <c r="X413" s="4">
        <f>IFERROR(INDEX(Bd_MÉLANGES!$K:$K,MATCH(Tab_SuiviOF[[#This Row],[LOT A PRENDRE EN COMPTE]],Bd_MÉLANGES!$J:$J,0)),0)</f>
        <v>0</v>
      </c>
    </row>
    <row r="414" spans="1:24" hidden="1" x14ac:dyDescent="0.2">
      <c r="A414">
        <v>102</v>
      </c>
      <c r="B414">
        <v>5</v>
      </c>
      <c r="C414">
        <v>41650</v>
      </c>
      <c r="D414">
        <v>689954</v>
      </c>
      <c r="E414">
        <v>46289</v>
      </c>
      <c r="F414" t="str">
        <f t="array" ref="F414">INDEX(Bd_VENTILATIONS!$G:$G,MATCH(Tab_SuiviOF[[#This Row],[REFERENCE]]&amp;Tab_SuiviOF[[#This Row],[BLNO]],Bd_VENTILATIONS!$F:$F&amp;Bd_VENTILATIONS!$D:$D,0))</f>
        <v>A053R03-5</v>
      </c>
      <c r="G414" t="str">
        <f>IFERROR(MID(Tab_SuiviOF[[#This Row],[LOT]],1,SEARCH("-",Tab_SuiviOF[[#This Row],[LOT]])-1),Tab_SuiviOF[[#This Row],[LOT]])</f>
        <v>A053R03</v>
      </c>
      <c r="H414" t="s">
        <v>209</v>
      </c>
      <c r="I414" t="str">
        <f>INDEX(Bd_PF!$E:$E,MATCH(Tab_SuiviOF[[#This Row],[REFERENCE]],Bd_PF!$C:$C,0))</f>
        <v>Protéine max - seau 1 kg</v>
      </c>
      <c r="J414" t="str">
        <f>INDEX(Bd_PF!$D:$D,MATCH(Tab_SuiviOF[[#This Row],[REFERENCE]],Bd_PF!$C:$C,0))</f>
        <v>SF01266</v>
      </c>
      <c r="K414" s="4">
        <f>INDEX(Bd_PF!$I:$I,MATCH(Tab_SuiviOF[[#This Row],[REFERENCE]],Bd_PF!$C:$C,0))</f>
        <v>1</v>
      </c>
      <c r="L414" t="str">
        <f>INDEX(Bd_PF!$J:$J,MATCH(Tab_SuiviOF[[#This Row],[REFERENCE]],Bd_PF!$C:$C,0))</f>
        <v>Seau</v>
      </c>
      <c r="M414" t="str">
        <f>INDEX(Bd_PF!$K:$K,MATCH(Tab_SuiviOF[[#This Row],[REFERENCE]],Bd_PF!$C:$C,0))</f>
        <v>Reconditionnement</v>
      </c>
      <c r="N414" s="3">
        <v>43153</v>
      </c>
      <c r="O414" s="3">
        <v>43153</v>
      </c>
      <c r="P414" s="5">
        <f>YEAR(Tab_SuiviOF[[#This Row],[DATEFINREVISEE]])</f>
        <v>2018</v>
      </c>
      <c r="Q414" s="5">
        <f>MONTH(Tab_SuiviOF[[#This Row],[DATEFINREVISEE]])</f>
        <v>2</v>
      </c>
      <c r="R414" s="5">
        <f>WEEKNUM(Tab_SuiviOF[[#This Row],[DATEFINREVISEE]],21)</f>
        <v>8</v>
      </c>
      <c r="S414">
        <v>220</v>
      </c>
      <c r="T414">
        <v>220</v>
      </c>
      <c r="U414">
        <v>330</v>
      </c>
      <c r="V414" s="4">
        <f>Tab_SuiviOF[[#This Row],[QTEBL]]*Tab_SuiviOF[[#This Row],[POIDS NET]]</f>
        <v>330</v>
      </c>
      <c r="W414" s="4">
        <f>IFERROR(INDEX(Bd_MÉLANGES!$I:$I,MATCH('Bd_FABRICATIONS PF'!$G:$G,Bd_MÉLANGES!$J:$J,0)),0)</f>
        <v>0</v>
      </c>
      <c r="X414" s="4">
        <f>IFERROR(INDEX(Bd_MÉLANGES!$K:$K,MATCH(Tab_SuiviOF[[#This Row],[LOT A PRENDRE EN COMPTE]],Bd_MÉLANGES!$J:$J,0)),0)</f>
        <v>0</v>
      </c>
    </row>
    <row r="415" spans="1:24" hidden="1" x14ac:dyDescent="0.2">
      <c r="A415">
        <v>102</v>
      </c>
      <c r="B415">
        <v>5</v>
      </c>
      <c r="C415">
        <v>41657</v>
      </c>
      <c r="D415">
        <v>690067</v>
      </c>
      <c r="E415">
        <v>46287</v>
      </c>
      <c r="F415" t="str">
        <f t="array" ref="F415">INDEX(Bd_VENTILATIONS!$G:$G,MATCH(Tab_SuiviOF[[#This Row],[REFERENCE]]&amp;Tab_SuiviOF[[#This Row],[BLNO]],Bd_VENTILATIONS!$F:$F&amp;Bd_VENTILATIONS!$D:$D,0))</f>
        <v>AS08PU04-7</v>
      </c>
      <c r="G415" t="str">
        <f>IFERROR(MID(Tab_SuiviOF[[#This Row],[LOT]],1,SEARCH("-",Tab_SuiviOF[[#This Row],[LOT]])-1),Tab_SuiviOF[[#This Row],[LOT]])</f>
        <v>AS08PU04</v>
      </c>
      <c r="H415" t="s">
        <v>298</v>
      </c>
      <c r="I415" t="str">
        <f>INDEX(Bd_PF!$E:$E,MATCH(Tab_SuiviOF[[#This Row],[REFERENCE]],Bd_PF!$C:$C,0))</f>
        <v>Purée du Chef pauvre en sodium sac 5 kg</v>
      </c>
      <c r="J415" t="str">
        <f>INDEX(Bd_PF!$D:$D,MATCH(Tab_SuiviOF[[#This Row],[REFERENCE]],Bd_PF!$C:$C,0))</f>
        <v>SF01356</v>
      </c>
      <c r="K415" s="4">
        <f>INDEX(Bd_PF!$I:$I,MATCH(Tab_SuiviOF[[#This Row],[REFERENCE]],Bd_PF!$C:$C,0))</f>
        <v>5</v>
      </c>
      <c r="L415" t="str">
        <f>INDEX(Bd_PF!$J:$J,MATCH(Tab_SuiviOF[[#This Row],[REFERENCE]],Bd_PF!$C:$C,0))</f>
        <v>Purée</v>
      </c>
      <c r="M415" t="str">
        <f>INDEX(Bd_PF!$K:$K,MATCH(Tab_SuiviOF[[#This Row],[REFERENCE]],Bd_PF!$C:$C,0))</f>
        <v>Purée</v>
      </c>
      <c r="N415" s="3">
        <v>43153</v>
      </c>
      <c r="O415" s="3">
        <v>43153</v>
      </c>
      <c r="P415" s="5">
        <f>YEAR(Tab_SuiviOF[[#This Row],[DATEFINREVISEE]])</f>
        <v>2018</v>
      </c>
      <c r="Q415" s="5">
        <f>MONTH(Tab_SuiviOF[[#This Row],[DATEFINREVISEE]])</f>
        <v>2</v>
      </c>
      <c r="R415" s="5">
        <f>WEEKNUM(Tab_SuiviOF[[#This Row],[DATEFINREVISEE]],21)</f>
        <v>8</v>
      </c>
      <c r="S415">
        <v>1080</v>
      </c>
      <c r="T415">
        <v>1080</v>
      </c>
      <c r="U415">
        <v>1065</v>
      </c>
      <c r="V415" s="4">
        <f>Tab_SuiviOF[[#This Row],[QTEBL]]*Tab_SuiviOF[[#This Row],[POIDS NET]]</f>
        <v>5325</v>
      </c>
      <c r="W415" s="4">
        <f>IFERROR(INDEX(Bd_MÉLANGES!$I:$I,MATCH('Bd_FABRICATIONS PF'!$G:$G,Bd_MÉLANGES!$J:$J,0)),0)</f>
        <v>0</v>
      </c>
      <c r="X415" s="4">
        <f>IFERROR(INDEX(Bd_MÉLANGES!$K:$K,MATCH(Tab_SuiviOF[[#This Row],[LOT A PRENDRE EN COMPTE]],Bd_MÉLANGES!$J:$J,0)),0)</f>
        <v>0</v>
      </c>
    </row>
    <row r="416" spans="1:24" hidden="1" x14ac:dyDescent="0.2">
      <c r="A416">
        <v>102</v>
      </c>
      <c r="B416">
        <v>5</v>
      </c>
      <c r="C416">
        <v>41658</v>
      </c>
      <c r="D416">
        <v>690105</v>
      </c>
      <c r="E416">
        <v>46299</v>
      </c>
      <c r="F416" t="str">
        <f t="array" ref="F416">INDEX(Bd_VENTILATIONS!$G:$G,MATCH(Tab_SuiviOF[[#This Row],[REFERENCE]]&amp;Tab_SuiviOF[[#This Row],[BLNO]],Bd_VENTILATIONS!$F:$F&amp;Bd_VENTILATIONS!$D:$D,0))</f>
        <v>AS08PU04-7</v>
      </c>
      <c r="G416" t="str">
        <f>IFERROR(MID(Tab_SuiviOF[[#This Row],[LOT]],1,SEARCH("-",Tab_SuiviOF[[#This Row],[LOT]])-1),Tab_SuiviOF[[#This Row],[LOT]])</f>
        <v>AS08PU04</v>
      </c>
      <c r="H416" t="s">
        <v>298</v>
      </c>
      <c r="I416" t="str">
        <f>INDEX(Bd_PF!$E:$E,MATCH(Tab_SuiviOF[[#This Row],[REFERENCE]],Bd_PF!$C:$C,0))</f>
        <v>Purée du Chef pauvre en sodium sac 5 kg</v>
      </c>
      <c r="J416" t="str">
        <f>INDEX(Bd_PF!$D:$D,MATCH(Tab_SuiviOF[[#This Row],[REFERENCE]],Bd_PF!$C:$C,0))</f>
        <v>SF01356</v>
      </c>
      <c r="K416" s="4">
        <f>INDEX(Bd_PF!$I:$I,MATCH(Tab_SuiviOF[[#This Row],[REFERENCE]],Bd_PF!$C:$C,0))</f>
        <v>5</v>
      </c>
      <c r="L416" t="str">
        <f>INDEX(Bd_PF!$J:$J,MATCH(Tab_SuiviOF[[#This Row],[REFERENCE]],Bd_PF!$C:$C,0))</f>
        <v>Purée</v>
      </c>
      <c r="M416" t="str">
        <f>INDEX(Bd_PF!$K:$K,MATCH(Tab_SuiviOF[[#This Row],[REFERENCE]],Bd_PF!$C:$C,0))</f>
        <v>Purée</v>
      </c>
      <c r="N416" s="3">
        <v>43154</v>
      </c>
      <c r="O416" s="3">
        <v>43154</v>
      </c>
      <c r="P416" s="5">
        <f>YEAR(Tab_SuiviOF[[#This Row],[DATEFINREVISEE]])</f>
        <v>2018</v>
      </c>
      <c r="Q416" s="5">
        <f>MONTH(Tab_SuiviOF[[#This Row],[DATEFINREVISEE]])</f>
        <v>2</v>
      </c>
      <c r="R416" s="5">
        <f>WEEKNUM(Tab_SuiviOF[[#This Row],[DATEFINREVISEE]],21)</f>
        <v>8</v>
      </c>
      <c r="S416">
        <v>486</v>
      </c>
      <c r="T416">
        <v>486</v>
      </c>
      <c r="U416">
        <v>484</v>
      </c>
      <c r="V416" s="4">
        <f>Tab_SuiviOF[[#This Row],[QTEBL]]*Tab_SuiviOF[[#This Row],[POIDS NET]]</f>
        <v>2420</v>
      </c>
      <c r="W416" s="4">
        <f>IFERROR(INDEX(Bd_MÉLANGES!$I:$I,MATCH('Bd_FABRICATIONS PF'!$G:$G,Bd_MÉLANGES!$J:$J,0)),0)</f>
        <v>0</v>
      </c>
      <c r="X416" s="4">
        <f>IFERROR(INDEX(Bd_MÉLANGES!$K:$K,MATCH(Tab_SuiviOF[[#This Row],[LOT A PRENDRE EN COMPTE]],Bd_MÉLANGES!$J:$J,0)),0)</f>
        <v>0</v>
      </c>
    </row>
    <row r="417" spans="1:24" hidden="1" x14ac:dyDescent="0.2">
      <c r="A417">
        <v>102</v>
      </c>
      <c r="B417">
        <v>5</v>
      </c>
      <c r="C417">
        <v>41452</v>
      </c>
      <c r="D417">
        <v>687602</v>
      </c>
      <c r="E417">
        <v>46328</v>
      </c>
      <c r="F417" t="str">
        <f t="array" ref="F417">INDEX(Bd_VENTILATIONS!$G:$G,MATCH(Tab_SuiviOF[[#This Row],[REFERENCE]]&amp;Tab_SuiviOF[[#This Row],[BLNO]],Bd_VENTILATIONS!$F:$F&amp;Bd_VENTILATIONS!$D:$D,0))</f>
        <v>A053M05-1</v>
      </c>
      <c r="G417" t="str">
        <f>IFERROR(MID(Tab_SuiviOF[[#This Row],[LOT]],1,SEARCH("-",Tab_SuiviOF[[#This Row],[LOT]])-1),Tab_SuiviOF[[#This Row],[LOT]])</f>
        <v>A053M05</v>
      </c>
      <c r="H417" t="s">
        <v>859</v>
      </c>
      <c r="I417" t="str">
        <f>INDEX(Bd_PF!$E:$E,MATCH(Tab_SuiviOF[[#This Row],[REFERENCE]],Bd_PF!$C:$C,0))</f>
        <v>GEL CLEAR "NUTRISENS MEDICAL"0.125G</v>
      </c>
      <c r="J417" t="str">
        <f>INDEX(Bd_PF!$D:$D,MATCH(Tab_SuiviOF[[#This Row],[REFERENCE]],Bd_PF!$C:$C,0))</f>
        <v>SF01381</v>
      </c>
      <c r="K417" s="4">
        <f>INDEX(Bd_PF!$I:$I,MATCH(Tab_SuiviOF[[#This Row],[REFERENCE]],Bd_PF!$C:$C,0))</f>
        <v>0.125</v>
      </c>
      <c r="L417" t="str">
        <f>INDEX(Bd_PF!$J:$J,MATCH(Tab_SuiviOF[[#This Row],[REFERENCE]],Bd_PF!$C:$C,0))</f>
        <v>OTS</v>
      </c>
      <c r="M417" t="str">
        <f>INDEX(Bd_PF!$K:$K,MATCH(Tab_SuiviOF[[#This Row],[REFERENCE]],Bd_PF!$C:$C,0))</f>
        <v>Produit pesé</v>
      </c>
      <c r="N417" s="3">
        <v>43157</v>
      </c>
      <c r="O417" s="3">
        <v>43157</v>
      </c>
      <c r="P417" s="5">
        <f>YEAR(Tab_SuiviOF[[#This Row],[DATEFINREVISEE]])</f>
        <v>2018</v>
      </c>
      <c r="Q417" s="5">
        <f>MONTH(Tab_SuiviOF[[#This Row],[DATEFINREVISEE]])</f>
        <v>2</v>
      </c>
      <c r="R417" s="5">
        <f>WEEKNUM(Tab_SuiviOF[[#This Row],[DATEFINREVISEE]],21)</f>
        <v>9</v>
      </c>
      <c r="S417">
        <v>1391</v>
      </c>
      <c r="T417">
        <v>2400</v>
      </c>
      <c r="U417">
        <v>2369</v>
      </c>
      <c r="V417" s="4">
        <f>Tab_SuiviOF[[#This Row],[QTEBL]]*Tab_SuiviOF[[#This Row],[POIDS NET]]</f>
        <v>296.125</v>
      </c>
      <c r="W417" s="4">
        <f>IFERROR(INDEX(Bd_MÉLANGES!$I:$I,MATCH('Bd_FABRICATIONS PF'!$G:$G,Bd_MÉLANGES!$J:$J,0)),0)</f>
        <v>300.8</v>
      </c>
      <c r="X417" s="4">
        <f>IFERROR(INDEX(Bd_MÉLANGES!$K:$K,MATCH(Tab_SuiviOF[[#This Row],[LOT A PRENDRE EN COMPTE]],Bd_MÉLANGES!$J:$J,0)),0)</f>
        <v>300</v>
      </c>
    </row>
    <row r="418" spans="1:24" hidden="1" x14ac:dyDescent="0.2">
      <c r="A418">
        <v>102</v>
      </c>
      <c r="B418">
        <v>5</v>
      </c>
      <c r="C418">
        <v>41454</v>
      </c>
      <c r="D418">
        <v>687615</v>
      </c>
      <c r="E418">
        <v>46330</v>
      </c>
      <c r="F418" t="str">
        <f t="array" ref="F418">INDEX(Bd_VENTILATIONS!$G:$G,MATCH(Tab_SuiviOF[[#This Row],[REFERENCE]]&amp;Tab_SuiviOF[[#This Row],[BLNO]],Bd_VENTILATIONS!$F:$F&amp;Bd_VENTILATIONS!$D:$D,0))</f>
        <v>A053M10-3</v>
      </c>
      <c r="G418" t="str">
        <f>IFERROR(MID(Tab_SuiviOF[[#This Row],[LOT]],1,SEARCH("-",Tab_SuiviOF[[#This Row],[LOT]])-1),Tab_SuiviOF[[#This Row],[LOT]])</f>
        <v>A053M10</v>
      </c>
      <c r="H418" t="s">
        <v>1107</v>
      </c>
      <c r="I418" t="str">
        <f>INDEX(Bd_PF!$E:$E,MATCH(Tab_SuiviOF[[#This Row],[REFERENCE]],Bd_PF!$C:$C,0))</f>
        <v>Eau gélifiée parfum pomme édulcoré sachet 25 g "Tonus Line"</v>
      </c>
      <c r="J418" t="str">
        <f>INDEX(Bd_PF!$D:$D,MATCH(Tab_SuiviOF[[#This Row],[REFERENCE]],Bd_PF!$C:$C,0))</f>
        <v>SF00727</v>
      </c>
      <c r="K418" s="4">
        <f>INDEX(Bd_PF!$I:$I,MATCH(Tab_SuiviOF[[#This Row],[REFERENCE]],Bd_PF!$C:$C,0))</f>
        <v>2.5000000000000001E-2</v>
      </c>
      <c r="L418" t="str">
        <f>INDEX(Bd_PF!$J:$J,MATCH(Tab_SuiviOF[[#This Row],[REFERENCE]],Bd_PF!$C:$C,0))</f>
        <v>Rovema</v>
      </c>
      <c r="M418" t="str">
        <f>INDEX(Bd_PF!$K:$K,MATCH(Tab_SuiviOF[[#This Row],[REFERENCE]],Bd_PF!$C:$C,0))</f>
        <v>Produit pesé</v>
      </c>
      <c r="N418" s="3">
        <v>43157</v>
      </c>
      <c r="O418" s="3">
        <v>43157</v>
      </c>
      <c r="P418" s="5">
        <f>YEAR(Tab_SuiviOF[[#This Row],[DATEFINREVISEE]])</f>
        <v>2018</v>
      </c>
      <c r="Q418" s="5">
        <f>MONTH(Tab_SuiviOF[[#This Row],[DATEFINREVISEE]])</f>
        <v>2</v>
      </c>
      <c r="R418" s="5">
        <f>WEEKNUM(Tab_SuiviOF[[#This Row],[DATEFINREVISEE]],21)</f>
        <v>9</v>
      </c>
      <c r="S418">
        <v>5184</v>
      </c>
      <c r="T418">
        <v>5184</v>
      </c>
      <c r="U418">
        <v>4982</v>
      </c>
      <c r="V418" s="4">
        <f>Tab_SuiviOF[[#This Row],[QTEBL]]*Tab_SuiviOF[[#This Row],[POIDS NET]]</f>
        <v>124.55000000000001</v>
      </c>
      <c r="W418" s="4">
        <f>IFERROR(INDEX(Bd_MÉLANGES!$I:$I,MATCH('Bd_FABRICATIONS PF'!$G:$G,Bd_MÉLANGES!$J:$J,0)),0)</f>
        <v>130.5</v>
      </c>
      <c r="X418" s="4">
        <f>IFERROR(INDEX(Bd_MÉLANGES!$K:$K,MATCH(Tab_SuiviOF[[#This Row],[LOT A PRENDRE EN COMPTE]],Bd_MÉLANGES!$J:$J,0)),0)</f>
        <v>128.83000000000001</v>
      </c>
    </row>
    <row r="419" spans="1:24" hidden="1" x14ac:dyDescent="0.2">
      <c r="A419">
        <v>102</v>
      </c>
      <c r="B419">
        <v>5</v>
      </c>
      <c r="C419">
        <v>41460</v>
      </c>
      <c r="D419">
        <v>687661</v>
      </c>
      <c r="E419">
        <v>46405</v>
      </c>
      <c r="F419" t="str">
        <f t="array" ref="F419">INDEX(Bd_VENTILATIONS!$G:$G,MATCH(Tab_SuiviOF[[#This Row],[REFERENCE]]&amp;Tab_SuiviOF[[#This Row],[BLNO]],Bd_VENTILATIONS!$F:$F&amp;Bd_VENTILATIONS!$D:$D,0))</f>
        <v>A053M12-3</v>
      </c>
      <c r="G419" t="str">
        <f>IFERROR(MID(Tab_SuiviOF[[#This Row],[LOT]],1,SEARCH("-",Tab_SuiviOF[[#This Row],[LOT]])-1),Tab_SuiviOF[[#This Row],[LOT]])</f>
        <v>A053M12</v>
      </c>
      <c r="H419" t="s">
        <v>996</v>
      </c>
      <c r="I419" t="str">
        <f>INDEX(Bd_PF!$E:$E,MATCH(Tab_SuiviOF[[#This Row],[REFERENCE]],Bd_PF!$C:$C,0))</f>
        <v>Eau gélifiée parfum thé pêche sucré sachet 27g "Tonus Line"</v>
      </c>
      <c r="J419" t="str">
        <f>INDEX(Bd_PF!$D:$D,MATCH(Tab_SuiviOF[[#This Row],[REFERENCE]],Bd_PF!$C:$C,0))</f>
        <v>SF00721</v>
      </c>
      <c r="K419" s="4">
        <f>INDEX(Bd_PF!$I:$I,MATCH(Tab_SuiviOF[[#This Row],[REFERENCE]],Bd_PF!$C:$C,0))</f>
        <v>2.7E-2</v>
      </c>
      <c r="L419" t="str">
        <f>INDEX(Bd_PF!$J:$J,MATCH(Tab_SuiviOF[[#This Row],[REFERENCE]],Bd_PF!$C:$C,0))</f>
        <v>Rovema</v>
      </c>
      <c r="M419" t="str">
        <f>INDEX(Bd_PF!$K:$K,MATCH(Tab_SuiviOF[[#This Row],[REFERENCE]],Bd_PF!$C:$C,0))</f>
        <v>Produit pesé</v>
      </c>
      <c r="N419" s="3">
        <v>43157</v>
      </c>
      <c r="O419" s="3">
        <v>43157</v>
      </c>
      <c r="P419" s="5">
        <f>YEAR(Tab_SuiviOF[[#This Row],[DATEFINREVISEE]])</f>
        <v>2018</v>
      </c>
      <c r="Q419" s="5">
        <f>MONTH(Tab_SuiviOF[[#This Row],[DATEFINREVISEE]])</f>
        <v>2</v>
      </c>
      <c r="R419" s="5">
        <f>WEEKNUM(Tab_SuiviOF[[#This Row],[DATEFINREVISEE]],21)</f>
        <v>9</v>
      </c>
      <c r="S419">
        <v>4500</v>
      </c>
      <c r="T419">
        <v>4500</v>
      </c>
      <c r="U419">
        <v>5310</v>
      </c>
      <c r="V419" s="4">
        <f>Tab_SuiviOF[[#This Row],[QTEBL]]*Tab_SuiviOF[[#This Row],[POIDS NET]]</f>
        <v>143.37</v>
      </c>
      <c r="W419" s="4">
        <f>IFERROR(INDEX(Bd_MÉLANGES!$I:$I,MATCH('Bd_FABRICATIONS PF'!$G:$G,Bd_MÉLANGES!$J:$J,0)),0)</f>
        <v>121.9</v>
      </c>
      <c r="X419" s="4">
        <f>IFERROR(INDEX(Bd_MÉLANGES!$K:$K,MATCH(Tab_SuiviOF[[#This Row],[LOT A PRENDRE EN COMPTE]],Bd_MÉLANGES!$J:$J,0)),0)</f>
        <v>122.01</v>
      </c>
    </row>
    <row r="420" spans="1:24" hidden="1" x14ac:dyDescent="0.2">
      <c r="A420">
        <v>102</v>
      </c>
      <c r="B420">
        <v>5</v>
      </c>
      <c r="C420">
        <v>41468</v>
      </c>
      <c r="D420">
        <v>687725</v>
      </c>
      <c r="E420">
        <v>46383</v>
      </c>
      <c r="F420" t="str">
        <f t="array" ref="F420">INDEX(Bd_VENTILATIONS!$G:$G,MATCH(Tab_SuiviOF[[#This Row],[REFERENCE]]&amp;Tab_SuiviOF[[#This Row],[BLNO]],Bd_VENTILATIONS!$F:$F&amp;Bd_VENTILATIONS!$D:$D,0))</f>
        <v>A053M14-3</v>
      </c>
      <c r="G420" t="str">
        <f>IFERROR(MID(Tab_SuiviOF[[#This Row],[LOT]],1,SEARCH("-",Tab_SuiviOF[[#This Row],[LOT]])-1),Tab_SuiviOF[[#This Row],[LOT]])</f>
        <v>A053M14</v>
      </c>
      <c r="H420" t="s">
        <v>992</v>
      </c>
      <c r="I420" t="str">
        <f>INDEX(Bd_PF!$E:$E,MATCH(Tab_SuiviOF[[#This Row],[REFERENCE]],Bd_PF!$C:$C,0))</f>
        <v>Eau gélifiée parfum grenadine sucré sachet 27g "Tonus Line"</v>
      </c>
      <c r="J420" t="str">
        <f>INDEX(Bd_PF!$D:$D,MATCH(Tab_SuiviOF[[#This Row],[REFERENCE]],Bd_PF!$C:$C,0))</f>
        <v>SF00718</v>
      </c>
      <c r="K420" s="4">
        <f>INDEX(Bd_PF!$I:$I,MATCH(Tab_SuiviOF[[#This Row],[REFERENCE]],Bd_PF!$C:$C,0))</f>
        <v>2.7E-2</v>
      </c>
      <c r="L420" t="str">
        <f>INDEX(Bd_PF!$J:$J,MATCH(Tab_SuiviOF[[#This Row],[REFERENCE]],Bd_PF!$C:$C,0))</f>
        <v>Rovema</v>
      </c>
      <c r="M420" t="str">
        <f>INDEX(Bd_PF!$K:$K,MATCH(Tab_SuiviOF[[#This Row],[REFERENCE]],Bd_PF!$C:$C,0))</f>
        <v>Produit pesé</v>
      </c>
      <c r="N420" s="3">
        <v>43157</v>
      </c>
      <c r="O420" s="3">
        <v>43157</v>
      </c>
      <c r="P420" s="5">
        <f>YEAR(Tab_SuiviOF[[#This Row],[DATEFINREVISEE]])</f>
        <v>2018</v>
      </c>
      <c r="Q420" s="5">
        <f>MONTH(Tab_SuiviOF[[#This Row],[DATEFINREVISEE]])</f>
        <v>2</v>
      </c>
      <c r="R420" s="5">
        <f>WEEKNUM(Tab_SuiviOF[[#This Row],[DATEFINREVISEE]],21)</f>
        <v>9</v>
      </c>
      <c r="S420">
        <v>4500</v>
      </c>
      <c r="T420">
        <v>4500</v>
      </c>
      <c r="U420">
        <v>4185</v>
      </c>
      <c r="V420" s="4">
        <f>Tab_SuiviOF[[#This Row],[QTEBL]]*Tab_SuiviOF[[#This Row],[POIDS NET]]</f>
        <v>112.995</v>
      </c>
      <c r="W420" s="4">
        <f>IFERROR(INDEX(Bd_MÉLANGES!$I:$I,MATCH('Bd_FABRICATIONS PF'!$G:$G,Bd_MÉLANGES!$J:$J,0)),0)</f>
        <v>122.5</v>
      </c>
      <c r="X420" s="4">
        <f>IFERROR(INDEX(Bd_MÉLANGES!$K:$K,MATCH(Tab_SuiviOF[[#This Row],[LOT A PRENDRE EN COMPTE]],Bd_MÉLANGES!$J:$J,0)),0)</f>
        <v>122</v>
      </c>
    </row>
    <row r="421" spans="1:24" hidden="1" x14ac:dyDescent="0.2">
      <c r="A421">
        <v>102</v>
      </c>
      <c r="B421">
        <v>5</v>
      </c>
      <c r="C421">
        <v>41537</v>
      </c>
      <c r="D421">
        <v>688624</v>
      </c>
      <c r="E421">
        <v>46370</v>
      </c>
      <c r="F421" t="str">
        <f t="array" ref="F421">INDEX(Bd_VENTILATIONS!$G:$G,MATCH(Tab_SuiviOF[[#This Row],[REFERENCE]]&amp;Tab_SuiviOF[[#This Row],[BLNO]],Bd_VENTILATIONS!$F:$F&amp;Bd_VENTILATIONS!$D:$D,0))</f>
        <v>A050MR06-3</v>
      </c>
      <c r="G421" t="str">
        <f>IFERROR(MID(Tab_SuiviOF[[#This Row],[LOT]],1,SEARCH("-",Tab_SuiviOF[[#This Row],[LOT]])-1),Tab_SuiviOF[[#This Row],[LOT]])</f>
        <v>A050MR06</v>
      </c>
      <c r="H421" t="s">
        <v>984</v>
      </c>
      <c r="I421" t="str">
        <f>INDEX(Bd_PF!$E:$E,MATCH(Tab_SuiviOF[[#This Row],[REFERENCE]],Bd_PF!$C:$C,0))</f>
        <v>Eau gélifiée parfum abricot sucré sachet 27g "Tonus Line"</v>
      </c>
      <c r="J421" t="str">
        <f>INDEX(Bd_PF!$D:$D,MATCH(Tab_SuiviOF[[#This Row],[REFERENCE]],Bd_PF!$C:$C,0))</f>
        <v>SF00711</v>
      </c>
      <c r="K421" s="4">
        <f>INDEX(Bd_PF!$I:$I,MATCH(Tab_SuiviOF[[#This Row],[REFERENCE]],Bd_PF!$C:$C,0))</f>
        <v>2.7E-2</v>
      </c>
      <c r="L421" t="str">
        <f>INDEX(Bd_PF!$J:$J,MATCH(Tab_SuiviOF[[#This Row],[REFERENCE]],Bd_PF!$C:$C,0))</f>
        <v>Rovema</v>
      </c>
      <c r="M421" t="str">
        <f>INDEX(Bd_PF!$K:$K,MATCH(Tab_SuiviOF[[#This Row],[REFERENCE]],Bd_PF!$C:$C,0))</f>
        <v>Produit pesé</v>
      </c>
      <c r="N421" s="3">
        <v>43157</v>
      </c>
      <c r="O421" s="3">
        <v>43157</v>
      </c>
      <c r="P421" s="5">
        <f>YEAR(Tab_SuiviOF[[#This Row],[DATEFINREVISEE]])</f>
        <v>2018</v>
      </c>
      <c r="Q421" s="5">
        <f>MONTH(Tab_SuiviOF[[#This Row],[DATEFINREVISEE]])</f>
        <v>2</v>
      </c>
      <c r="R421" s="5">
        <f>WEEKNUM(Tab_SuiviOF[[#This Row],[DATEFINREVISEE]],21)</f>
        <v>9</v>
      </c>
      <c r="S421">
        <v>2250</v>
      </c>
      <c r="T421">
        <v>2250</v>
      </c>
      <c r="U421">
        <v>1750</v>
      </c>
      <c r="V421" s="4">
        <f>Tab_SuiviOF[[#This Row],[QTEBL]]*Tab_SuiviOF[[#This Row],[POIDS NET]]</f>
        <v>47.25</v>
      </c>
      <c r="W421" s="4">
        <f>IFERROR(INDEX(Bd_MÉLANGES!$I:$I,MATCH('Bd_FABRICATIONS PF'!$G:$G,Bd_MÉLANGES!$J:$J,0)),0)</f>
        <v>0</v>
      </c>
      <c r="X421" s="4">
        <f>IFERROR(INDEX(Bd_MÉLANGES!$K:$K,MATCH(Tab_SuiviOF[[#This Row],[LOT A PRENDRE EN COMPTE]],Bd_MÉLANGES!$J:$J,0)),0)</f>
        <v>0</v>
      </c>
    </row>
    <row r="422" spans="1:24" hidden="1" x14ac:dyDescent="0.2">
      <c r="A422">
        <v>102</v>
      </c>
      <c r="B422">
        <v>5</v>
      </c>
      <c r="C422">
        <v>41651</v>
      </c>
      <c r="D422">
        <v>690010</v>
      </c>
      <c r="E422">
        <v>46317</v>
      </c>
      <c r="F422" t="str">
        <f t="array" ref="F422">INDEX(Bd_VENTILATIONS!$G:$G,MATCH(Tab_SuiviOF[[#This Row],[REFERENCE]]&amp;Tab_SuiviOF[[#This Row],[BLNO]],Bd_VENTILATIONS!$F:$F&amp;Bd_VENTILATIONS!$D:$D,0))</f>
        <v>A053M01-2</v>
      </c>
      <c r="G422" t="str">
        <f>IFERROR(MID(Tab_SuiviOF[[#This Row],[LOT]],1,SEARCH("-",Tab_SuiviOF[[#This Row],[LOT]])-1),Tab_SuiviOF[[#This Row],[LOT]])</f>
        <v>A053M01</v>
      </c>
      <c r="H422" t="s">
        <v>1139</v>
      </c>
      <c r="I422" t="str">
        <f>INDEX(Bd_PF!$E:$E,MATCH(Tab_SuiviOF[[#This Row],[REFERENCE]],Bd_PF!$C:$C,0))</f>
        <v>Gel' Ami - sac 1 kg - "Tonus Line"</v>
      </c>
      <c r="J422" t="str">
        <f>INDEX(Bd_PF!$D:$D,MATCH(Tab_SuiviOF[[#This Row],[REFERENCE]],Bd_PF!$C:$C,0))</f>
        <v>SF01122</v>
      </c>
      <c r="K422" s="4">
        <f>INDEX(Bd_PF!$I:$I,MATCH(Tab_SuiviOF[[#This Row],[REFERENCE]],Bd_PF!$C:$C,0))</f>
        <v>1</v>
      </c>
      <c r="L422" t="str">
        <f>INDEX(Bd_PF!$J:$J,MATCH(Tab_SuiviOF[[#This Row],[REFERENCE]],Bd_PF!$C:$C,0))</f>
        <v>Tecse</v>
      </c>
      <c r="M422" t="str">
        <f>INDEX(Bd_PF!$K:$K,MATCH(Tab_SuiviOF[[#This Row],[REFERENCE]],Bd_PF!$C:$C,0))</f>
        <v>Produit pesé</v>
      </c>
      <c r="N422" s="3">
        <v>43157</v>
      </c>
      <c r="O422" s="3">
        <v>43157</v>
      </c>
      <c r="P422" s="5">
        <f>YEAR(Tab_SuiviOF[[#This Row],[DATEFINREVISEE]])</f>
        <v>2018</v>
      </c>
      <c r="Q422" s="5">
        <f>MONTH(Tab_SuiviOF[[#This Row],[DATEFINREVISEE]])</f>
        <v>2</v>
      </c>
      <c r="R422" s="5">
        <f>WEEKNUM(Tab_SuiviOF[[#This Row],[DATEFINREVISEE]],21)</f>
        <v>9</v>
      </c>
      <c r="S422">
        <v>412</v>
      </c>
      <c r="T422">
        <v>412</v>
      </c>
      <c r="U422">
        <v>420</v>
      </c>
      <c r="V422" s="4">
        <f>Tab_SuiviOF[[#This Row],[QTEBL]]*Tab_SuiviOF[[#This Row],[POIDS NET]]</f>
        <v>420</v>
      </c>
      <c r="W422" s="4">
        <f>IFERROR(INDEX(Bd_MÉLANGES!$I:$I,MATCH('Bd_FABRICATIONS PF'!$G:$G,Bd_MÉLANGES!$J:$J,0)),0)</f>
        <v>412.9</v>
      </c>
      <c r="X422" s="4">
        <f>IFERROR(INDEX(Bd_MÉLANGES!$K:$K,MATCH(Tab_SuiviOF[[#This Row],[LOT A PRENDRE EN COMPTE]],Bd_MÉLANGES!$J:$J,0)),0)</f>
        <v>423</v>
      </c>
    </row>
    <row r="423" spans="1:24" hidden="1" x14ac:dyDescent="0.2">
      <c r="A423">
        <v>102</v>
      </c>
      <c r="B423">
        <v>5</v>
      </c>
      <c r="C423">
        <v>41652</v>
      </c>
      <c r="D423">
        <v>690016</v>
      </c>
      <c r="E423">
        <v>46323</v>
      </c>
      <c r="F423" t="str">
        <f t="array" ref="F423">INDEX(Bd_VENTILATIONS!$G:$G,MATCH(Tab_SuiviOF[[#This Row],[REFERENCE]]&amp;Tab_SuiviOF[[#This Row],[BLNO]],Bd_VENTILATIONS!$F:$F&amp;Bd_VENTILATIONS!$D:$D,0))</f>
        <v>A053M02-2</v>
      </c>
      <c r="G423" t="str">
        <f>IFERROR(MID(Tab_SuiviOF[[#This Row],[LOT]],1,SEARCH("-",Tab_SuiviOF[[#This Row],[LOT]])-1),Tab_SuiviOF[[#This Row],[LOT]])</f>
        <v>A053M02</v>
      </c>
      <c r="H423" t="s">
        <v>1139</v>
      </c>
      <c r="I423" t="str">
        <f>INDEX(Bd_PF!$E:$E,MATCH(Tab_SuiviOF[[#This Row],[REFERENCE]],Bd_PF!$C:$C,0))</f>
        <v>Gel' Ami - sac 1 kg - "Tonus Line"</v>
      </c>
      <c r="J423" t="str">
        <f>INDEX(Bd_PF!$D:$D,MATCH(Tab_SuiviOF[[#This Row],[REFERENCE]],Bd_PF!$C:$C,0))</f>
        <v>SF01122</v>
      </c>
      <c r="K423" s="4">
        <f>INDEX(Bd_PF!$I:$I,MATCH(Tab_SuiviOF[[#This Row],[REFERENCE]],Bd_PF!$C:$C,0))</f>
        <v>1</v>
      </c>
      <c r="L423" t="str">
        <f>INDEX(Bd_PF!$J:$J,MATCH(Tab_SuiviOF[[#This Row],[REFERENCE]],Bd_PF!$C:$C,0))</f>
        <v>Tecse</v>
      </c>
      <c r="M423" t="str">
        <f>INDEX(Bd_PF!$K:$K,MATCH(Tab_SuiviOF[[#This Row],[REFERENCE]],Bd_PF!$C:$C,0))</f>
        <v>Produit pesé</v>
      </c>
      <c r="N423" s="3">
        <v>43157</v>
      </c>
      <c r="O423" s="3">
        <v>43157</v>
      </c>
      <c r="P423" s="5">
        <f>YEAR(Tab_SuiviOF[[#This Row],[DATEFINREVISEE]])</f>
        <v>2018</v>
      </c>
      <c r="Q423" s="5">
        <f>MONTH(Tab_SuiviOF[[#This Row],[DATEFINREVISEE]])</f>
        <v>2</v>
      </c>
      <c r="R423" s="5">
        <f>WEEKNUM(Tab_SuiviOF[[#This Row],[DATEFINREVISEE]],21)</f>
        <v>9</v>
      </c>
      <c r="S423">
        <v>421</v>
      </c>
      <c r="T423">
        <v>421</v>
      </c>
      <c r="U423">
        <v>420</v>
      </c>
      <c r="V423" s="4">
        <f>Tab_SuiviOF[[#This Row],[QTEBL]]*Tab_SuiviOF[[#This Row],[POIDS NET]]</f>
        <v>420</v>
      </c>
      <c r="W423" s="4">
        <f>IFERROR(INDEX(Bd_MÉLANGES!$I:$I,MATCH('Bd_FABRICATIONS PF'!$G:$G,Bd_MÉLANGES!$J:$J,0)),0)</f>
        <v>421.7</v>
      </c>
      <c r="X423" s="4">
        <f>IFERROR(INDEX(Bd_MÉLANGES!$K:$K,MATCH(Tab_SuiviOF[[#This Row],[LOT A PRENDRE EN COMPTE]],Bd_MÉLANGES!$J:$J,0)),0)</f>
        <v>423</v>
      </c>
    </row>
    <row r="424" spans="1:24" hidden="1" x14ac:dyDescent="0.2">
      <c r="A424">
        <v>102</v>
      </c>
      <c r="B424">
        <v>5</v>
      </c>
      <c r="C424">
        <v>41653</v>
      </c>
      <c r="D424">
        <v>690022</v>
      </c>
      <c r="E424">
        <v>46332</v>
      </c>
      <c r="F424" t="str">
        <f t="array" ref="F424">INDEX(Bd_VENTILATIONS!$G:$G,MATCH(Tab_SuiviOF[[#This Row],[REFERENCE]]&amp;Tab_SuiviOF[[#This Row],[BLNO]],Bd_VENTILATIONS!$F:$F&amp;Bd_VENTILATIONS!$D:$D,0))</f>
        <v>A053M03-2</v>
      </c>
      <c r="G424" t="str">
        <f>IFERROR(MID(Tab_SuiviOF[[#This Row],[LOT]],1,SEARCH("-",Tab_SuiviOF[[#This Row],[LOT]])-1),Tab_SuiviOF[[#This Row],[LOT]])</f>
        <v>A053M03</v>
      </c>
      <c r="H424" t="s">
        <v>1139</v>
      </c>
      <c r="I424" t="str">
        <f>INDEX(Bd_PF!$E:$E,MATCH(Tab_SuiviOF[[#This Row],[REFERENCE]],Bd_PF!$C:$C,0))</f>
        <v>Gel' Ami - sac 1 kg - "Tonus Line"</v>
      </c>
      <c r="J424" t="str">
        <f>INDEX(Bd_PF!$D:$D,MATCH(Tab_SuiviOF[[#This Row],[REFERENCE]],Bd_PF!$C:$C,0))</f>
        <v>SF01122</v>
      </c>
      <c r="K424" s="4">
        <f>INDEX(Bd_PF!$I:$I,MATCH(Tab_SuiviOF[[#This Row],[REFERENCE]],Bd_PF!$C:$C,0))</f>
        <v>1</v>
      </c>
      <c r="L424" t="str">
        <f>INDEX(Bd_PF!$J:$J,MATCH(Tab_SuiviOF[[#This Row],[REFERENCE]],Bd_PF!$C:$C,0))</f>
        <v>Tecse</v>
      </c>
      <c r="M424" t="str">
        <f>INDEX(Bd_PF!$K:$K,MATCH(Tab_SuiviOF[[#This Row],[REFERENCE]],Bd_PF!$C:$C,0))</f>
        <v>Produit pesé</v>
      </c>
      <c r="N424" s="3">
        <v>43157</v>
      </c>
      <c r="O424" s="3">
        <v>43157</v>
      </c>
      <c r="P424" s="5">
        <f>YEAR(Tab_SuiviOF[[#This Row],[DATEFINREVISEE]])</f>
        <v>2018</v>
      </c>
      <c r="Q424" s="5">
        <f>MONTH(Tab_SuiviOF[[#This Row],[DATEFINREVISEE]])</f>
        <v>2</v>
      </c>
      <c r="R424" s="5">
        <f>WEEKNUM(Tab_SuiviOF[[#This Row],[DATEFINREVISEE]],21)</f>
        <v>9</v>
      </c>
      <c r="S424">
        <v>421</v>
      </c>
      <c r="T424">
        <v>421</v>
      </c>
      <c r="U424">
        <v>420</v>
      </c>
      <c r="V424" s="4">
        <f>Tab_SuiviOF[[#This Row],[QTEBL]]*Tab_SuiviOF[[#This Row],[POIDS NET]]</f>
        <v>420</v>
      </c>
      <c r="W424" s="4">
        <f>IFERROR(INDEX(Bd_MÉLANGES!$I:$I,MATCH('Bd_FABRICATIONS PF'!$G:$G,Bd_MÉLANGES!$J:$J,0)),0)</f>
        <v>421.1</v>
      </c>
      <c r="X424" s="4">
        <f>IFERROR(INDEX(Bd_MÉLANGES!$K:$K,MATCH(Tab_SuiviOF[[#This Row],[LOT A PRENDRE EN COMPTE]],Bd_MÉLANGES!$J:$J,0)),0)</f>
        <v>423</v>
      </c>
    </row>
    <row r="425" spans="1:24" hidden="1" x14ac:dyDescent="0.2">
      <c r="A425">
        <v>102</v>
      </c>
      <c r="B425">
        <v>5</v>
      </c>
      <c r="C425">
        <v>41654</v>
      </c>
      <c r="D425">
        <v>690028</v>
      </c>
      <c r="E425">
        <v>46331</v>
      </c>
      <c r="F425" t="str">
        <f t="array" ref="F425">INDEX(Bd_VENTILATIONS!$G:$G,MATCH(Tab_SuiviOF[[#This Row],[REFERENCE]]&amp;Tab_SuiviOF[[#This Row],[BLNO]],Bd_VENTILATIONS!$F:$F&amp;Bd_VENTILATIONS!$D:$D,0))</f>
        <v>A053M04-2</v>
      </c>
      <c r="G425" t="str">
        <f>IFERROR(MID(Tab_SuiviOF[[#This Row],[LOT]],1,SEARCH("-",Tab_SuiviOF[[#This Row],[LOT]])-1),Tab_SuiviOF[[#This Row],[LOT]])</f>
        <v>A053M04</v>
      </c>
      <c r="H425" t="s">
        <v>1139</v>
      </c>
      <c r="I425" t="str">
        <f>INDEX(Bd_PF!$E:$E,MATCH(Tab_SuiviOF[[#This Row],[REFERENCE]],Bd_PF!$C:$C,0))</f>
        <v>Gel' Ami - sac 1 kg - "Tonus Line"</v>
      </c>
      <c r="J425" t="str">
        <f>INDEX(Bd_PF!$D:$D,MATCH(Tab_SuiviOF[[#This Row],[REFERENCE]],Bd_PF!$C:$C,0))</f>
        <v>SF01122</v>
      </c>
      <c r="K425" s="4">
        <f>INDEX(Bd_PF!$I:$I,MATCH(Tab_SuiviOF[[#This Row],[REFERENCE]],Bd_PF!$C:$C,0))</f>
        <v>1</v>
      </c>
      <c r="L425" t="str">
        <f>INDEX(Bd_PF!$J:$J,MATCH(Tab_SuiviOF[[#This Row],[REFERENCE]],Bd_PF!$C:$C,0))</f>
        <v>Tecse</v>
      </c>
      <c r="M425" t="str">
        <f>INDEX(Bd_PF!$K:$K,MATCH(Tab_SuiviOF[[#This Row],[REFERENCE]],Bd_PF!$C:$C,0))</f>
        <v>Produit pesé</v>
      </c>
      <c r="N425" s="3">
        <v>43157</v>
      </c>
      <c r="O425" s="3">
        <v>43157</v>
      </c>
      <c r="P425" s="5">
        <f>YEAR(Tab_SuiviOF[[#This Row],[DATEFINREVISEE]])</f>
        <v>2018</v>
      </c>
      <c r="Q425" s="5">
        <f>MONTH(Tab_SuiviOF[[#This Row],[DATEFINREVISEE]])</f>
        <v>2</v>
      </c>
      <c r="R425" s="5">
        <f>WEEKNUM(Tab_SuiviOF[[#This Row],[DATEFINREVISEE]],21)</f>
        <v>9</v>
      </c>
      <c r="S425">
        <v>420</v>
      </c>
      <c r="T425">
        <v>420</v>
      </c>
      <c r="U425">
        <v>420</v>
      </c>
      <c r="V425" s="4">
        <f>Tab_SuiviOF[[#This Row],[QTEBL]]*Tab_SuiviOF[[#This Row],[POIDS NET]]</f>
        <v>420</v>
      </c>
      <c r="W425" s="4">
        <f>IFERROR(INDEX(Bd_MÉLANGES!$I:$I,MATCH('Bd_FABRICATIONS PF'!$G:$G,Bd_MÉLANGES!$J:$J,0)),0)</f>
        <v>420.3</v>
      </c>
      <c r="X425" s="4">
        <f>IFERROR(INDEX(Bd_MÉLANGES!$K:$K,MATCH(Tab_SuiviOF[[#This Row],[LOT A PRENDRE EN COMPTE]],Bd_MÉLANGES!$J:$J,0)),0)</f>
        <v>423</v>
      </c>
    </row>
    <row r="426" spans="1:24" hidden="1" x14ac:dyDescent="0.2">
      <c r="A426">
        <v>102</v>
      </c>
      <c r="B426">
        <v>5</v>
      </c>
      <c r="C426">
        <v>41655</v>
      </c>
      <c r="D426">
        <v>690034</v>
      </c>
      <c r="E426">
        <v>46346</v>
      </c>
      <c r="F426" t="str">
        <f t="array" ref="F426">INDEX(Bd_VENTILATIONS!$G:$G,MATCH(Tab_SuiviOF[[#This Row],[REFERENCE]]&amp;Tab_SuiviOF[[#This Row],[BLNO]],Bd_VENTILATIONS!$F:$F&amp;Bd_VENTILATIONS!$D:$D,0))</f>
        <v>A053M06-2</v>
      </c>
      <c r="G426" t="str">
        <f>IFERROR(MID(Tab_SuiviOF[[#This Row],[LOT]],1,SEARCH("-",Tab_SuiviOF[[#This Row],[LOT]])-1),Tab_SuiviOF[[#This Row],[LOT]])</f>
        <v>A053M06</v>
      </c>
      <c r="H426" t="s">
        <v>1139</v>
      </c>
      <c r="I426" t="str">
        <f>INDEX(Bd_PF!$E:$E,MATCH(Tab_SuiviOF[[#This Row],[REFERENCE]],Bd_PF!$C:$C,0))</f>
        <v>Gel' Ami - sac 1 kg - "Tonus Line"</v>
      </c>
      <c r="J426" t="str">
        <f>INDEX(Bd_PF!$D:$D,MATCH(Tab_SuiviOF[[#This Row],[REFERENCE]],Bd_PF!$C:$C,0))</f>
        <v>SF01122</v>
      </c>
      <c r="K426" s="4">
        <f>INDEX(Bd_PF!$I:$I,MATCH(Tab_SuiviOF[[#This Row],[REFERENCE]],Bd_PF!$C:$C,0))</f>
        <v>1</v>
      </c>
      <c r="L426" t="str">
        <f>INDEX(Bd_PF!$J:$J,MATCH(Tab_SuiviOF[[#This Row],[REFERENCE]],Bd_PF!$C:$C,0))</f>
        <v>Tecse</v>
      </c>
      <c r="M426" t="str">
        <f>INDEX(Bd_PF!$K:$K,MATCH(Tab_SuiviOF[[#This Row],[REFERENCE]],Bd_PF!$C:$C,0))</f>
        <v>Produit pesé</v>
      </c>
      <c r="N426" s="3">
        <v>43157</v>
      </c>
      <c r="O426" s="3">
        <v>43157</v>
      </c>
      <c r="P426" s="5">
        <f>YEAR(Tab_SuiviOF[[#This Row],[DATEFINREVISEE]])</f>
        <v>2018</v>
      </c>
      <c r="Q426" s="5">
        <f>MONTH(Tab_SuiviOF[[#This Row],[DATEFINREVISEE]])</f>
        <v>2</v>
      </c>
      <c r="R426" s="5">
        <f>WEEKNUM(Tab_SuiviOF[[#This Row],[DATEFINREVISEE]],21)</f>
        <v>9</v>
      </c>
      <c r="S426">
        <v>421</v>
      </c>
      <c r="T426">
        <v>421</v>
      </c>
      <c r="U426">
        <v>420</v>
      </c>
      <c r="V426" s="4">
        <f>Tab_SuiviOF[[#This Row],[QTEBL]]*Tab_SuiviOF[[#This Row],[POIDS NET]]</f>
        <v>420</v>
      </c>
      <c r="W426" s="4">
        <f>IFERROR(INDEX(Bd_MÉLANGES!$I:$I,MATCH('Bd_FABRICATIONS PF'!$G:$G,Bd_MÉLANGES!$J:$J,0)),0)</f>
        <v>421.1</v>
      </c>
      <c r="X426" s="4">
        <f>IFERROR(INDEX(Bd_MÉLANGES!$K:$K,MATCH(Tab_SuiviOF[[#This Row],[LOT A PRENDRE EN COMPTE]],Bd_MÉLANGES!$J:$J,0)),0)</f>
        <v>423</v>
      </c>
    </row>
    <row r="427" spans="1:24" hidden="1" x14ac:dyDescent="0.2">
      <c r="A427">
        <v>102</v>
      </c>
      <c r="B427">
        <v>5</v>
      </c>
      <c r="C427">
        <v>41660</v>
      </c>
      <c r="D427">
        <v>690117</v>
      </c>
      <c r="E427">
        <v>46314</v>
      </c>
      <c r="F427" t="str">
        <f t="array" ref="F427">INDEX(Bd_VENTILATIONS!$G:$G,MATCH(Tab_SuiviOF[[#This Row],[REFERENCE]]&amp;Tab_SuiviOF[[#This Row],[BLNO]],Bd_VENTILATIONS!$F:$F&amp;Bd_VENTILATIONS!$D:$D,0))</f>
        <v>A057R01-2</v>
      </c>
      <c r="G427" t="str">
        <f>IFERROR(MID(Tab_SuiviOF[[#This Row],[LOT]],1,SEARCH("-",Tab_SuiviOF[[#This Row],[LOT]])-1),Tab_SuiviOF[[#This Row],[LOT]])</f>
        <v>A057R01</v>
      </c>
      <c r="H427" t="s">
        <v>917</v>
      </c>
      <c r="I427" t="str">
        <f>INDEX(Bd_PF!$E:$E,MATCH(Tab_SuiviOF[[#This Row],[REFERENCE]],Bd_PF!$C:$C,0))</f>
        <v>Gel'mix+ sac 1 kg "TOL"</v>
      </c>
      <c r="J427" t="str">
        <f>INDEX(Bd_PF!$D:$D,MATCH(Tab_SuiviOF[[#This Row],[REFERENCE]],Bd_PF!$C:$C,0))</f>
        <v>SF01249</v>
      </c>
      <c r="K427" s="4">
        <f>INDEX(Bd_PF!$I:$I,MATCH(Tab_SuiviOF[[#This Row],[REFERENCE]],Bd_PF!$C:$C,0))</f>
        <v>1</v>
      </c>
      <c r="L427" t="str">
        <f>INDEX(Bd_PF!$J:$J,MATCH(Tab_SuiviOF[[#This Row],[REFERENCE]],Bd_PF!$C:$C,0))</f>
        <v>Tecse</v>
      </c>
      <c r="M427" t="str">
        <f>INDEX(Bd_PF!$K:$K,MATCH(Tab_SuiviOF[[#This Row],[REFERENCE]],Bd_PF!$C:$C,0))</f>
        <v>Reconditionnement</v>
      </c>
      <c r="N427" s="3">
        <v>43157</v>
      </c>
      <c r="O427" s="3">
        <v>43157</v>
      </c>
      <c r="P427" s="5">
        <f>YEAR(Tab_SuiviOF[[#This Row],[DATEFINREVISEE]])</f>
        <v>2018</v>
      </c>
      <c r="Q427" s="5">
        <f>MONTH(Tab_SuiviOF[[#This Row],[DATEFINREVISEE]])</f>
        <v>2</v>
      </c>
      <c r="R427" s="5">
        <f>WEEKNUM(Tab_SuiviOF[[#This Row],[DATEFINREVISEE]],21)</f>
        <v>9</v>
      </c>
      <c r="S427">
        <v>350</v>
      </c>
      <c r="T427">
        <v>350</v>
      </c>
      <c r="U427">
        <v>335</v>
      </c>
      <c r="V427" s="4">
        <f>Tab_SuiviOF[[#This Row],[QTEBL]]*Tab_SuiviOF[[#This Row],[POIDS NET]]</f>
        <v>335</v>
      </c>
      <c r="W427" s="4">
        <f>IFERROR(INDEX(Bd_MÉLANGES!$I:$I,MATCH('Bd_FABRICATIONS PF'!$G:$G,Bd_MÉLANGES!$J:$J,0)),0)</f>
        <v>0</v>
      </c>
      <c r="X427" s="4">
        <f>IFERROR(INDEX(Bd_MÉLANGES!$K:$K,MATCH(Tab_SuiviOF[[#This Row],[LOT A PRENDRE EN COMPTE]],Bd_MÉLANGES!$J:$J,0)),0)</f>
        <v>0</v>
      </c>
    </row>
    <row r="428" spans="1:24" hidden="1" x14ac:dyDescent="0.2">
      <c r="A428">
        <v>102</v>
      </c>
      <c r="B428">
        <v>5</v>
      </c>
      <c r="C428">
        <v>41662</v>
      </c>
      <c r="D428">
        <v>690131</v>
      </c>
      <c r="E428">
        <v>46322</v>
      </c>
      <c r="F428" t="str">
        <f t="array" ref="F428">INDEX(Bd_VENTILATIONS!$G:$G,MATCH(Tab_SuiviOF[[#This Row],[REFERENCE]]&amp;Tab_SuiviOF[[#This Row],[BLNO]],Bd_VENTILATIONS!$F:$F&amp;Bd_VENTILATIONS!$D:$D,0))</f>
        <v>A057R03-1</v>
      </c>
      <c r="G428" t="str">
        <f>IFERROR(MID(Tab_SuiviOF[[#This Row],[LOT]],1,SEARCH("-",Tab_SuiviOF[[#This Row],[LOT]])-1),Tab_SuiviOF[[#This Row],[LOT]])</f>
        <v>A057R03</v>
      </c>
      <c r="H428" t="s">
        <v>922</v>
      </c>
      <c r="I428" t="str">
        <f>INDEX(Bd_PF!$E:$E,MATCH(Tab_SuiviOF[[#This Row],[REFERENCE]],Bd_PF!$C:$C,0))</f>
        <v>Gel' M bte 300g</v>
      </c>
      <c r="J428" t="str">
        <f>INDEX(Bd_PF!$D:$D,MATCH(Tab_SuiviOF[[#This Row],[REFERENCE]],Bd_PF!$C:$C,0))</f>
        <v>SF01117</v>
      </c>
      <c r="K428" s="4">
        <f>INDEX(Bd_PF!$I:$I,MATCH(Tab_SuiviOF[[#This Row],[REFERENCE]],Bd_PF!$C:$C,0))</f>
        <v>0.3</v>
      </c>
      <c r="L428" t="str">
        <f>INDEX(Bd_PF!$J:$J,MATCH(Tab_SuiviOF[[#This Row],[REFERENCE]],Bd_PF!$C:$C,0))</f>
        <v>OTS</v>
      </c>
      <c r="M428" t="str">
        <f>INDEX(Bd_PF!$K:$K,MATCH(Tab_SuiviOF[[#This Row],[REFERENCE]],Bd_PF!$C:$C,0))</f>
        <v>Reconditionnement</v>
      </c>
      <c r="N428" s="3">
        <v>43157</v>
      </c>
      <c r="O428" s="3">
        <v>43157</v>
      </c>
      <c r="P428" s="5">
        <f>YEAR(Tab_SuiviOF[[#This Row],[DATEFINREVISEE]])</f>
        <v>2018</v>
      </c>
      <c r="Q428" s="5">
        <f>MONTH(Tab_SuiviOF[[#This Row],[DATEFINREVISEE]])</f>
        <v>2</v>
      </c>
      <c r="R428" s="5">
        <f>WEEKNUM(Tab_SuiviOF[[#This Row],[DATEFINREVISEE]],21)</f>
        <v>9</v>
      </c>
      <c r="S428">
        <v>1333</v>
      </c>
      <c r="T428">
        <v>1333</v>
      </c>
      <c r="U428">
        <v>1414</v>
      </c>
      <c r="V428" s="4">
        <f>Tab_SuiviOF[[#This Row],[QTEBL]]*Tab_SuiviOF[[#This Row],[POIDS NET]]</f>
        <v>424.2</v>
      </c>
      <c r="W428" s="4">
        <f>IFERROR(INDEX(Bd_MÉLANGES!$I:$I,MATCH('Bd_FABRICATIONS PF'!$G:$G,Bd_MÉLANGES!$J:$J,0)),0)</f>
        <v>0</v>
      </c>
      <c r="X428" s="4">
        <f>IFERROR(INDEX(Bd_MÉLANGES!$K:$K,MATCH(Tab_SuiviOF[[#This Row],[LOT A PRENDRE EN COMPTE]],Bd_MÉLANGES!$J:$J,0)),0)</f>
        <v>0</v>
      </c>
    </row>
    <row r="429" spans="1:24" hidden="1" x14ac:dyDescent="0.2">
      <c r="A429">
        <v>102</v>
      </c>
      <c r="B429">
        <v>5</v>
      </c>
      <c r="C429">
        <v>41663</v>
      </c>
      <c r="D429">
        <v>690138</v>
      </c>
      <c r="E429">
        <v>46329</v>
      </c>
      <c r="F429" t="str">
        <f t="array" ref="F429">INDEX(Bd_VENTILATIONS!$G:$G,MATCH(Tab_SuiviOF[[#This Row],[REFERENCE]]&amp;Tab_SuiviOF[[#This Row],[BLNO]],Bd_VENTILATIONS!$F:$F&amp;Bd_VENTILATIONS!$D:$D,0))</f>
        <v>A057R04-1</v>
      </c>
      <c r="G429" t="str">
        <f>IFERROR(MID(Tab_SuiviOF[[#This Row],[LOT]],1,SEARCH("-",Tab_SuiviOF[[#This Row],[LOT]])-1),Tab_SuiviOF[[#This Row],[LOT]])</f>
        <v>A057R04</v>
      </c>
      <c r="H429" t="s">
        <v>922</v>
      </c>
      <c r="I429" t="str">
        <f>INDEX(Bd_PF!$E:$E,MATCH(Tab_SuiviOF[[#This Row],[REFERENCE]],Bd_PF!$C:$C,0))</f>
        <v>Gel' M bte 300g</v>
      </c>
      <c r="J429" t="str">
        <f>INDEX(Bd_PF!$D:$D,MATCH(Tab_SuiviOF[[#This Row],[REFERENCE]],Bd_PF!$C:$C,0))</f>
        <v>SF01117</v>
      </c>
      <c r="K429" s="4">
        <f>INDEX(Bd_PF!$I:$I,MATCH(Tab_SuiviOF[[#This Row],[REFERENCE]],Bd_PF!$C:$C,0))</f>
        <v>0.3</v>
      </c>
      <c r="L429" t="str">
        <f>INDEX(Bd_PF!$J:$J,MATCH(Tab_SuiviOF[[#This Row],[REFERENCE]],Bd_PF!$C:$C,0))</f>
        <v>OTS</v>
      </c>
      <c r="M429" t="str">
        <f>INDEX(Bd_PF!$K:$K,MATCH(Tab_SuiviOF[[#This Row],[REFERENCE]],Bd_PF!$C:$C,0))</f>
        <v>Reconditionnement</v>
      </c>
      <c r="N429" s="3">
        <v>43157</v>
      </c>
      <c r="O429" s="3">
        <v>43157</v>
      </c>
      <c r="P429" s="5">
        <f>YEAR(Tab_SuiviOF[[#This Row],[DATEFINREVISEE]])</f>
        <v>2018</v>
      </c>
      <c r="Q429" s="5">
        <f>MONTH(Tab_SuiviOF[[#This Row],[DATEFINREVISEE]])</f>
        <v>2</v>
      </c>
      <c r="R429" s="5">
        <f>WEEKNUM(Tab_SuiviOF[[#This Row],[DATEFINREVISEE]],21)</f>
        <v>9</v>
      </c>
      <c r="S429">
        <v>1333</v>
      </c>
      <c r="T429">
        <v>1333</v>
      </c>
      <c r="U429">
        <v>1341</v>
      </c>
      <c r="V429" s="4">
        <f>Tab_SuiviOF[[#This Row],[QTEBL]]*Tab_SuiviOF[[#This Row],[POIDS NET]]</f>
        <v>402.3</v>
      </c>
      <c r="W429" s="4">
        <f>IFERROR(INDEX(Bd_MÉLANGES!$I:$I,MATCH('Bd_FABRICATIONS PF'!$G:$G,Bd_MÉLANGES!$J:$J,0)),0)</f>
        <v>0</v>
      </c>
      <c r="X429" s="4">
        <f>IFERROR(INDEX(Bd_MÉLANGES!$K:$K,MATCH(Tab_SuiviOF[[#This Row],[LOT A PRENDRE EN COMPTE]],Bd_MÉLANGES!$J:$J,0)),0)</f>
        <v>0</v>
      </c>
    </row>
    <row r="430" spans="1:24" hidden="1" x14ac:dyDescent="0.2">
      <c r="A430">
        <v>102</v>
      </c>
      <c r="B430">
        <v>5</v>
      </c>
      <c r="C430">
        <v>41671</v>
      </c>
      <c r="D430">
        <v>690232</v>
      </c>
      <c r="E430">
        <v>46371</v>
      </c>
      <c r="F430" t="str">
        <f t="array" ref="F430">INDEX(Bd_VENTILATIONS!$G:$G,MATCH(Tab_SuiviOF[[#This Row],[REFERENCE]]&amp;Tab_SuiviOF[[#This Row],[BLNO]],Bd_VENTILATIONS!$F:$F&amp;Bd_VENTILATIONS!$D:$D,0))</f>
        <v>A053MR13-3</v>
      </c>
      <c r="G430" t="str">
        <f>IFERROR(MID(Tab_SuiviOF[[#This Row],[LOT]],1,SEARCH("-",Tab_SuiviOF[[#This Row],[LOT]])-1),Tab_SuiviOF[[#This Row],[LOT]])</f>
        <v>A053MR13</v>
      </c>
      <c r="H430" t="s">
        <v>984</v>
      </c>
      <c r="I430" t="str">
        <f>INDEX(Bd_PF!$E:$E,MATCH(Tab_SuiviOF[[#This Row],[REFERENCE]],Bd_PF!$C:$C,0))</f>
        <v>Eau gélifiée parfum abricot sucré sachet 27g "Tonus Line"</v>
      </c>
      <c r="J430" t="str">
        <f>INDEX(Bd_PF!$D:$D,MATCH(Tab_SuiviOF[[#This Row],[REFERENCE]],Bd_PF!$C:$C,0))</f>
        <v>SF00711</v>
      </c>
      <c r="K430" s="4">
        <f>INDEX(Bd_PF!$I:$I,MATCH(Tab_SuiviOF[[#This Row],[REFERENCE]],Bd_PF!$C:$C,0))</f>
        <v>2.7E-2</v>
      </c>
      <c r="L430" t="str">
        <f>INDEX(Bd_PF!$J:$J,MATCH(Tab_SuiviOF[[#This Row],[REFERENCE]],Bd_PF!$C:$C,0))</f>
        <v>Rovema</v>
      </c>
      <c r="M430" t="str">
        <f>INDEX(Bd_PF!$K:$K,MATCH(Tab_SuiviOF[[#This Row],[REFERENCE]],Bd_PF!$C:$C,0))</f>
        <v>Produit pesé</v>
      </c>
      <c r="N430" s="3">
        <v>43157</v>
      </c>
      <c r="O430" s="3">
        <v>43157</v>
      </c>
      <c r="P430" s="5">
        <f>YEAR(Tab_SuiviOF[[#This Row],[DATEFINREVISEE]])</f>
        <v>2018</v>
      </c>
      <c r="Q430" s="5">
        <f>MONTH(Tab_SuiviOF[[#This Row],[DATEFINREVISEE]])</f>
        <v>2</v>
      </c>
      <c r="R430" s="5">
        <f>WEEKNUM(Tab_SuiviOF[[#This Row],[DATEFINREVISEE]],21)</f>
        <v>9</v>
      </c>
      <c r="S430">
        <v>500</v>
      </c>
      <c r="T430">
        <v>500</v>
      </c>
      <c r="U430">
        <v>500</v>
      </c>
      <c r="V430" s="4">
        <f>Tab_SuiviOF[[#This Row],[QTEBL]]*Tab_SuiviOF[[#This Row],[POIDS NET]]</f>
        <v>13.5</v>
      </c>
      <c r="W430" s="4">
        <f>IFERROR(INDEX(Bd_MÉLANGES!$I:$I,MATCH('Bd_FABRICATIONS PF'!$G:$G,Bd_MÉLANGES!$J:$J,0)),0)</f>
        <v>0</v>
      </c>
      <c r="X430" s="4">
        <f>IFERROR(INDEX(Bd_MÉLANGES!$K:$K,MATCH(Tab_SuiviOF[[#This Row],[LOT A PRENDRE EN COMPTE]],Bd_MÉLANGES!$J:$J,0)),0)</f>
        <v>0</v>
      </c>
    </row>
    <row r="431" spans="1:24" hidden="1" x14ac:dyDescent="0.2">
      <c r="A431">
        <v>102</v>
      </c>
      <c r="B431">
        <v>5</v>
      </c>
      <c r="C431">
        <v>41450</v>
      </c>
      <c r="D431">
        <v>687584</v>
      </c>
      <c r="E431">
        <v>46352</v>
      </c>
      <c r="F431" t="str">
        <f t="array" ref="F431">INDEX(Bd_VENTILATIONS!$G:$G,MATCH(Tab_SuiviOF[[#This Row],[REFERENCE]]&amp;Tab_SuiviOF[[#This Row],[BLNO]],Bd_VENTILATIONS!$F:$F&amp;Bd_VENTILATIONS!$D:$D,0))</f>
        <v>A053M15-1</v>
      </c>
      <c r="G431" t="str">
        <f>IFERROR(MID(Tab_SuiviOF[[#This Row],[LOT]],1,SEARCH("-",Tab_SuiviOF[[#This Row],[LOT]])-1),Tab_SuiviOF[[#This Row],[LOT]])</f>
        <v>A053M15</v>
      </c>
      <c r="H431" t="s">
        <v>1086</v>
      </c>
      <c r="I431" t="str">
        <f>INDEX(Bd_PF!$E:$E,MATCH(Tab_SuiviOF[[#This Row],[REFERENCE]],Bd_PF!$C:$C,0))</f>
        <v>Eau gélifiée parfum fruits rouges édulcorée boite 625g "Tonus line"</v>
      </c>
      <c r="J431" t="str">
        <f>INDEX(Bd_PF!$D:$D,MATCH(Tab_SuiviOF[[#This Row],[REFERENCE]],Bd_PF!$C:$C,0))</f>
        <v>SF00724</v>
      </c>
      <c r="K431" s="4">
        <f>INDEX(Bd_PF!$I:$I,MATCH(Tab_SuiviOF[[#This Row],[REFERENCE]],Bd_PF!$C:$C,0))</f>
        <v>0.625</v>
      </c>
      <c r="L431" t="str">
        <f>INDEX(Bd_PF!$J:$J,MATCH(Tab_SuiviOF[[#This Row],[REFERENCE]],Bd_PF!$C:$C,0))</f>
        <v>OTS</v>
      </c>
      <c r="M431" t="str">
        <f>INDEX(Bd_PF!$K:$K,MATCH(Tab_SuiviOF[[#This Row],[REFERENCE]],Bd_PF!$C:$C,0))</f>
        <v>Produit pesé</v>
      </c>
      <c r="N431" s="3">
        <v>43158</v>
      </c>
      <c r="O431" s="3">
        <v>43158</v>
      </c>
      <c r="P431" s="5">
        <f>YEAR(Tab_SuiviOF[[#This Row],[DATEFINREVISEE]])</f>
        <v>2018</v>
      </c>
      <c r="Q431" s="5">
        <f>MONTH(Tab_SuiviOF[[#This Row],[DATEFINREVISEE]])</f>
        <v>2</v>
      </c>
      <c r="R431" s="5">
        <f>WEEKNUM(Tab_SuiviOF[[#This Row],[DATEFINREVISEE]],21)</f>
        <v>9</v>
      </c>
      <c r="S431">
        <v>924</v>
      </c>
      <c r="T431">
        <v>924</v>
      </c>
      <c r="U431">
        <v>921</v>
      </c>
      <c r="V431" s="4">
        <f>Tab_SuiviOF[[#This Row],[QTEBL]]*Tab_SuiviOF[[#This Row],[POIDS NET]]</f>
        <v>575.625</v>
      </c>
      <c r="W431" s="4">
        <f>IFERROR(INDEX(Bd_MÉLANGES!$I:$I,MATCH('Bd_FABRICATIONS PF'!$G:$G,Bd_MÉLANGES!$J:$J,0)),0)</f>
        <v>580.29999999999995</v>
      </c>
      <c r="X431" s="4">
        <f>IFERROR(INDEX(Bd_MÉLANGES!$K:$K,MATCH(Tab_SuiviOF[[#This Row],[LOT A PRENDRE EN COMPTE]],Bd_MÉLANGES!$J:$J,0)),0)</f>
        <v>578</v>
      </c>
    </row>
    <row r="432" spans="1:24" hidden="1" x14ac:dyDescent="0.2">
      <c r="A432">
        <v>102</v>
      </c>
      <c r="B432">
        <v>5</v>
      </c>
      <c r="C432">
        <v>41456</v>
      </c>
      <c r="D432">
        <v>687630</v>
      </c>
      <c r="E432">
        <v>46347</v>
      </c>
      <c r="F432" t="str">
        <f t="array" ref="F432">INDEX(Bd_VENTILATIONS!$G:$G,MATCH(Tab_SuiviOF[[#This Row],[REFERENCE]]&amp;Tab_SuiviOF[[#This Row],[BLNO]],Bd_VENTILATIONS!$F:$F&amp;Bd_VENTILATIONS!$D:$D,0))</f>
        <v>A053M08-3</v>
      </c>
      <c r="G432" t="str">
        <f>IFERROR(MID(Tab_SuiviOF[[#This Row],[LOT]],1,SEARCH("-",Tab_SuiviOF[[#This Row],[LOT]])-1),Tab_SuiviOF[[#This Row],[LOT]])</f>
        <v>A053M08</v>
      </c>
      <c r="H432" t="s">
        <v>1114</v>
      </c>
      <c r="I432" t="str">
        <f>INDEX(Bd_PF!$E:$E,MATCH(Tab_SuiviOF[[#This Row],[REFERENCE]],Bd_PF!$C:$C,0))</f>
        <v>Eau gélifiée parfum abricot édulcoré sachet 25 g "Tonus Line"</v>
      </c>
      <c r="J432" t="str">
        <f>INDEX(Bd_PF!$D:$D,MATCH(Tab_SuiviOF[[#This Row],[REFERENCE]],Bd_PF!$C:$C,0))</f>
        <v>SF00722</v>
      </c>
      <c r="K432" s="4">
        <f>INDEX(Bd_PF!$I:$I,MATCH(Tab_SuiviOF[[#This Row],[REFERENCE]],Bd_PF!$C:$C,0))</f>
        <v>2.5000000000000001E-2</v>
      </c>
      <c r="L432" t="str">
        <f>INDEX(Bd_PF!$J:$J,MATCH(Tab_SuiviOF[[#This Row],[REFERENCE]],Bd_PF!$C:$C,0))</f>
        <v>Rovema</v>
      </c>
      <c r="M432" t="str">
        <f>INDEX(Bd_PF!$K:$K,MATCH(Tab_SuiviOF[[#This Row],[REFERENCE]],Bd_PF!$C:$C,0))</f>
        <v>Produit pesé</v>
      </c>
      <c r="N432" s="3">
        <v>43158</v>
      </c>
      <c r="O432" s="3">
        <v>43158</v>
      </c>
      <c r="P432" s="5">
        <f>YEAR(Tab_SuiviOF[[#This Row],[DATEFINREVISEE]])</f>
        <v>2018</v>
      </c>
      <c r="Q432" s="5">
        <f>MONTH(Tab_SuiviOF[[#This Row],[DATEFINREVISEE]])</f>
        <v>2</v>
      </c>
      <c r="R432" s="5">
        <f>WEEKNUM(Tab_SuiviOF[[#This Row],[DATEFINREVISEE]],21)</f>
        <v>9</v>
      </c>
      <c r="S432">
        <v>5184</v>
      </c>
      <c r="T432">
        <v>5184</v>
      </c>
      <c r="U432">
        <v>4821</v>
      </c>
      <c r="V432" s="4">
        <f>Tab_SuiviOF[[#This Row],[QTEBL]]*Tab_SuiviOF[[#This Row],[POIDS NET]]</f>
        <v>120.52500000000001</v>
      </c>
      <c r="W432" s="4">
        <f>IFERROR(INDEX(Bd_MÉLANGES!$I:$I,MATCH('Bd_FABRICATIONS PF'!$G:$G,Bd_MÉLANGES!$J:$J,0)),0)</f>
        <v>129.5</v>
      </c>
      <c r="X432" s="4">
        <f>IFERROR(INDEX(Bd_MÉLANGES!$K:$K,MATCH(Tab_SuiviOF[[#This Row],[LOT A PRENDRE EN COMPTE]],Bd_MÉLANGES!$J:$J,0)),0)</f>
        <v>129.99</v>
      </c>
    </row>
    <row r="433" spans="1:24" hidden="1" x14ac:dyDescent="0.2">
      <c r="A433">
        <v>102</v>
      </c>
      <c r="B433">
        <v>5</v>
      </c>
      <c r="C433">
        <v>41458</v>
      </c>
      <c r="D433">
        <v>687646</v>
      </c>
      <c r="E433">
        <v>46349</v>
      </c>
      <c r="F433" t="str">
        <f t="array" ref="F433">INDEX(Bd_VENTILATIONS!$G:$G,MATCH(Tab_SuiviOF[[#This Row],[REFERENCE]]&amp;Tab_SuiviOF[[#This Row],[BLNO]],Bd_VENTILATIONS!$F:$F&amp;Bd_VENTILATIONS!$D:$D,0))</f>
        <v>A053M09-3</v>
      </c>
      <c r="G433" t="str">
        <f>IFERROR(MID(Tab_SuiviOF[[#This Row],[LOT]],1,SEARCH("-",Tab_SuiviOF[[#This Row],[LOT]])-1),Tab_SuiviOF[[#This Row],[LOT]])</f>
        <v>A053M09</v>
      </c>
      <c r="H433" t="s">
        <v>1130</v>
      </c>
      <c r="I433" t="str">
        <f>INDEX(Bd_PF!$E:$E,MATCH(Tab_SuiviOF[[#This Row],[REFERENCE]],Bd_PF!$C:$C,0))</f>
        <v>Eau gélifiée parfum grenadine édulcoré sachet 25 g "Tonus Line"</v>
      </c>
      <c r="J433" t="str">
        <f>INDEX(Bd_PF!$D:$D,MATCH(Tab_SuiviOF[[#This Row],[REFERENCE]],Bd_PF!$C:$C,0))</f>
        <v>SF00725</v>
      </c>
      <c r="K433" s="4">
        <f>INDEX(Bd_PF!$I:$I,MATCH(Tab_SuiviOF[[#This Row],[REFERENCE]],Bd_PF!$C:$C,0))</f>
        <v>2.5000000000000001E-2</v>
      </c>
      <c r="L433" t="str">
        <f>INDEX(Bd_PF!$J:$J,MATCH(Tab_SuiviOF[[#This Row],[REFERENCE]],Bd_PF!$C:$C,0))</f>
        <v>Rovema</v>
      </c>
      <c r="M433" t="str">
        <f>INDEX(Bd_PF!$K:$K,MATCH(Tab_SuiviOF[[#This Row],[REFERENCE]],Bd_PF!$C:$C,0))</f>
        <v>Produit pesé</v>
      </c>
      <c r="N433" s="3">
        <v>43158</v>
      </c>
      <c r="O433" s="3">
        <v>43158</v>
      </c>
      <c r="P433" s="5">
        <f>YEAR(Tab_SuiviOF[[#This Row],[DATEFINREVISEE]])</f>
        <v>2018</v>
      </c>
      <c r="Q433" s="5">
        <f>MONTH(Tab_SuiviOF[[#This Row],[DATEFINREVISEE]])</f>
        <v>2</v>
      </c>
      <c r="R433" s="5">
        <f>WEEKNUM(Tab_SuiviOF[[#This Row],[DATEFINREVISEE]],21)</f>
        <v>9</v>
      </c>
      <c r="S433">
        <v>5184</v>
      </c>
      <c r="T433">
        <v>5184</v>
      </c>
      <c r="U433">
        <v>4975</v>
      </c>
      <c r="V433" s="4">
        <f>Tab_SuiviOF[[#This Row],[QTEBL]]*Tab_SuiviOF[[#This Row],[POIDS NET]]</f>
        <v>124.375</v>
      </c>
      <c r="W433" s="4">
        <f>IFERROR(INDEX(Bd_MÉLANGES!$I:$I,MATCH('Bd_FABRICATIONS PF'!$G:$G,Bd_MÉLANGES!$J:$J,0)),0)</f>
        <v>129.9</v>
      </c>
      <c r="X433" s="4">
        <f>IFERROR(INDEX(Bd_MÉLANGES!$K:$K,MATCH(Tab_SuiviOF[[#This Row],[LOT A PRENDRE EN COMPTE]],Bd_MÉLANGES!$J:$J,0)),0)</f>
        <v>130</v>
      </c>
    </row>
    <row r="434" spans="1:24" hidden="1" x14ac:dyDescent="0.2">
      <c r="A434">
        <v>102</v>
      </c>
      <c r="B434">
        <v>5</v>
      </c>
      <c r="C434">
        <v>41464</v>
      </c>
      <c r="D434">
        <v>687687</v>
      </c>
      <c r="E434">
        <v>46354</v>
      </c>
      <c r="F434" t="str">
        <f t="array" ref="F434">INDEX(Bd_VENTILATIONS!$G:$G,MATCH(Tab_SuiviOF[[#This Row],[REFERENCE]]&amp;Tab_SuiviOF[[#This Row],[BLNO]],Bd_VENTILATIONS!$F:$F&amp;Bd_VENTILATIONS!$D:$D,0))</f>
        <v>A054M03-1</v>
      </c>
      <c r="G434" t="str">
        <f>IFERROR(MID(Tab_SuiviOF[[#This Row],[LOT]],1,SEARCH("-",Tab_SuiviOF[[#This Row],[LOT]])-1),Tab_SuiviOF[[#This Row],[LOT]])</f>
        <v>A054M03</v>
      </c>
      <c r="H434" t="s">
        <v>941</v>
      </c>
      <c r="I434" t="str">
        <f>INDEX(Bd_PF!$E:$E,MATCH(Tab_SuiviOF[[#This Row],[REFERENCE]],Bd_PF!$C:$C,0))</f>
        <v>Gel'froid parfum fruits rouges boite 1 kg "Tonus Line"</v>
      </c>
      <c r="J434" t="str">
        <f>INDEX(Bd_PF!$D:$D,MATCH(Tab_SuiviOF[[#This Row],[REFERENCE]],Bd_PF!$C:$C,0))</f>
        <v>SF01222</v>
      </c>
      <c r="K434" s="4">
        <f>INDEX(Bd_PF!$I:$I,MATCH(Tab_SuiviOF[[#This Row],[REFERENCE]],Bd_PF!$C:$C,0))</f>
        <v>1</v>
      </c>
      <c r="L434" t="str">
        <f>INDEX(Bd_PF!$J:$J,MATCH(Tab_SuiviOF[[#This Row],[REFERENCE]],Bd_PF!$C:$C,0))</f>
        <v>OTS</v>
      </c>
      <c r="M434" t="str">
        <f>INDEX(Bd_PF!$K:$K,MATCH(Tab_SuiviOF[[#This Row],[REFERENCE]],Bd_PF!$C:$C,0))</f>
        <v>Produit pesé</v>
      </c>
      <c r="N434" s="3">
        <v>43158</v>
      </c>
      <c r="O434" s="3">
        <v>43158</v>
      </c>
      <c r="P434" s="5">
        <f>YEAR(Tab_SuiviOF[[#This Row],[DATEFINREVISEE]])</f>
        <v>2018</v>
      </c>
      <c r="Q434" s="5">
        <f>MONTH(Tab_SuiviOF[[#This Row],[DATEFINREVISEE]])</f>
        <v>2</v>
      </c>
      <c r="R434" s="5">
        <f>WEEKNUM(Tab_SuiviOF[[#This Row],[DATEFINREVISEE]],21)</f>
        <v>9</v>
      </c>
      <c r="S434">
        <v>648</v>
      </c>
      <c r="T434">
        <v>648</v>
      </c>
      <c r="U434">
        <v>642</v>
      </c>
      <c r="V434" s="4">
        <f>Tab_SuiviOF[[#This Row],[QTEBL]]*Tab_SuiviOF[[#This Row],[POIDS NET]]</f>
        <v>642</v>
      </c>
      <c r="W434" s="4">
        <f>IFERROR(INDEX(Bd_MÉLANGES!$I:$I,MATCH('Bd_FABRICATIONS PF'!$G:$G,Bd_MÉLANGES!$J:$J,0)),0)</f>
        <v>649.6</v>
      </c>
      <c r="X434" s="4">
        <f>IFERROR(INDEX(Bd_MÉLANGES!$K:$K,MATCH(Tab_SuiviOF[[#This Row],[LOT A PRENDRE EN COMPTE]],Bd_MÉLANGES!$J:$J,0)),0)</f>
        <v>649.62999999999988</v>
      </c>
    </row>
    <row r="435" spans="1:24" hidden="1" x14ac:dyDescent="0.2">
      <c r="A435">
        <v>102</v>
      </c>
      <c r="B435">
        <v>5</v>
      </c>
      <c r="C435">
        <v>41486</v>
      </c>
      <c r="D435">
        <v>687883</v>
      </c>
      <c r="E435">
        <v>46358</v>
      </c>
      <c r="F435" t="str">
        <f t="array" ref="F435">INDEX(Bd_VENTILATIONS!$G:$G,MATCH(Tab_SuiviOF[[#This Row],[REFERENCE]]&amp;Tab_SuiviOF[[#This Row],[BLNO]],Bd_VENTILATIONS!$F:$F&amp;Bd_VENTILATIONS!$D:$D,0))</f>
        <v>A057M07-1</v>
      </c>
      <c r="G435" t="str">
        <f>IFERROR(MID(Tab_SuiviOF[[#This Row],[LOT]],1,SEARCH("-",Tab_SuiviOF[[#This Row],[LOT]])-1),Tab_SuiviOF[[#This Row],[LOT]])</f>
        <v>A057M07</v>
      </c>
      <c r="H435" t="s">
        <v>1141</v>
      </c>
      <c r="I435" t="str">
        <f>INDEX(Bd_PF!$E:$E,MATCH(Tab_SuiviOF[[#This Row],[REFERENCE]],Bd_PF!$C:$C,0))</f>
        <v>Nutridej' céréales saveur miel 900 g (ALLERGENES)</v>
      </c>
      <c r="J435" t="str">
        <f>INDEX(Bd_PF!$D:$D,MATCH(Tab_SuiviOF[[#This Row],[REFERENCE]],Bd_PF!$C:$C,0))</f>
        <v>SF01172</v>
      </c>
      <c r="K435" s="4">
        <f>INDEX(Bd_PF!$I:$I,MATCH(Tab_SuiviOF[[#This Row],[REFERENCE]],Bd_PF!$C:$C,0))</f>
        <v>0.9</v>
      </c>
      <c r="L435" t="str">
        <f>INDEX(Bd_PF!$J:$J,MATCH(Tab_SuiviOF[[#This Row],[REFERENCE]],Bd_PF!$C:$C,0))</f>
        <v>OTS</v>
      </c>
      <c r="M435" t="str">
        <f>INDEX(Bd_PF!$K:$K,MATCH(Tab_SuiviOF[[#This Row],[REFERENCE]],Bd_PF!$C:$C,0))</f>
        <v>Produit pesé</v>
      </c>
      <c r="N435" s="3">
        <v>43158</v>
      </c>
      <c r="O435" s="3">
        <v>43158</v>
      </c>
      <c r="P435" s="5">
        <f>YEAR(Tab_SuiviOF[[#This Row],[DATEFINREVISEE]])</f>
        <v>2018</v>
      </c>
      <c r="Q435" s="5">
        <f>MONTH(Tab_SuiviOF[[#This Row],[DATEFINREVISEE]])</f>
        <v>2</v>
      </c>
      <c r="R435" s="5">
        <f>WEEKNUM(Tab_SuiviOF[[#This Row],[DATEFINREVISEE]],21)</f>
        <v>9</v>
      </c>
      <c r="S435">
        <v>648</v>
      </c>
      <c r="T435">
        <v>648</v>
      </c>
      <c r="U435">
        <v>645</v>
      </c>
      <c r="V435" s="4">
        <f>Tab_SuiviOF[[#This Row],[QTEBL]]*Tab_SuiviOF[[#This Row],[POIDS NET]]</f>
        <v>580.5</v>
      </c>
      <c r="W435" s="4">
        <f>IFERROR(INDEX(Bd_MÉLANGES!$I:$I,MATCH('Bd_FABRICATIONS PF'!$G:$G,Bd_MÉLANGES!$J:$J,0)),0)</f>
        <v>586.79999999999995</v>
      </c>
      <c r="X435" s="4">
        <f>IFERROR(INDEX(Bd_MÉLANGES!$K:$K,MATCH(Tab_SuiviOF[[#This Row],[LOT A PRENDRE EN COMPTE]],Bd_MÉLANGES!$J:$J,0)),0)</f>
        <v>584.00000000000011</v>
      </c>
    </row>
    <row r="436" spans="1:24" hidden="1" x14ac:dyDescent="0.2">
      <c r="A436">
        <v>102</v>
      </c>
      <c r="B436">
        <v>5</v>
      </c>
      <c r="C436">
        <v>41488</v>
      </c>
      <c r="D436">
        <v>687900</v>
      </c>
      <c r="E436">
        <v>46367</v>
      </c>
      <c r="F436" t="str">
        <f t="array" ref="F436">INDEX(Bd_VENTILATIONS!$G:$G,MATCH(Tab_SuiviOF[[#This Row],[REFERENCE]]&amp;Tab_SuiviOF[[#This Row],[BLNO]],Bd_VENTILATIONS!$F:$F&amp;Bd_VENTILATIONS!$D:$D,0))</f>
        <v>A057M08-2</v>
      </c>
      <c r="G436" t="str">
        <f>IFERROR(MID(Tab_SuiviOF[[#This Row],[LOT]],1,SEARCH("-",Tab_SuiviOF[[#This Row],[LOT]])-1),Tab_SuiviOF[[#This Row],[LOT]])</f>
        <v>A057M08</v>
      </c>
      <c r="H436" t="s">
        <v>765</v>
      </c>
      <c r="I436" t="str">
        <f>INDEX(Bd_PF!$E:$E,MATCH(Tab_SuiviOF[[#This Row],[REFERENCE]],Bd_PF!$C:$C,0))</f>
        <v>Céréales instant saveur cacao Tonus Line 650 g</v>
      </c>
      <c r="J436" t="str">
        <f>INDEX(Bd_PF!$D:$D,MATCH(Tab_SuiviOF[[#This Row],[REFERENCE]],Bd_PF!$C:$C,0))</f>
        <v>SF01238</v>
      </c>
      <c r="K436" s="4">
        <f>INDEX(Bd_PF!$I:$I,MATCH(Tab_SuiviOF[[#This Row],[REFERENCE]],Bd_PF!$C:$C,0))</f>
        <v>0.65</v>
      </c>
      <c r="L436" t="str">
        <f>INDEX(Bd_PF!$J:$J,MATCH(Tab_SuiviOF[[#This Row],[REFERENCE]],Bd_PF!$C:$C,0))</f>
        <v>Tecse</v>
      </c>
      <c r="M436" t="str">
        <f>INDEX(Bd_PF!$K:$K,MATCH(Tab_SuiviOF[[#This Row],[REFERENCE]],Bd_PF!$C:$C,0))</f>
        <v>Produit pesé</v>
      </c>
      <c r="N436" s="3">
        <v>43158</v>
      </c>
      <c r="O436" s="3">
        <v>43158</v>
      </c>
      <c r="P436" s="5">
        <f>YEAR(Tab_SuiviOF[[#This Row],[DATEFINREVISEE]])</f>
        <v>2018</v>
      </c>
      <c r="Q436" s="5">
        <f>MONTH(Tab_SuiviOF[[#This Row],[DATEFINREVISEE]])</f>
        <v>2</v>
      </c>
      <c r="R436" s="5">
        <f>WEEKNUM(Tab_SuiviOF[[#This Row],[DATEFINREVISEE]],21)</f>
        <v>9</v>
      </c>
      <c r="S436">
        <v>972</v>
      </c>
      <c r="T436">
        <v>972</v>
      </c>
      <c r="U436">
        <v>932</v>
      </c>
      <c r="V436" s="4">
        <f>Tab_SuiviOF[[#This Row],[QTEBL]]*Tab_SuiviOF[[#This Row],[POIDS NET]]</f>
        <v>605.80000000000007</v>
      </c>
      <c r="W436" s="4">
        <f>IFERROR(INDEX(Bd_MÉLANGES!$I:$I,MATCH('Bd_FABRICATIONS PF'!$G:$G,Bd_MÉLANGES!$J:$J,0)),0)</f>
        <v>637.4</v>
      </c>
      <c r="X436" s="4">
        <f>IFERROR(INDEX(Bd_MÉLANGES!$K:$K,MATCH(Tab_SuiviOF[[#This Row],[LOT A PRENDRE EN COMPTE]],Bd_MÉLANGES!$J:$J,0)),0)</f>
        <v>631.99999999999989</v>
      </c>
    </row>
    <row r="437" spans="1:24" hidden="1" x14ac:dyDescent="0.2">
      <c r="A437">
        <v>102</v>
      </c>
      <c r="B437">
        <v>5</v>
      </c>
      <c r="C437">
        <v>41535</v>
      </c>
      <c r="D437">
        <v>688609</v>
      </c>
      <c r="E437">
        <v>46344</v>
      </c>
      <c r="F437" t="str">
        <f t="array" ref="F437">INDEX(Bd_VENTILATIONS!$G:$G,MATCH(Tab_SuiviOF[[#This Row],[REFERENCE]]&amp;Tab_SuiviOF[[#This Row],[BLNO]],Bd_VENTILATIONS!$F:$F&amp;Bd_VENTILATIONS!$D:$D,0))</f>
        <v>A053M13-1</v>
      </c>
      <c r="G437" t="str">
        <f>IFERROR(MID(Tab_SuiviOF[[#This Row],[LOT]],1,SEARCH("-",Tab_SuiviOF[[#This Row],[LOT]])-1),Tab_SuiviOF[[#This Row],[LOT]])</f>
        <v>A053M13</v>
      </c>
      <c r="H437" t="s">
        <v>951</v>
      </c>
      <c r="I437" t="str">
        <f>INDEX(Bd_PF!$E:$E,MATCH(Tab_SuiviOF[[#This Row],[REFERENCE]],Bd_PF!$C:$C,0))</f>
        <v>Eau gélifiée parfum abricot sucré boite 800 g "Tonus Line"</v>
      </c>
      <c r="J437" t="str">
        <f>INDEX(Bd_PF!$D:$D,MATCH(Tab_SuiviOF[[#This Row],[REFERENCE]],Bd_PF!$C:$C,0))</f>
        <v>SF00711</v>
      </c>
      <c r="K437" s="4">
        <f>INDEX(Bd_PF!$I:$I,MATCH(Tab_SuiviOF[[#This Row],[REFERENCE]],Bd_PF!$C:$C,0))</f>
        <v>0.8</v>
      </c>
      <c r="L437" t="str">
        <f>INDEX(Bd_PF!$J:$J,MATCH(Tab_SuiviOF[[#This Row],[REFERENCE]],Bd_PF!$C:$C,0))</f>
        <v>OTS</v>
      </c>
      <c r="M437" t="str">
        <f>INDEX(Bd_PF!$K:$K,MATCH(Tab_SuiviOF[[#This Row],[REFERENCE]],Bd_PF!$C:$C,0))</f>
        <v>Produit pesé</v>
      </c>
      <c r="N437" s="3">
        <v>43158</v>
      </c>
      <c r="O437" s="3">
        <v>43158</v>
      </c>
      <c r="P437" s="5">
        <f>YEAR(Tab_SuiviOF[[#This Row],[DATEFINREVISEE]])</f>
        <v>2018</v>
      </c>
      <c r="Q437" s="5">
        <f>MONTH(Tab_SuiviOF[[#This Row],[DATEFINREVISEE]])</f>
        <v>2</v>
      </c>
      <c r="R437" s="5">
        <f>WEEKNUM(Tab_SuiviOF[[#This Row],[DATEFINREVISEE]],21)</f>
        <v>9</v>
      </c>
      <c r="S437">
        <v>648</v>
      </c>
      <c r="T437">
        <v>648</v>
      </c>
      <c r="U437">
        <v>632</v>
      </c>
      <c r="V437" s="4">
        <f>Tab_SuiviOF[[#This Row],[QTEBL]]*Tab_SuiviOF[[#This Row],[POIDS NET]]</f>
        <v>505.6</v>
      </c>
      <c r="W437" s="4">
        <f>IFERROR(INDEX(Bd_MÉLANGES!$I:$I,MATCH('Bd_FABRICATIONS PF'!$G:$G,Bd_MÉLANGES!$J:$J,0)),0)</f>
        <v>521.9</v>
      </c>
      <c r="X437" s="4">
        <f>IFERROR(INDEX(Bd_MÉLANGES!$K:$K,MATCH(Tab_SuiviOF[[#This Row],[LOT A PRENDRE EN COMPTE]],Bd_MÉLANGES!$J:$J,0)),0)</f>
        <v>520</v>
      </c>
    </row>
    <row r="438" spans="1:24" hidden="1" x14ac:dyDescent="0.2">
      <c r="A438">
        <v>102</v>
      </c>
      <c r="B438">
        <v>5</v>
      </c>
      <c r="C438">
        <v>41542</v>
      </c>
      <c r="D438">
        <v>688661</v>
      </c>
      <c r="E438">
        <v>46350</v>
      </c>
      <c r="F438" t="str">
        <f t="array" ref="F438">INDEX(Bd_VENTILATIONS!$G:$G,MATCH(Tab_SuiviOF[[#This Row],[REFERENCE]]&amp;Tab_SuiviOF[[#This Row],[BLNO]],Bd_VENTILATIONS!$F:$F&amp;Bd_VENTILATIONS!$D:$D,0))</f>
        <v>A054M01-1</v>
      </c>
      <c r="G438" t="str">
        <f>IFERROR(MID(Tab_SuiviOF[[#This Row],[LOT]],1,SEARCH("-",Tab_SuiviOF[[#This Row],[LOT]])-1),Tab_SuiviOF[[#This Row],[LOT]])</f>
        <v>A054M01</v>
      </c>
      <c r="H438" t="s">
        <v>978</v>
      </c>
      <c r="I438" t="str">
        <f>INDEX(Bd_PF!$E:$E,MATCH(Tab_SuiviOF[[#This Row],[REFERENCE]],Bd_PF!$C:$C,0))</f>
        <v>Eau gélifiée parfum orange sucré boite 800 g "Tonus Line"</v>
      </c>
      <c r="J438" t="str">
        <f>INDEX(Bd_PF!$D:$D,MATCH(Tab_SuiviOF[[#This Row],[REFERENCE]],Bd_PF!$C:$C,0))</f>
        <v>SF00720</v>
      </c>
      <c r="K438" s="4">
        <f>INDEX(Bd_PF!$I:$I,MATCH(Tab_SuiviOF[[#This Row],[REFERENCE]],Bd_PF!$C:$C,0))</f>
        <v>0.8</v>
      </c>
      <c r="L438" t="str">
        <f>INDEX(Bd_PF!$J:$J,MATCH(Tab_SuiviOF[[#This Row],[REFERENCE]],Bd_PF!$C:$C,0))</f>
        <v>OTS</v>
      </c>
      <c r="M438" t="str">
        <f>INDEX(Bd_PF!$K:$K,MATCH(Tab_SuiviOF[[#This Row],[REFERENCE]],Bd_PF!$C:$C,0))</f>
        <v>Produit pesé</v>
      </c>
      <c r="N438" s="3">
        <v>43158</v>
      </c>
      <c r="O438" s="3">
        <v>43158</v>
      </c>
      <c r="P438" s="5">
        <f>YEAR(Tab_SuiviOF[[#This Row],[DATEFINREVISEE]])</f>
        <v>2018</v>
      </c>
      <c r="Q438" s="5">
        <f>MONTH(Tab_SuiviOF[[#This Row],[DATEFINREVISEE]])</f>
        <v>2</v>
      </c>
      <c r="R438" s="5">
        <f>WEEKNUM(Tab_SuiviOF[[#This Row],[DATEFINREVISEE]],21)</f>
        <v>9</v>
      </c>
      <c r="S438">
        <v>648</v>
      </c>
      <c r="T438">
        <v>648</v>
      </c>
      <c r="U438">
        <v>636</v>
      </c>
      <c r="V438" s="4">
        <f>Tab_SuiviOF[[#This Row],[QTEBL]]*Tab_SuiviOF[[#This Row],[POIDS NET]]</f>
        <v>508.8</v>
      </c>
      <c r="W438" s="4">
        <f>IFERROR(INDEX(Bd_MÉLANGES!$I:$I,MATCH('Bd_FABRICATIONS PF'!$G:$G,Bd_MÉLANGES!$J:$J,0)),0)</f>
        <v>519.5</v>
      </c>
      <c r="X438" s="4">
        <f>IFERROR(INDEX(Bd_MÉLANGES!$K:$K,MATCH(Tab_SuiviOF[[#This Row],[LOT A PRENDRE EN COMPTE]],Bd_MÉLANGES!$J:$J,0)),0)</f>
        <v>517.99999999999989</v>
      </c>
    </row>
    <row r="439" spans="1:24" hidden="1" x14ac:dyDescent="0.2">
      <c r="A439">
        <v>102</v>
      </c>
      <c r="B439">
        <v>5</v>
      </c>
      <c r="C439">
        <v>41572</v>
      </c>
      <c r="D439">
        <v>689159</v>
      </c>
      <c r="E439">
        <v>46366</v>
      </c>
      <c r="F439" t="str">
        <f t="array" ref="F439">INDEX(Bd_VENTILATIONS!$G:$G,MATCH(Tab_SuiviOF[[#This Row],[REFERENCE]]&amp;Tab_SuiviOF[[#This Row],[BLNO]],Bd_VENTILATIONS!$F:$F&amp;Bd_VENTILATIONS!$D:$D,0))</f>
        <v>A058M03-3</v>
      </c>
      <c r="G439" t="str">
        <f>IFERROR(MID(Tab_SuiviOF[[#This Row],[LOT]],1,SEARCH("-",Tab_SuiviOF[[#This Row],[LOT]])-1),Tab_SuiviOF[[#This Row],[LOT]])</f>
        <v>A058M03</v>
      </c>
      <c r="H439" t="s">
        <v>581</v>
      </c>
      <c r="I439" t="str">
        <f>INDEX(Bd_PF!$E:$E,MATCH(Tab_SuiviOF[[#This Row],[REFERENCE]],Bd_PF!$C:$C,0))</f>
        <v>Potage instant tomate pauvre en sodium 20g "NUTRISENS PERFORMANCE"</v>
      </c>
      <c r="J439" t="str">
        <f>INDEX(Bd_PF!$D:$D,MATCH(Tab_SuiviOF[[#This Row],[REFERENCE]],Bd_PF!$C:$C,0))</f>
        <v>SF01425</v>
      </c>
      <c r="K439" s="4">
        <f>INDEX(Bd_PF!$I:$I,MATCH(Tab_SuiviOF[[#This Row],[REFERENCE]],Bd_PF!$C:$C,0))</f>
        <v>0.02</v>
      </c>
      <c r="L439" t="str">
        <f>INDEX(Bd_PF!$J:$J,MATCH(Tab_SuiviOF[[#This Row],[REFERENCE]],Bd_PF!$C:$C,0))</f>
        <v>Rovema</v>
      </c>
      <c r="M439" t="str">
        <f>INDEX(Bd_PF!$K:$K,MATCH(Tab_SuiviOF[[#This Row],[REFERENCE]],Bd_PF!$C:$C,0))</f>
        <v>Produit pesé</v>
      </c>
      <c r="N439" s="3">
        <v>43158</v>
      </c>
      <c r="O439" s="3">
        <v>43158</v>
      </c>
      <c r="P439" s="5">
        <f>YEAR(Tab_SuiviOF[[#This Row],[DATEFINREVISEE]])</f>
        <v>2018</v>
      </c>
      <c r="Q439" s="5">
        <f>MONTH(Tab_SuiviOF[[#This Row],[DATEFINREVISEE]])</f>
        <v>2</v>
      </c>
      <c r="R439" s="5">
        <f>WEEKNUM(Tab_SuiviOF[[#This Row],[DATEFINREVISEE]],21)</f>
        <v>9</v>
      </c>
      <c r="S439">
        <v>6200</v>
      </c>
      <c r="T439">
        <v>6200</v>
      </c>
      <c r="U439">
        <v>5884</v>
      </c>
      <c r="V439" s="4">
        <f>Tab_SuiviOF[[#This Row],[QTEBL]]*Tab_SuiviOF[[#This Row],[POIDS NET]]</f>
        <v>117.68</v>
      </c>
      <c r="W439" s="4">
        <f>IFERROR(INDEX(Bd_MÉLANGES!$I:$I,MATCH('Bd_FABRICATIONS PF'!$G:$G,Bd_MÉLANGES!$J:$J,0)),0)</f>
        <v>123.3</v>
      </c>
      <c r="X439" s="4">
        <f>IFERROR(INDEX(Bd_MÉLANGES!$K:$K,MATCH(Tab_SuiviOF[[#This Row],[LOT A PRENDRE EN COMPTE]],Bd_MÉLANGES!$J:$J,0)),0)</f>
        <v>123.99000000000001</v>
      </c>
    </row>
    <row r="440" spans="1:24" hidden="1" x14ac:dyDescent="0.2">
      <c r="A440">
        <v>102</v>
      </c>
      <c r="B440">
        <v>5</v>
      </c>
      <c r="C440">
        <v>41644</v>
      </c>
      <c r="D440">
        <v>689914</v>
      </c>
      <c r="E440">
        <v>46343</v>
      </c>
      <c r="F440" t="str">
        <f t="array" ref="F440">INDEX(Bd_VENTILATIONS!$G:$G,MATCH(Tab_SuiviOF[[#This Row],[REFERENCE]]&amp;Tab_SuiviOF[[#This Row],[BLNO]],Bd_VENTILATIONS!$F:$F&amp;Bd_VENTILATIONS!$D:$D,0))</f>
        <v>A053M11-1</v>
      </c>
      <c r="G440" t="str">
        <f>IFERROR(MID(Tab_SuiviOF[[#This Row],[LOT]],1,SEARCH("-",Tab_SuiviOF[[#This Row],[LOT]])-1),Tab_SuiviOF[[#This Row],[LOT]])</f>
        <v>A053M11</v>
      </c>
      <c r="H440" t="s">
        <v>924</v>
      </c>
      <c r="I440" t="str">
        <f>INDEX(Bd_PF!$E:$E,MATCH(Tab_SuiviOF[[#This Row],[REFERENCE]],Bd_PF!$C:$C,0))</f>
        <v>Transimix bte 500g "TOL"</v>
      </c>
      <c r="J440" t="str">
        <f>INDEX(Bd_PF!$D:$D,MATCH(Tab_SuiviOF[[#This Row],[REFERENCE]],Bd_PF!$C:$C,0))</f>
        <v>SF00148</v>
      </c>
      <c r="K440" s="4">
        <f>INDEX(Bd_PF!$I:$I,MATCH(Tab_SuiviOF[[#This Row],[REFERENCE]],Bd_PF!$C:$C,0))</f>
        <v>0.5</v>
      </c>
      <c r="L440" t="str">
        <f>INDEX(Bd_PF!$J:$J,MATCH(Tab_SuiviOF[[#This Row],[REFERENCE]],Bd_PF!$C:$C,0))</f>
        <v>OTS</v>
      </c>
      <c r="M440" t="str">
        <f>INDEX(Bd_PF!$K:$K,MATCH(Tab_SuiviOF[[#This Row],[REFERENCE]],Bd_PF!$C:$C,0))</f>
        <v>Produit pesé</v>
      </c>
      <c r="N440" s="3">
        <v>43157</v>
      </c>
      <c r="O440" s="3">
        <v>43158</v>
      </c>
      <c r="P440" s="5">
        <f>YEAR(Tab_SuiviOF[[#This Row],[DATEFINREVISEE]])</f>
        <v>2018</v>
      </c>
      <c r="Q440" s="5">
        <f>MONTH(Tab_SuiviOF[[#This Row],[DATEFINREVISEE]])</f>
        <v>2</v>
      </c>
      <c r="R440" s="5">
        <f>WEEKNUM(Tab_SuiviOF[[#This Row],[DATEFINREVISEE]],21)</f>
        <v>9</v>
      </c>
      <c r="S440">
        <v>648</v>
      </c>
      <c r="T440">
        <v>648</v>
      </c>
      <c r="U440">
        <v>650</v>
      </c>
      <c r="V440" s="4">
        <f>Tab_SuiviOF[[#This Row],[QTEBL]]*Tab_SuiviOF[[#This Row],[POIDS NET]]</f>
        <v>325</v>
      </c>
      <c r="W440" s="4">
        <f>IFERROR(INDEX(Bd_MÉLANGES!$I:$I,MATCH('Bd_FABRICATIONS PF'!$G:$G,Bd_MÉLANGES!$J:$J,0)),0)</f>
        <v>329.7</v>
      </c>
      <c r="X440" s="4">
        <f>IFERROR(INDEX(Bd_MÉLANGES!$K:$K,MATCH(Tab_SuiviOF[[#This Row],[LOT A PRENDRE EN COMPTE]],Bd_MÉLANGES!$J:$J,0)),0)</f>
        <v>324</v>
      </c>
    </row>
    <row r="441" spans="1:24" hidden="1" x14ac:dyDescent="0.2">
      <c r="A441">
        <v>102</v>
      </c>
      <c r="B441">
        <v>5</v>
      </c>
      <c r="C441">
        <v>41656</v>
      </c>
      <c r="D441">
        <v>690039</v>
      </c>
      <c r="E441">
        <v>46345</v>
      </c>
      <c r="F441" t="str">
        <f t="array" ref="F441">INDEX(Bd_VENTILATIONS!$G:$G,MATCH(Tab_SuiviOF[[#This Row],[REFERENCE]]&amp;Tab_SuiviOF[[#This Row],[BLNO]],Bd_VENTILATIONS!$F:$F&amp;Bd_VENTILATIONS!$D:$D,0))</f>
        <v>A053M07-2</v>
      </c>
      <c r="G441" t="str">
        <f>IFERROR(MID(Tab_SuiviOF[[#This Row],[LOT]],1,SEARCH("-",Tab_SuiviOF[[#This Row],[LOT]])-1),Tab_SuiviOF[[#This Row],[LOT]])</f>
        <v>A053M07</v>
      </c>
      <c r="H441" t="s">
        <v>1139</v>
      </c>
      <c r="I441" t="str">
        <f>INDEX(Bd_PF!$E:$E,MATCH(Tab_SuiviOF[[#This Row],[REFERENCE]],Bd_PF!$C:$C,0))</f>
        <v>Gel' Ami - sac 1 kg - "Tonus Line"</v>
      </c>
      <c r="J441" t="str">
        <f>INDEX(Bd_PF!$D:$D,MATCH(Tab_SuiviOF[[#This Row],[REFERENCE]],Bd_PF!$C:$C,0))</f>
        <v>SF01122</v>
      </c>
      <c r="K441" s="4">
        <f>INDEX(Bd_PF!$I:$I,MATCH(Tab_SuiviOF[[#This Row],[REFERENCE]],Bd_PF!$C:$C,0))</f>
        <v>1</v>
      </c>
      <c r="L441" t="str">
        <f>INDEX(Bd_PF!$J:$J,MATCH(Tab_SuiviOF[[#This Row],[REFERENCE]],Bd_PF!$C:$C,0))</f>
        <v>Tecse</v>
      </c>
      <c r="M441" t="str">
        <f>INDEX(Bd_PF!$K:$K,MATCH(Tab_SuiviOF[[#This Row],[REFERENCE]],Bd_PF!$C:$C,0))</f>
        <v>Produit pesé</v>
      </c>
      <c r="N441" s="3">
        <v>43157</v>
      </c>
      <c r="O441" s="3">
        <v>43158</v>
      </c>
      <c r="P441" s="5">
        <f>YEAR(Tab_SuiviOF[[#This Row],[DATEFINREVISEE]])</f>
        <v>2018</v>
      </c>
      <c r="Q441" s="5">
        <f>MONTH(Tab_SuiviOF[[#This Row],[DATEFINREVISEE]])</f>
        <v>2</v>
      </c>
      <c r="R441" s="5">
        <f>WEEKNUM(Tab_SuiviOF[[#This Row],[DATEFINREVISEE]],21)</f>
        <v>9</v>
      </c>
      <c r="S441">
        <v>433</v>
      </c>
      <c r="T441">
        <v>432</v>
      </c>
      <c r="U441">
        <v>416</v>
      </c>
      <c r="V441" s="4">
        <f>Tab_SuiviOF[[#This Row],[QTEBL]]*Tab_SuiviOF[[#This Row],[POIDS NET]]</f>
        <v>416</v>
      </c>
      <c r="W441" s="4">
        <f>IFERROR(INDEX(Bd_MÉLANGES!$I:$I,MATCH('Bd_FABRICATIONS PF'!$G:$G,Bd_MÉLANGES!$J:$J,0)),0)</f>
        <v>432.3</v>
      </c>
      <c r="X441" s="4">
        <f>IFERROR(INDEX(Bd_MÉLANGES!$K:$K,MATCH(Tab_SuiviOF[[#This Row],[LOT A PRENDRE EN COMPTE]],Bd_MÉLANGES!$J:$J,0)),0)</f>
        <v>423</v>
      </c>
    </row>
    <row r="442" spans="1:24" hidden="1" x14ac:dyDescent="0.2">
      <c r="A442">
        <v>102</v>
      </c>
      <c r="B442">
        <v>5</v>
      </c>
      <c r="C442">
        <v>41661</v>
      </c>
      <c r="D442">
        <v>690124</v>
      </c>
      <c r="E442">
        <v>46357</v>
      </c>
      <c r="F442" t="str">
        <f t="array" ref="F442">INDEX(Bd_VENTILATIONS!$G:$G,MATCH(Tab_SuiviOF[[#This Row],[REFERENCE]]&amp;Tab_SuiviOF[[#This Row],[BLNO]],Bd_VENTILATIONS!$F:$F&amp;Bd_VENTILATIONS!$D:$D,0))</f>
        <v>A058R02-1</v>
      </c>
      <c r="G442" t="str">
        <f>IFERROR(MID(Tab_SuiviOF[[#This Row],[LOT]],1,SEARCH("-",Tab_SuiviOF[[#This Row],[LOT]])-1),Tab_SuiviOF[[#This Row],[LOT]])</f>
        <v>A058R02</v>
      </c>
      <c r="H442" t="s">
        <v>1134</v>
      </c>
      <c r="I442" t="str">
        <f>INDEX(Bd_PF!$E:$E,MATCH(Tab_SuiviOF[[#This Row],[REFERENCE]],Bd_PF!$C:$C,0))</f>
        <v>Calorinut boîte 600g</v>
      </c>
      <c r="J442" t="str">
        <f>INDEX(Bd_PF!$D:$D,MATCH(Tab_SuiviOF[[#This Row],[REFERENCE]],Bd_PF!$C:$C,0))</f>
        <v>SF01123</v>
      </c>
      <c r="K442" s="4">
        <f>INDEX(Bd_PF!$I:$I,MATCH(Tab_SuiviOF[[#This Row],[REFERENCE]],Bd_PF!$C:$C,0))</f>
        <v>0.6</v>
      </c>
      <c r="L442" t="str">
        <f>INDEX(Bd_PF!$J:$J,MATCH(Tab_SuiviOF[[#This Row],[REFERENCE]],Bd_PF!$C:$C,0))</f>
        <v>OTS</v>
      </c>
      <c r="M442" t="str">
        <f>INDEX(Bd_PF!$K:$K,MATCH(Tab_SuiviOF[[#This Row],[REFERENCE]],Bd_PF!$C:$C,0))</f>
        <v>Reconditionnement</v>
      </c>
      <c r="N442" s="3">
        <v>43158</v>
      </c>
      <c r="O442" s="3">
        <v>43158</v>
      </c>
      <c r="P442" s="5">
        <f>YEAR(Tab_SuiviOF[[#This Row],[DATEFINREVISEE]])</f>
        <v>2018</v>
      </c>
      <c r="Q442" s="5">
        <f>MONTH(Tab_SuiviOF[[#This Row],[DATEFINREVISEE]])</f>
        <v>2</v>
      </c>
      <c r="R442" s="5">
        <f>WEEKNUM(Tab_SuiviOF[[#This Row],[DATEFINREVISEE]],21)</f>
        <v>9</v>
      </c>
      <c r="S442">
        <v>324</v>
      </c>
      <c r="T442">
        <v>324</v>
      </c>
      <c r="U442">
        <v>328</v>
      </c>
      <c r="V442" s="4">
        <f>Tab_SuiviOF[[#This Row],[QTEBL]]*Tab_SuiviOF[[#This Row],[POIDS NET]]</f>
        <v>196.79999999999998</v>
      </c>
      <c r="W442" s="4">
        <f>IFERROR(INDEX(Bd_MÉLANGES!$I:$I,MATCH('Bd_FABRICATIONS PF'!$G:$G,Bd_MÉLANGES!$J:$J,0)),0)</f>
        <v>0</v>
      </c>
      <c r="X442" s="4">
        <f>IFERROR(INDEX(Bd_MÉLANGES!$K:$K,MATCH(Tab_SuiviOF[[#This Row],[LOT A PRENDRE EN COMPTE]],Bd_MÉLANGES!$J:$J,0)),0)</f>
        <v>0</v>
      </c>
    </row>
    <row r="443" spans="1:24" hidden="1" x14ac:dyDescent="0.2">
      <c r="A443">
        <v>102</v>
      </c>
      <c r="B443">
        <v>5</v>
      </c>
      <c r="C443">
        <v>41664</v>
      </c>
      <c r="D443">
        <v>690152</v>
      </c>
      <c r="E443">
        <v>46353</v>
      </c>
      <c r="F443" t="str">
        <f t="array" ref="F443">INDEX(Bd_VENTILATIONS!$G:$G,MATCH(Tab_SuiviOF[[#This Row],[REFERENCE]]&amp;Tab_SuiviOF[[#This Row],[BLNO]],Bd_VENTILATIONS!$F:$F&amp;Bd_VENTILATIONS!$D:$D,0))</f>
        <v>B341MR06-2</v>
      </c>
      <c r="G443" t="str">
        <f>IFERROR(MID(Tab_SuiviOF[[#This Row],[LOT]],1,SEARCH("-",Tab_SuiviOF[[#This Row],[LOT]])-1),Tab_SuiviOF[[#This Row],[LOT]])</f>
        <v>B341MR06</v>
      </c>
      <c r="H443" t="s">
        <v>1057</v>
      </c>
      <c r="I443" t="str">
        <f>INDEX(Bd_PF!$E:$E,MATCH(Tab_SuiviOF[[#This Row],[REFERENCE]],Bd_PF!$C:$C,0))</f>
        <v>Eau gélifiée parfum orange sucré sachet 80g  "Tonus Line"</v>
      </c>
      <c r="J443" t="str">
        <f>INDEX(Bd_PF!$D:$D,MATCH(Tab_SuiviOF[[#This Row],[REFERENCE]],Bd_PF!$C:$C,0))</f>
        <v>SF00720</v>
      </c>
      <c r="K443" s="4">
        <f>INDEX(Bd_PF!$I:$I,MATCH(Tab_SuiviOF[[#This Row],[REFERENCE]],Bd_PF!$C:$C,0))</f>
        <v>0.08</v>
      </c>
      <c r="L443" t="str">
        <f>INDEX(Bd_PF!$J:$J,MATCH(Tab_SuiviOF[[#This Row],[REFERENCE]],Bd_PF!$C:$C,0))</f>
        <v>Tecse</v>
      </c>
      <c r="M443" t="str">
        <f>INDEX(Bd_PF!$K:$K,MATCH(Tab_SuiviOF[[#This Row],[REFERENCE]],Bd_PF!$C:$C,0))</f>
        <v>Produit pesé</v>
      </c>
      <c r="N443" s="3">
        <v>43158</v>
      </c>
      <c r="O443" s="3">
        <v>43158</v>
      </c>
      <c r="P443" s="5">
        <f>YEAR(Tab_SuiviOF[[#This Row],[DATEFINREVISEE]])</f>
        <v>2018</v>
      </c>
      <c r="Q443" s="5">
        <f>MONTH(Tab_SuiviOF[[#This Row],[DATEFINREVISEE]])</f>
        <v>2</v>
      </c>
      <c r="R443" s="5">
        <f>WEEKNUM(Tab_SuiviOF[[#This Row],[DATEFINREVISEE]],21)</f>
        <v>9</v>
      </c>
      <c r="S443">
        <v>3292</v>
      </c>
      <c r="T443">
        <v>3292</v>
      </c>
      <c r="U443">
        <v>3148</v>
      </c>
      <c r="V443" s="4">
        <f>Tab_SuiviOF[[#This Row],[QTEBL]]*Tab_SuiviOF[[#This Row],[POIDS NET]]</f>
        <v>251.84</v>
      </c>
      <c r="W443" s="4">
        <f>IFERROR(INDEX(Bd_MÉLANGES!$I:$I,MATCH('Bd_FABRICATIONS PF'!$G:$G,Bd_MÉLANGES!$J:$J,0)),0)</f>
        <v>0</v>
      </c>
      <c r="X443" s="4">
        <f>IFERROR(INDEX(Bd_MÉLANGES!$K:$K,MATCH(Tab_SuiviOF[[#This Row],[LOT A PRENDRE EN COMPTE]],Bd_MÉLANGES!$J:$J,0)),0)</f>
        <v>0</v>
      </c>
    </row>
    <row r="444" spans="1:24" hidden="1" x14ac:dyDescent="0.2">
      <c r="A444">
        <v>102</v>
      </c>
      <c r="B444">
        <v>5</v>
      </c>
      <c r="C444">
        <v>41672</v>
      </c>
      <c r="D444">
        <v>690377</v>
      </c>
      <c r="E444">
        <v>46355</v>
      </c>
      <c r="F444" t="str">
        <f t="array" ref="F444">INDEX(Bd_VENTILATIONS!$G:$G,MATCH(Tab_SuiviOF[[#This Row],[REFERENCE]]&amp;Tab_SuiviOF[[#This Row],[BLNO]],Bd_VENTILATIONS!$F:$F&amp;Bd_VENTILATIONS!$D:$D,0))</f>
        <v>A058R01-3</v>
      </c>
      <c r="G444" t="str">
        <f>IFERROR(MID(Tab_SuiviOF[[#This Row],[LOT]],1,SEARCH("-",Tab_SuiviOF[[#This Row],[LOT]])-1),Tab_SuiviOF[[#This Row],[LOT]])</f>
        <v>A058R01</v>
      </c>
      <c r="H444" t="s">
        <v>1000</v>
      </c>
      <c r="I444" t="str">
        <f>INDEX(Bd_PF!$E:$E,MATCH(Tab_SuiviOF[[#This Row],[REFERENCE]],Bd_PF!$C:$C,0))</f>
        <v>Protinut sachet 12 g /200"Tonus Line"</v>
      </c>
      <c r="J444" t="str">
        <f>INDEX(Bd_PF!$D:$D,MATCH(Tab_SuiviOF[[#This Row],[REFERENCE]],Bd_PF!$C:$C,0))</f>
        <v>SF00841</v>
      </c>
      <c r="K444" s="4">
        <f>INDEX(Bd_PF!$I:$I,MATCH(Tab_SuiviOF[[#This Row],[REFERENCE]],Bd_PF!$C:$C,0))</f>
        <v>1.2E-2</v>
      </c>
      <c r="L444" t="str">
        <f>INDEX(Bd_PF!$J:$J,MATCH(Tab_SuiviOF[[#This Row],[REFERENCE]],Bd_PF!$C:$C,0))</f>
        <v>Rovema</v>
      </c>
      <c r="M444" t="str">
        <f>INDEX(Bd_PF!$K:$K,MATCH(Tab_SuiviOF[[#This Row],[REFERENCE]],Bd_PF!$C:$C,0))</f>
        <v>Reconditionnement</v>
      </c>
      <c r="N444" s="3">
        <v>43158</v>
      </c>
      <c r="O444" s="3">
        <v>43158</v>
      </c>
      <c r="P444" s="5">
        <f>YEAR(Tab_SuiviOF[[#This Row],[DATEFINREVISEE]])</f>
        <v>2018</v>
      </c>
      <c r="Q444" s="5">
        <f>MONTH(Tab_SuiviOF[[#This Row],[DATEFINREVISEE]])</f>
        <v>2</v>
      </c>
      <c r="R444" s="5">
        <f>WEEKNUM(Tab_SuiviOF[[#This Row],[DATEFINREVISEE]],21)</f>
        <v>9</v>
      </c>
      <c r="S444">
        <v>5000</v>
      </c>
      <c r="T444">
        <v>5000</v>
      </c>
      <c r="U444">
        <v>4690</v>
      </c>
      <c r="V444" s="4">
        <f>Tab_SuiviOF[[#This Row],[QTEBL]]*Tab_SuiviOF[[#This Row],[POIDS NET]]</f>
        <v>56.28</v>
      </c>
      <c r="W444" s="4">
        <f>IFERROR(INDEX(Bd_MÉLANGES!$I:$I,MATCH('Bd_FABRICATIONS PF'!$G:$G,Bd_MÉLANGES!$J:$J,0)),0)</f>
        <v>0</v>
      </c>
      <c r="X444" s="4">
        <f>IFERROR(INDEX(Bd_MÉLANGES!$K:$K,MATCH(Tab_SuiviOF[[#This Row],[LOT A PRENDRE EN COMPTE]],Bd_MÉLANGES!$J:$J,0)),0)</f>
        <v>0</v>
      </c>
    </row>
    <row r="445" spans="1:24" hidden="1" x14ac:dyDescent="0.2">
      <c r="A445">
        <v>102</v>
      </c>
      <c r="B445">
        <v>5</v>
      </c>
      <c r="C445">
        <v>41258</v>
      </c>
      <c r="D445">
        <v>685207</v>
      </c>
      <c r="E445">
        <v>46380</v>
      </c>
      <c r="F445" t="str">
        <f t="array" ref="F445">INDEX(Bd_VENTILATIONS!$G:$G,MATCH(Tab_SuiviOF[[#This Row],[REFERENCE]]&amp;Tab_SuiviOF[[#This Row],[BLNO]],Bd_VENTILATIONS!$F:$F&amp;Bd_VENTILATIONS!$D:$D,0))</f>
        <v>A059M01-3</v>
      </c>
      <c r="G445" t="str">
        <f>IFERROR(MID(Tab_SuiviOF[[#This Row],[LOT]],1,SEARCH("-",Tab_SuiviOF[[#This Row],[LOT]])-1),Tab_SuiviOF[[#This Row],[LOT]])</f>
        <v>A059M01</v>
      </c>
      <c r="H445" t="s">
        <v>551</v>
      </c>
      <c r="I445" t="str">
        <f>INDEX(Bd_PF!$E:$E,MATCH(Tab_SuiviOF[[#This Row],[REFERENCE]],Bd_PF!$C:$C,0))</f>
        <v>Potage instant légumes 20g "NUTRISENS PERFORMANCE"</v>
      </c>
      <c r="J445" t="str">
        <f>INDEX(Bd_PF!$D:$D,MATCH(Tab_SuiviOF[[#This Row],[REFERENCE]],Bd_PF!$C:$C,0))</f>
        <v>SF01281</v>
      </c>
      <c r="K445" s="4">
        <f>INDEX(Bd_PF!$I:$I,MATCH(Tab_SuiviOF[[#This Row],[REFERENCE]],Bd_PF!$C:$C,0))</f>
        <v>0.02</v>
      </c>
      <c r="L445" t="str">
        <f>INDEX(Bd_PF!$J:$J,MATCH(Tab_SuiviOF[[#This Row],[REFERENCE]],Bd_PF!$C:$C,0))</f>
        <v>Rovema</v>
      </c>
      <c r="M445" t="str">
        <f>INDEX(Bd_PF!$K:$K,MATCH(Tab_SuiviOF[[#This Row],[REFERENCE]],Bd_PF!$C:$C,0))</f>
        <v>Produit pesé</v>
      </c>
      <c r="N445" s="3">
        <v>43159</v>
      </c>
      <c r="O445" s="3">
        <v>43159</v>
      </c>
      <c r="P445" s="5">
        <f>YEAR(Tab_SuiviOF[[#This Row],[DATEFINREVISEE]])</f>
        <v>2018</v>
      </c>
      <c r="Q445" s="5">
        <f>MONTH(Tab_SuiviOF[[#This Row],[DATEFINREVISEE]])</f>
        <v>2</v>
      </c>
      <c r="R445" s="5">
        <f>WEEKNUM(Tab_SuiviOF[[#This Row],[DATEFINREVISEE]],21)</f>
        <v>9</v>
      </c>
      <c r="S445">
        <v>20000</v>
      </c>
      <c r="T445">
        <v>20000</v>
      </c>
      <c r="U445">
        <v>18089</v>
      </c>
      <c r="V445" s="4">
        <f>Tab_SuiviOF[[#This Row],[QTEBL]]*Tab_SuiviOF[[#This Row],[POIDS NET]]</f>
        <v>361.78000000000003</v>
      </c>
      <c r="W445" s="4">
        <f>IFERROR(INDEX(Bd_MÉLANGES!$I:$I,MATCH('Bd_FABRICATIONS PF'!$G:$G,Bd_MÉLANGES!$J:$J,0)),0)</f>
        <v>400.7</v>
      </c>
      <c r="X445" s="4">
        <f>IFERROR(INDEX(Bd_MÉLANGES!$K:$K,MATCH(Tab_SuiviOF[[#This Row],[LOT A PRENDRE EN COMPTE]],Bd_MÉLANGES!$J:$J,0)),0)</f>
        <v>400</v>
      </c>
    </row>
    <row r="446" spans="1:24" hidden="1" x14ac:dyDescent="0.2">
      <c r="A446">
        <v>102</v>
      </c>
      <c r="B446">
        <v>5</v>
      </c>
      <c r="C446">
        <v>41466</v>
      </c>
      <c r="D446">
        <v>687701</v>
      </c>
      <c r="E446">
        <v>46378</v>
      </c>
      <c r="F446" t="str">
        <f t="array" ref="F446">INDEX(Bd_VENTILATIONS!$G:$G,MATCH(Tab_SuiviOF[[#This Row],[REFERENCE]]&amp;Tab_SuiviOF[[#This Row],[BLNO]],Bd_VENTILATIONS!$F:$F&amp;Bd_VENTILATIONS!$D:$D,0))</f>
        <v>A054M04-1</v>
      </c>
      <c r="G446" t="str">
        <f>IFERROR(MID(Tab_SuiviOF[[#This Row],[LOT]],1,SEARCH("-",Tab_SuiviOF[[#This Row],[LOT]])-1),Tab_SuiviOF[[#This Row],[LOT]])</f>
        <v>A054M04</v>
      </c>
      <c r="H446" t="s">
        <v>1157</v>
      </c>
      <c r="I446" t="str">
        <f>INDEX(Bd_PF!$E:$E,MATCH(Tab_SuiviOF[[#This Row],[REFERENCE]],Bd_PF!$C:$C,0))</f>
        <v>Céréal'nut HP+ avec édulcorants saveur biscuit bte 750 g (ALLERGENES)</v>
      </c>
      <c r="J446" t="str">
        <f>INDEX(Bd_PF!$D:$D,MATCH(Tab_SuiviOF[[#This Row],[REFERENCE]],Bd_PF!$C:$C,0))</f>
        <v>SF01221</v>
      </c>
      <c r="K446" s="4">
        <f>INDEX(Bd_PF!$I:$I,MATCH(Tab_SuiviOF[[#This Row],[REFERENCE]],Bd_PF!$C:$C,0))</f>
        <v>0.75</v>
      </c>
      <c r="L446" t="str">
        <f>INDEX(Bd_PF!$J:$J,MATCH(Tab_SuiviOF[[#This Row],[REFERENCE]],Bd_PF!$C:$C,0))</f>
        <v>OTS</v>
      </c>
      <c r="M446" t="str">
        <f>INDEX(Bd_PF!$K:$K,MATCH(Tab_SuiviOF[[#This Row],[REFERENCE]],Bd_PF!$C:$C,0))</f>
        <v>Produit pesé</v>
      </c>
      <c r="N446" s="3">
        <v>43159</v>
      </c>
      <c r="O446" s="3">
        <v>43159</v>
      </c>
      <c r="P446" s="5">
        <f>YEAR(Tab_SuiviOF[[#This Row],[DATEFINREVISEE]])</f>
        <v>2018</v>
      </c>
      <c r="Q446" s="5">
        <f>MONTH(Tab_SuiviOF[[#This Row],[DATEFINREVISEE]])</f>
        <v>2</v>
      </c>
      <c r="R446" s="5">
        <f>WEEKNUM(Tab_SuiviOF[[#This Row],[DATEFINREVISEE]],21)</f>
        <v>9</v>
      </c>
      <c r="S446">
        <v>864</v>
      </c>
      <c r="T446">
        <v>864</v>
      </c>
      <c r="U446">
        <v>861</v>
      </c>
      <c r="V446" s="4">
        <f>Tab_SuiviOF[[#This Row],[QTEBL]]*Tab_SuiviOF[[#This Row],[POIDS NET]]</f>
        <v>645.75</v>
      </c>
      <c r="W446" s="4">
        <f>IFERROR(INDEX(Bd_MÉLANGES!$I:$I,MATCH('Bd_FABRICATIONS PF'!$G:$G,Bd_MÉLANGES!$J:$J,0)),0)</f>
        <v>649.6</v>
      </c>
      <c r="X446" s="4">
        <f>IFERROR(INDEX(Bd_MÉLANGES!$K:$K,MATCH(Tab_SuiviOF[[#This Row],[LOT A PRENDRE EN COMPTE]],Bd_MÉLANGES!$J:$J,0)),0)</f>
        <v>648</v>
      </c>
    </row>
    <row r="447" spans="1:24" hidden="1" x14ac:dyDescent="0.2">
      <c r="A447">
        <v>102</v>
      </c>
      <c r="B447">
        <v>5</v>
      </c>
      <c r="C447">
        <v>41482</v>
      </c>
      <c r="D447">
        <v>687857</v>
      </c>
      <c r="E447">
        <v>46373</v>
      </c>
      <c r="F447" t="str">
        <f t="array" ref="F447">INDEX(Bd_VENTILATIONS!$G:$G,MATCH(Tab_SuiviOF[[#This Row],[REFERENCE]]&amp;Tab_SuiviOF[[#This Row],[BLNO]],Bd_VENTILATIONS!$F:$F&amp;Bd_VENTILATIONS!$D:$D,0))</f>
        <v>A057M04-2</v>
      </c>
      <c r="G447" t="str">
        <f>IFERROR(MID(Tab_SuiviOF[[#This Row],[LOT]],1,SEARCH("-",Tab_SuiviOF[[#This Row],[LOT]])-1),Tab_SuiviOF[[#This Row],[LOT]])</f>
        <v>A057M04</v>
      </c>
      <c r="H447" t="s">
        <v>768</v>
      </c>
      <c r="I447" t="str">
        <f>INDEX(Bd_PF!$E:$E,MATCH(Tab_SuiviOF[[#This Row],[REFERENCE]],Bd_PF!$C:$C,0))</f>
        <v>Céréales instant saveur miel Tonus Line 650 g</v>
      </c>
      <c r="J447" t="str">
        <f>INDEX(Bd_PF!$D:$D,MATCH(Tab_SuiviOF[[#This Row],[REFERENCE]],Bd_PF!$C:$C,0))</f>
        <v>SF01239</v>
      </c>
      <c r="K447" s="4">
        <f>INDEX(Bd_PF!$I:$I,MATCH(Tab_SuiviOF[[#This Row],[REFERENCE]],Bd_PF!$C:$C,0))</f>
        <v>0.65</v>
      </c>
      <c r="L447" t="str">
        <f>INDEX(Bd_PF!$J:$J,MATCH(Tab_SuiviOF[[#This Row],[REFERENCE]],Bd_PF!$C:$C,0))</f>
        <v>Tecse</v>
      </c>
      <c r="M447" t="str">
        <f>INDEX(Bd_PF!$K:$K,MATCH(Tab_SuiviOF[[#This Row],[REFERENCE]],Bd_PF!$C:$C,0))</f>
        <v>Produit pesé</v>
      </c>
      <c r="N447" s="3">
        <v>43159</v>
      </c>
      <c r="O447" s="3">
        <v>43159</v>
      </c>
      <c r="P447" s="5">
        <f>YEAR(Tab_SuiviOF[[#This Row],[DATEFINREVISEE]])</f>
        <v>2018</v>
      </c>
      <c r="Q447" s="5">
        <f>MONTH(Tab_SuiviOF[[#This Row],[DATEFINREVISEE]])</f>
        <v>2</v>
      </c>
      <c r="R447" s="5">
        <f>WEEKNUM(Tab_SuiviOF[[#This Row],[DATEFINREVISEE]],21)</f>
        <v>9</v>
      </c>
      <c r="S447">
        <v>972</v>
      </c>
      <c r="T447">
        <v>972</v>
      </c>
      <c r="U447">
        <v>972</v>
      </c>
      <c r="V447" s="4">
        <f>Tab_SuiviOF[[#This Row],[QTEBL]]*Tab_SuiviOF[[#This Row],[POIDS NET]]</f>
        <v>631.80000000000007</v>
      </c>
      <c r="W447" s="4">
        <f>IFERROR(INDEX(Bd_MÉLANGES!$I:$I,MATCH('Bd_FABRICATIONS PF'!$G:$G,Bd_MÉLANGES!$J:$J,0)),0)</f>
        <v>627.29999999999995</v>
      </c>
      <c r="X447" s="4">
        <f>IFERROR(INDEX(Bd_MÉLANGES!$K:$K,MATCH(Tab_SuiviOF[[#This Row],[LOT A PRENDRE EN COMPTE]],Bd_MÉLANGES!$J:$J,0)),0)</f>
        <v>629</v>
      </c>
    </row>
    <row r="448" spans="1:24" hidden="1" x14ac:dyDescent="0.2">
      <c r="A448">
        <v>102</v>
      </c>
      <c r="B448">
        <v>5</v>
      </c>
      <c r="C448">
        <v>41484</v>
      </c>
      <c r="D448">
        <v>687870</v>
      </c>
      <c r="E448">
        <v>46374</v>
      </c>
      <c r="F448" t="str">
        <f t="array" ref="F448">INDEX(Bd_VENTILATIONS!$G:$G,MATCH(Tab_SuiviOF[[#This Row],[REFERENCE]]&amp;Tab_SuiviOF[[#This Row],[BLNO]],Bd_VENTILATIONS!$F:$F&amp;Bd_VENTILATIONS!$D:$D,0))</f>
        <v>A057M05-2</v>
      </c>
      <c r="G448" t="str">
        <f>IFERROR(MID(Tab_SuiviOF[[#This Row],[LOT]],1,SEARCH("-",Tab_SuiviOF[[#This Row],[LOT]])-1),Tab_SuiviOF[[#This Row],[LOT]])</f>
        <v>A057M05</v>
      </c>
      <c r="H448" t="s">
        <v>768</v>
      </c>
      <c r="I448" t="str">
        <f>INDEX(Bd_PF!$E:$E,MATCH(Tab_SuiviOF[[#This Row],[REFERENCE]],Bd_PF!$C:$C,0))</f>
        <v>Céréales instant saveur miel Tonus Line 650 g</v>
      </c>
      <c r="J448" t="str">
        <f>INDEX(Bd_PF!$D:$D,MATCH(Tab_SuiviOF[[#This Row],[REFERENCE]],Bd_PF!$C:$C,0))</f>
        <v>SF01239</v>
      </c>
      <c r="K448" s="4">
        <f>INDEX(Bd_PF!$I:$I,MATCH(Tab_SuiviOF[[#This Row],[REFERENCE]],Bd_PF!$C:$C,0))</f>
        <v>0.65</v>
      </c>
      <c r="L448" t="str">
        <f>INDEX(Bd_PF!$J:$J,MATCH(Tab_SuiviOF[[#This Row],[REFERENCE]],Bd_PF!$C:$C,0))</f>
        <v>Tecse</v>
      </c>
      <c r="M448" t="str">
        <f>INDEX(Bd_PF!$K:$K,MATCH(Tab_SuiviOF[[#This Row],[REFERENCE]],Bd_PF!$C:$C,0))</f>
        <v>Produit pesé</v>
      </c>
      <c r="N448" s="3">
        <v>43159</v>
      </c>
      <c r="O448" s="3">
        <v>43159</v>
      </c>
      <c r="P448" s="5">
        <f>YEAR(Tab_SuiviOF[[#This Row],[DATEFINREVISEE]])</f>
        <v>2018</v>
      </c>
      <c r="Q448" s="5">
        <f>MONTH(Tab_SuiviOF[[#This Row],[DATEFINREVISEE]])</f>
        <v>2</v>
      </c>
      <c r="R448" s="5">
        <f>WEEKNUM(Tab_SuiviOF[[#This Row],[DATEFINREVISEE]],21)</f>
        <v>9</v>
      </c>
      <c r="S448">
        <v>972</v>
      </c>
      <c r="T448">
        <v>972</v>
      </c>
      <c r="U448">
        <v>912</v>
      </c>
      <c r="V448" s="4">
        <f>Tab_SuiviOF[[#This Row],[QTEBL]]*Tab_SuiviOF[[#This Row],[POIDS NET]]</f>
        <v>592.80000000000007</v>
      </c>
      <c r="W448" s="4">
        <f>IFERROR(INDEX(Bd_MÉLANGES!$I:$I,MATCH('Bd_FABRICATIONS PF'!$G:$G,Bd_MÉLANGES!$J:$J,0)),0)</f>
        <v>646.4</v>
      </c>
      <c r="X448" s="4">
        <f>IFERROR(INDEX(Bd_MÉLANGES!$K:$K,MATCH(Tab_SuiviOF[[#This Row],[LOT A PRENDRE EN COMPTE]],Bd_MÉLANGES!$J:$J,0)),0)</f>
        <v>631.99999999999989</v>
      </c>
    </row>
    <row r="449" spans="1:24" hidden="1" x14ac:dyDescent="0.2">
      <c r="A449">
        <v>102</v>
      </c>
      <c r="B449">
        <v>5</v>
      </c>
      <c r="C449">
        <v>41490</v>
      </c>
      <c r="D449">
        <v>687915</v>
      </c>
      <c r="E449">
        <v>46372</v>
      </c>
      <c r="F449" t="str">
        <f t="array" ref="F449">INDEX(Bd_VENTILATIONS!$G:$G,MATCH(Tab_SuiviOF[[#This Row],[REFERENCE]]&amp;Tab_SuiviOF[[#This Row],[BLNO]],Bd_VENTILATIONS!$F:$F&amp;Bd_VENTILATIONS!$D:$D,0))</f>
        <v>A057M09-1</v>
      </c>
      <c r="G449" t="str">
        <f>IFERROR(MID(Tab_SuiviOF[[#This Row],[LOT]],1,SEARCH("-",Tab_SuiviOF[[#This Row],[LOT]])-1),Tab_SuiviOF[[#This Row],[LOT]])</f>
        <v>A057M09</v>
      </c>
      <c r="H449" t="s">
        <v>271</v>
      </c>
      <c r="I449" t="str">
        <f>INDEX(Bd_PF!$E:$E,MATCH(Tab_SuiviOF[[#This Row],[REFERENCE]],Bd_PF!$C:$C,0))</f>
        <v>Mousse saveur chocolat avec édulcorants - Boite 0.335 kg</v>
      </c>
      <c r="J449" t="str">
        <f>INDEX(Bd_PF!$D:$D,MATCH(Tab_SuiviOF[[#This Row],[REFERENCE]],Bd_PF!$C:$C,0))</f>
        <v>SF01277</v>
      </c>
      <c r="K449" s="4">
        <f>INDEX(Bd_PF!$I:$I,MATCH(Tab_SuiviOF[[#This Row],[REFERENCE]],Bd_PF!$C:$C,0))</f>
        <v>0.33500000000000002</v>
      </c>
      <c r="L449" t="str">
        <f>INDEX(Bd_PF!$J:$J,MATCH(Tab_SuiviOF[[#This Row],[REFERENCE]],Bd_PF!$C:$C,0))</f>
        <v>OTS</v>
      </c>
      <c r="M449" t="str">
        <f>INDEX(Bd_PF!$K:$K,MATCH(Tab_SuiviOF[[#This Row],[REFERENCE]],Bd_PF!$C:$C,0))</f>
        <v>Produit pesé</v>
      </c>
      <c r="N449" s="3">
        <v>43158</v>
      </c>
      <c r="O449" s="3">
        <v>43159</v>
      </c>
      <c r="P449" s="5">
        <f>YEAR(Tab_SuiviOF[[#This Row],[DATEFINREVISEE]])</f>
        <v>2018</v>
      </c>
      <c r="Q449" s="5">
        <f>MONTH(Tab_SuiviOF[[#This Row],[DATEFINREVISEE]])</f>
        <v>2</v>
      </c>
      <c r="R449" s="5">
        <f>WEEKNUM(Tab_SuiviOF[[#This Row],[DATEFINREVISEE]],21)</f>
        <v>9</v>
      </c>
      <c r="S449">
        <v>648</v>
      </c>
      <c r="T449">
        <v>648</v>
      </c>
      <c r="U449">
        <v>639</v>
      </c>
      <c r="V449" s="4">
        <f>Tab_SuiviOF[[#This Row],[QTEBL]]*Tab_SuiviOF[[#This Row],[POIDS NET]]</f>
        <v>214.06500000000003</v>
      </c>
      <c r="W449" s="4">
        <f>IFERROR(INDEX(Bd_MÉLANGES!$I:$I,MATCH('Bd_FABRICATIONS PF'!$G:$G,Bd_MÉLANGES!$J:$J,0)),0)</f>
        <v>219.7</v>
      </c>
      <c r="X449" s="4">
        <f>IFERROR(INDEX(Bd_MÉLANGES!$K:$K,MATCH(Tab_SuiviOF[[#This Row],[LOT A PRENDRE EN COMPTE]],Bd_MÉLANGES!$J:$J,0)),0)</f>
        <v>217.07</v>
      </c>
    </row>
    <row r="450" spans="1:24" hidden="1" x14ac:dyDescent="0.2">
      <c r="A450">
        <v>102</v>
      </c>
      <c r="B450">
        <v>5</v>
      </c>
      <c r="C450">
        <v>41492</v>
      </c>
      <c r="D450">
        <v>687934</v>
      </c>
      <c r="E450">
        <v>46403</v>
      </c>
      <c r="F450" t="str">
        <f t="array" ref="F450">INDEX(Bd_VENTILATIONS!$G:$G,MATCH(Tab_SuiviOF[[#This Row],[REFERENCE]]&amp;Tab_SuiviOF[[#This Row],[BLNO]],Bd_VENTILATIONS!$F:$F&amp;Bd_VENTILATIONS!$D:$D,0))</f>
        <v>A057M10-2</v>
      </c>
      <c r="G450" t="str">
        <f>IFERROR(MID(Tab_SuiviOF[[#This Row],[LOT]],1,SEARCH("-",Tab_SuiviOF[[#This Row],[LOT]])-1),Tab_SuiviOF[[#This Row],[LOT]])</f>
        <v>A057M10</v>
      </c>
      <c r="H450" t="s">
        <v>753</v>
      </c>
      <c r="I450" t="str">
        <f>INDEX(Bd_PF!$E:$E,MATCH(Tab_SuiviOF[[#This Row],[REFERENCE]],Bd_PF!$C:$C,0))</f>
        <v>Velouté de potiron HP HC - sachet 70g - N.Médical</v>
      </c>
      <c r="J450" t="str">
        <f>INDEX(Bd_PF!$D:$D,MATCH(Tab_SuiviOF[[#This Row],[REFERENCE]],Bd_PF!$C:$C,0))</f>
        <v>SF00982</v>
      </c>
      <c r="K450" s="4">
        <f>INDEX(Bd_PF!$I:$I,MATCH(Tab_SuiviOF[[#This Row],[REFERENCE]],Bd_PF!$C:$C,0))</f>
        <v>7.0000000000000007E-2</v>
      </c>
      <c r="L450" t="str">
        <f>INDEX(Bd_PF!$J:$J,MATCH(Tab_SuiviOF[[#This Row],[REFERENCE]],Bd_PF!$C:$C,0))</f>
        <v>Tecse</v>
      </c>
      <c r="M450" t="str">
        <f>INDEX(Bd_PF!$K:$K,MATCH(Tab_SuiviOF[[#This Row],[REFERENCE]],Bd_PF!$C:$C,0))</f>
        <v>Produit pesé</v>
      </c>
      <c r="N450" s="3">
        <v>43159</v>
      </c>
      <c r="O450" s="3">
        <v>43159</v>
      </c>
      <c r="P450" s="5">
        <f>YEAR(Tab_SuiviOF[[#This Row],[DATEFINREVISEE]])</f>
        <v>2018</v>
      </c>
      <c r="Q450" s="5">
        <f>MONTH(Tab_SuiviOF[[#This Row],[DATEFINREVISEE]])</f>
        <v>2</v>
      </c>
      <c r="R450" s="5">
        <f>WEEKNUM(Tab_SuiviOF[[#This Row],[DATEFINREVISEE]],21)</f>
        <v>9</v>
      </c>
      <c r="S450">
        <v>5192</v>
      </c>
      <c r="T450">
        <v>5192</v>
      </c>
      <c r="U450">
        <v>4592</v>
      </c>
      <c r="V450" s="4">
        <f>Tab_SuiviOF[[#This Row],[QTEBL]]*Tab_SuiviOF[[#This Row],[POIDS NET]]</f>
        <v>321.44000000000005</v>
      </c>
      <c r="W450" s="4">
        <f>IFERROR(INDEX(Bd_MÉLANGES!$I:$I,MATCH('Bd_FABRICATIONS PF'!$G:$G,Bd_MÉLANGES!$J:$J,0)),0)</f>
        <v>366.9</v>
      </c>
      <c r="X450" s="4">
        <f>IFERROR(INDEX(Bd_MÉLANGES!$K:$K,MATCH(Tab_SuiviOF[[#This Row],[LOT A PRENDRE EN COMPTE]],Bd_MÉLANGES!$J:$J,0)),0)</f>
        <v>327.58000000000004</v>
      </c>
    </row>
    <row r="451" spans="1:24" hidden="1" x14ac:dyDescent="0.2">
      <c r="A451">
        <v>102</v>
      </c>
      <c r="B451">
        <v>5</v>
      </c>
      <c r="C451">
        <v>41544</v>
      </c>
      <c r="D451">
        <v>688676</v>
      </c>
      <c r="E451">
        <v>46375</v>
      </c>
      <c r="F451" t="str">
        <f t="array" ref="F451">INDEX(Bd_VENTILATIONS!$G:$G,MATCH(Tab_SuiviOF[[#This Row],[REFERENCE]]&amp;Tab_SuiviOF[[#This Row],[BLNO]],Bd_VENTILATIONS!$F:$F&amp;Bd_VENTILATIONS!$D:$D,0))</f>
        <v>A054M05-1</v>
      </c>
      <c r="G451" t="str">
        <f>IFERROR(MID(Tab_SuiviOF[[#This Row],[LOT]],1,SEARCH("-",Tab_SuiviOF[[#This Row],[LOT]])-1),Tab_SuiviOF[[#This Row],[LOT]])</f>
        <v>A054M05</v>
      </c>
      <c r="H451" t="s">
        <v>1154</v>
      </c>
      <c r="I451" t="str">
        <f>INDEX(Bd_PF!$E:$E,MATCH(Tab_SuiviOF[[#This Row],[REFERENCE]],Bd_PF!$C:$C,0))</f>
        <v>Céréal'nut HP+ saveur biscuit bte 900 g (ALLERGENES)</v>
      </c>
      <c r="J451" t="str">
        <f>INDEX(Bd_PF!$D:$D,MATCH(Tab_SuiviOF[[#This Row],[REFERENCE]],Bd_PF!$C:$C,0))</f>
        <v>SF01220</v>
      </c>
      <c r="K451" s="4">
        <f>INDEX(Bd_PF!$I:$I,MATCH(Tab_SuiviOF[[#This Row],[REFERENCE]],Bd_PF!$C:$C,0))</f>
        <v>0.9</v>
      </c>
      <c r="L451" t="str">
        <f>INDEX(Bd_PF!$J:$J,MATCH(Tab_SuiviOF[[#This Row],[REFERENCE]],Bd_PF!$C:$C,0))</f>
        <v>OTS</v>
      </c>
      <c r="M451" t="str">
        <f>INDEX(Bd_PF!$K:$K,MATCH(Tab_SuiviOF[[#This Row],[REFERENCE]],Bd_PF!$C:$C,0))</f>
        <v>Produit pesé</v>
      </c>
      <c r="N451" s="3">
        <v>43159</v>
      </c>
      <c r="O451" s="3">
        <v>43159</v>
      </c>
      <c r="P451" s="5">
        <f>YEAR(Tab_SuiviOF[[#This Row],[DATEFINREVISEE]])</f>
        <v>2018</v>
      </c>
      <c r="Q451" s="5">
        <f>MONTH(Tab_SuiviOF[[#This Row],[DATEFINREVISEE]])</f>
        <v>2</v>
      </c>
      <c r="R451" s="5">
        <f>WEEKNUM(Tab_SuiviOF[[#This Row],[DATEFINREVISEE]],21)</f>
        <v>9</v>
      </c>
      <c r="S451">
        <v>756</v>
      </c>
      <c r="T451">
        <v>756</v>
      </c>
      <c r="U451">
        <v>749</v>
      </c>
      <c r="V451" s="4">
        <f>Tab_SuiviOF[[#This Row],[QTEBL]]*Tab_SuiviOF[[#This Row],[POIDS NET]]</f>
        <v>674.1</v>
      </c>
      <c r="W451" s="4">
        <f>IFERROR(INDEX(Bd_MÉLANGES!$I:$I,MATCH('Bd_FABRICATIONS PF'!$G:$G,Bd_MÉLANGES!$J:$J,0)),0)</f>
        <v>679</v>
      </c>
      <c r="X451" s="4">
        <f>IFERROR(INDEX(Bd_MÉLANGES!$K:$K,MATCH(Tab_SuiviOF[[#This Row],[LOT A PRENDRE EN COMPTE]],Bd_MÉLANGES!$J:$J,0)),0)</f>
        <v>681.00999999999988</v>
      </c>
    </row>
    <row r="452" spans="1:24" hidden="1" x14ac:dyDescent="0.2">
      <c r="A452">
        <v>102</v>
      </c>
      <c r="B452">
        <v>5</v>
      </c>
      <c r="C452">
        <v>41546</v>
      </c>
      <c r="D452">
        <v>688697</v>
      </c>
      <c r="E452">
        <v>46377</v>
      </c>
      <c r="F452" t="str">
        <f t="array" ref="F452">INDEX(Bd_VENTILATIONS!$G:$G,MATCH(Tab_SuiviOF[[#This Row],[REFERENCE]]&amp;Tab_SuiviOF[[#This Row],[BLNO]],Bd_VENTILATIONS!$F:$F&amp;Bd_VENTILATIONS!$D:$D,0))</f>
        <v>A057M01-1</v>
      </c>
      <c r="G452" t="str">
        <f>IFERROR(MID(Tab_SuiviOF[[#This Row],[LOT]],1,SEARCH("-",Tab_SuiviOF[[#This Row],[LOT]])-1),Tab_SuiviOF[[#This Row],[LOT]])</f>
        <v>A057M01</v>
      </c>
      <c r="H452" t="s">
        <v>1154</v>
      </c>
      <c r="I452" t="str">
        <f>INDEX(Bd_PF!$E:$E,MATCH(Tab_SuiviOF[[#This Row],[REFERENCE]],Bd_PF!$C:$C,0))</f>
        <v>Céréal'nut HP+ saveur biscuit bte 900 g (ALLERGENES)</v>
      </c>
      <c r="J452" t="str">
        <f>INDEX(Bd_PF!$D:$D,MATCH(Tab_SuiviOF[[#This Row],[REFERENCE]],Bd_PF!$C:$C,0))</f>
        <v>SF01220</v>
      </c>
      <c r="K452" s="4">
        <f>INDEX(Bd_PF!$I:$I,MATCH(Tab_SuiviOF[[#This Row],[REFERENCE]],Bd_PF!$C:$C,0))</f>
        <v>0.9</v>
      </c>
      <c r="L452" t="str">
        <f>INDEX(Bd_PF!$J:$J,MATCH(Tab_SuiviOF[[#This Row],[REFERENCE]],Bd_PF!$C:$C,0))</f>
        <v>OTS</v>
      </c>
      <c r="M452" t="str">
        <f>INDEX(Bd_PF!$K:$K,MATCH(Tab_SuiviOF[[#This Row],[REFERENCE]],Bd_PF!$C:$C,0))</f>
        <v>Produit pesé</v>
      </c>
      <c r="N452" s="3">
        <v>43159</v>
      </c>
      <c r="O452" s="3">
        <v>43159</v>
      </c>
      <c r="P452" s="5">
        <f>YEAR(Tab_SuiviOF[[#This Row],[DATEFINREVISEE]])</f>
        <v>2018</v>
      </c>
      <c r="Q452" s="5">
        <f>MONTH(Tab_SuiviOF[[#This Row],[DATEFINREVISEE]])</f>
        <v>2</v>
      </c>
      <c r="R452" s="5">
        <f>WEEKNUM(Tab_SuiviOF[[#This Row],[DATEFINREVISEE]],21)</f>
        <v>9</v>
      </c>
      <c r="S452">
        <v>756</v>
      </c>
      <c r="T452">
        <v>756</v>
      </c>
      <c r="U452">
        <v>757</v>
      </c>
      <c r="V452" s="4">
        <f>Tab_SuiviOF[[#This Row],[QTEBL]]*Tab_SuiviOF[[#This Row],[POIDS NET]]</f>
        <v>681.30000000000007</v>
      </c>
      <c r="W452" s="4">
        <f>IFERROR(INDEX(Bd_MÉLANGES!$I:$I,MATCH('Bd_FABRICATIONS PF'!$G:$G,Bd_MÉLANGES!$J:$J,0)),0)</f>
        <v>686.3</v>
      </c>
      <c r="X452" s="4">
        <f>IFERROR(INDEX(Bd_MÉLANGES!$K:$K,MATCH(Tab_SuiviOF[[#This Row],[LOT A PRENDRE EN COMPTE]],Bd_MÉLANGES!$J:$J,0)),0)</f>
        <v>681.02</v>
      </c>
    </row>
    <row r="453" spans="1:24" hidden="1" x14ac:dyDescent="0.2">
      <c r="A453">
        <v>102</v>
      </c>
      <c r="B453">
        <v>5</v>
      </c>
      <c r="C453">
        <v>41665</v>
      </c>
      <c r="D453">
        <v>690159</v>
      </c>
      <c r="E453">
        <v>46381</v>
      </c>
      <c r="F453" t="str">
        <f t="array" ref="F453">INDEX(Bd_VENTILATIONS!$G:$G,MATCH(Tab_SuiviOF[[#This Row],[REFERENCE]]&amp;Tab_SuiviOF[[#This Row],[BLNO]],Bd_VENTILATIONS!$F:$F&amp;Bd_VENTILATIONS!$D:$D,0))</f>
        <v>A057M03-1</v>
      </c>
      <c r="G453" t="str">
        <f>IFERROR(MID(Tab_SuiviOF[[#This Row],[LOT]],1,SEARCH("-",Tab_SuiviOF[[#This Row],[LOT]])-1),Tab_SuiviOF[[#This Row],[LOT]])</f>
        <v>A057M03</v>
      </c>
      <c r="H453" t="s">
        <v>1167</v>
      </c>
      <c r="I453" t="str">
        <f>INDEX(Bd_PF!$E:$E,MATCH(Tab_SuiviOF[[#This Row],[REFERENCE]],Bd_PF!$C:$C,0))</f>
        <v>Céréal'nut HP+ saveur miel bte 900 g (ALLERGENES)</v>
      </c>
      <c r="J453" t="str">
        <f>INDEX(Bd_PF!$D:$D,MATCH(Tab_SuiviOF[[#This Row],[REFERENCE]],Bd_PF!$C:$C,0))</f>
        <v>SF01229</v>
      </c>
      <c r="K453" s="4">
        <f>INDEX(Bd_PF!$I:$I,MATCH(Tab_SuiviOF[[#This Row],[REFERENCE]],Bd_PF!$C:$C,0))</f>
        <v>0.9</v>
      </c>
      <c r="L453" t="str">
        <f>INDEX(Bd_PF!$J:$J,MATCH(Tab_SuiviOF[[#This Row],[REFERENCE]],Bd_PF!$C:$C,0))</f>
        <v>OTS</v>
      </c>
      <c r="M453" t="str">
        <f>INDEX(Bd_PF!$K:$K,MATCH(Tab_SuiviOF[[#This Row],[REFERENCE]],Bd_PF!$C:$C,0))</f>
        <v>Produit pesé</v>
      </c>
      <c r="N453" s="3">
        <v>43159</v>
      </c>
      <c r="O453" s="3">
        <v>43159</v>
      </c>
      <c r="P453" s="5">
        <f>YEAR(Tab_SuiviOF[[#This Row],[DATEFINREVISEE]])</f>
        <v>2018</v>
      </c>
      <c r="Q453" s="5">
        <f>MONTH(Tab_SuiviOF[[#This Row],[DATEFINREVISEE]])</f>
        <v>2</v>
      </c>
      <c r="R453" s="5">
        <f>WEEKNUM(Tab_SuiviOF[[#This Row],[DATEFINREVISEE]],21)</f>
        <v>9</v>
      </c>
      <c r="S453">
        <v>324</v>
      </c>
      <c r="T453">
        <v>324</v>
      </c>
      <c r="U453">
        <v>322</v>
      </c>
      <c r="V453" s="4">
        <f>Tab_SuiviOF[[#This Row],[QTEBL]]*Tab_SuiviOF[[#This Row],[POIDS NET]]</f>
        <v>289.8</v>
      </c>
      <c r="W453" s="4">
        <f>IFERROR(INDEX(Bd_MÉLANGES!$I:$I,MATCH('Bd_FABRICATIONS PF'!$G:$G,Bd_MÉLANGES!$J:$J,0)),0)</f>
        <v>292.3</v>
      </c>
      <c r="X453" s="4">
        <f>IFERROR(INDEX(Bd_MÉLANGES!$K:$K,MATCH(Tab_SuiviOF[[#This Row],[LOT A PRENDRE EN COMPTE]],Bd_MÉLANGES!$J:$J,0)),0)</f>
        <v>292</v>
      </c>
    </row>
    <row r="454" spans="1:24" hidden="1" x14ac:dyDescent="0.2">
      <c r="A454">
        <v>102</v>
      </c>
      <c r="B454">
        <v>5</v>
      </c>
      <c r="C454">
        <v>41669</v>
      </c>
      <c r="D454">
        <v>690200</v>
      </c>
      <c r="E454">
        <v>46379</v>
      </c>
      <c r="F454" t="str">
        <f t="array" ref="F454">INDEX(Bd_VENTILATIONS!$G:$G,MATCH(Tab_SuiviOF[[#This Row],[REFERENCE]]&amp;Tab_SuiviOF[[#This Row],[BLNO]],Bd_VENTILATIONS!$F:$F&amp;Bd_VENTILATIONS!$D:$D,0))</f>
        <v>A057M02-1</v>
      </c>
      <c r="G454" t="str">
        <f>IFERROR(MID(Tab_SuiviOF[[#This Row],[LOT]],1,SEARCH("-",Tab_SuiviOF[[#This Row],[LOT]])-1),Tab_SuiviOF[[#This Row],[LOT]])</f>
        <v>A057M02</v>
      </c>
      <c r="H454" t="s">
        <v>1164</v>
      </c>
      <c r="I454" t="str">
        <f>INDEX(Bd_PF!$E:$E,MATCH(Tab_SuiviOF[[#This Row],[REFERENCE]],Bd_PF!$C:$C,0))</f>
        <v>Céréal'nut HP+ saveur fruits des bois bte 900 g (ALLERGENES)</v>
      </c>
      <c r="J454" t="str">
        <f>INDEX(Bd_PF!$D:$D,MATCH(Tab_SuiviOF[[#This Row],[REFERENCE]],Bd_PF!$C:$C,0))</f>
        <v>SF01228</v>
      </c>
      <c r="K454" s="4">
        <f>INDEX(Bd_PF!$I:$I,MATCH(Tab_SuiviOF[[#This Row],[REFERENCE]],Bd_PF!$C:$C,0))</f>
        <v>0.9</v>
      </c>
      <c r="L454" t="str">
        <f>INDEX(Bd_PF!$J:$J,MATCH(Tab_SuiviOF[[#This Row],[REFERENCE]],Bd_PF!$C:$C,0))</f>
        <v>OTS</v>
      </c>
      <c r="M454" t="str">
        <f>INDEX(Bd_PF!$K:$K,MATCH(Tab_SuiviOF[[#This Row],[REFERENCE]],Bd_PF!$C:$C,0))</f>
        <v>Produit pesé</v>
      </c>
      <c r="N454" s="3">
        <v>43159</v>
      </c>
      <c r="O454" s="3">
        <v>43159</v>
      </c>
      <c r="P454" s="5">
        <f>YEAR(Tab_SuiviOF[[#This Row],[DATEFINREVISEE]])</f>
        <v>2018</v>
      </c>
      <c r="Q454" s="5">
        <f>MONTH(Tab_SuiviOF[[#This Row],[DATEFINREVISEE]])</f>
        <v>2</v>
      </c>
      <c r="R454" s="5">
        <f>WEEKNUM(Tab_SuiviOF[[#This Row],[DATEFINREVISEE]],21)</f>
        <v>9</v>
      </c>
      <c r="S454">
        <v>324</v>
      </c>
      <c r="T454">
        <v>324</v>
      </c>
      <c r="U454">
        <v>323</v>
      </c>
      <c r="V454" s="4">
        <f>Tab_SuiviOF[[#This Row],[QTEBL]]*Tab_SuiviOF[[#This Row],[POIDS NET]]</f>
        <v>290.7</v>
      </c>
      <c r="W454" s="4">
        <f>IFERROR(INDEX(Bd_MÉLANGES!$I:$I,MATCH('Bd_FABRICATIONS PF'!$G:$G,Bd_MÉLANGES!$J:$J,0)),0)</f>
        <v>295.10000000000002</v>
      </c>
      <c r="X454" s="4">
        <f>IFERROR(INDEX(Bd_MÉLANGES!$K:$K,MATCH(Tab_SuiviOF[[#This Row],[LOT A PRENDRE EN COMPTE]],Bd_MÉLANGES!$J:$J,0)),0)</f>
        <v>292</v>
      </c>
    </row>
    <row r="455" spans="1:24" hidden="1" x14ac:dyDescent="0.2">
      <c r="A455">
        <v>102</v>
      </c>
      <c r="B455">
        <v>5</v>
      </c>
      <c r="C455">
        <v>41470</v>
      </c>
      <c r="D455">
        <v>687740</v>
      </c>
      <c r="E455">
        <v>46408</v>
      </c>
      <c r="F455" t="str">
        <f t="array" ref="F455">INDEX(Bd_VENTILATIONS!$G:$G,MATCH(Tab_SuiviOF[[#This Row],[REFERENCE]]&amp;Tab_SuiviOF[[#This Row],[BLNO]],Bd_VENTILATIONS!$F:$F&amp;Bd_VENTILATIONS!$D:$D,0))</f>
        <v>A054M02-8</v>
      </c>
      <c r="G455" t="str">
        <f>IFERROR(MID(Tab_SuiviOF[[#This Row],[LOT]],1,SEARCH("-",Tab_SuiviOF[[#This Row],[LOT]])-1),Tab_SuiviOF[[#This Row],[LOT]])</f>
        <v>A054M02</v>
      </c>
      <c r="H455" t="s">
        <v>823</v>
      </c>
      <c r="I455" t="str">
        <f>INDEX(Bd_PF!$E:$E,MATCH(Tab_SuiviOF[[#This Row],[REFERENCE]],Bd_PF!$C:$C,0))</f>
        <v>Hydrinstant parf. fruits rouges avec sucre et édulc stick 30g Tonus line</v>
      </c>
      <c r="J455" t="str">
        <f>INDEX(Bd_PF!$D:$D,MATCH(Tab_SuiviOF[[#This Row],[REFERENCE]],Bd_PF!$C:$C,0))</f>
        <v>SF01294</v>
      </c>
      <c r="K455" s="4">
        <f>INDEX(Bd_PF!$I:$I,MATCH(Tab_SuiviOF[[#This Row],[REFERENCE]],Bd_PF!$C:$C,0))</f>
        <v>0.03</v>
      </c>
      <c r="L455" t="str">
        <f>INDEX(Bd_PF!$J:$J,MATCH(Tab_SuiviOF[[#This Row],[REFERENCE]],Bd_PF!$C:$C,0))</f>
        <v>Stick</v>
      </c>
      <c r="M455" t="str">
        <f>INDEX(Bd_PF!$K:$K,MATCH(Tab_SuiviOF[[#This Row],[REFERENCE]],Bd_PF!$C:$C,0))</f>
        <v>Produit pesé</v>
      </c>
      <c r="N455" s="3">
        <v>43160</v>
      </c>
      <c r="O455" s="3">
        <v>43160</v>
      </c>
      <c r="P455" s="5">
        <f>YEAR(Tab_SuiviOF[[#This Row],[DATEFINREVISEE]])</f>
        <v>2018</v>
      </c>
      <c r="Q455" s="5">
        <f>MONTH(Tab_SuiviOF[[#This Row],[DATEFINREVISEE]])</f>
        <v>3</v>
      </c>
      <c r="R455" s="5">
        <f>WEEKNUM(Tab_SuiviOF[[#This Row],[DATEFINREVISEE]],21)</f>
        <v>9</v>
      </c>
      <c r="S455">
        <v>7040</v>
      </c>
      <c r="T455">
        <v>7040</v>
      </c>
      <c r="U455">
        <v>3690</v>
      </c>
      <c r="V455" s="4">
        <f>Tab_SuiviOF[[#This Row],[QTEBL]]*Tab_SuiviOF[[#This Row],[POIDS NET]]</f>
        <v>110.7</v>
      </c>
      <c r="W455" s="4">
        <f>IFERROR(INDEX(Bd_MÉLANGES!$I:$I,MATCH('Bd_FABRICATIONS PF'!$G:$G,Bd_MÉLANGES!$J:$J,0)),0)</f>
        <v>211.1</v>
      </c>
      <c r="X455" s="4">
        <f>IFERROR(INDEX(Bd_MÉLANGES!$K:$K,MATCH(Tab_SuiviOF[[#This Row],[LOT A PRENDRE EN COMPTE]],Bd_MÉLANGES!$J:$J,0)),0)</f>
        <v>211.20000000000002</v>
      </c>
    </row>
    <row r="456" spans="1:24" hidden="1" x14ac:dyDescent="0.2">
      <c r="A456">
        <v>102</v>
      </c>
      <c r="B456">
        <v>5</v>
      </c>
      <c r="C456">
        <v>41494</v>
      </c>
      <c r="D456">
        <v>687955</v>
      </c>
      <c r="E456">
        <v>46389</v>
      </c>
      <c r="F456" t="str">
        <f t="array" ref="F456">INDEX(Bd_VENTILATIONS!$G:$G,MATCH(Tab_SuiviOF[[#This Row],[REFERENCE]]&amp;Tab_SuiviOF[[#This Row],[BLNO]],Bd_VENTILATIONS!$F:$F&amp;Bd_VENTILATIONS!$D:$D,0))</f>
        <v>A057M11-1</v>
      </c>
      <c r="G456" t="str">
        <f>IFERROR(MID(Tab_SuiviOF[[#This Row],[LOT]],1,SEARCH("-",Tab_SuiviOF[[#This Row],[LOT]])-1),Tab_SuiviOF[[#This Row],[LOT]])</f>
        <v>A057M11</v>
      </c>
      <c r="H456" t="s">
        <v>486</v>
      </c>
      <c r="I456" t="str">
        <f>INDEX(Bd_PF!$E:$E,MATCH(Tab_SuiviOF[[#This Row],[REFERENCE]],Bd_PF!$C:$C,0))</f>
        <v>Fonds blanc de volaille pauvre en sodium 1 kg  "Nutrisens Performance"</v>
      </c>
      <c r="J456" t="str">
        <f>INDEX(Bd_PF!$D:$D,MATCH(Tab_SuiviOF[[#This Row],[REFERENCE]],Bd_PF!$C:$C,0))</f>
        <v>SF01318</v>
      </c>
      <c r="K456" s="4">
        <f>INDEX(Bd_PF!$I:$I,MATCH(Tab_SuiviOF[[#This Row],[REFERENCE]],Bd_PF!$C:$C,0))</f>
        <v>1</v>
      </c>
      <c r="L456" t="str">
        <f>INDEX(Bd_PF!$J:$J,MATCH(Tab_SuiviOF[[#This Row],[REFERENCE]],Bd_PF!$C:$C,0))</f>
        <v>OTS</v>
      </c>
      <c r="M456" t="str">
        <f>INDEX(Bd_PF!$K:$K,MATCH(Tab_SuiviOF[[#This Row],[REFERENCE]],Bd_PF!$C:$C,0))</f>
        <v>Produit pesé</v>
      </c>
      <c r="N456" s="3">
        <v>43160</v>
      </c>
      <c r="O456" s="3">
        <v>43160</v>
      </c>
      <c r="P456" s="5">
        <f>YEAR(Tab_SuiviOF[[#This Row],[DATEFINREVISEE]])</f>
        <v>2018</v>
      </c>
      <c r="Q456" s="5">
        <f>MONTH(Tab_SuiviOF[[#This Row],[DATEFINREVISEE]])</f>
        <v>3</v>
      </c>
      <c r="R456" s="5">
        <f>WEEKNUM(Tab_SuiviOF[[#This Row],[DATEFINREVISEE]],21)</f>
        <v>9</v>
      </c>
      <c r="S456">
        <v>216</v>
      </c>
      <c r="T456">
        <v>216</v>
      </c>
      <c r="U456">
        <v>213</v>
      </c>
      <c r="V456" s="4">
        <f>Tab_SuiviOF[[#This Row],[QTEBL]]*Tab_SuiviOF[[#This Row],[POIDS NET]]</f>
        <v>213</v>
      </c>
      <c r="W456" s="4">
        <f>IFERROR(INDEX(Bd_MÉLANGES!$I:$I,MATCH('Bd_FABRICATIONS PF'!$G:$G,Bd_MÉLANGES!$J:$J,0)),0)</f>
        <v>215.3</v>
      </c>
      <c r="X456" s="4">
        <f>IFERROR(INDEX(Bd_MÉLANGES!$K:$K,MATCH(Tab_SuiviOF[[#This Row],[LOT A PRENDRE EN COMPTE]],Bd_MÉLANGES!$J:$J,0)),0)</f>
        <v>216</v>
      </c>
    </row>
    <row r="457" spans="1:24" hidden="1" x14ac:dyDescent="0.2">
      <c r="A457">
        <v>102</v>
      </c>
      <c r="B457">
        <v>5</v>
      </c>
      <c r="C457">
        <v>41496</v>
      </c>
      <c r="D457">
        <v>687978</v>
      </c>
      <c r="E457">
        <v>46393</v>
      </c>
      <c r="F457" t="str">
        <f t="array" ref="F457">INDEX(Bd_VENTILATIONS!$G:$G,MATCH(Tab_SuiviOF[[#This Row],[REFERENCE]]&amp;Tab_SuiviOF[[#This Row],[BLNO]],Bd_VENTILATIONS!$F:$F&amp;Bd_VENTILATIONS!$D:$D,0))</f>
        <v>A058M01-1</v>
      </c>
      <c r="G457" t="str">
        <f>IFERROR(MID(Tab_SuiviOF[[#This Row],[LOT]],1,SEARCH("-",Tab_SuiviOF[[#This Row],[LOT]])-1),Tab_SuiviOF[[#This Row],[LOT]])</f>
        <v>A058M01</v>
      </c>
      <c r="H457" t="s">
        <v>519</v>
      </c>
      <c r="I457" t="str">
        <f>INDEX(Bd_PF!$E:$E,MATCH(Tab_SuiviOF[[#This Row],[REFERENCE]],Bd_PF!$C:$C,0))</f>
        <v>Jus de poulet pauvre en sodium 1KG"NUTRISENS PERFORMANCE"</v>
      </c>
      <c r="J457" t="str">
        <f>INDEX(Bd_PF!$D:$D,MATCH(Tab_SuiviOF[[#This Row],[REFERENCE]],Bd_PF!$C:$C,0))</f>
        <v>SF01325</v>
      </c>
      <c r="K457" s="4">
        <f>INDEX(Bd_PF!$I:$I,MATCH(Tab_SuiviOF[[#This Row],[REFERENCE]],Bd_PF!$C:$C,0))</f>
        <v>1</v>
      </c>
      <c r="L457" t="str">
        <f>INDEX(Bd_PF!$J:$J,MATCH(Tab_SuiviOF[[#This Row],[REFERENCE]],Bd_PF!$C:$C,0))</f>
        <v>OTS</v>
      </c>
      <c r="M457" t="str">
        <f>INDEX(Bd_PF!$K:$K,MATCH(Tab_SuiviOF[[#This Row],[REFERENCE]],Bd_PF!$C:$C,0))</f>
        <v>Produit pesé</v>
      </c>
      <c r="N457" s="3">
        <v>43160</v>
      </c>
      <c r="O457" s="3">
        <v>43160</v>
      </c>
      <c r="P457" s="5">
        <f>YEAR(Tab_SuiviOF[[#This Row],[DATEFINREVISEE]])</f>
        <v>2018</v>
      </c>
      <c r="Q457" s="5">
        <f>MONTH(Tab_SuiviOF[[#This Row],[DATEFINREVISEE]])</f>
        <v>3</v>
      </c>
      <c r="R457" s="5">
        <f>WEEKNUM(Tab_SuiviOF[[#This Row],[DATEFINREVISEE]],21)</f>
        <v>9</v>
      </c>
      <c r="S457">
        <v>270</v>
      </c>
      <c r="T457">
        <v>270</v>
      </c>
      <c r="U457">
        <v>267</v>
      </c>
      <c r="V457" s="4">
        <f>Tab_SuiviOF[[#This Row],[QTEBL]]*Tab_SuiviOF[[#This Row],[POIDS NET]]</f>
        <v>267</v>
      </c>
      <c r="W457" s="4">
        <f>IFERROR(INDEX(Bd_MÉLANGES!$I:$I,MATCH('Bd_FABRICATIONS PF'!$G:$G,Bd_MÉLANGES!$J:$J,0)),0)</f>
        <v>269.3</v>
      </c>
      <c r="X457" s="4">
        <f>IFERROR(INDEX(Bd_MÉLANGES!$K:$K,MATCH(Tab_SuiviOF[[#This Row],[LOT A PRENDRE EN COMPTE]],Bd_MÉLANGES!$J:$J,0)),0)</f>
        <v>270</v>
      </c>
    </row>
    <row r="458" spans="1:24" hidden="1" x14ac:dyDescent="0.2">
      <c r="A458">
        <v>102</v>
      </c>
      <c r="B458">
        <v>5</v>
      </c>
      <c r="C458">
        <v>41498</v>
      </c>
      <c r="D458">
        <v>687995</v>
      </c>
      <c r="E458">
        <v>46394</v>
      </c>
      <c r="F458" t="str">
        <f t="array" ref="F458">INDEX(Bd_VENTILATIONS!$G:$G,MATCH(Tab_SuiviOF[[#This Row],[REFERENCE]]&amp;Tab_SuiviOF[[#This Row],[BLNO]],Bd_VENTILATIONS!$F:$F&amp;Bd_VENTILATIONS!$D:$D,0))</f>
        <v>A058M02-1</v>
      </c>
      <c r="G458" t="str">
        <f>IFERROR(MID(Tab_SuiviOF[[#This Row],[LOT]],1,SEARCH("-",Tab_SuiviOF[[#This Row],[LOT]])-1),Tab_SuiviOF[[#This Row],[LOT]])</f>
        <v>A058M02</v>
      </c>
      <c r="H458" t="s">
        <v>525</v>
      </c>
      <c r="I458" t="str">
        <f>INDEX(Bd_PF!$E:$E,MATCH(Tab_SuiviOF[[#This Row],[REFERENCE]],Bd_PF!$C:$C,0))</f>
        <v>Sauce au poivre vert 1.05 Kg "NUTRISENS PERFORMANCE"</v>
      </c>
      <c r="J458" t="str">
        <f>INDEX(Bd_PF!$D:$D,MATCH(Tab_SuiviOF[[#This Row],[REFERENCE]],Bd_PF!$C:$C,0))</f>
        <v>SF00950</v>
      </c>
      <c r="K458" s="4">
        <f>INDEX(Bd_PF!$I:$I,MATCH(Tab_SuiviOF[[#This Row],[REFERENCE]],Bd_PF!$C:$C,0))</f>
        <v>1.05</v>
      </c>
      <c r="L458" t="str">
        <f>INDEX(Bd_PF!$J:$J,MATCH(Tab_SuiviOF[[#This Row],[REFERENCE]],Bd_PF!$C:$C,0))</f>
        <v>OTS</v>
      </c>
      <c r="M458" t="str">
        <f>INDEX(Bd_PF!$K:$K,MATCH(Tab_SuiviOF[[#This Row],[REFERENCE]],Bd_PF!$C:$C,0))</f>
        <v>Produit pesé</v>
      </c>
      <c r="N458" s="3">
        <v>43160</v>
      </c>
      <c r="O458" s="3">
        <v>43160</v>
      </c>
      <c r="P458" s="5">
        <f>YEAR(Tab_SuiviOF[[#This Row],[DATEFINREVISEE]])</f>
        <v>2018</v>
      </c>
      <c r="Q458" s="5">
        <f>MONTH(Tab_SuiviOF[[#This Row],[DATEFINREVISEE]])</f>
        <v>3</v>
      </c>
      <c r="R458" s="5">
        <f>WEEKNUM(Tab_SuiviOF[[#This Row],[DATEFINREVISEE]],21)</f>
        <v>9</v>
      </c>
      <c r="S458">
        <v>216</v>
      </c>
      <c r="T458">
        <v>216</v>
      </c>
      <c r="U458">
        <v>215</v>
      </c>
      <c r="V458" s="4">
        <f>Tab_SuiviOF[[#This Row],[QTEBL]]*Tab_SuiviOF[[#This Row],[POIDS NET]]</f>
        <v>225.75</v>
      </c>
      <c r="W458" s="4">
        <f>IFERROR(INDEX(Bd_MÉLANGES!$I:$I,MATCH('Bd_FABRICATIONS PF'!$G:$G,Bd_MÉLANGES!$J:$J,0)),0)</f>
        <v>227.7</v>
      </c>
      <c r="X458" s="4">
        <f>IFERROR(INDEX(Bd_MÉLANGES!$K:$K,MATCH(Tab_SuiviOF[[#This Row],[LOT A PRENDRE EN COMPTE]],Bd_MÉLANGES!$J:$J,0)),0)</f>
        <v>227.01</v>
      </c>
    </row>
    <row r="459" spans="1:24" hidden="1" x14ac:dyDescent="0.2">
      <c r="A459">
        <v>102</v>
      </c>
      <c r="B459">
        <v>5</v>
      </c>
      <c r="C459">
        <v>41502</v>
      </c>
      <c r="D459">
        <v>688051</v>
      </c>
      <c r="E459">
        <v>46401</v>
      </c>
      <c r="F459" t="str">
        <f t="array" ref="F459">INDEX(Bd_VENTILATIONS!$G:$G,MATCH(Tab_SuiviOF[[#This Row],[REFERENCE]]&amp;Tab_SuiviOF[[#This Row],[BLNO]],Bd_VENTILATIONS!$F:$F&amp;Bd_VENTILATIONS!$D:$D,0))</f>
        <v>A058M04-6</v>
      </c>
      <c r="G459" t="str">
        <f>IFERROR(MID(Tab_SuiviOF[[#This Row],[LOT]],1,SEARCH("-",Tab_SuiviOF[[#This Row],[LOT]])-1),Tab_SuiviOF[[#This Row],[LOT]])</f>
        <v>A058M04</v>
      </c>
      <c r="H459" t="s">
        <v>55</v>
      </c>
      <c r="I459" t="str">
        <f>INDEX(Bd_PF!$E:$E,MATCH(Tab_SuiviOF[[#This Row],[REFERENCE]],Bd_PF!$C:$C,0))</f>
        <v>Fonds blanc de volaille SANS GLUTAMATE 600G "BRAKE"</v>
      </c>
      <c r="J459" t="str">
        <f>INDEX(Bd_PF!$D:$D,MATCH(Tab_SuiviOF[[#This Row],[REFERENCE]],Bd_PF!$C:$C,0))</f>
        <v>SF01387</v>
      </c>
      <c r="K459" s="4">
        <f>INDEX(Bd_PF!$I:$I,MATCH(Tab_SuiviOF[[#This Row],[REFERENCE]],Bd_PF!$C:$C,0))</f>
        <v>0.6</v>
      </c>
      <c r="L459" t="str">
        <f>INDEX(Bd_PF!$J:$J,MATCH(Tab_SuiviOF[[#This Row],[REFERENCE]],Bd_PF!$C:$C,0))</f>
        <v>Boite plastique</v>
      </c>
      <c r="M459" t="str">
        <f>INDEX(Bd_PF!$K:$K,MATCH(Tab_SuiviOF[[#This Row],[REFERENCE]],Bd_PF!$C:$C,0))</f>
        <v>Produit pesé</v>
      </c>
      <c r="N459" s="3">
        <v>43160</v>
      </c>
      <c r="O459" s="3">
        <v>43160</v>
      </c>
      <c r="P459" s="5">
        <f>YEAR(Tab_SuiviOF[[#This Row],[DATEFINREVISEE]])</f>
        <v>2018</v>
      </c>
      <c r="Q459" s="5">
        <f>MONTH(Tab_SuiviOF[[#This Row],[DATEFINREVISEE]])</f>
        <v>3</v>
      </c>
      <c r="R459" s="5">
        <f>WEEKNUM(Tab_SuiviOF[[#This Row],[DATEFINREVISEE]],21)</f>
        <v>9</v>
      </c>
      <c r="S459">
        <v>1152</v>
      </c>
      <c r="T459">
        <v>1152</v>
      </c>
      <c r="U459">
        <v>1140</v>
      </c>
      <c r="V459" s="4">
        <f>Tab_SuiviOF[[#This Row],[QTEBL]]*Tab_SuiviOF[[#This Row],[POIDS NET]]</f>
        <v>684</v>
      </c>
      <c r="W459" s="4">
        <f>IFERROR(INDEX(Bd_MÉLANGES!$I:$I,MATCH('Bd_FABRICATIONS PF'!$G:$G,Bd_MÉLANGES!$J:$J,0)),0)</f>
        <v>691.4</v>
      </c>
      <c r="X459" s="4">
        <f>IFERROR(INDEX(Bd_MÉLANGES!$K:$K,MATCH(Tab_SuiviOF[[#This Row],[LOT A PRENDRE EN COMPTE]],Bd_MÉLANGES!$J:$J,0)),0)</f>
        <v>691.18</v>
      </c>
    </row>
    <row r="460" spans="1:24" hidden="1" x14ac:dyDescent="0.2">
      <c r="A460">
        <v>102</v>
      </c>
      <c r="B460">
        <v>5</v>
      </c>
      <c r="C460">
        <v>41504</v>
      </c>
      <c r="D460">
        <v>688077</v>
      </c>
      <c r="E460">
        <v>46407</v>
      </c>
      <c r="F460" t="str">
        <f t="array" ref="F460">INDEX(Bd_VENTILATIONS!$G:$G,MATCH(Tab_SuiviOF[[#This Row],[REFERENCE]]&amp;Tab_SuiviOF[[#This Row],[BLNO]],Bd_VENTILATIONS!$F:$F&amp;Bd_VENTILATIONS!$D:$D,0))</f>
        <v>A058M05-6</v>
      </c>
      <c r="G460" t="str">
        <f>IFERROR(MID(Tab_SuiviOF[[#This Row],[LOT]],1,SEARCH("-",Tab_SuiviOF[[#This Row],[LOT]])-1),Tab_SuiviOF[[#This Row],[LOT]])</f>
        <v>A058M05</v>
      </c>
      <c r="H460" t="s">
        <v>58</v>
      </c>
      <c r="I460" t="str">
        <f>INDEX(Bd_PF!$E:$E,MATCH(Tab_SuiviOF[[#This Row],[REFERENCE]],Bd_PF!$C:$C,0))</f>
        <v>Fonds de veau SANS GLUTAMATE 600G "BRAKE"</v>
      </c>
      <c r="J460" t="str">
        <f>INDEX(Bd_PF!$D:$D,MATCH(Tab_SuiviOF[[#This Row],[REFERENCE]],Bd_PF!$C:$C,0))</f>
        <v>SF01388</v>
      </c>
      <c r="K460" s="4">
        <f>INDEX(Bd_PF!$I:$I,MATCH(Tab_SuiviOF[[#This Row],[REFERENCE]],Bd_PF!$C:$C,0))</f>
        <v>0.6</v>
      </c>
      <c r="L460" t="str">
        <f>INDEX(Bd_PF!$J:$J,MATCH(Tab_SuiviOF[[#This Row],[REFERENCE]],Bd_PF!$C:$C,0))</f>
        <v>Boite plastique</v>
      </c>
      <c r="M460" t="str">
        <f>INDEX(Bd_PF!$K:$K,MATCH(Tab_SuiviOF[[#This Row],[REFERENCE]],Bd_PF!$C:$C,0))</f>
        <v>Produit pesé</v>
      </c>
      <c r="N460" s="3">
        <v>43160</v>
      </c>
      <c r="O460" s="3">
        <v>43160</v>
      </c>
      <c r="P460" s="5">
        <f>YEAR(Tab_SuiviOF[[#This Row],[DATEFINREVISEE]])</f>
        <v>2018</v>
      </c>
      <c r="Q460" s="5">
        <f>MONTH(Tab_SuiviOF[[#This Row],[DATEFINREVISEE]])</f>
        <v>3</v>
      </c>
      <c r="R460" s="5">
        <f>WEEKNUM(Tab_SuiviOF[[#This Row],[DATEFINREVISEE]],21)</f>
        <v>9</v>
      </c>
      <c r="S460">
        <v>1152</v>
      </c>
      <c r="T460">
        <v>1152</v>
      </c>
      <c r="U460">
        <v>1130</v>
      </c>
      <c r="V460" s="4">
        <f>Tab_SuiviOF[[#This Row],[QTEBL]]*Tab_SuiviOF[[#This Row],[POIDS NET]]</f>
        <v>678</v>
      </c>
      <c r="W460" s="4">
        <f>IFERROR(INDEX(Bd_MÉLANGES!$I:$I,MATCH('Bd_FABRICATIONS PF'!$G:$G,Bd_MÉLANGES!$J:$J,0)),0)</f>
        <v>689.3</v>
      </c>
      <c r="X460" s="4">
        <f>IFERROR(INDEX(Bd_MÉLANGES!$K:$K,MATCH(Tab_SuiviOF[[#This Row],[LOT A PRENDRE EN COMPTE]],Bd_MÉLANGES!$J:$J,0)),0)</f>
        <v>691.19</v>
      </c>
    </row>
    <row r="461" spans="1:24" hidden="1" x14ac:dyDescent="0.2">
      <c r="A461">
        <v>102</v>
      </c>
      <c r="B461">
        <v>5</v>
      </c>
      <c r="C461">
        <v>41506</v>
      </c>
      <c r="D461">
        <v>688103</v>
      </c>
      <c r="E461">
        <v>46417</v>
      </c>
      <c r="F461" t="str">
        <f t="array" ref="F461">INDEX(Bd_VENTILATIONS!$G:$G,MATCH(Tab_SuiviOF[[#This Row],[REFERENCE]]&amp;Tab_SuiviOF[[#This Row],[BLNO]],Bd_VENTILATIONS!$F:$F&amp;Bd_VENTILATIONS!$D:$D,0))</f>
        <v>A059M03-6</v>
      </c>
      <c r="G461" t="str">
        <f>IFERROR(MID(Tab_SuiviOF[[#This Row],[LOT]],1,SEARCH("-",Tab_SuiviOF[[#This Row],[LOT]])-1),Tab_SuiviOF[[#This Row],[LOT]])</f>
        <v>A059M03</v>
      </c>
      <c r="H461" t="s">
        <v>52</v>
      </c>
      <c r="I461" t="str">
        <f>INDEX(Bd_PF!$E:$E,MATCH(Tab_SuiviOF[[#This Row],[REFERENCE]],Bd_PF!$C:$C,0))</f>
        <v>Fumet de poisson SANS GLUTAMATE 600G "BRAKE"</v>
      </c>
      <c r="J461" t="str">
        <f>INDEX(Bd_PF!$D:$D,MATCH(Tab_SuiviOF[[#This Row],[REFERENCE]],Bd_PF!$C:$C,0))</f>
        <v>SF01386</v>
      </c>
      <c r="K461" s="4">
        <f>INDEX(Bd_PF!$I:$I,MATCH(Tab_SuiviOF[[#This Row],[REFERENCE]],Bd_PF!$C:$C,0))</f>
        <v>0.6</v>
      </c>
      <c r="L461" t="str">
        <f>INDEX(Bd_PF!$J:$J,MATCH(Tab_SuiviOF[[#This Row],[REFERENCE]],Bd_PF!$C:$C,0))</f>
        <v>Boite plastique</v>
      </c>
      <c r="M461" t="str">
        <f>INDEX(Bd_PF!$K:$K,MATCH(Tab_SuiviOF[[#This Row],[REFERENCE]],Bd_PF!$C:$C,0))</f>
        <v>Produit pesé</v>
      </c>
      <c r="N461" s="3">
        <v>43160</v>
      </c>
      <c r="O461" s="3">
        <v>43160</v>
      </c>
      <c r="P461" s="5">
        <f>YEAR(Tab_SuiviOF[[#This Row],[DATEFINREVISEE]])</f>
        <v>2018</v>
      </c>
      <c r="Q461" s="5">
        <f>MONTH(Tab_SuiviOF[[#This Row],[DATEFINREVISEE]])</f>
        <v>3</v>
      </c>
      <c r="R461" s="5">
        <f>WEEKNUM(Tab_SuiviOF[[#This Row],[DATEFINREVISEE]],21)</f>
        <v>9</v>
      </c>
      <c r="S461">
        <v>768</v>
      </c>
      <c r="T461">
        <v>768</v>
      </c>
      <c r="U461">
        <v>756</v>
      </c>
      <c r="V461" s="4">
        <f>Tab_SuiviOF[[#This Row],[QTEBL]]*Tab_SuiviOF[[#This Row],[POIDS NET]]</f>
        <v>453.59999999999997</v>
      </c>
      <c r="W461" s="4">
        <f>IFERROR(INDEX(Bd_MÉLANGES!$I:$I,MATCH('Bd_FABRICATIONS PF'!$G:$G,Bd_MÉLANGES!$J:$J,0)),0)</f>
        <v>463.1</v>
      </c>
      <c r="X461" s="4">
        <f>IFERROR(INDEX(Bd_MÉLANGES!$K:$K,MATCH(Tab_SuiviOF[[#This Row],[LOT A PRENDRE EN COMPTE]],Bd_MÉLANGES!$J:$J,0)),0)</f>
        <v>460.81000000000006</v>
      </c>
    </row>
    <row r="462" spans="1:24" hidden="1" x14ac:dyDescent="0.2">
      <c r="A462">
        <v>102</v>
      </c>
      <c r="B462">
        <v>5</v>
      </c>
      <c r="C462">
        <v>41548</v>
      </c>
      <c r="D462">
        <v>688721</v>
      </c>
      <c r="E462">
        <v>46402</v>
      </c>
      <c r="F462" t="str">
        <f t="array" ref="F462">INDEX(Bd_VENTILATIONS!$G:$G,MATCH(Tab_SuiviOF[[#This Row],[REFERENCE]]&amp;Tab_SuiviOF[[#This Row],[BLNO]],Bd_VENTILATIONS!$F:$F&amp;Bd_VENTILATIONS!$D:$D,0))</f>
        <v>A059M02-1</v>
      </c>
      <c r="G462" t="str">
        <f>IFERROR(MID(Tab_SuiviOF[[#This Row],[LOT]],1,SEARCH("-",Tab_SuiviOF[[#This Row],[LOT]])-1),Tab_SuiviOF[[#This Row],[LOT]])</f>
        <v>A059M02</v>
      </c>
      <c r="H462" t="s">
        <v>594</v>
      </c>
      <c r="I462" t="str">
        <f>INDEX(Bd_PF!$E:$E,MATCH(Tab_SuiviOF[[#This Row],[REFERENCE]],Bd_PF!$C:$C,0))</f>
        <v>Fonds blanc de volaille boite 0kg900 Cookalim</v>
      </c>
      <c r="J462" t="str">
        <f>INDEX(Bd_PF!$D:$D,MATCH(Tab_SuiviOF[[#This Row],[REFERENCE]],Bd_PF!$C:$C,0))</f>
        <v>SF00880</v>
      </c>
      <c r="K462" s="4">
        <f>INDEX(Bd_PF!$I:$I,MATCH(Tab_SuiviOF[[#This Row],[REFERENCE]],Bd_PF!$C:$C,0))</f>
        <v>0.9</v>
      </c>
      <c r="L462" t="str">
        <f>INDEX(Bd_PF!$J:$J,MATCH(Tab_SuiviOF[[#This Row],[REFERENCE]],Bd_PF!$C:$C,0))</f>
        <v>OTS</v>
      </c>
      <c r="M462" t="str">
        <f>INDEX(Bd_PF!$K:$K,MATCH(Tab_SuiviOF[[#This Row],[REFERENCE]],Bd_PF!$C:$C,0))</f>
        <v>Produit pesé</v>
      </c>
      <c r="N462" s="3">
        <v>43160</v>
      </c>
      <c r="O462" s="3">
        <v>43160</v>
      </c>
      <c r="P462" s="5">
        <f>YEAR(Tab_SuiviOF[[#This Row],[DATEFINREVISEE]])</f>
        <v>2018</v>
      </c>
      <c r="Q462" s="5">
        <f>MONTH(Tab_SuiviOF[[#This Row],[DATEFINREVISEE]])</f>
        <v>3</v>
      </c>
      <c r="R462" s="5">
        <f>WEEKNUM(Tab_SuiviOF[[#This Row],[DATEFINREVISEE]],21)</f>
        <v>9</v>
      </c>
      <c r="S462">
        <v>648</v>
      </c>
      <c r="T462">
        <v>648</v>
      </c>
      <c r="U462">
        <v>641</v>
      </c>
      <c r="V462" s="4">
        <f>Tab_SuiviOF[[#This Row],[QTEBL]]*Tab_SuiviOF[[#This Row],[POIDS NET]]</f>
        <v>576.9</v>
      </c>
      <c r="W462" s="4">
        <f>IFERROR(INDEX(Bd_MÉLANGES!$I:$I,MATCH('Bd_FABRICATIONS PF'!$G:$G,Bd_MÉLANGES!$J:$J,0)),0)</f>
        <v>584.6</v>
      </c>
      <c r="X462" s="4">
        <f>IFERROR(INDEX(Bd_MÉLANGES!$K:$K,MATCH(Tab_SuiviOF[[#This Row],[LOT A PRENDRE EN COMPTE]],Bd_MÉLANGES!$J:$J,0)),0)</f>
        <v>583.9799999999999</v>
      </c>
    </row>
    <row r="463" spans="1:24" hidden="1" x14ac:dyDescent="0.2">
      <c r="A463">
        <v>102</v>
      </c>
      <c r="B463">
        <v>5</v>
      </c>
      <c r="C463">
        <v>41667</v>
      </c>
      <c r="D463">
        <v>690180</v>
      </c>
      <c r="E463">
        <v>46390</v>
      </c>
      <c r="F463" t="str">
        <f t="array" ref="F463">INDEX(Bd_VENTILATIONS!$G:$G,MATCH(Tab_SuiviOF[[#This Row],[REFERENCE]]&amp;Tab_SuiviOF[[#This Row],[BLNO]],Bd_VENTILATIONS!$F:$F&amp;Bd_VENTILATIONS!$D:$D,0))</f>
        <v>A057M06-1</v>
      </c>
      <c r="G463" t="str">
        <f>IFERROR(MID(Tab_SuiviOF[[#This Row],[LOT]],1,SEARCH("-",Tab_SuiviOF[[#This Row],[LOT]])-1),Tab_SuiviOF[[#This Row],[LOT]])</f>
        <v>A057M06</v>
      </c>
      <c r="H463" t="s">
        <v>1170</v>
      </c>
      <c r="I463" t="str">
        <f>INDEX(Bd_PF!$E:$E,MATCH(Tab_SuiviOF[[#This Row],[REFERENCE]],Bd_PF!$C:$C,0))</f>
        <v>Céréal'nut HP+ saveur praliné bte 900 g (ALLERGENES)</v>
      </c>
      <c r="J463" t="str">
        <f>INDEX(Bd_PF!$D:$D,MATCH(Tab_SuiviOF[[#This Row],[REFERENCE]],Bd_PF!$C:$C,0))</f>
        <v>SF01230</v>
      </c>
      <c r="K463" s="4">
        <f>INDEX(Bd_PF!$I:$I,MATCH(Tab_SuiviOF[[#This Row],[REFERENCE]],Bd_PF!$C:$C,0))</f>
        <v>0.9</v>
      </c>
      <c r="L463" t="str">
        <f>INDEX(Bd_PF!$J:$J,MATCH(Tab_SuiviOF[[#This Row],[REFERENCE]],Bd_PF!$C:$C,0))</f>
        <v>OTS</v>
      </c>
      <c r="M463" t="str">
        <f>INDEX(Bd_PF!$K:$K,MATCH(Tab_SuiviOF[[#This Row],[REFERENCE]],Bd_PF!$C:$C,0))</f>
        <v>Produit pesé</v>
      </c>
      <c r="N463" s="3">
        <v>43159</v>
      </c>
      <c r="O463" s="3">
        <v>43160</v>
      </c>
      <c r="P463" s="5">
        <f>YEAR(Tab_SuiviOF[[#This Row],[DATEFINREVISEE]])</f>
        <v>2018</v>
      </c>
      <c r="Q463" s="5">
        <f>MONTH(Tab_SuiviOF[[#This Row],[DATEFINREVISEE]])</f>
        <v>3</v>
      </c>
      <c r="R463" s="5">
        <f>WEEKNUM(Tab_SuiviOF[[#This Row],[DATEFINREVISEE]],21)</f>
        <v>9</v>
      </c>
      <c r="S463">
        <v>324</v>
      </c>
      <c r="T463">
        <v>324</v>
      </c>
      <c r="U463">
        <v>323</v>
      </c>
      <c r="V463" s="4">
        <f>Tab_SuiviOF[[#This Row],[QTEBL]]*Tab_SuiviOF[[#This Row],[POIDS NET]]</f>
        <v>290.7</v>
      </c>
      <c r="W463" s="4">
        <f>IFERROR(INDEX(Bd_MÉLANGES!$I:$I,MATCH('Bd_FABRICATIONS PF'!$G:$G,Bd_MÉLANGES!$J:$J,0)),0)</f>
        <v>292.7</v>
      </c>
      <c r="X463" s="4">
        <f>IFERROR(INDEX(Bd_MÉLANGES!$K:$K,MATCH(Tab_SuiviOF[[#This Row],[LOT A PRENDRE EN COMPTE]],Bd_MÉLANGES!$J:$J,0)),0)</f>
        <v>291.99999999999994</v>
      </c>
    </row>
    <row r="464" spans="1:24" hidden="1" x14ac:dyDescent="0.2">
      <c r="A464">
        <v>102</v>
      </c>
      <c r="B464">
        <v>5</v>
      </c>
      <c r="C464">
        <v>41771</v>
      </c>
      <c r="D464">
        <v>691623</v>
      </c>
      <c r="E464">
        <v>46412</v>
      </c>
      <c r="F464" t="str">
        <f t="array" ref="F464">INDEX(Bd_VENTILATIONS!$G:$G,MATCH(Tab_SuiviOF[[#This Row],[REFERENCE]]&amp;Tab_SuiviOF[[#This Row],[BLNO]],Bd_VENTILATIONS!$F:$F&amp;Bd_VENTILATIONS!$D:$D,0))</f>
        <v>AS09PU04-7</v>
      </c>
      <c r="G464" t="str">
        <f>IFERROR(MID(Tab_SuiviOF[[#This Row],[LOT]],1,SEARCH("-",Tab_SuiviOF[[#This Row],[LOT]])-1),Tab_SuiviOF[[#This Row],[LOT]])</f>
        <v>AS09PU04</v>
      </c>
      <c r="H464" t="s">
        <v>298</v>
      </c>
      <c r="I464" t="str">
        <f>INDEX(Bd_PF!$E:$E,MATCH(Tab_SuiviOF[[#This Row],[REFERENCE]],Bd_PF!$C:$C,0))</f>
        <v>Purée du Chef pauvre en sodium sac 5 kg</v>
      </c>
      <c r="J464" t="str">
        <f>INDEX(Bd_PF!$D:$D,MATCH(Tab_SuiviOF[[#This Row],[REFERENCE]],Bd_PF!$C:$C,0))</f>
        <v>SF01356</v>
      </c>
      <c r="K464" s="4">
        <f>INDEX(Bd_PF!$I:$I,MATCH(Tab_SuiviOF[[#This Row],[REFERENCE]],Bd_PF!$C:$C,0))</f>
        <v>5</v>
      </c>
      <c r="L464" t="str">
        <f>INDEX(Bd_PF!$J:$J,MATCH(Tab_SuiviOF[[#This Row],[REFERENCE]],Bd_PF!$C:$C,0))</f>
        <v>Purée</v>
      </c>
      <c r="M464" t="str">
        <f>INDEX(Bd_PF!$K:$K,MATCH(Tab_SuiviOF[[#This Row],[REFERENCE]],Bd_PF!$C:$C,0))</f>
        <v>Purée</v>
      </c>
      <c r="N464" s="3">
        <v>43160</v>
      </c>
      <c r="O464" s="3">
        <v>43160</v>
      </c>
      <c r="P464" s="5">
        <f>YEAR(Tab_SuiviOF[[#This Row],[DATEFINREVISEE]])</f>
        <v>2018</v>
      </c>
      <c r="Q464" s="5">
        <f>MONTH(Tab_SuiviOF[[#This Row],[DATEFINREVISEE]])</f>
        <v>3</v>
      </c>
      <c r="R464" s="5">
        <f>WEEKNUM(Tab_SuiviOF[[#This Row],[DATEFINREVISEE]],21)</f>
        <v>9</v>
      </c>
      <c r="S464">
        <v>540</v>
      </c>
      <c r="T464">
        <v>540</v>
      </c>
      <c r="U464">
        <v>538</v>
      </c>
      <c r="V464" s="4">
        <f>Tab_SuiviOF[[#This Row],[QTEBL]]*Tab_SuiviOF[[#This Row],[POIDS NET]]</f>
        <v>2690</v>
      </c>
      <c r="W464" s="4">
        <f>IFERROR(INDEX(Bd_MÉLANGES!$I:$I,MATCH('Bd_FABRICATIONS PF'!$G:$G,Bd_MÉLANGES!$J:$J,0)),0)</f>
        <v>0</v>
      </c>
      <c r="X464" s="4">
        <f>IFERROR(INDEX(Bd_MÉLANGES!$K:$K,MATCH(Tab_SuiviOF[[#This Row],[LOT A PRENDRE EN COMPTE]],Bd_MÉLANGES!$J:$J,0)),0)</f>
        <v>0</v>
      </c>
    </row>
    <row r="465" spans="1:24" hidden="1" x14ac:dyDescent="0.2">
      <c r="A465">
        <v>102</v>
      </c>
      <c r="B465">
        <v>5</v>
      </c>
      <c r="C465">
        <v>41436</v>
      </c>
      <c r="D465">
        <v>687471</v>
      </c>
      <c r="E465">
        <v>46177</v>
      </c>
      <c r="F465" t="str">
        <f t="array" ref="F465">INDEX(Bd_VENTILATIONS!$G:$G,MATCH(Tab_SuiviOF[[#This Row],[REFERENCE]]&amp;Tab_SuiviOF[[#This Row],[BLNO]],Bd_VENTILATIONS!$F:$F&amp;Bd_VENTILATIONS!$D:$D,0))</f>
        <v>A061PX02</v>
      </c>
      <c r="G465" t="str">
        <f>IFERROR(MID(Tab_SuiviOF[[#This Row],[LOT]],1,SEARCH("-",Tab_SuiviOF[[#This Row],[LOT]])-1),Tab_SuiviOF[[#This Row],[LOT]])</f>
        <v>A061PX02</v>
      </c>
      <c r="H465" t="s">
        <v>2547</v>
      </c>
      <c r="I465" t="str">
        <f>INDEX(Bd_PF!$E:$E,MATCH(Tab_SuiviOF[[#This Row],[REFERENCE]],Bd_PF!$C:$C,0))</f>
        <v>Pré-mix purée grand-mère salée "nouvelle recette"</v>
      </c>
      <c r="J465" t="str">
        <f>INDEX(Bd_PF!$D:$D,MATCH(Tab_SuiviOF[[#This Row],[REFERENCE]],Bd_PF!$C:$C,0))</f>
        <v>XMP736</v>
      </c>
      <c r="K465" s="4">
        <f>INDEX(Bd_PF!$I:$I,MATCH(Tab_SuiviOF[[#This Row],[REFERENCE]],Bd_PF!$C:$C,0))</f>
        <v>0</v>
      </c>
      <c r="L465" t="str">
        <f>INDEX(Bd_PF!$J:$J,MATCH(Tab_SuiviOF[[#This Row],[REFERENCE]],Bd_PF!$C:$C,0))</f>
        <v>Pesée/mélange</v>
      </c>
      <c r="M465" t="str">
        <f>INDEX(Bd_PF!$K:$K,MATCH(Tab_SuiviOF[[#This Row],[REFERENCE]],Bd_PF!$C:$C,0))</f>
        <v>Purée</v>
      </c>
      <c r="N465" s="3">
        <v>43150</v>
      </c>
      <c r="O465" s="3">
        <v>43161</v>
      </c>
      <c r="P465" s="5">
        <f>YEAR(Tab_SuiviOF[[#This Row],[DATEFINREVISEE]])</f>
        <v>2018</v>
      </c>
      <c r="Q465" s="5">
        <f>MONTH(Tab_SuiviOF[[#This Row],[DATEFINREVISEE]])</f>
        <v>3</v>
      </c>
      <c r="R465" s="5">
        <f>WEEKNUM(Tab_SuiviOF[[#This Row],[DATEFINREVISEE]],21)</f>
        <v>9</v>
      </c>
      <c r="S465">
        <v>500</v>
      </c>
      <c r="T465">
        <v>500</v>
      </c>
      <c r="U465">
        <v>500.7</v>
      </c>
      <c r="V465" s="4">
        <f>Tab_SuiviOF[[#This Row],[QTEBL]]*Tab_SuiviOF[[#This Row],[POIDS NET]]</f>
        <v>0</v>
      </c>
      <c r="W465" s="4">
        <f>IFERROR(INDEX(Bd_MÉLANGES!$I:$I,MATCH('Bd_FABRICATIONS PF'!$G:$G,Bd_MÉLANGES!$J:$J,0)),0)</f>
        <v>0</v>
      </c>
      <c r="X465" s="4">
        <f>IFERROR(INDEX(Bd_MÉLANGES!$K:$K,MATCH(Tab_SuiviOF[[#This Row],[LOT A PRENDRE EN COMPTE]],Bd_MÉLANGES!$J:$J,0)),0)</f>
        <v>0</v>
      </c>
    </row>
    <row r="466" spans="1:24" hidden="1" x14ac:dyDescent="0.2">
      <c r="A466">
        <v>102</v>
      </c>
      <c r="B466">
        <v>5</v>
      </c>
      <c r="C466">
        <v>41681</v>
      </c>
      <c r="D466">
        <v>690553</v>
      </c>
      <c r="E466">
        <v>46416</v>
      </c>
      <c r="F466" t="str">
        <f t="array" ref="F466">INDEX(Bd_VENTILATIONS!$G:$G,MATCH(Tab_SuiviOF[[#This Row],[REFERENCE]]&amp;Tab_SuiviOF[[#This Row],[BLNO]],Bd_VENTILATIONS!$F:$F&amp;Bd_VENTILATIONS!$D:$D,0))</f>
        <v>A061PX01</v>
      </c>
      <c r="G466" t="str">
        <f>IFERROR(MID(Tab_SuiviOF[[#This Row],[LOT]],1,SEARCH("-",Tab_SuiviOF[[#This Row],[LOT]])-1),Tab_SuiviOF[[#This Row],[LOT]])</f>
        <v>A061PX01</v>
      </c>
      <c r="H466" t="s">
        <v>2548</v>
      </c>
      <c r="I466" t="str">
        <f>INDEX(Bd_PF!$E:$E,MATCH(Tab_SuiviOF[[#This Row],[REFERENCE]],Bd_PF!$C:$C,0))</f>
        <v>Pré-mix purée grand-mère pauvre en sodium "nouvelle recette"</v>
      </c>
      <c r="J466" t="str">
        <f>INDEX(Bd_PF!$D:$D,MATCH(Tab_SuiviOF[[#This Row],[REFERENCE]],Bd_PF!$C:$C,0))</f>
        <v>XMP736</v>
      </c>
      <c r="K466" s="4">
        <f>INDEX(Bd_PF!$I:$I,MATCH(Tab_SuiviOF[[#This Row],[REFERENCE]],Bd_PF!$C:$C,0))</f>
        <v>0</v>
      </c>
      <c r="L466" t="str">
        <f>INDEX(Bd_PF!$J:$J,MATCH(Tab_SuiviOF[[#This Row],[REFERENCE]],Bd_PF!$C:$C,0))</f>
        <v>Pesée/mélange</v>
      </c>
      <c r="M466" t="str">
        <f>INDEX(Bd_PF!$K:$K,MATCH(Tab_SuiviOF[[#This Row],[REFERENCE]],Bd_PF!$C:$C,0))</f>
        <v>Purée</v>
      </c>
      <c r="N466" s="3">
        <v>43161</v>
      </c>
      <c r="O466" s="3">
        <v>43161</v>
      </c>
      <c r="P466" s="5">
        <f>YEAR(Tab_SuiviOF[[#This Row],[DATEFINREVISEE]])</f>
        <v>2018</v>
      </c>
      <c r="Q466" s="5">
        <f>MONTH(Tab_SuiviOF[[#This Row],[DATEFINREVISEE]])</f>
        <v>3</v>
      </c>
      <c r="R466" s="5">
        <f>WEEKNUM(Tab_SuiviOF[[#This Row],[DATEFINREVISEE]],21)</f>
        <v>9</v>
      </c>
      <c r="S466">
        <v>500</v>
      </c>
      <c r="T466">
        <v>500</v>
      </c>
      <c r="U466">
        <v>500.3</v>
      </c>
      <c r="V466" s="4">
        <f>Tab_SuiviOF[[#This Row],[QTEBL]]*Tab_SuiviOF[[#This Row],[POIDS NET]]</f>
        <v>0</v>
      </c>
      <c r="W466" s="4">
        <f>IFERROR(INDEX(Bd_MÉLANGES!$I:$I,MATCH('Bd_FABRICATIONS PF'!$G:$G,Bd_MÉLANGES!$J:$J,0)),0)</f>
        <v>0</v>
      </c>
      <c r="X466" s="4">
        <f>IFERROR(INDEX(Bd_MÉLANGES!$K:$K,MATCH(Tab_SuiviOF[[#This Row],[LOT A PRENDRE EN COMPTE]],Bd_MÉLANGES!$J:$J,0)),0)</f>
        <v>0</v>
      </c>
    </row>
    <row r="467" spans="1:24" hidden="1" x14ac:dyDescent="0.2">
      <c r="A467">
        <v>102</v>
      </c>
      <c r="B467">
        <v>5</v>
      </c>
      <c r="C467">
        <v>41581</v>
      </c>
      <c r="D467">
        <v>689218</v>
      </c>
      <c r="E467">
        <v>46443</v>
      </c>
      <c r="F467" t="str">
        <f t="array" ref="F467">INDEX(Bd_VENTILATIONS!$G:$G,MATCH(Tab_SuiviOF[[#This Row],[REFERENCE]]&amp;Tab_SuiviOF[[#This Row],[BLNO]],Bd_VENTILATIONS!$F:$F&amp;Bd_VENTILATIONS!$D:$D,0))</f>
        <v>A060M08-1</v>
      </c>
      <c r="G467" t="str">
        <f>IFERROR(MID(Tab_SuiviOF[[#This Row],[LOT]],1,SEARCH("-",Tab_SuiviOF[[#This Row],[LOT]])-1),Tab_SuiviOF[[#This Row],[LOT]])</f>
        <v>A060M08</v>
      </c>
      <c r="H467" t="s">
        <v>975</v>
      </c>
      <c r="I467" t="str">
        <f>INDEX(Bd_PF!$E:$E,MATCH(Tab_SuiviOF[[#This Row],[REFERENCE]],Bd_PF!$C:$C,0))</f>
        <v>Eau gélifiée parfum thé pêche sucré boite 800 g "Tonus Line"</v>
      </c>
      <c r="J467" t="str">
        <f>INDEX(Bd_PF!$D:$D,MATCH(Tab_SuiviOF[[#This Row],[REFERENCE]],Bd_PF!$C:$C,0))</f>
        <v>SF00721</v>
      </c>
      <c r="K467" s="4">
        <f>INDEX(Bd_PF!$I:$I,MATCH(Tab_SuiviOF[[#This Row],[REFERENCE]],Bd_PF!$C:$C,0))</f>
        <v>0.8</v>
      </c>
      <c r="L467" t="str">
        <f>INDEX(Bd_PF!$J:$J,MATCH(Tab_SuiviOF[[#This Row],[REFERENCE]],Bd_PF!$C:$C,0))</f>
        <v>OTS</v>
      </c>
      <c r="M467" t="str">
        <f>INDEX(Bd_PF!$K:$K,MATCH(Tab_SuiviOF[[#This Row],[REFERENCE]],Bd_PF!$C:$C,0))</f>
        <v>Produit pesé</v>
      </c>
      <c r="N467" s="3">
        <v>43164</v>
      </c>
      <c r="O467" s="3">
        <v>43164</v>
      </c>
      <c r="P467" s="5">
        <f>YEAR(Tab_SuiviOF[[#This Row],[DATEFINREVISEE]])</f>
        <v>2018</v>
      </c>
      <c r="Q467" s="5">
        <f>MONTH(Tab_SuiviOF[[#This Row],[DATEFINREVISEE]])</f>
        <v>3</v>
      </c>
      <c r="R467" s="5">
        <f>WEEKNUM(Tab_SuiviOF[[#This Row],[DATEFINREVISEE]],21)</f>
        <v>10</v>
      </c>
      <c r="S467">
        <v>648</v>
      </c>
      <c r="T467">
        <v>648</v>
      </c>
      <c r="U467">
        <v>646</v>
      </c>
      <c r="V467" s="4">
        <f>Tab_SuiviOF[[#This Row],[QTEBL]]*Tab_SuiviOF[[#This Row],[POIDS NET]]</f>
        <v>516.80000000000007</v>
      </c>
      <c r="W467" s="4">
        <f>IFERROR(INDEX(Bd_MÉLANGES!$I:$I,MATCH('Bd_FABRICATIONS PF'!$G:$G,Bd_MÉLANGES!$J:$J,0)),0)</f>
        <v>519.9</v>
      </c>
      <c r="X467" s="4">
        <f>IFERROR(INDEX(Bd_MÉLANGES!$K:$K,MATCH(Tab_SuiviOF[[#This Row],[LOT A PRENDRE EN COMPTE]],Bd_MÉLANGES!$J:$J,0)),0)</f>
        <v>519.01</v>
      </c>
    </row>
    <row r="468" spans="1:24" hidden="1" x14ac:dyDescent="0.2">
      <c r="A468">
        <v>102</v>
      </c>
      <c r="B468">
        <v>5</v>
      </c>
      <c r="C468">
        <v>41583</v>
      </c>
      <c r="D468">
        <v>689235</v>
      </c>
      <c r="E468">
        <v>46440</v>
      </c>
      <c r="F468" t="str">
        <f t="array" ref="F468">INDEX(Bd_VENTILATIONS!$G:$G,MATCH(Tab_SuiviOF[[#This Row],[REFERENCE]]&amp;Tab_SuiviOF[[#This Row],[BLNO]],Bd_VENTILATIONS!$F:$F&amp;Bd_VENTILATIONS!$D:$D,0))</f>
        <v>A060M09-1</v>
      </c>
      <c r="G468" t="str">
        <f>IFERROR(MID(Tab_SuiviOF[[#This Row],[LOT]],1,SEARCH("-",Tab_SuiviOF[[#This Row],[LOT]])-1),Tab_SuiviOF[[#This Row],[LOT]])</f>
        <v>A060M09</v>
      </c>
      <c r="H468" t="s">
        <v>935</v>
      </c>
      <c r="I468" t="str">
        <f>INDEX(Bd_PF!$E:$E,MATCH(Tab_SuiviOF[[#This Row],[REFERENCE]],Bd_PF!$C:$C,0))</f>
        <v>Gel'froid parfum abricot boite 1 kg "Tonus Line"</v>
      </c>
      <c r="J468" t="str">
        <f>INDEX(Bd_PF!$D:$D,MATCH(Tab_SuiviOF[[#This Row],[REFERENCE]],Bd_PF!$C:$C,0))</f>
        <v>SF01251</v>
      </c>
      <c r="K468" s="4">
        <f>INDEX(Bd_PF!$I:$I,MATCH(Tab_SuiviOF[[#This Row],[REFERENCE]],Bd_PF!$C:$C,0))</f>
        <v>1</v>
      </c>
      <c r="L468" t="str">
        <f>INDEX(Bd_PF!$J:$J,MATCH(Tab_SuiviOF[[#This Row],[REFERENCE]],Bd_PF!$C:$C,0))</f>
        <v>OTS</v>
      </c>
      <c r="M468" t="str">
        <f>INDEX(Bd_PF!$K:$K,MATCH(Tab_SuiviOF[[#This Row],[REFERENCE]],Bd_PF!$C:$C,0))</f>
        <v>Produit pesé</v>
      </c>
      <c r="N468" s="3">
        <v>43164</v>
      </c>
      <c r="O468" s="3">
        <v>43164</v>
      </c>
      <c r="P468" s="5">
        <f>YEAR(Tab_SuiviOF[[#This Row],[DATEFINREVISEE]])</f>
        <v>2018</v>
      </c>
      <c r="Q468" s="5">
        <f>MONTH(Tab_SuiviOF[[#This Row],[DATEFINREVISEE]])</f>
        <v>3</v>
      </c>
      <c r="R468" s="5">
        <f>WEEKNUM(Tab_SuiviOF[[#This Row],[DATEFINREVISEE]],21)</f>
        <v>10</v>
      </c>
      <c r="S468">
        <v>324</v>
      </c>
      <c r="T468">
        <v>324</v>
      </c>
      <c r="U468">
        <v>323</v>
      </c>
      <c r="V468" s="4">
        <f>Tab_SuiviOF[[#This Row],[QTEBL]]*Tab_SuiviOF[[#This Row],[POIDS NET]]</f>
        <v>323</v>
      </c>
      <c r="W468" s="4">
        <f>IFERROR(INDEX(Bd_MÉLANGES!$I:$I,MATCH('Bd_FABRICATIONS PF'!$G:$G,Bd_MÉLANGES!$J:$J,0)),0)</f>
        <v>325.7</v>
      </c>
      <c r="X468" s="4">
        <f>IFERROR(INDEX(Bd_MÉLANGES!$K:$K,MATCH(Tab_SuiviOF[[#This Row],[LOT A PRENDRE EN COMPTE]],Bd_MÉLANGES!$J:$J,0)),0)</f>
        <v>324.80999999999995</v>
      </c>
    </row>
    <row r="469" spans="1:24" hidden="1" x14ac:dyDescent="0.2">
      <c r="A469">
        <v>102</v>
      </c>
      <c r="B469">
        <v>5</v>
      </c>
      <c r="C469">
        <v>41589</v>
      </c>
      <c r="D469">
        <v>689279</v>
      </c>
      <c r="E469">
        <v>46428</v>
      </c>
      <c r="F469" t="str">
        <f t="array" ref="F469">INDEX(Bd_VENTILATIONS!$G:$G,MATCH(Tab_SuiviOF[[#This Row],[REFERENCE]]&amp;Tab_SuiviOF[[#This Row],[BLNO]],Bd_VENTILATIONS!$F:$F&amp;Bd_VENTILATIONS!$D:$D,0))</f>
        <v>A060M10-3</v>
      </c>
      <c r="G469" t="str">
        <f>IFERROR(MID(Tab_SuiviOF[[#This Row],[LOT]],1,SEARCH("-",Tab_SuiviOF[[#This Row],[LOT]])-1),Tab_SuiviOF[[#This Row],[LOT]])</f>
        <v>A060M10</v>
      </c>
      <c r="H469" t="s">
        <v>1126</v>
      </c>
      <c r="I469" t="str">
        <f>INDEX(Bd_PF!$E:$E,MATCH(Tab_SuiviOF[[#This Row],[REFERENCE]],Bd_PF!$C:$C,0))</f>
        <v>Eau gélifiée parfum orange édulcoré sachet 25 g "Tonus Line"</v>
      </c>
      <c r="J469" t="str">
        <f>INDEX(Bd_PF!$D:$D,MATCH(Tab_SuiviOF[[#This Row],[REFERENCE]],Bd_PF!$C:$C,0))</f>
        <v>SF00726</v>
      </c>
      <c r="K469" s="4">
        <f>INDEX(Bd_PF!$I:$I,MATCH(Tab_SuiviOF[[#This Row],[REFERENCE]],Bd_PF!$C:$C,0))</f>
        <v>2.5000000000000001E-2</v>
      </c>
      <c r="L469" t="str">
        <f>INDEX(Bd_PF!$J:$J,MATCH(Tab_SuiviOF[[#This Row],[REFERENCE]],Bd_PF!$C:$C,0))</f>
        <v>Rovema</v>
      </c>
      <c r="M469" t="str">
        <f>INDEX(Bd_PF!$K:$K,MATCH(Tab_SuiviOF[[#This Row],[REFERENCE]],Bd_PF!$C:$C,0))</f>
        <v>Produit pesé</v>
      </c>
      <c r="N469" s="3">
        <v>43164</v>
      </c>
      <c r="O469" s="3">
        <v>43164</v>
      </c>
      <c r="P469" s="5">
        <f>YEAR(Tab_SuiviOF[[#This Row],[DATEFINREVISEE]])</f>
        <v>2018</v>
      </c>
      <c r="Q469" s="5">
        <f>MONTH(Tab_SuiviOF[[#This Row],[DATEFINREVISEE]])</f>
        <v>3</v>
      </c>
      <c r="R469" s="5">
        <f>WEEKNUM(Tab_SuiviOF[[#This Row],[DATEFINREVISEE]],21)</f>
        <v>10</v>
      </c>
      <c r="S469">
        <v>7776</v>
      </c>
      <c r="T469">
        <v>7776</v>
      </c>
      <c r="U469">
        <v>7510</v>
      </c>
      <c r="V469" s="4">
        <f>Tab_SuiviOF[[#This Row],[QTEBL]]*Tab_SuiviOF[[#This Row],[POIDS NET]]</f>
        <v>187.75</v>
      </c>
      <c r="W469" s="4">
        <f>IFERROR(INDEX(Bd_MÉLANGES!$I:$I,MATCH('Bd_FABRICATIONS PF'!$G:$G,Bd_MÉLANGES!$J:$J,0)),0)</f>
        <v>195.7</v>
      </c>
      <c r="X469" s="4">
        <f>IFERROR(INDEX(Bd_MÉLANGES!$K:$K,MATCH(Tab_SuiviOF[[#This Row],[LOT A PRENDRE EN COMPTE]],Bd_MÉLANGES!$J:$J,0)),0)</f>
        <v>194.99999999999997</v>
      </c>
    </row>
    <row r="470" spans="1:24" hidden="1" x14ac:dyDescent="0.2">
      <c r="A470">
        <v>102</v>
      </c>
      <c r="B470">
        <v>5</v>
      </c>
      <c r="C470">
        <v>41591</v>
      </c>
      <c r="D470">
        <v>689295</v>
      </c>
      <c r="E470">
        <v>46436</v>
      </c>
      <c r="F470" t="str">
        <f t="array" ref="F470">INDEX(Bd_VENTILATIONS!$G:$G,MATCH(Tab_SuiviOF[[#This Row],[REFERENCE]]&amp;Tab_SuiviOF[[#This Row],[BLNO]],Bd_VENTILATIONS!$F:$F&amp;Bd_VENTILATIONS!$D:$D,0))</f>
        <v>A061M02-3</v>
      </c>
      <c r="G470" t="str">
        <f>IFERROR(MID(Tab_SuiviOF[[#This Row],[LOT]],1,SEARCH("-",Tab_SuiviOF[[#This Row],[LOT]])-1),Tab_SuiviOF[[#This Row],[LOT]])</f>
        <v>A061M02</v>
      </c>
      <c r="H470" t="s">
        <v>1122</v>
      </c>
      <c r="I470" t="str">
        <f>INDEX(Bd_PF!$E:$E,MATCH(Tab_SuiviOF[[#This Row],[REFERENCE]],Bd_PF!$C:$C,0))</f>
        <v>Eau gélifiée parfum fruits rouges édulcoré sachet 25 g "Tonus Line"</v>
      </c>
      <c r="J470" t="str">
        <f>INDEX(Bd_PF!$D:$D,MATCH(Tab_SuiviOF[[#This Row],[REFERENCE]],Bd_PF!$C:$C,0))</f>
        <v>SF00724</v>
      </c>
      <c r="K470" s="4">
        <f>INDEX(Bd_PF!$I:$I,MATCH(Tab_SuiviOF[[#This Row],[REFERENCE]],Bd_PF!$C:$C,0))</f>
        <v>2.5000000000000001E-2</v>
      </c>
      <c r="L470" t="str">
        <f>INDEX(Bd_PF!$J:$J,MATCH(Tab_SuiviOF[[#This Row],[REFERENCE]],Bd_PF!$C:$C,0))</f>
        <v>Rovema</v>
      </c>
      <c r="M470" t="str">
        <f>INDEX(Bd_PF!$K:$K,MATCH(Tab_SuiviOF[[#This Row],[REFERENCE]],Bd_PF!$C:$C,0))</f>
        <v>Produit pesé</v>
      </c>
      <c r="N470" s="3">
        <v>43164</v>
      </c>
      <c r="O470" s="3">
        <v>43164</v>
      </c>
      <c r="P470" s="5">
        <f>YEAR(Tab_SuiviOF[[#This Row],[DATEFINREVISEE]])</f>
        <v>2018</v>
      </c>
      <c r="Q470" s="5">
        <f>MONTH(Tab_SuiviOF[[#This Row],[DATEFINREVISEE]])</f>
        <v>3</v>
      </c>
      <c r="R470" s="5">
        <f>WEEKNUM(Tab_SuiviOF[[#This Row],[DATEFINREVISEE]],21)</f>
        <v>10</v>
      </c>
      <c r="S470">
        <v>7776</v>
      </c>
      <c r="T470">
        <v>7776</v>
      </c>
      <c r="U470">
        <v>7510</v>
      </c>
      <c r="V470" s="4">
        <f>Tab_SuiviOF[[#This Row],[QTEBL]]*Tab_SuiviOF[[#This Row],[POIDS NET]]</f>
        <v>187.75</v>
      </c>
      <c r="W470" s="4">
        <f>IFERROR(INDEX(Bd_MÉLANGES!$I:$I,MATCH('Bd_FABRICATIONS PF'!$G:$G,Bd_MÉLANGES!$J:$J,0)),0)</f>
        <v>196.7</v>
      </c>
      <c r="X470" s="4">
        <f>IFERROR(INDEX(Bd_MÉLANGES!$K:$K,MATCH(Tab_SuiviOF[[#This Row],[LOT A PRENDRE EN COMPTE]],Bd_MÉLANGES!$J:$J,0)),0)</f>
        <v>195.00999999999996</v>
      </c>
    </row>
    <row r="471" spans="1:24" hidden="1" x14ac:dyDescent="0.2">
      <c r="A471">
        <v>102</v>
      </c>
      <c r="B471">
        <v>5</v>
      </c>
      <c r="C471">
        <v>41635</v>
      </c>
      <c r="D471">
        <v>689754</v>
      </c>
      <c r="E471">
        <v>46473</v>
      </c>
      <c r="F471" t="str">
        <f t="array" ref="F471">INDEX(Bd_VENTILATIONS!$G:$G,MATCH(Tab_SuiviOF[[#This Row],[REFERENCE]]&amp;Tab_SuiviOF[[#This Row],[BLNO]],Bd_VENTILATIONS!$F:$F&amp;Bd_VENTILATIONS!$D:$D,0))</f>
        <v>A061M03-1</v>
      </c>
      <c r="G471" t="str">
        <f>IFERROR(MID(Tab_SuiviOF[[#This Row],[LOT]],1,SEARCH("-",Tab_SuiviOF[[#This Row],[LOT]])-1),Tab_SuiviOF[[#This Row],[LOT]])</f>
        <v>A061M03</v>
      </c>
      <c r="H471" t="s">
        <v>926</v>
      </c>
      <c r="I471" t="str">
        <f>INDEX(Bd_PF!$E:$E,MATCH(Tab_SuiviOF[[#This Row],[REFERENCE]],Bd_PF!$C:$C,0))</f>
        <v>Protinut bte 0kg500 "TOL"</v>
      </c>
      <c r="J471" t="str">
        <f>INDEX(Bd_PF!$D:$D,MATCH(Tab_SuiviOF[[#This Row],[REFERENCE]],Bd_PF!$C:$C,0))</f>
        <v>SF00841</v>
      </c>
      <c r="K471" s="4">
        <f>INDEX(Bd_PF!$I:$I,MATCH(Tab_SuiviOF[[#This Row],[REFERENCE]],Bd_PF!$C:$C,0))</f>
        <v>0.5</v>
      </c>
      <c r="L471" t="str">
        <f>INDEX(Bd_PF!$J:$J,MATCH(Tab_SuiviOF[[#This Row],[REFERENCE]],Bd_PF!$C:$C,0))</f>
        <v>OTS</v>
      </c>
      <c r="M471" t="str">
        <f>INDEX(Bd_PF!$K:$K,MATCH(Tab_SuiviOF[[#This Row],[REFERENCE]],Bd_PF!$C:$C,0))</f>
        <v>Produit pesé</v>
      </c>
      <c r="N471" s="3">
        <v>43164</v>
      </c>
      <c r="O471" s="3">
        <v>43164</v>
      </c>
      <c r="P471" s="5">
        <f>YEAR(Tab_SuiviOF[[#This Row],[DATEFINREVISEE]])</f>
        <v>2018</v>
      </c>
      <c r="Q471" s="5">
        <f>MONTH(Tab_SuiviOF[[#This Row],[DATEFINREVISEE]])</f>
        <v>3</v>
      </c>
      <c r="R471" s="5">
        <f>WEEKNUM(Tab_SuiviOF[[#This Row],[DATEFINREVISEE]],21)</f>
        <v>10</v>
      </c>
      <c r="S471">
        <v>810</v>
      </c>
      <c r="T471">
        <v>810</v>
      </c>
      <c r="U471">
        <v>810</v>
      </c>
      <c r="V471" s="4">
        <f>Tab_SuiviOF[[#This Row],[QTEBL]]*Tab_SuiviOF[[#This Row],[POIDS NET]]</f>
        <v>405</v>
      </c>
      <c r="W471" s="4">
        <f>IFERROR(INDEX(Bd_MÉLANGES!$I:$I,MATCH('Bd_FABRICATIONS PF'!$G:$G,Bd_MÉLANGES!$J:$J,0)),0)</f>
        <v>404.1</v>
      </c>
      <c r="X471" s="4">
        <f>IFERROR(INDEX(Bd_MÉLANGES!$K:$K,MATCH(Tab_SuiviOF[[#This Row],[LOT A PRENDRE EN COMPTE]],Bd_MÉLANGES!$J:$J,0)),0)</f>
        <v>405</v>
      </c>
    </row>
    <row r="472" spans="1:24" hidden="1" x14ac:dyDescent="0.2">
      <c r="A472">
        <v>102</v>
      </c>
      <c r="B472">
        <v>5</v>
      </c>
      <c r="C472">
        <v>41679</v>
      </c>
      <c r="D472">
        <v>690533</v>
      </c>
      <c r="E472">
        <v>46442</v>
      </c>
      <c r="F472" t="str">
        <f t="array" ref="F472">INDEX(Bd_VENTILATIONS!$G:$G,MATCH(Tab_SuiviOF[[#This Row],[REFERENCE]]&amp;Tab_SuiviOF[[#This Row],[BLNO]],Bd_VENTILATIONS!$F:$F&amp;Bd_VENTILATIONS!$D:$D,0))</f>
        <v>A061M05-3</v>
      </c>
      <c r="G472" t="str">
        <f>IFERROR(MID(Tab_SuiviOF[[#This Row],[LOT]],1,SEARCH("-",Tab_SuiviOF[[#This Row],[LOT]])-1),Tab_SuiviOF[[#This Row],[LOT]])</f>
        <v>A061M05</v>
      </c>
      <c r="H472" t="s">
        <v>864</v>
      </c>
      <c r="I472" t="str">
        <f>INDEX(Bd_PF!$E:$E,MATCH(Tab_SuiviOF[[#This Row],[REFERENCE]],Bd_PF!$C:$C,0))</f>
        <v>Entremets à chaud parfum fruits des bois avec édulcorants sachet 50g  "NUTRISENS</v>
      </c>
      <c r="J472" t="str">
        <f>INDEX(Bd_PF!$D:$D,MATCH(Tab_SuiviOF[[#This Row],[REFERENCE]],Bd_PF!$C:$C,0))</f>
        <v>SF01411</v>
      </c>
      <c r="K472" s="4">
        <f>INDEX(Bd_PF!$I:$I,MATCH(Tab_SuiviOF[[#This Row],[REFERENCE]],Bd_PF!$C:$C,0))</f>
        <v>0.05</v>
      </c>
      <c r="L472" t="str">
        <f>INDEX(Bd_PF!$J:$J,MATCH(Tab_SuiviOF[[#This Row],[REFERENCE]],Bd_PF!$C:$C,0))</f>
        <v>Rovema</v>
      </c>
      <c r="M472" t="str">
        <f>INDEX(Bd_PF!$K:$K,MATCH(Tab_SuiviOF[[#This Row],[REFERENCE]],Bd_PF!$C:$C,0))</f>
        <v>Produit pesé</v>
      </c>
      <c r="N472" s="3">
        <v>43164</v>
      </c>
      <c r="O472" s="3">
        <v>43164</v>
      </c>
      <c r="P472" s="5">
        <f>YEAR(Tab_SuiviOF[[#This Row],[DATEFINREVISEE]])</f>
        <v>2018</v>
      </c>
      <c r="Q472" s="5">
        <f>MONTH(Tab_SuiviOF[[#This Row],[DATEFINREVISEE]])</f>
        <v>3</v>
      </c>
      <c r="R472" s="5">
        <f>WEEKNUM(Tab_SuiviOF[[#This Row],[DATEFINREVISEE]],21)</f>
        <v>10</v>
      </c>
      <c r="S472">
        <v>3888</v>
      </c>
      <c r="T472">
        <v>3888</v>
      </c>
      <c r="U472">
        <v>3729</v>
      </c>
      <c r="V472" s="4">
        <f>Tab_SuiviOF[[#This Row],[QTEBL]]*Tab_SuiviOF[[#This Row],[POIDS NET]]</f>
        <v>186.45000000000002</v>
      </c>
      <c r="W472" s="4">
        <f>IFERROR(INDEX(Bd_MÉLANGES!$I:$I,MATCH('Bd_FABRICATIONS PF'!$G:$G,Bd_MÉLANGES!$J:$J,0)),0)</f>
        <v>194.3</v>
      </c>
      <c r="X472" s="4">
        <f>IFERROR(INDEX(Bd_MÉLANGES!$K:$K,MATCH(Tab_SuiviOF[[#This Row],[LOT A PRENDRE EN COMPTE]],Bd_MÉLANGES!$J:$J,0)),0)</f>
        <v>194.41000000000003</v>
      </c>
    </row>
    <row r="473" spans="1:24" hidden="1" x14ac:dyDescent="0.2">
      <c r="A473">
        <v>102</v>
      </c>
      <c r="B473">
        <v>5</v>
      </c>
      <c r="C473">
        <v>41764</v>
      </c>
      <c r="D473">
        <v>691558</v>
      </c>
      <c r="E473">
        <v>46429</v>
      </c>
      <c r="F473" t="str">
        <f t="array" ref="F473">INDEX(Bd_VENTILATIONS!$G:$G,MATCH(Tab_SuiviOF[[#This Row],[REFERENCE]]&amp;Tab_SuiviOF[[#This Row],[BLNO]],Bd_VENTILATIONS!$F:$F&amp;Bd_VENTILATIONS!$D:$D,0))</f>
        <v>A064R01-1</v>
      </c>
      <c r="G473" t="str">
        <f>IFERROR(MID(Tab_SuiviOF[[#This Row],[LOT]],1,SEARCH("-",Tab_SuiviOF[[#This Row],[LOT]])-1),Tab_SuiviOF[[#This Row],[LOT]])</f>
        <v>A064R01</v>
      </c>
      <c r="H473" t="s">
        <v>922</v>
      </c>
      <c r="I473" t="str">
        <f>INDEX(Bd_PF!$E:$E,MATCH(Tab_SuiviOF[[#This Row],[REFERENCE]],Bd_PF!$C:$C,0))</f>
        <v>Gel' M bte 300g</v>
      </c>
      <c r="J473" t="str">
        <f>INDEX(Bd_PF!$D:$D,MATCH(Tab_SuiviOF[[#This Row],[REFERENCE]],Bd_PF!$C:$C,0))</f>
        <v>SF01117</v>
      </c>
      <c r="K473" s="4">
        <f>INDEX(Bd_PF!$I:$I,MATCH(Tab_SuiviOF[[#This Row],[REFERENCE]],Bd_PF!$C:$C,0))</f>
        <v>0.3</v>
      </c>
      <c r="L473" t="str">
        <f>INDEX(Bd_PF!$J:$J,MATCH(Tab_SuiviOF[[#This Row],[REFERENCE]],Bd_PF!$C:$C,0))</f>
        <v>OTS</v>
      </c>
      <c r="M473" t="str">
        <f>INDEX(Bd_PF!$K:$K,MATCH(Tab_SuiviOF[[#This Row],[REFERENCE]],Bd_PF!$C:$C,0))</f>
        <v>Reconditionnement</v>
      </c>
      <c r="N473" s="3">
        <v>43164</v>
      </c>
      <c r="O473" s="3">
        <v>43164</v>
      </c>
      <c r="P473" s="5">
        <f>YEAR(Tab_SuiviOF[[#This Row],[DATEFINREVISEE]])</f>
        <v>2018</v>
      </c>
      <c r="Q473" s="5">
        <f>MONTH(Tab_SuiviOF[[#This Row],[DATEFINREVISEE]])</f>
        <v>3</v>
      </c>
      <c r="R473" s="5">
        <f>WEEKNUM(Tab_SuiviOF[[#This Row],[DATEFINREVISEE]],21)</f>
        <v>10</v>
      </c>
      <c r="S473">
        <v>1333</v>
      </c>
      <c r="T473">
        <v>1333</v>
      </c>
      <c r="U473">
        <v>1433</v>
      </c>
      <c r="V473" s="4">
        <f>Tab_SuiviOF[[#This Row],[QTEBL]]*Tab_SuiviOF[[#This Row],[POIDS NET]]</f>
        <v>429.9</v>
      </c>
      <c r="W473" s="4">
        <f>IFERROR(INDEX(Bd_MÉLANGES!$I:$I,MATCH('Bd_FABRICATIONS PF'!$G:$G,Bd_MÉLANGES!$J:$J,0)),0)</f>
        <v>0</v>
      </c>
      <c r="X473" s="4">
        <f>IFERROR(INDEX(Bd_MÉLANGES!$K:$K,MATCH(Tab_SuiviOF[[#This Row],[LOT A PRENDRE EN COMPTE]],Bd_MÉLANGES!$J:$J,0)),0)</f>
        <v>0</v>
      </c>
    </row>
    <row r="474" spans="1:24" hidden="1" x14ac:dyDescent="0.2">
      <c r="A474">
        <v>102</v>
      </c>
      <c r="B474">
        <v>5</v>
      </c>
      <c r="C474">
        <v>41765</v>
      </c>
      <c r="D474">
        <v>691566</v>
      </c>
      <c r="E474">
        <v>46438</v>
      </c>
      <c r="F474" t="str">
        <f t="array" ref="F474">INDEX(Bd_VENTILATIONS!$G:$G,MATCH(Tab_SuiviOF[[#This Row],[REFERENCE]]&amp;Tab_SuiviOF[[#This Row],[BLNO]],Bd_VENTILATIONS!$F:$F&amp;Bd_VENTILATIONS!$D:$D,0))</f>
        <v>A064R02-1</v>
      </c>
      <c r="G474" t="str">
        <f>IFERROR(MID(Tab_SuiviOF[[#This Row],[LOT]],1,SEARCH("-",Tab_SuiviOF[[#This Row],[LOT]])-1),Tab_SuiviOF[[#This Row],[LOT]])</f>
        <v>A064R02</v>
      </c>
      <c r="H474" t="s">
        <v>922</v>
      </c>
      <c r="I474" t="str">
        <f>INDEX(Bd_PF!$E:$E,MATCH(Tab_SuiviOF[[#This Row],[REFERENCE]],Bd_PF!$C:$C,0))</f>
        <v>Gel' M bte 300g</v>
      </c>
      <c r="J474" t="str">
        <f>INDEX(Bd_PF!$D:$D,MATCH(Tab_SuiviOF[[#This Row],[REFERENCE]],Bd_PF!$C:$C,0))</f>
        <v>SF01117</v>
      </c>
      <c r="K474" s="4">
        <f>INDEX(Bd_PF!$I:$I,MATCH(Tab_SuiviOF[[#This Row],[REFERENCE]],Bd_PF!$C:$C,0))</f>
        <v>0.3</v>
      </c>
      <c r="L474" t="str">
        <f>INDEX(Bd_PF!$J:$J,MATCH(Tab_SuiviOF[[#This Row],[REFERENCE]],Bd_PF!$C:$C,0))</f>
        <v>OTS</v>
      </c>
      <c r="M474" t="str">
        <f>INDEX(Bd_PF!$K:$K,MATCH(Tab_SuiviOF[[#This Row],[REFERENCE]],Bd_PF!$C:$C,0))</f>
        <v>Reconditionnement</v>
      </c>
      <c r="N474" s="3">
        <v>43164</v>
      </c>
      <c r="O474" s="3">
        <v>43164</v>
      </c>
      <c r="P474" s="5">
        <f>YEAR(Tab_SuiviOF[[#This Row],[DATEFINREVISEE]])</f>
        <v>2018</v>
      </c>
      <c r="Q474" s="5">
        <f>MONTH(Tab_SuiviOF[[#This Row],[DATEFINREVISEE]])</f>
        <v>3</v>
      </c>
      <c r="R474" s="5">
        <f>WEEKNUM(Tab_SuiviOF[[#This Row],[DATEFINREVISEE]],21)</f>
        <v>10</v>
      </c>
      <c r="S474">
        <v>1333</v>
      </c>
      <c r="T474">
        <v>1333</v>
      </c>
      <c r="U474">
        <v>1467</v>
      </c>
      <c r="V474" s="4">
        <f>Tab_SuiviOF[[#This Row],[QTEBL]]*Tab_SuiviOF[[#This Row],[POIDS NET]]</f>
        <v>440.09999999999997</v>
      </c>
      <c r="W474" s="4">
        <f>IFERROR(INDEX(Bd_MÉLANGES!$I:$I,MATCH('Bd_FABRICATIONS PF'!$G:$G,Bd_MÉLANGES!$J:$J,0)),0)</f>
        <v>0</v>
      </c>
      <c r="X474" s="4">
        <f>IFERROR(INDEX(Bd_MÉLANGES!$K:$K,MATCH(Tab_SuiviOF[[#This Row],[LOT A PRENDRE EN COMPTE]],Bd_MÉLANGES!$J:$J,0)),0)</f>
        <v>0</v>
      </c>
    </row>
    <row r="475" spans="1:24" hidden="1" x14ac:dyDescent="0.2">
      <c r="A475">
        <v>102</v>
      </c>
      <c r="B475">
        <v>5</v>
      </c>
      <c r="C475">
        <v>41766</v>
      </c>
      <c r="D475">
        <v>691574</v>
      </c>
      <c r="E475">
        <v>46439</v>
      </c>
      <c r="F475" t="str">
        <f t="array" ref="F475">INDEX(Bd_VENTILATIONS!$G:$G,MATCH(Tab_SuiviOF[[#This Row],[REFERENCE]]&amp;Tab_SuiviOF[[#This Row],[BLNO]],Bd_VENTILATIONS!$F:$F&amp;Bd_VENTILATIONS!$D:$D,0))</f>
        <v>A060M01-1</v>
      </c>
      <c r="G475" t="str">
        <f>IFERROR(MID(Tab_SuiviOF[[#This Row],[LOT]],1,SEARCH("-",Tab_SuiviOF[[#This Row],[LOT]])-1),Tab_SuiviOF[[#This Row],[LOT]])</f>
        <v>A060M01</v>
      </c>
      <c r="H475" t="s">
        <v>913</v>
      </c>
      <c r="I475" t="str">
        <f>INDEX(Bd_PF!$E:$E,MATCH(Tab_SuiviOF[[#This Row],[REFERENCE]],Bd_PF!$C:$C,0))</f>
        <v>Gel Ami bte 0.300 kg "TOL"</v>
      </c>
      <c r="J475" t="str">
        <f>INDEX(Bd_PF!$D:$D,MATCH(Tab_SuiviOF[[#This Row],[REFERENCE]],Bd_PF!$C:$C,0))</f>
        <v>SF01122</v>
      </c>
      <c r="K475" s="4">
        <f>INDEX(Bd_PF!$I:$I,MATCH(Tab_SuiviOF[[#This Row],[REFERENCE]],Bd_PF!$C:$C,0))</f>
        <v>0.3</v>
      </c>
      <c r="L475" t="str">
        <f>INDEX(Bd_PF!$J:$J,MATCH(Tab_SuiviOF[[#This Row],[REFERENCE]],Bd_PF!$C:$C,0))</f>
        <v>OTS</v>
      </c>
      <c r="M475" t="str">
        <f>INDEX(Bd_PF!$K:$K,MATCH(Tab_SuiviOF[[#This Row],[REFERENCE]],Bd_PF!$C:$C,0))</f>
        <v>Produit pesé</v>
      </c>
      <c r="N475" s="3">
        <v>43164</v>
      </c>
      <c r="O475" s="3">
        <v>43164</v>
      </c>
      <c r="P475" s="5">
        <f>YEAR(Tab_SuiviOF[[#This Row],[DATEFINREVISEE]])</f>
        <v>2018</v>
      </c>
      <c r="Q475" s="5">
        <f>MONTH(Tab_SuiviOF[[#This Row],[DATEFINREVISEE]])</f>
        <v>3</v>
      </c>
      <c r="R475" s="5">
        <f>WEEKNUM(Tab_SuiviOF[[#This Row],[DATEFINREVISEE]],21)</f>
        <v>10</v>
      </c>
      <c r="S475">
        <v>1410</v>
      </c>
      <c r="T475">
        <v>1410</v>
      </c>
      <c r="U475">
        <v>1345</v>
      </c>
      <c r="V475" s="4">
        <f>Tab_SuiviOF[[#This Row],[QTEBL]]*Tab_SuiviOF[[#This Row],[POIDS NET]]</f>
        <v>403.5</v>
      </c>
      <c r="W475" s="4">
        <f>IFERROR(INDEX(Bd_MÉLANGES!$I:$I,MATCH('Bd_FABRICATIONS PF'!$G:$G,Bd_MÉLANGES!$J:$J,0)),0)</f>
        <v>409.7</v>
      </c>
      <c r="X475" s="4">
        <f>IFERROR(INDEX(Bd_MÉLANGES!$K:$K,MATCH(Tab_SuiviOF[[#This Row],[LOT A PRENDRE EN COMPTE]],Bd_MÉLANGES!$J:$J,0)),0)</f>
        <v>423</v>
      </c>
    </row>
    <row r="476" spans="1:24" hidden="1" x14ac:dyDescent="0.2">
      <c r="A476">
        <v>102</v>
      </c>
      <c r="B476">
        <v>5</v>
      </c>
      <c r="C476">
        <v>41773</v>
      </c>
      <c r="D476">
        <v>691716</v>
      </c>
      <c r="E476">
        <v>46437</v>
      </c>
      <c r="F476" t="str">
        <f t="array" ref="F476">INDEX(Bd_VENTILATIONS!$G:$G,MATCH(Tab_SuiviOF[[#This Row],[REFERENCE]]&amp;Tab_SuiviOF[[#This Row],[BLNO]],Bd_VENTILATIONS!$F:$F&amp;Bd_VENTILATIONS!$D:$D,0))</f>
        <v>A054MR02-8</v>
      </c>
      <c r="G476" t="str">
        <f>IFERROR(MID(Tab_SuiviOF[[#This Row],[LOT]],1,SEARCH("-",Tab_SuiviOF[[#This Row],[LOT]])-1),Tab_SuiviOF[[#This Row],[LOT]])</f>
        <v>A054MR02</v>
      </c>
      <c r="H476" t="s">
        <v>823</v>
      </c>
      <c r="I476" t="str">
        <f>INDEX(Bd_PF!$E:$E,MATCH(Tab_SuiviOF[[#This Row],[REFERENCE]],Bd_PF!$C:$C,0))</f>
        <v>Hydrinstant parf. fruits rouges avec sucre et édulc stick 30g Tonus line</v>
      </c>
      <c r="J476" t="str">
        <f>INDEX(Bd_PF!$D:$D,MATCH(Tab_SuiviOF[[#This Row],[REFERENCE]],Bd_PF!$C:$C,0))</f>
        <v>SF01294</v>
      </c>
      <c r="K476" s="4">
        <f>INDEX(Bd_PF!$I:$I,MATCH(Tab_SuiviOF[[#This Row],[REFERENCE]],Bd_PF!$C:$C,0))</f>
        <v>0.03</v>
      </c>
      <c r="L476" t="str">
        <f>INDEX(Bd_PF!$J:$J,MATCH(Tab_SuiviOF[[#This Row],[REFERENCE]],Bd_PF!$C:$C,0))</f>
        <v>Stick</v>
      </c>
      <c r="M476" t="str">
        <f>INDEX(Bd_PF!$K:$K,MATCH(Tab_SuiviOF[[#This Row],[REFERENCE]],Bd_PF!$C:$C,0))</f>
        <v>Produit pesé</v>
      </c>
      <c r="N476" s="3">
        <v>43164</v>
      </c>
      <c r="O476" s="3">
        <v>43164</v>
      </c>
      <c r="P476" s="5">
        <f>YEAR(Tab_SuiviOF[[#This Row],[DATEFINREVISEE]])</f>
        <v>2018</v>
      </c>
      <c r="Q476" s="5">
        <f>MONTH(Tab_SuiviOF[[#This Row],[DATEFINREVISEE]])</f>
        <v>3</v>
      </c>
      <c r="R476" s="5">
        <f>WEEKNUM(Tab_SuiviOF[[#This Row],[DATEFINREVISEE]],21)</f>
        <v>10</v>
      </c>
      <c r="S476">
        <v>10000</v>
      </c>
      <c r="T476">
        <v>3347</v>
      </c>
      <c r="U476">
        <v>3060</v>
      </c>
      <c r="V476" s="4">
        <f>Tab_SuiviOF[[#This Row],[QTEBL]]*Tab_SuiviOF[[#This Row],[POIDS NET]]</f>
        <v>91.8</v>
      </c>
      <c r="W476" s="4">
        <f>IFERROR(INDEX(Bd_MÉLANGES!$I:$I,MATCH('Bd_FABRICATIONS PF'!$G:$G,Bd_MÉLANGES!$J:$J,0)),0)</f>
        <v>0</v>
      </c>
      <c r="X476" s="4">
        <f>IFERROR(INDEX(Bd_MÉLANGES!$K:$K,MATCH(Tab_SuiviOF[[#This Row],[LOT A PRENDRE EN COMPTE]],Bd_MÉLANGES!$J:$J,0)),0)</f>
        <v>0</v>
      </c>
    </row>
    <row r="477" spans="1:24" hidden="1" x14ac:dyDescent="0.2">
      <c r="A477">
        <v>102</v>
      </c>
      <c r="B477">
        <v>5</v>
      </c>
      <c r="C477">
        <v>41778</v>
      </c>
      <c r="D477">
        <v>691777</v>
      </c>
      <c r="E477">
        <v>46455</v>
      </c>
      <c r="F477" t="str">
        <f t="array" ref="F477">INDEX(Bd_VENTILATIONS!$G:$G,MATCH(Tab_SuiviOF[[#This Row],[REFERENCE]]&amp;Tab_SuiviOF[[#This Row],[BLNO]],Bd_VENTILATIONS!$F:$F&amp;Bd_VENTILATIONS!$D:$D,0))</f>
        <v>ESSAI</v>
      </c>
      <c r="G477" t="str">
        <f>IFERROR(MID(Tab_SuiviOF[[#This Row],[LOT]],1,SEARCH("-",Tab_SuiviOF[[#This Row],[LOT]])-1),Tab_SuiviOF[[#This Row],[LOT]])</f>
        <v>ESSAI</v>
      </c>
      <c r="H477" t="s">
        <v>2552</v>
      </c>
      <c r="I477" t="str">
        <f>INDEX(Bd_PF!$E:$E,MATCH(Tab_SuiviOF[[#This Row],[REFERENCE]],Bd_PF!$C:$C,0))</f>
        <v>ESSAI PUREE SALEE 0%</v>
      </c>
      <c r="J477" t="str">
        <f>INDEX(Bd_PF!$D:$D,MATCH(Tab_SuiviOF[[#This Row],[REFERENCE]],Bd_PF!$C:$C,0))</f>
        <v>XMP738</v>
      </c>
      <c r="K477" s="4">
        <f>INDEX(Bd_PF!$I:$I,MATCH(Tab_SuiviOF[[#This Row],[REFERENCE]],Bd_PF!$C:$C,0))</f>
        <v>5</v>
      </c>
      <c r="L477" t="str">
        <f>INDEX(Bd_PF!$J:$J,MATCH(Tab_SuiviOF[[#This Row],[REFERENCE]],Bd_PF!$C:$C,0))</f>
        <v>Purée</v>
      </c>
      <c r="M477" t="str">
        <f>INDEX(Bd_PF!$K:$K,MATCH(Tab_SuiviOF[[#This Row],[REFERENCE]],Bd_PF!$C:$C,0))</f>
        <v>Produit pesé</v>
      </c>
      <c r="N477" s="3">
        <v>43164</v>
      </c>
      <c r="O477" s="3">
        <v>43164</v>
      </c>
      <c r="P477" s="5">
        <f>YEAR(Tab_SuiviOF[[#This Row],[DATEFINREVISEE]])</f>
        <v>2018</v>
      </c>
      <c r="Q477" s="5">
        <f>MONTH(Tab_SuiviOF[[#This Row],[DATEFINREVISEE]])</f>
        <v>3</v>
      </c>
      <c r="R477" s="5">
        <f>WEEKNUM(Tab_SuiviOF[[#This Row],[DATEFINREVISEE]],21)</f>
        <v>10</v>
      </c>
      <c r="S477">
        <v>60</v>
      </c>
      <c r="T477">
        <v>60</v>
      </c>
      <c r="U477">
        <v>60</v>
      </c>
      <c r="V477" s="4">
        <f>Tab_SuiviOF[[#This Row],[QTEBL]]*Tab_SuiviOF[[#This Row],[POIDS NET]]</f>
        <v>300</v>
      </c>
      <c r="W477" s="4">
        <f>IFERROR(INDEX(Bd_MÉLANGES!$I:$I,MATCH('Bd_FABRICATIONS PF'!$G:$G,Bd_MÉLANGES!$J:$J,0)),0)</f>
        <v>0</v>
      </c>
      <c r="X477" s="4">
        <f>IFERROR(INDEX(Bd_MÉLANGES!$K:$K,MATCH(Tab_SuiviOF[[#This Row],[LOT A PRENDRE EN COMPTE]],Bd_MÉLANGES!$J:$J,0)),0)</f>
        <v>0</v>
      </c>
    </row>
    <row r="478" spans="1:24" hidden="1" x14ac:dyDescent="0.2">
      <c r="A478">
        <v>102</v>
      </c>
      <c r="B478">
        <v>5</v>
      </c>
      <c r="C478">
        <v>41780</v>
      </c>
      <c r="D478">
        <v>691856</v>
      </c>
      <c r="E478">
        <v>46441</v>
      </c>
      <c r="F478" t="str">
        <f t="array" ref="F478">INDEX(Bd_VENTILATIONS!$G:$G,MATCH(Tab_SuiviOF[[#This Row],[REFERENCE]]&amp;Tab_SuiviOF[[#This Row],[BLNO]],Bd_VENTILATIONS!$F:$F&amp;Bd_VENTILATIONS!$D:$D,0))</f>
        <v>AS10PU02-7</v>
      </c>
      <c r="G478" t="str">
        <f>IFERROR(MID(Tab_SuiviOF[[#This Row],[LOT]],1,SEARCH("-",Tab_SuiviOF[[#This Row],[LOT]])-1),Tab_SuiviOF[[#This Row],[LOT]])</f>
        <v>AS10PU02</v>
      </c>
      <c r="H478" t="s">
        <v>291</v>
      </c>
      <c r="I478" t="str">
        <f>INDEX(Bd_PF!$E:$E,MATCH(Tab_SuiviOF[[#This Row],[REFERENCE]],Bd_PF!$C:$C,0))</f>
        <v>Purée grand-mère pauvre en sodium sac 5 kg</v>
      </c>
      <c r="J478" t="str">
        <f>INDEX(Bd_PF!$D:$D,MATCH(Tab_SuiviOF[[#This Row],[REFERENCE]],Bd_PF!$C:$C,0))</f>
        <v>SF01287</v>
      </c>
      <c r="K478" s="4">
        <f>INDEX(Bd_PF!$I:$I,MATCH(Tab_SuiviOF[[#This Row],[REFERENCE]],Bd_PF!$C:$C,0))</f>
        <v>5</v>
      </c>
      <c r="L478" t="str">
        <f>INDEX(Bd_PF!$J:$J,MATCH(Tab_SuiviOF[[#This Row],[REFERENCE]],Bd_PF!$C:$C,0))</f>
        <v>Purée</v>
      </c>
      <c r="M478" t="str">
        <f>INDEX(Bd_PF!$K:$K,MATCH(Tab_SuiviOF[[#This Row],[REFERENCE]],Bd_PF!$C:$C,0))</f>
        <v>Purée</v>
      </c>
      <c r="N478" s="3">
        <v>43164</v>
      </c>
      <c r="O478" s="3">
        <v>43164</v>
      </c>
      <c r="P478" s="5">
        <f>YEAR(Tab_SuiviOF[[#This Row],[DATEFINREVISEE]])</f>
        <v>2018</v>
      </c>
      <c r="Q478" s="5">
        <f>MONTH(Tab_SuiviOF[[#This Row],[DATEFINREVISEE]])</f>
        <v>3</v>
      </c>
      <c r="R478" s="5">
        <f>WEEKNUM(Tab_SuiviOF[[#This Row],[DATEFINREVISEE]],21)</f>
        <v>10</v>
      </c>
      <c r="S478">
        <v>600</v>
      </c>
      <c r="T478">
        <v>600</v>
      </c>
      <c r="U478">
        <v>598</v>
      </c>
      <c r="V478" s="4">
        <f>Tab_SuiviOF[[#This Row],[QTEBL]]*Tab_SuiviOF[[#This Row],[POIDS NET]]</f>
        <v>2990</v>
      </c>
      <c r="W478" s="4">
        <f>IFERROR(INDEX(Bd_MÉLANGES!$I:$I,MATCH('Bd_FABRICATIONS PF'!$G:$G,Bd_MÉLANGES!$J:$J,0)),0)</f>
        <v>0</v>
      </c>
      <c r="X478" s="4">
        <f>IFERROR(INDEX(Bd_MÉLANGES!$K:$K,MATCH(Tab_SuiviOF[[#This Row],[LOT A PRENDRE EN COMPTE]],Bd_MÉLANGES!$J:$J,0)),0)</f>
        <v>0</v>
      </c>
    </row>
    <row r="479" spans="1:24" hidden="1" x14ac:dyDescent="0.2">
      <c r="A479">
        <v>102</v>
      </c>
      <c r="B479">
        <v>5</v>
      </c>
      <c r="C479">
        <v>41585</v>
      </c>
      <c r="D479">
        <v>689249</v>
      </c>
      <c r="E479">
        <v>46447</v>
      </c>
      <c r="F479" t="str">
        <f t="array" ref="F479">INDEX(Bd_VENTILATIONS!$G:$G,MATCH(Tab_SuiviOF[[#This Row],[REFERENCE]]&amp;Tab_SuiviOF[[#This Row],[BLNO]],Bd_VENTILATIONS!$F:$F&amp;Bd_VENTILATIONS!$D:$D,0))</f>
        <v>A061M01-1</v>
      </c>
      <c r="G479" t="str">
        <f>IFERROR(MID(Tab_SuiviOF[[#This Row],[LOT]],1,SEARCH("-",Tab_SuiviOF[[#This Row],[LOT]])-1),Tab_SuiviOF[[#This Row],[LOT]])</f>
        <v>A061M01</v>
      </c>
      <c r="H479" t="s">
        <v>963</v>
      </c>
      <c r="I479" t="str">
        <f>INDEX(Bd_PF!$E:$E,MATCH(Tab_SuiviOF[[#This Row],[REFERENCE]],Bd_PF!$C:$C,0))</f>
        <v>Eau gélifiée parfum fruits rouges sucré boite 800 g "Tonus Line"</v>
      </c>
      <c r="J479" t="str">
        <f>INDEX(Bd_PF!$D:$D,MATCH(Tab_SuiviOF[[#This Row],[REFERENCE]],Bd_PF!$C:$C,0))</f>
        <v>SF00717</v>
      </c>
      <c r="K479" s="4">
        <f>INDEX(Bd_PF!$I:$I,MATCH(Tab_SuiviOF[[#This Row],[REFERENCE]],Bd_PF!$C:$C,0))</f>
        <v>0.8</v>
      </c>
      <c r="L479" t="str">
        <f>INDEX(Bd_PF!$J:$J,MATCH(Tab_SuiviOF[[#This Row],[REFERENCE]],Bd_PF!$C:$C,0))</f>
        <v>OTS</v>
      </c>
      <c r="M479" t="str">
        <f>INDEX(Bd_PF!$K:$K,MATCH(Tab_SuiviOF[[#This Row],[REFERENCE]],Bd_PF!$C:$C,0))</f>
        <v>Produit pesé</v>
      </c>
      <c r="N479" s="3">
        <v>43165</v>
      </c>
      <c r="O479" s="3">
        <v>43165</v>
      </c>
      <c r="P479" s="5">
        <f>YEAR(Tab_SuiviOF[[#This Row],[DATEFINREVISEE]])</f>
        <v>2018</v>
      </c>
      <c r="Q479" s="5">
        <f>MONTH(Tab_SuiviOF[[#This Row],[DATEFINREVISEE]])</f>
        <v>3</v>
      </c>
      <c r="R479" s="5">
        <f>WEEKNUM(Tab_SuiviOF[[#This Row],[DATEFINREVISEE]],21)</f>
        <v>10</v>
      </c>
      <c r="S479">
        <v>648</v>
      </c>
      <c r="T479">
        <v>648</v>
      </c>
      <c r="U479">
        <v>647</v>
      </c>
      <c r="V479" s="4">
        <f>Tab_SuiviOF[[#This Row],[QTEBL]]*Tab_SuiviOF[[#This Row],[POIDS NET]]</f>
        <v>517.6</v>
      </c>
      <c r="W479" s="4">
        <f>IFERROR(INDEX(Bd_MÉLANGES!$I:$I,MATCH('Bd_FABRICATIONS PF'!$G:$G,Bd_MÉLANGES!$J:$J,0)),0)</f>
        <v>520.29999999999995</v>
      </c>
      <c r="X479" s="4">
        <f>IFERROR(INDEX(Bd_MÉLANGES!$K:$K,MATCH(Tab_SuiviOF[[#This Row],[LOT A PRENDRE EN COMPTE]],Bd_MÉLANGES!$J:$J,0)),0)</f>
        <v>519</v>
      </c>
    </row>
    <row r="480" spans="1:24" hidden="1" x14ac:dyDescent="0.2">
      <c r="A480">
        <v>102</v>
      </c>
      <c r="B480">
        <v>5</v>
      </c>
      <c r="C480">
        <v>41605</v>
      </c>
      <c r="D480">
        <v>689433</v>
      </c>
      <c r="E480">
        <v>46461</v>
      </c>
      <c r="F480" t="str">
        <f t="array" ref="F480">INDEX(Bd_VENTILATIONS!$G:$G,MATCH(Tab_SuiviOF[[#This Row],[REFERENCE]]&amp;Tab_SuiviOF[[#This Row],[BLNO]],Bd_VENTILATIONS!$F:$F&amp;Bd_VENTILATIONS!$D:$D,0))</f>
        <v>A065M01-6</v>
      </c>
      <c r="G480" t="str">
        <f>IFERROR(MID(Tab_SuiviOF[[#This Row],[LOT]],1,SEARCH("-",Tab_SuiviOF[[#This Row],[LOT]])-1),Tab_SuiviOF[[#This Row],[LOT]])</f>
        <v>A065M01</v>
      </c>
      <c r="H480" t="s">
        <v>47</v>
      </c>
      <c r="I480" t="str">
        <f>INDEX(Bd_PF!$E:$E,MATCH(Tab_SuiviOF[[#This Row],[REFERENCE]],Bd_PF!$C:$C,0))</f>
        <v>Fonds brun lié SANS GLUTAMATE 600G "BRAKE"</v>
      </c>
      <c r="J480" t="str">
        <f>INDEX(Bd_PF!$D:$D,MATCH(Tab_SuiviOF[[#This Row],[REFERENCE]],Bd_PF!$C:$C,0))</f>
        <v>SF01385</v>
      </c>
      <c r="K480" s="4">
        <f>INDEX(Bd_PF!$I:$I,MATCH(Tab_SuiviOF[[#This Row],[REFERENCE]],Bd_PF!$C:$C,0))</f>
        <v>0.6</v>
      </c>
      <c r="L480" t="str">
        <f>INDEX(Bd_PF!$J:$J,MATCH(Tab_SuiviOF[[#This Row],[REFERENCE]],Bd_PF!$C:$C,0))</f>
        <v>Boite plastique</v>
      </c>
      <c r="M480" t="str">
        <f>INDEX(Bd_PF!$K:$K,MATCH(Tab_SuiviOF[[#This Row],[REFERENCE]],Bd_PF!$C:$C,0))</f>
        <v>Produit pesé</v>
      </c>
      <c r="N480" s="3">
        <v>43165</v>
      </c>
      <c r="O480" s="3">
        <v>43165</v>
      </c>
      <c r="P480" s="5">
        <f>YEAR(Tab_SuiviOF[[#This Row],[DATEFINREVISEE]])</f>
        <v>2018</v>
      </c>
      <c r="Q480" s="5">
        <f>MONTH(Tab_SuiviOF[[#This Row],[DATEFINREVISEE]])</f>
        <v>3</v>
      </c>
      <c r="R480" s="5">
        <f>WEEKNUM(Tab_SuiviOF[[#This Row],[DATEFINREVISEE]],21)</f>
        <v>10</v>
      </c>
      <c r="S480">
        <v>1152</v>
      </c>
      <c r="T480">
        <v>1152</v>
      </c>
      <c r="U480">
        <v>1144</v>
      </c>
      <c r="V480" s="4">
        <f>Tab_SuiviOF[[#This Row],[QTEBL]]*Tab_SuiviOF[[#This Row],[POIDS NET]]</f>
        <v>686.4</v>
      </c>
      <c r="W480" s="4">
        <f>IFERROR(INDEX(Bd_MÉLANGES!$I:$I,MATCH('Bd_FABRICATIONS PF'!$G:$G,Bd_MÉLANGES!$J:$J,0)),0)</f>
        <v>692.2</v>
      </c>
      <c r="X480" s="4">
        <f>IFERROR(INDEX(Bd_MÉLANGES!$K:$K,MATCH(Tab_SuiviOF[[#This Row],[LOT A PRENDRE EN COMPTE]],Bd_MÉLANGES!$J:$J,0)),0)</f>
        <v>691.19</v>
      </c>
    </row>
    <row r="481" spans="1:24" hidden="1" x14ac:dyDescent="0.2">
      <c r="A481">
        <v>102</v>
      </c>
      <c r="B481">
        <v>5</v>
      </c>
      <c r="C481">
        <v>41609</v>
      </c>
      <c r="D481">
        <v>689484</v>
      </c>
      <c r="E481">
        <v>46448</v>
      </c>
      <c r="F481" t="str">
        <f t="array" ref="F481">INDEX(Bd_VENTILATIONS!$G:$G,MATCH(Tab_SuiviOF[[#This Row],[REFERENCE]]&amp;Tab_SuiviOF[[#This Row],[BLNO]],Bd_VENTILATIONS!$F:$F&amp;Bd_VENTILATIONS!$D:$D,0))</f>
        <v>A064M08-6</v>
      </c>
      <c r="G481" t="str">
        <f>IFERROR(MID(Tab_SuiviOF[[#This Row],[LOT]],1,SEARCH("-",Tab_SuiviOF[[#This Row],[LOT]])-1),Tab_SuiviOF[[#This Row],[LOT]])</f>
        <v>A064M08</v>
      </c>
      <c r="H481" t="s">
        <v>76</v>
      </c>
      <c r="I481" t="str">
        <f>INDEX(Bd_PF!$E:$E,MATCH(Tab_SuiviOF[[#This Row],[REFERENCE]],Bd_PF!$C:$C,0))</f>
        <v>Jus d'agneau  SANS GLUTAMATE 600G "BRAKE"</v>
      </c>
      <c r="J481" t="str">
        <f>INDEX(Bd_PF!$D:$D,MATCH(Tab_SuiviOF[[#This Row],[REFERENCE]],Bd_PF!$C:$C,0))</f>
        <v>SF01431</v>
      </c>
      <c r="K481" s="4">
        <f>INDEX(Bd_PF!$I:$I,MATCH(Tab_SuiviOF[[#This Row],[REFERENCE]],Bd_PF!$C:$C,0))</f>
        <v>0.6</v>
      </c>
      <c r="L481" t="str">
        <f>INDEX(Bd_PF!$J:$J,MATCH(Tab_SuiviOF[[#This Row],[REFERENCE]],Bd_PF!$C:$C,0))</f>
        <v>Boite plastique</v>
      </c>
      <c r="M481" t="str">
        <f>INDEX(Bd_PF!$K:$K,MATCH(Tab_SuiviOF[[#This Row],[REFERENCE]],Bd_PF!$C:$C,0))</f>
        <v>Produit pesé</v>
      </c>
      <c r="N481" s="3">
        <v>43165</v>
      </c>
      <c r="O481" s="3">
        <v>43165</v>
      </c>
      <c r="P481" s="5">
        <f>YEAR(Tab_SuiviOF[[#This Row],[DATEFINREVISEE]])</f>
        <v>2018</v>
      </c>
      <c r="Q481" s="5">
        <f>MONTH(Tab_SuiviOF[[#This Row],[DATEFINREVISEE]])</f>
        <v>3</v>
      </c>
      <c r="R481" s="5">
        <f>WEEKNUM(Tab_SuiviOF[[#This Row],[DATEFINREVISEE]],21)</f>
        <v>10</v>
      </c>
      <c r="S481">
        <v>140</v>
      </c>
      <c r="T481">
        <v>140</v>
      </c>
      <c r="U481">
        <v>139</v>
      </c>
      <c r="V481" s="4">
        <f>Tab_SuiviOF[[#This Row],[QTEBL]]*Tab_SuiviOF[[#This Row],[POIDS NET]]</f>
        <v>83.399999999999991</v>
      </c>
      <c r="W481" s="4">
        <f>IFERROR(INDEX(Bd_MÉLANGES!$I:$I,MATCH('Bd_FABRICATIONS PF'!$G:$G,Bd_MÉLANGES!$J:$J,0)),0)</f>
        <v>85.1</v>
      </c>
      <c r="X481" s="4">
        <f>IFERROR(INDEX(Bd_MÉLANGES!$K:$K,MATCH(Tab_SuiviOF[[#This Row],[LOT A PRENDRE EN COMPTE]],Bd_MÉLANGES!$J:$J,0)),0)</f>
        <v>84.000000000000014</v>
      </c>
    </row>
    <row r="482" spans="1:24" hidden="1" x14ac:dyDescent="0.2">
      <c r="A482">
        <v>102</v>
      </c>
      <c r="B482">
        <v>5</v>
      </c>
      <c r="C482">
        <v>41611</v>
      </c>
      <c r="D482">
        <v>689505</v>
      </c>
      <c r="E482">
        <v>46472</v>
      </c>
      <c r="F482" t="str">
        <f t="array" ref="F482">INDEX(Bd_VENTILATIONS!$G:$G,MATCH(Tab_SuiviOF[[#This Row],[REFERENCE]]&amp;Tab_SuiviOF[[#This Row],[BLNO]],Bd_VENTILATIONS!$F:$F&amp;Bd_VENTILATIONS!$D:$D,0))</f>
        <v>A065M02-6</v>
      </c>
      <c r="G482" t="str">
        <f>IFERROR(MID(Tab_SuiviOF[[#This Row],[LOT]],1,SEARCH("-",Tab_SuiviOF[[#This Row],[LOT]])-1),Tab_SuiviOF[[#This Row],[LOT]])</f>
        <v>A065M02</v>
      </c>
      <c r="H482" t="s">
        <v>73</v>
      </c>
      <c r="I482" t="str">
        <f>INDEX(Bd_PF!$E:$E,MATCH(Tab_SuiviOF[[#This Row],[REFERENCE]],Bd_PF!$C:$C,0))</f>
        <v>Jus de veau lié  SANS GLUTAMATE 600G "BRAKE"</v>
      </c>
      <c r="J482" t="str">
        <f>INDEX(Bd_PF!$D:$D,MATCH(Tab_SuiviOF[[#This Row],[REFERENCE]],Bd_PF!$C:$C,0))</f>
        <v>SF01430</v>
      </c>
      <c r="K482" s="4">
        <f>INDEX(Bd_PF!$I:$I,MATCH(Tab_SuiviOF[[#This Row],[REFERENCE]],Bd_PF!$C:$C,0))</f>
        <v>0.6</v>
      </c>
      <c r="L482" t="str">
        <f>INDEX(Bd_PF!$J:$J,MATCH(Tab_SuiviOF[[#This Row],[REFERENCE]],Bd_PF!$C:$C,0))</f>
        <v>Boite plastique</v>
      </c>
      <c r="M482" t="str">
        <f>INDEX(Bd_PF!$K:$K,MATCH(Tab_SuiviOF[[#This Row],[REFERENCE]],Bd_PF!$C:$C,0))</f>
        <v>Produit pesé</v>
      </c>
      <c r="N482" s="3">
        <v>43165</v>
      </c>
      <c r="O482" s="3">
        <v>43165</v>
      </c>
      <c r="P482" s="5">
        <f>YEAR(Tab_SuiviOF[[#This Row],[DATEFINREVISEE]])</f>
        <v>2018</v>
      </c>
      <c r="Q482" s="5">
        <f>MONTH(Tab_SuiviOF[[#This Row],[DATEFINREVISEE]])</f>
        <v>3</v>
      </c>
      <c r="R482" s="5">
        <f>WEEKNUM(Tab_SuiviOF[[#This Row],[DATEFINREVISEE]],21)</f>
        <v>10</v>
      </c>
      <c r="S482">
        <v>768</v>
      </c>
      <c r="T482">
        <v>768</v>
      </c>
      <c r="U482">
        <v>765</v>
      </c>
      <c r="V482" s="4">
        <f>Tab_SuiviOF[[#This Row],[QTEBL]]*Tab_SuiviOF[[#This Row],[POIDS NET]]</f>
        <v>459</v>
      </c>
      <c r="W482" s="4">
        <f>IFERROR(INDEX(Bd_MÉLANGES!$I:$I,MATCH('Bd_FABRICATIONS PF'!$G:$G,Bd_MÉLANGES!$J:$J,0)),0)</f>
        <v>461.7</v>
      </c>
      <c r="X482" s="4">
        <f>IFERROR(INDEX(Bd_MÉLANGES!$K:$K,MATCH(Tab_SuiviOF[[#This Row],[LOT A PRENDRE EN COMPTE]],Bd_MÉLANGES!$J:$J,0)),0)</f>
        <v>460.59000000000003</v>
      </c>
    </row>
    <row r="483" spans="1:24" hidden="1" x14ac:dyDescent="0.2">
      <c r="A483">
        <v>102</v>
      </c>
      <c r="B483">
        <v>5</v>
      </c>
      <c r="C483">
        <v>41633</v>
      </c>
      <c r="D483">
        <v>689745</v>
      </c>
      <c r="E483">
        <v>46474</v>
      </c>
      <c r="F483" t="str">
        <f t="array" ref="F483">INDEX(Bd_VENTILATIONS!$G:$G,MATCH(Tab_SuiviOF[[#This Row],[REFERENCE]]&amp;Tab_SuiviOF[[#This Row],[BLNO]],Bd_VENTILATIONS!$F:$F&amp;Bd_VENTILATIONS!$D:$D,0))</f>
        <v>A061M04-1</v>
      </c>
      <c r="G483" t="str">
        <f>IFERROR(MID(Tab_SuiviOF[[#This Row],[LOT]],1,SEARCH("-",Tab_SuiviOF[[#This Row],[LOT]])-1),Tab_SuiviOF[[#This Row],[LOT]])</f>
        <v>A061M04</v>
      </c>
      <c r="H483" t="s">
        <v>926</v>
      </c>
      <c r="I483" t="str">
        <f>INDEX(Bd_PF!$E:$E,MATCH(Tab_SuiviOF[[#This Row],[REFERENCE]],Bd_PF!$C:$C,0))</f>
        <v>Protinut bte 0kg500 "TOL"</v>
      </c>
      <c r="J483" t="str">
        <f>INDEX(Bd_PF!$D:$D,MATCH(Tab_SuiviOF[[#This Row],[REFERENCE]],Bd_PF!$C:$C,0))</f>
        <v>SF00841</v>
      </c>
      <c r="K483" s="4">
        <f>INDEX(Bd_PF!$I:$I,MATCH(Tab_SuiviOF[[#This Row],[REFERENCE]],Bd_PF!$C:$C,0))</f>
        <v>0.5</v>
      </c>
      <c r="L483" t="str">
        <f>INDEX(Bd_PF!$J:$J,MATCH(Tab_SuiviOF[[#This Row],[REFERENCE]],Bd_PF!$C:$C,0))</f>
        <v>OTS</v>
      </c>
      <c r="M483" t="str">
        <f>INDEX(Bd_PF!$K:$K,MATCH(Tab_SuiviOF[[#This Row],[REFERENCE]],Bd_PF!$C:$C,0))</f>
        <v>Produit pesé</v>
      </c>
      <c r="N483" s="3">
        <v>43165</v>
      </c>
      <c r="O483" s="3">
        <v>43165</v>
      </c>
      <c r="P483" s="5">
        <f>YEAR(Tab_SuiviOF[[#This Row],[DATEFINREVISEE]])</f>
        <v>2018</v>
      </c>
      <c r="Q483" s="5">
        <f>MONTH(Tab_SuiviOF[[#This Row],[DATEFINREVISEE]])</f>
        <v>3</v>
      </c>
      <c r="R483" s="5">
        <f>WEEKNUM(Tab_SuiviOF[[#This Row],[DATEFINREVISEE]],21)</f>
        <v>10</v>
      </c>
      <c r="S483">
        <v>810</v>
      </c>
      <c r="T483">
        <v>810</v>
      </c>
      <c r="U483">
        <v>810</v>
      </c>
      <c r="V483" s="4">
        <f>Tab_SuiviOF[[#This Row],[QTEBL]]*Tab_SuiviOF[[#This Row],[POIDS NET]]</f>
        <v>405</v>
      </c>
      <c r="W483" s="4">
        <f>IFERROR(INDEX(Bd_MÉLANGES!$I:$I,MATCH('Bd_FABRICATIONS PF'!$G:$G,Bd_MÉLANGES!$J:$J,0)),0)</f>
        <v>409.1</v>
      </c>
      <c r="X483" s="4">
        <f>IFERROR(INDEX(Bd_MÉLANGES!$K:$K,MATCH(Tab_SuiviOF[[#This Row],[LOT A PRENDRE EN COMPTE]],Bd_MÉLANGES!$J:$J,0)),0)</f>
        <v>405</v>
      </c>
    </row>
    <row r="484" spans="1:24" hidden="1" x14ac:dyDescent="0.2">
      <c r="A484">
        <v>102</v>
      </c>
      <c r="B484">
        <v>5</v>
      </c>
      <c r="C484">
        <v>41675</v>
      </c>
      <c r="D484">
        <v>690449</v>
      </c>
      <c r="E484">
        <v>46460</v>
      </c>
      <c r="F484" t="str">
        <f t="array" ref="F484">INDEX(Bd_VENTILATIONS!$G:$G,MATCH(Tab_SuiviOF[[#This Row],[REFERENCE]]&amp;Tab_SuiviOF[[#This Row],[BLNO]],Bd_VENTILATIONS!$F:$F&amp;Bd_VENTILATIONS!$D:$D,0))</f>
        <v>A064M01-1</v>
      </c>
      <c r="G484" t="str">
        <f>IFERROR(MID(Tab_SuiviOF[[#This Row],[LOT]],1,SEARCH("-",Tab_SuiviOF[[#This Row],[LOT]])-1),Tab_SuiviOF[[#This Row],[LOT]])</f>
        <v>A064M01</v>
      </c>
      <c r="H484" t="s">
        <v>613</v>
      </c>
      <c r="I484" t="str">
        <f>INDEX(Bd_PF!$E:$E,MATCH(Tab_SuiviOF[[#This Row],[REFERENCE]],Bd_PF!$C:$C,0))</f>
        <v>Crème brûlée sans cassonade boite 0kg600 Cookalim</v>
      </c>
      <c r="J484" t="str">
        <f>INDEX(Bd_PF!$D:$D,MATCH(Tab_SuiviOF[[#This Row],[REFERENCE]],Bd_PF!$C:$C,0))</f>
        <v>SF01006</v>
      </c>
      <c r="K484" s="4">
        <f>INDEX(Bd_PF!$I:$I,MATCH(Tab_SuiviOF[[#This Row],[REFERENCE]],Bd_PF!$C:$C,0))</f>
        <v>0.6</v>
      </c>
      <c r="L484" t="str">
        <f>INDEX(Bd_PF!$J:$J,MATCH(Tab_SuiviOF[[#This Row],[REFERENCE]],Bd_PF!$C:$C,0))</f>
        <v>OTS</v>
      </c>
      <c r="M484" t="str">
        <f>INDEX(Bd_PF!$K:$K,MATCH(Tab_SuiviOF[[#This Row],[REFERENCE]],Bd_PF!$C:$C,0))</f>
        <v>Produit pesé</v>
      </c>
      <c r="N484" s="3">
        <v>43165</v>
      </c>
      <c r="O484" s="3">
        <v>43165</v>
      </c>
      <c r="P484" s="5">
        <f>YEAR(Tab_SuiviOF[[#This Row],[DATEFINREVISEE]])</f>
        <v>2018</v>
      </c>
      <c r="Q484" s="5">
        <f>MONTH(Tab_SuiviOF[[#This Row],[DATEFINREVISEE]])</f>
        <v>3</v>
      </c>
      <c r="R484" s="5">
        <f>WEEKNUM(Tab_SuiviOF[[#This Row],[DATEFINREVISEE]],21)</f>
        <v>10</v>
      </c>
      <c r="S484">
        <v>6487</v>
      </c>
      <c r="T484">
        <v>648</v>
      </c>
      <c r="U484">
        <v>641</v>
      </c>
      <c r="V484" s="4">
        <f>Tab_SuiviOF[[#This Row],[QTEBL]]*Tab_SuiviOF[[#This Row],[POIDS NET]]</f>
        <v>384.59999999999997</v>
      </c>
      <c r="W484" s="4">
        <f>IFERROR(INDEX(Bd_MÉLANGES!$I:$I,MATCH('Bd_FABRICATIONS PF'!$G:$G,Bd_MÉLANGES!$J:$J,0)),0)</f>
        <v>388.7</v>
      </c>
      <c r="X484" s="4">
        <f>IFERROR(INDEX(Bd_MÉLANGES!$K:$K,MATCH(Tab_SuiviOF[[#This Row],[LOT A PRENDRE EN COMPTE]],Bd_MÉLANGES!$J:$J,0)),0)</f>
        <v>389.01</v>
      </c>
    </row>
    <row r="485" spans="1:24" hidden="1" x14ac:dyDescent="0.2">
      <c r="A485">
        <v>102</v>
      </c>
      <c r="B485">
        <v>5</v>
      </c>
      <c r="C485">
        <v>41677</v>
      </c>
      <c r="D485">
        <v>690483</v>
      </c>
      <c r="E485">
        <v>46458</v>
      </c>
      <c r="F485" t="str">
        <f t="array" ref="F485">INDEX(Bd_VENTILATIONS!$G:$G,MATCH(Tab_SuiviOF[[#This Row],[REFERENCE]]&amp;Tab_SuiviOF[[#This Row],[BLNO]],Bd_VENTILATIONS!$F:$F&amp;Bd_VENTILATIONS!$D:$D,0))</f>
        <v>A064M07-1</v>
      </c>
      <c r="G485" t="str">
        <f>IFERROR(MID(Tab_SuiviOF[[#This Row],[LOT]],1,SEARCH("-",Tab_SuiviOF[[#This Row],[LOT]])-1),Tab_SuiviOF[[#This Row],[LOT]])</f>
        <v>A064M07</v>
      </c>
      <c r="H485" t="s">
        <v>611</v>
      </c>
      <c r="I485" t="str">
        <f>INDEX(Bd_PF!$E:$E,MATCH(Tab_SuiviOF[[#This Row],[REFERENCE]],Bd_PF!$C:$C,0))</f>
        <v>Mousse parfum chocolat boite 1 kg "Cookalim"</v>
      </c>
      <c r="J485" t="str">
        <f>INDEX(Bd_PF!$D:$D,MATCH(Tab_SuiviOF[[#This Row],[REFERENCE]],Bd_PF!$C:$C,0))</f>
        <v>SF01106</v>
      </c>
      <c r="K485" s="4">
        <f>INDEX(Bd_PF!$I:$I,MATCH(Tab_SuiviOF[[#This Row],[REFERENCE]],Bd_PF!$C:$C,0))</f>
        <v>1</v>
      </c>
      <c r="L485" t="str">
        <f>INDEX(Bd_PF!$J:$J,MATCH(Tab_SuiviOF[[#This Row],[REFERENCE]],Bd_PF!$C:$C,0))</f>
        <v>OTS</v>
      </c>
      <c r="M485" t="str">
        <f>INDEX(Bd_PF!$K:$K,MATCH(Tab_SuiviOF[[#This Row],[REFERENCE]],Bd_PF!$C:$C,0))</f>
        <v>Produit pesé</v>
      </c>
      <c r="N485" s="3">
        <v>43165</v>
      </c>
      <c r="O485" s="3">
        <v>43165</v>
      </c>
      <c r="P485" s="5">
        <f>YEAR(Tab_SuiviOF[[#This Row],[DATEFINREVISEE]])</f>
        <v>2018</v>
      </c>
      <c r="Q485" s="5">
        <f>MONTH(Tab_SuiviOF[[#This Row],[DATEFINREVISEE]])</f>
        <v>3</v>
      </c>
      <c r="R485" s="5">
        <f>WEEKNUM(Tab_SuiviOF[[#This Row],[DATEFINREVISEE]],21)</f>
        <v>10</v>
      </c>
      <c r="S485">
        <v>648</v>
      </c>
      <c r="T485">
        <v>648</v>
      </c>
      <c r="U485">
        <v>635</v>
      </c>
      <c r="V485" s="4">
        <f>Tab_SuiviOF[[#This Row],[QTEBL]]*Tab_SuiviOF[[#This Row],[POIDS NET]]</f>
        <v>635</v>
      </c>
      <c r="W485" s="4">
        <f>IFERROR(INDEX(Bd_MÉLANGES!$I:$I,MATCH('Bd_FABRICATIONS PF'!$G:$G,Bd_MÉLANGES!$J:$J,0)),0)</f>
        <v>650.79999999999995</v>
      </c>
      <c r="X485" s="4">
        <f>IFERROR(INDEX(Bd_MÉLANGES!$K:$K,MATCH(Tab_SuiviOF[[#This Row],[LOT A PRENDRE EN COMPTE]],Bd_MÉLANGES!$J:$J,0)),0)</f>
        <v>648</v>
      </c>
    </row>
    <row r="486" spans="1:24" hidden="1" x14ac:dyDescent="0.2">
      <c r="A486">
        <v>102</v>
      </c>
      <c r="B486">
        <v>5</v>
      </c>
      <c r="C486">
        <v>41767</v>
      </c>
      <c r="D486">
        <v>691582</v>
      </c>
      <c r="E486">
        <v>46449</v>
      </c>
      <c r="F486" t="str">
        <f t="array" ref="F486">INDEX(Bd_VENTILATIONS!$G:$G,MATCH(Tab_SuiviOF[[#This Row],[REFERENCE]]&amp;Tab_SuiviOF[[#This Row],[BLNO]],Bd_VENTILATIONS!$F:$F&amp;Bd_VENTILATIONS!$D:$D,0))</f>
        <v>A060M02-2</v>
      </c>
      <c r="G486" t="str">
        <f>IFERROR(MID(Tab_SuiviOF[[#This Row],[LOT]],1,SEARCH("-",Tab_SuiviOF[[#This Row],[LOT]])-1),Tab_SuiviOF[[#This Row],[LOT]])</f>
        <v>A060M02</v>
      </c>
      <c r="H486" t="s">
        <v>1139</v>
      </c>
      <c r="I486" t="str">
        <f>INDEX(Bd_PF!$E:$E,MATCH(Tab_SuiviOF[[#This Row],[REFERENCE]],Bd_PF!$C:$C,0))</f>
        <v>Gel' Ami - sac 1 kg - "Tonus Line"</v>
      </c>
      <c r="J486" t="str">
        <f>INDEX(Bd_PF!$D:$D,MATCH(Tab_SuiviOF[[#This Row],[REFERENCE]],Bd_PF!$C:$C,0))</f>
        <v>SF01122</v>
      </c>
      <c r="K486" s="4">
        <f>INDEX(Bd_PF!$I:$I,MATCH(Tab_SuiviOF[[#This Row],[REFERENCE]],Bd_PF!$C:$C,0))</f>
        <v>1</v>
      </c>
      <c r="L486" t="str">
        <f>INDEX(Bd_PF!$J:$J,MATCH(Tab_SuiviOF[[#This Row],[REFERENCE]],Bd_PF!$C:$C,0))</f>
        <v>Tecse</v>
      </c>
      <c r="M486" t="str">
        <f>INDEX(Bd_PF!$K:$K,MATCH(Tab_SuiviOF[[#This Row],[REFERENCE]],Bd_PF!$C:$C,0))</f>
        <v>Produit pesé</v>
      </c>
      <c r="N486" s="3">
        <v>43165</v>
      </c>
      <c r="O486" s="3">
        <v>43165</v>
      </c>
      <c r="P486" s="5">
        <f>YEAR(Tab_SuiviOF[[#This Row],[DATEFINREVISEE]])</f>
        <v>2018</v>
      </c>
      <c r="Q486" s="5">
        <f>MONTH(Tab_SuiviOF[[#This Row],[DATEFINREVISEE]])</f>
        <v>3</v>
      </c>
      <c r="R486" s="5">
        <f>WEEKNUM(Tab_SuiviOF[[#This Row],[DATEFINREVISEE]],21)</f>
        <v>10</v>
      </c>
      <c r="S486">
        <v>421</v>
      </c>
      <c r="T486">
        <v>421</v>
      </c>
      <c r="U486">
        <v>420</v>
      </c>
      <c r="V486" s="4">
        <f>Tab_SuiviOF[[#This Row],[QTEBL]]*Tab_SuiviOF[[#This Row],[POIDS NET]]</f>
        <v>420</v>
      </c>
      <c r="W486" s="4">
        <f>IFERROR(INDEX(Bd_MÉLANGES!$I:$I,MATCH('Bd_FABRICATIONS PF'!$G:$G,Bd_MÉLANGES!$J:$J,0)),0)</f>
        <v>421.9</v>
      </c>
      <c r="X486" s="4">
        <f>IFERROR(INDEX(Bd_MÉLANGES!$K:$K,MATCH(Tab_SuiviOF[[#This Row],[LOT A PRENDRE EN COMPTE]],Bd_MÉLANGES!$J:$J,0)),0)</f>
        <v>423</v>
      </c>
    </row>
    <row r="487" spans="1:24" hidden="1" x14ac:dyDescent="0.2">
      <c r="A487">
        <v>102</v>
      </c>
      <c r="B487">
        <v>5</v>
      </c>
      <c r="C487">
        <v>41768</v>
      </c>
      <c r="D487">
        <v>691596</v>
      </c>
      <c r="E487">
        <v>46456</v>
      </c>
      <c r="F487" t="str">
        <f t="array" ref="F487">INDEX(Bd_VENTILATIONS!$G:$G,MATCH(Tab_SuiviOF[[#This Row],[REFERENCE]]&amp;Tab_SuiviOF[[#This Row],[BLNO]],Bd_VENTILATIONS!$F:$F&amp;Bd_VENTILATIONS!$D:$D,0))</f>
        <v>A060M03-2</v>
      </c>
      <c r="G487" t="str">
        <f>IFERROR(MID(Tab_SuiviOF[[#This Row],[LOT]],1,SEARCH("-",Tab_SuiviOF[[#This Row],[LOT]])-1),Tab_SuiviOF[[#This Row],[LOT]])</f>
        <v>A060M03</v>
      </c>
      <c r="H487" t="s">
        <v>1139</v>
      </c>
      <c r="I487" t="str">
        <f>INDEX(Bd_PF!$E:$E,MATCH(Tab_SuiviOF[[#This Row],[REFERENCE]],Bd_PF!$C:$C,0))</f>
        <v>Gel' Ami - sac 1 kg - "Tonus Line"</v>
      </c>
      <c r="J487" t="str">
        <f>INDEX(Bd_PF!$D:$D,MATCH(Tab_SuiviOF[[#This Row],[REFERENCE]],Bd_PF!$C:$C,0))</f>
        <v>SF01122</v>
      </c>
      <c r="K487" s="4">
        <f>INDEX(Bd_PF!$I:$I,MATCH(Tab_SuiviOF[[#This Row],[REFERENCE]],Bd_PF!$C:$C,0))</f>
        <v>1</v>
      </c>
      <c r="L487" t="str">
        <f>INDEX(Bd_PF!$J:$J,MATCH(Tab_SuiviOF[[#This Row],[REFERENCE]],Bd_PF!$C:$C,0))</f>
        <v>Tecse</v>
      </c>
      <c r="M487" t="str">
        <f>INDEX(Bd_PF!$K:$K,MATCH(Tab_SuiviOF[[#This Row],[REFERENCE]],Bd_PF!$C:$C,0))</f>
        <v>Produit pesé</v>
      </c>
      <c r="N487" s="3">
        <v>43165</v>
      </c>
      <c r="O487" s="3">
        <v>43165</v>
      </c>
      <c r="P487" s="5">
        <f>YEAR(Tab_SuiviOF[[#This Row],[DATEFINREVISEE]])</f>
        <v>2018</v>
      </c>
      <c r="Q487" s="5">
        <f>MONTH(Tab_SuiviOF[[#This Row],[DATEFINREVISEE]])</f>
        <v>3</v>
      </c>
      <c r="R487" s="5">
        <f>WEEKNUM(Tab_SuiviOF[[#This Row],[DATEFINREVISEE]],21)</f>
        <v>10</v>
      </c>
      <c r="S487">
        <v>421</v>
      </c>
      <c r="T487">
        <v>421</v>
      </c>
      <c r="U487">
        <v>420</v>
      </c>
      <c r="V487" s="4">
        <f>Tab_SuiviOF[[#This Row],[QTEBL]]*Tab_SuiviOF[[#This Row],[POIDS NET]]</f>
        <v>420</v>
      </c>
      <c r="W487" s="4">
        <f>IFERROR(INDEX(Bd_MÉLANGES!$I:$I,MATCH('Bd_FABRICATIONS PF'!$G:$G,Bd_MÉLANGES!$J:$J,0)),0)</f>
        <v>421.9</v>
      </c>
      <c r="X487" s="4">
        <f>IFERROR(INDEX(Bd_MÉLANGES!$K:$K,MATCH(Tab_SuiviOF[[#This Row],[LOT A PRENDRE EN COMPTE]],Bd_MÉLANGES!$J:$J,0)),0)</f>
        <v>423</v>
      </c>
    </row>
    <row r="488" spans="1:24" hidden="1" x14ac:dyDescent="0.2">
      <c r="A488">
        <v>102</v>
      </c>
      <c r="B488">
        <v>5</v>
      </c>
      <c r="C488">
        <v>41769</v>
      </c>
      <c r="D488">
        <v>691609</v>
      </c>
      <c r="E488">
        <v>46459</v>
      </c>
      <c r="F488" t="str">
        <f t="array" ref="F488">INDEX(Bd_VENTILATIONS!$G:$G,MATCH(Tab_SuiviOF[[#This Row],[REFERENCE]]&amp;Tab_SuiviOF[[#This Row],[BLNO]],Bd_VENTILATIONS!$F:$F&amp;Bd_VENTILATIONS!$D:$D,0))</f>
        <v>A060M04-2</v>
      </c>
      <c r="G488" t="str">
        <f>IFERROR(MID(Tab_SuiviOF[[#This Row],[LOT]],1,SEARCH("-",Tab_SuiviOF[[#This Row],[LOT]])-1),Tab_SuiviOF[[#This Row],[LOT]])</f>
        <v>A060M04</v>
      </c>
      <c r="H488" t="s">
        <v>1139</v>
      </c>
      <c r="I488" t="str">
        <f>INDEX(Bd_PF!$E:$E,MATCH(Tab_SuiviOF[[#This Row],[REFERENCE]],Bd_PF!$C:$C,0))</f>
        <v>Gel' Ami - sac 1 kg - "Tonus Line"</v>
      </c>
      <c r="J488" t="str">
        <f>INDEX(Bd_PF!$D:$D,MATCH(Tab_SuiviOF[[#This Row],[REFERENCE]],Bd_PF!$C:$C,0))</f>
        <v>SF01122</v>
      </c>
      <c r="K488" s="4">
        <f>INDEX(Bd_PF!$I:$I,MATCH(Tab_SuiviOF[[#This Row],[REFERENCE]],Bd_PF!$C:$C,0))</f>
        <v>1</v>
      </c>
      <c r="L488" t="str">
        <f>INDEX(Bd_PF!$J:$J,MATCH(Tab_SuiviOF[[#This Row],[REFERENCE]],Bd_PF!$C:$C,0))</f>
        <v>Tecse</v>
      </c>
      <c r="M488" t="str">
        <f>INDEX(Bd_PF!$K:$K,MATCH(Tab_SuiviOF[[#This Row],[REFERENCE]],Bd_PF!$C:$C,0))</f>
        <v>Produit pesé</v>
      </c>
      <c r="N488" s="3">
        <v>43165</v>
      </c>
      <c r="O488" s="3">
        <v>43165</v>
      </c>
      <c r="P488" s="5">
        <f>YEAR(Tab_SuiviOF[[#This Row],[DATEFINREVISEE]])</f>
        <v>2018</v>
      </c>
      <c r="Q488" s="5">
        <f>MONTH(Tab_SuiviOF[[#This Row],[DATEFINREVISEE]])</f>
        <v>3</v>
      </c>
      <c r="R488" s="5">
        <f>WEEKNUM(Tab_SuiviOF[[#This Row],[DATEFINREVISEE]],21)</f>
        <v>10</v>
      </c>
      <c r="S488">
        <v>419</v>
      </c>
      <c r="T488">
        <v>419</v>
      </c>
      <c r="U488">
        <v>410</v>
      </c>
      <c r="V488" s="4">
        <f>Tab_SuiviOF[[#This Row],[QTEBL]]*Tab_SuiviOF[[#This Row],[POIDS NET]]</f>
        <v>410</v>
      </c>
      <c r="W488" s="4">
        <f>IFERROR(INDEX(Bd_MÉLANGES!$I:$I,MATCH('Bd_FABRICATIONS PF'!$G:$G,Bd_MÉLANGES!$J:$J,0)),0)</f>
        <v>419.5</v>
      </c>
      <c r="X488" s="4">
        <f>IFERROR(INDEX(Bd_MÉLANGES!$K:$K,MATCH(Tab_SuiviOF[[#This Row],[LOT A PRENDRE EN COMPTE]],Bd_MÉLANGES!$J:$J,0)),0)</f>
        <v>423</v>
      </c>
    </row>
    <row r="489" spans="1:24" hidden="1" x14ac:dyDescent="0.2">
      <c r="A489">
        <v>102</v>
      </c>
      <c r="B489">
        <v>5</v>
      </c>
      <c r="C489">
        <v>41770</v>
      </c>
      <c r="D489">
        <v>691615</v>
      </c>
      <c r="E489">
        <v>46470</v>
      </c>
      <c r="F489" t="str">
        <f t="array" ref="F489">INDEX(Bd_VENTILATIONS!$G:$G,MATCH(Tab_SuiviOF[[#This Row],[REFERENCE]]&amp;Tab_SuiviOF[[#This Row],[BLNO]],Bd_VENTILATIONS!$F:$F&amp;Bd_VENTILATIONS!$D:$D,0))</f>
        <v>A060M05-2</v>
      </c>
      <c r="G489" t="str">
        <f>IFERROR(MID(Tab_SuiviOF[[#This Row],[LOT]],1,SEARCH("-",Tab_SuiviOF[[#This Row],[LOT]])-1),Tab_SuiviOF[[#This Row],[LOT]])</f>
        <v>A060M05</v>
      </c>
      <c r="H489" t="s">
        <v>1139</v>
      </c>
      <c r="I489" t="str">
        <f>INDEX(Bd_PF!$E:$E,MATCH(Tab_SuiviOF[[#This Row],[REFERENCE]],Bd_PF!$C:$C,0))</f>
        <v>Gel' Ami - sac 1 kg - "Tonus Line"</v>
      </c>
      <c r="J489" t="str">
        <f>INDEX(Bd_PF!$D:$D,MATCH(Tab_SuiviOF[[#This Row],[REFERENCE]],Bd_PF!$C:$C,0))</f>
        <v>SF01122</v>
      </c>
      <c r="K489" s="4">
        <f>INDEX(Bd_PF!$I:$I,MATCH(Tab_SuiviOF[[#This Row],[REFERENCE]],Bd_PF!$C:$C,0))</f>
        <v>1</v>
      </c>
      <c r="L489" t="str">
        <f>INDEX(Bd_PF!$J:$J,MATCH(Tab_SuiviOF[[#This Row],[REFERENCE]],Bd_PF!$C:$C,0))</f>
        <v>Tecse</v>
      </c>
      <c r="M489" t="str">
        <f>INDEX(Bd_PF!$K:$K,MATCH(Tab_SuiviOF[[#This Row],[REFERENCE]],Bd_PF!$C:$C,0))</f>
        <v>Produit pesé</v>
      </c>
      <c r="N489" s="3">
        <v>43165</v>
      </c>
      <c r="O489" s="3">
        <v>43165</v>
      </c>
      <c r="P489" s="5">
        <f>YEAR(Tab_SuiviOF[[#This Row],[DATEFINREVISEE]])</f>
        <v>2018</v>
      </c>
      <c r="Q489" s="5">
        <f>MONTH(Tab_SuiviOF[[#This Row],[DATEFINREVISEE]])</f>
        <v>3</v>
      </c>
      <c r="R489" s="5">
        <f>WEEKNUM(Tab_SuiviOF[[#This Row],[DATEFINREVISEE]],21)</f>
        <v>10</v>
      </c>
      <c r="S489">
        <v>422</v>
      </c>
      <c r="T489">
        <v>422</v>
      </c>
      <c r="U489">
        <v>410</v>
      </c>
      <c r="V489" s="4">
        <f>Tab_SuiviOF[[#This Row],[QTEBL]]*Tab_SuiviOF[[#This Row],[POIDS NET]]</f>
        <v>410</v>
      </c>
      <c r="W489" s="4">
        <f>IFERROR(INDEX(Bd_MÉLANGES!$I:$I,MATCH('Bd_FABRICATIONS PF'!$G:$G,Bd_MÉLANGES!$J:$J,0)),0)</f>
        <v>422.1</v>
      </c>
      <c r="X489" s="4">
        <f>IFERROR(INDEX(Bd_MÉLANGES!$K:$K,MATCH(Tab_SuiviOF[[#This Row],[LOT A PRENDRE EN COMPTE]],Bd_MÉLANGES!$J:$J,0)),0)</f>
        <v>423</v>
      </c>
    </row>
    <row r="490" spans="1:24" hidden="1" x14ac:dyDescent="0.2">
      <c r="A490">
        <v>102</v>
      </c>
      <c r="B490">
        <v>5</v>
      </c>
      <c r="C490">
        <v>41772</v>
      </c>
      <c r="D490">
        <v>691630</v>
      </c>
      <c r="E490">
        <v>46471</v>
      </c>
      <c r="F490" t="str">
        <f t="array" ref="F490">INDEX(Bd_VENTILATIONS!$G:$G,MATCH(Tab_SuiviOF[[#This Row],[REFERENCE]]&amp;Tab_SuiviOF[[#This Row],[BLNO]],Bd_VENTILATIONS!$F:$F&amp;Bd_VENTILATIONS!$D:$D,0))</f>
        <v>A060M06-2</v>
      </c>
      <c r="G490" t="str">
        <f>IFERROR(MID(Tab_SuiviOF[[#This Row],[LOT]],1,SEARCH("-",Tab_SuiviOF[[#This Row],[LOT]])-1),Tab_SuiviOF[[#This Row],[LOT]])</f>
        <v>A060M06</v>
      </c>
      <c r="H490" t="s">
        <v>1139</v>
      </c>
      <c r="I490" t="str">
        <f>INDEX(Bd_PF!$E:$E,MATCH(Tab_SuiviOF[[#This Row],[REFERENCE]],Bd_PF!$C:$C,0))</f>
        <v>Gel' Ami - sac 1 kg - "Tonus Line"</v>
      </c>
      <c r="J490" t="str">
        <f>INDEX(Bd_PF!$D:$D,MATCH(Tab_SuiviOF[[#This Row],[REFERENCE]],Bd_PF!$C:$C,0))</f>
        <v>SF01122</v>
      </c>
      <c r="K490" s="4">
        <f>INDEX(Bd_PF!$I:$I,MATCH(Tab_SuiviOF[[#This Row],[REFERENCE]],Bd_PF!$C:$C,0))</f>
        <v>1</v>
      </c>
      <c r="L490" t="str">
        <f>INDEX(Bd_PF!$J:$J,MATCH(Tab_SuiviOF[[#This Row],[REFERENCE]],Bd_PF!$C:$C,0))</f>
        <v>Tecse</v>
      </c>
      <c r="M490" t="str">
        <f>INDEX(Bd_PF!$K:$K,MATCH(Tab_SuiviOF[[#This Row],[REFERENCE]],Bd_PF!$C:$C,0))</f>
        <v>Produit pesé</v>
      </c>
      <c r="N490" s="3">
        <v>43165</v>
      </c>
      <c r="O490" s="3">
        <v>43165</v>
      </c>
      <c r="P490" s="5">
        <f>YEAR(Tab_SuiviOF[[#This Row],[DATEFINREVISEE]])</f>
        <v>2018</v>
      </c>
      <c r="Q490" s="5">
        <f>MONTH(Tab_SuiviOF[[#This Row],[DATEFINREVISEE]])</f>
        <v>3</v>
      </c>
      <c r="R490" s="5">
        <f>WEEKNUM(Tab_SuiviOF[[#This Row],[DATEFINREVISEE]],21)</f>
        <v>10</v>
      </c>
      <c r="S490">
        <v>432</v>
      </c>
      <c r="T490">
        <v>432</v>
      </c>
      <c r="U490">
        <v>429</v>
      </c>
      <c r="V490" s="4">
        <f>Tab_SuiviOF[[#This Row],[QTEBL]]*Tab_SuiviOF[[#This Row],[POIDS NET]]</f>
        <v>429</v>
      </c>
      <c r="W490" s="4">
        <f>IFERROR(INDEX(Bd_MÉLANGES!$I:$I,MATCH('Bd_FABRICATIONS PF'!$G:$G,Bd_MÉLANGES!$J:$J,0)),0)</f>
        <v>432.3</v>
      </c>
      <c r="X490" s="4">
        <f>IFERROR(INDEX(Bd_MÉLANGES!$K:$K,MATCH(Tab_SuiviOF[[#This Row],[LOT A PRENDRE EN COMPTE]],Bd_MÉLANGES!$J:$J,0)),0)</f>
        <v>423</v>
      </c>
    </row>
    <row r="491" spans="1:24" hidden="1" x14ac:dyDescent="0.2">
      <c r="A491">
        <v>102</v>
      </c>
      <c r="B491">
        <v>5</v>
      </c>
      <c r="C491">
        <v>41775</v>
      </c>
      <c r="D491">
        <v>691737</v>
      </c>
      <c r="E491">
        <v>46451</v>
      </c>
      <c r="F491" t="str">
        <f t="array" ref="F491">INDEX(Bd_VENTILATIONS!$G:$G,MATCH(Tab_SuiviOF[[#This Row],[REFERENCE]]&amp;Tab_SuiviOF[[#This Row],[BLNO]],Bd_VENTILATIONS!$F:$F&amp;Bd_VENTILATIONS!$D:$D,0))</f>
        <v>A050MRR07-8</v>
      </c>
      <c r="G491" t="str">
        <f>IFERROR(MID(Tab_SuiviOF[[#This Row],[LOT]],1,SEARCH("-",Tab_SuiviOF[[#This Row],[LOT]])-1),Tab_SuiviOF[[#This Row],[LOT]])</f>
        <v>A050MRR07</v>
      </c>
      <c r="H491" t="s">
        <v>821</v>
      </c>
      <c r="I491" t="str">
        <f>INDEX(Bd_PF!$E:$E,MATCH(Tab_SuiviOF[[#This Row],[REFERENCE]],Bd_PF!$C:$C,0))</f>
        <v>Hydrinstant parf. citron avec sucre et édulc stick 30g Tonus line</v>
      </c>
      <c r="J491" t="str">
        <f>INDEX(Bd_PF!$D:$D,MATCH(Tab_SuiviOF[[#This Row],[REFERENCE]],Bd_PF!$C:$C,0))</f>
        <v>SF01293</v>
      </c>
      <c r="K491" s="4">
        <f>INDEX(Bd_PF!$I:$I,MATCH(Tab_SuiviOF[[#This Row],[REFERENCE]],Bd_PF!$C:$C,0))</f>
        <v>0.03</v>
      </c>
      <c r="L491" t="str">
        <f>INDEX(Bd_PF!$J:$J,MATCH(Tab_SuiviOF[[#This Row],[REFERENCE]],Bd_PF!$C:$C,0))</f>
        <v>Stick</v>
      </c>
      <c r="M491" t="str">
        <f>INDEX(Bd_PF!$K:$K,MATCH(Tab_SuiviOF[[#This Row],[REFERENCE]],Bd_PF!$C:$C,0))</f>
        <v>Produit pesé</v>
      </c>
      <c r="N491" s="3">
        <v>43164</v>
      </c>
      <c r="O491" s="3">
        <v>43165</v>
      </c>
      <c r="P491" s="5">
        <f>YEAR(Tab_SuiviOF[[#This Row],[DATEFINREVISEE]])</f>
        <v>2018</v>
      </c>
      <c r="Q491" s="5">
        <f>MONTH(Tab_SuiviOF[[#This Row],[DATEFINREVISEE]])</f>
        <v>3</v>
      </c>
      <c r="R491" s="5">
        <f>WEEKNUM(Tab_SuiviOF[[#This Row],[DATEFINREVISEE]],21)</f>
        <v>10</v>
      </c>
      <c r="S491">
        <v>4000</v>
      </c>
      <c r="T491">
        <v>4000</v>
      </c>
      <c r="U491">
        <v>3495</v>
      </c>
      <c r="V491" s="4">
        <f>Tab_SuiviOF[[#This Row],[QTEBL]]*Tab_SuiviOF[[#This Row],[POIDS NET]]</f>
        <v>104.85</v>
      </c>
      <c r="W491" s="4">
        <f>IFERROR(INDEX(Bd_MÉLANGES!$I:$I,MATCH('Bd_FABRICATIONS PF'!$G:$G,Bd_MÉLANGES!$J:$J,0)),0)</f>
        <v>0</v>
      </c>
      <c r="X491" s="4">
        <f>IFERROR(INDEX(Bd_MÉLANGES!$K:$K,MATCH(Tab_SuiviOF[[#This Row],[LOT A PRENDRE EN COMPTE]],Bd_MÉLANGES!$J:$J,0)),0)</f>
        <v>0</v>
      </c>
    </row>
    <row r="492" spans="1:24" hidden="1" x14ac:dyDescent="0.2">
      <c r="A492">
        <v>102</v>
      </c>
      <c r="B492">
        <v>5</v>
      </c>
      <c r="C492">
        <v>41786</v>
      </c>
      <c r="D492">
        <v>691946</v>
      </c>
      <c r="E492">
        <v>46454</v>
      </c>
      <c r="F492" t="str">
        <f t="array" ref="F492">INDEX(Bd_VENTILATIONS!$G:$G,MATCH(Tab_SuiviOF[[#This Row],[REFERENCE]]&amp;Tab_SuiviOF[[#This Row],[BLNO]],Bd_VENTILATIONS!$F:$F&amp;Bd_VENTILATIONS!$D:$D,0))</f>
        <v>AS10PU02-7</v>
      </c>
      <c r="G492" t="str">
        <f>IFERROR(MID(Tab_SuiviOF[[#This Row],[LOT]],1,SEARCH("-",Tab_SuiviOF[[#This Row],[LOT]])-1),Tab_SuiviOF[[#This Row],[LOT]])</f>
        <v>AS10PU02</v>
      </c>
      <c r="H492" t="s">
        <v>291</v>
      </c>
      <c r="I492" t="str">
        <f>INDEX(Bd_PF!$E:$E,MATCH(Tab_SuiviOF[[#This Row],[REFERENCE]],Bd_PF!$C:$C,0))</f>
        <v>Purée grand-mère pauvre en sodium sac 5 kg</v>
      </c>
      <c r="J492" t="str">
        <f>INDEX(Bd_PF!$D:$D,MATCH(Tab_SuiviOF[[#This Row],[REFERENCE]],Bd_PF!$C:$C,0))</f>
        <v>SF01287</v>
      </c>
      <c r="K492" s="4">
        <f>INDEX(Bd_PF!$I:$I,MATCH(Tab_SuiviOF[[#This Row],[REFERENCE]],Bd_PF!$C:$C,0))</f>
        <v>5</v>
      </c>
      <c r="L492" t="str">
        <f>INDEX(Bd_PF!$J:$J,MATCH(Tab_SuiviOF[[#This Row],[REFERENCE]],Bd_PF!$C:$C,0))</f>
        <v>Purée</v>
      </c>
      <c r="M492" t="str">
        <f>INDEX(Bd_PF!$K:$K,MATCH(Tab_SuiviOF[[#This Row],[REFERENCE]],Bd_PF!$C:$C,0))</f>
        <v>Purée</v>
      </c>
      <c r="N492" s="3">
        <v>43165</v>
      </c>
      <c r="O492" s="3">
        <v>43165</v>
      </c>
      <c r="P492" s="5">
        <f>YEAR(Tab_SuiviOF[[#This Row],[DATEFINREVISEE]])</f>
        <v>2018</v>
      </c>
      <c r="Q492" s="5">
        <f>MONTH(Tab_SuiviOF[[#This Row],[DATEFINREVISEE]])</f>
        <v>3</v>
      </c>
      <c r="R492" s="5">
        <f>WEEKNUM(Tab_SuiviOF[[#This Row],[DATEFINREVISEE]],21)</f>
        <v>10</v>
      </c>
      <c r="S492">
        <v>400</v>
      </c>
      <c r="T492">
        <v>400</v>
      </c>
      <c r="U492">
        <v>397</v>
      </c>
      <c r="V492" s="4">
        <f>Tab_SuiviOF[[#This Row],[QTEBL]]*Tab_SuiviOF[[#This Row],[POIDS NET]]</f>
        <v>1985</v>
      </c>
      <c r="W492" s="4">
        <f>IFERROR(INDEX(Bd_MÉLANGES!$I:$I,MATCH('Bd_FABRICATIONS PF'!$G:$G,Bd_MÉLANGES!$J:$J,0)),0)</f>
        <v>0</v>
      </c>
      <c r="X492" s="4">
        <f>IFERROR(INDEX(Bd_MÉLANGES!$K:$K,MATCH(Tab_SuiviOF[[#This Row],[LOT A PRENDRE EN COMPTE]],Bd_MÉLANGES!$J:$J,0)),0)</f>
        <v>0</v>
      </c>
    </row>
    <row r="493" spans="1:24" hidden="1" x14ac:dyDescent="0.2">
      <c r="A493">
        <v>102</v>
      </c>
      <c r="B493">
        <v>5</v>
      </c>
      <c r="C493">
        <v>41787</v>
      </c>
      <c r="D493">
        <v>691997</v>
      </c>
      <c r="E493">
        <v>46465</v>
      </c>
      <c r="F493" t="str">
        <f t="array" ref="F493">INDEX(Bd_VENTILATIONS!$G:$G,MATCH(Tab_SuiviOF[[#This Row],[REFERENCE]]&amp;Tab_SuiviOF[[#This Row],[BLNO]],Bd_VENTILATIONS!$F:$F&amp;Bd_VENTILATIONS!$D:$D,0))</f>
        <v>AS10PU01-7</v>
      </c>
      <c r="G493" t="str">
        <f>IFERROR(MID(Tab_SuiviOF[[#This Row],[LOT]],1,SEARCH("-",Tab_SuiviOF[[#This Row],[LOT]])-1),Tab_SuiviOF[[#This Row],[LOT]])</f>
        <v>AS10PU01</v>
      </c>
      <c r="H493" t="s">
        <v>285</v>
      </c>
      <c r="I493" t="str">
        <f>INDEX(Bd_PF!$E:$E,MATCH(Tab_SuiviOF[[#This Row],[REFERENCE]],Bd_PF!$C:$C,0))</f>
        <v>Purée grand-mère salée sac 5 kg</v>
      </c>
      <c r="J493" t="str">
        <f>INDEX(Bd_PF!$D:$D,MATCH(Tab_SuiviOF[[#This Row],[REFERENCE]],Bd_PF!$C:$C,0))</f>
        <v>SF01288</v>
      </c>
      <c r="K493" s="4">
        <f>INDEX(Bd_PF!$I:$I,MATCH(Tab_SuiviOF[[#This Row],[REFERENCE]],Bd_PF!$C:$C,0))</f>
        <v>5</v>
      </c>
      <c r="L493" t="str">
        <f>INDEX(Bd_PF!$J:$J,MATCH(Tab_SuiviOF[[#This Row],[REFERENCE]],Bd_PF!$C:$C,0))</f>
        <v>Purée</v>
      </c>
      <c r="M493" t="str">
        <f>INDEX(Bd_PF!$K:$K,MATCH(Tab_SuiviOF[[#This Row],[REFERENCE]],Bd_PF!$C:$C,0))</f>
        <v>Purée</v>
      </c>
      <c r="N493" s="3">
        <v>43165</v>
      </c>
      <c r="O493" s="3">
        <v>43165</v>
      </c>
      <c r="P493" s="5">
        <f>YEAR(Tab_SuiviOF[[#This Row],[DATEFINREVISEE]])</f>
        <v>2018</v>
      </c>
      <c r="Q493" s="5">
        <f>MONTH(Tab_SuiviOF[[#This Row],[DATEFINREVISEE]])</f>
        <v>3</v>
      </c>
      <c r="R493" s="5">
        <f>WEEKNUM(Tab_SuiviOF[[#This Row],[DATEFINREVISEE]],21)</f>
        <v>10</v>
      </c>
      <c r="S493">
        <v>240</v>
      </c>
      <c r="T493">
        <v>240</v>
      </c>
      <c r="U493">
        <v>240</v>
      </c>
      <c r="V493" s="4">
        <f>Tab_SuiviOF[[#This Row],[QTEBL]]*Tab_SuiviOF[[#This Row],[POIDS NET]]</f>
        <v>1200</v>
      </c>
      <c r="W493" s="4">
        <f>IFERROR(INDEX(Bd_MÉLANGES!$I:$I,MATCH('Bd_FABRICATIONS PF'!$G:$G,Bd_MÉLANGES!$J:$J,0)),0)</f>
        <v>0</v>
      </c>
      <c r="X493" s="4">
        <f>IFERROR(INDEX(Bd_MÉLANGES!$K:$K,MATCH(Tab_SuiviOF[[#This Row],[LOT A PRENDRE EN COMPTE]],Bd_MÉLANGES!$J:$J,0)),0)</f>
        <v>0</v>
      </c>
    </row>
    <row r="494" spans="1:24" hidden="1" x14ac:dyDescent="0.2">
      <c r="A494">
        <v>102</v>
      </c>
      <c r="B494">
        <v>5</v>
      </c>
      <c r="C494">
        <v>41788</v>
      </c>
      <c r="D494">
        <v>692005</v>
      </c>
      <c r="E494">
        <v>46467</v>
      </c>
      <c r="F494" t="str">
        <f t="array" ref="F494">INDEX(Bd_VENTILATIONS!$G:$G,MATCH(Tab_SuiviOF[[#This Row],[REFERENCE]]&amp;Tab_SuiviOF[[#This Row],[BLNO]],Bd_VENTILATIONS!$F:$F&amp;Bd_VENTILATIONS!$D:$D,0))</f>
        <v>AS10PU01-7</v>
      </c>
      <c r="G494" t="str">
        <f>IFERROR(MID(Tab_SuiviOF[[#This Row],[LOT]],1,SEARCH("-",Tab_SuiviOF[[#This Row],[LOT]])-1),Tab_SuiviOF[[#This Row],[LOT]])</f>
        <v>AS10PU01</v>
      </c>
      <c r="H494" t="s">
        <v>289</v>
      </c>
      <c r="I494" t="str">
        <f>INDEX(Bd_PF!$E:$E,MATCH(Tab_SuiviOF[[#This Row],[REFERENCE]],Bd_PF!$C:$C,0))</f>
        <v>Purée grand-mère salée sac 15 kg</v>
      </c>
      <c r="J494" t="str">
        <f>INDEX(Bd_PF!$D:$D,MATCH(Tab_SuiviOF[[#This Row],[REFERENCE]],Bd_PF!$C:$C,0))</f>
        <v>SF01288</v>
      </c>
      <c r="K494" s="4">
        <f>INDEX(Bd_PF!$I:$I,MATCH(Tab_SuiviOF[[#This Row],[REFERENCE]],Bd_PF!$C:$C,0))</f>
        <v>15</v>
      </c>
      <c r="L494" t="str">
        <f>INDEX(Bd_PF!$J:$J,MATCH(Tab_SuiviOF[[#This Row],[REFERENCE]],Bd_PF!$C:$C,0))</f>
        <v>Purée</v>
      </c>
      <c r="M494" t="str">
        <f>INDEX(Bd_PF!$K:$K,MATCH(Tab_SuiviOF[[#This Row],[REFERENCE]],Bd_PF!$C:$C,0))</f>
        <v>Purée</v>
      </c>
      <c r="N494" s="3">
        <v>43165</v>
      </c>
      <c r="O494" s="3">
        <v>43165</v>
      </c>
      <c r="P494" s="5">
        <f>YEAR(Tab_SuiviOF[[#This Row],[DATEFINREVISEE]])</f>
        <v>2018</v>
      </c>
      <c r="Q494" s="5">
        <f>MONTH(Tab_SuiviOF[[#This Row],[DATEFINREVISEE]])</f>
        <v>3</v>
      </c>
      <c r="R494" s="5">
        <f>WEEKNUM(Tab_SuiviOF[[#This Row],[DATEFINREVISEE]],21)</f>
        <v>10</v>
      </c>
      <c r="S494">
        <v>100</v>
      </c>
      <c r="T494">
        <v>100</v>
      </c>
      <c r="U494">
        <v>99</v>
      </c>
      <c r="V494" s="4">
        <f>Tab_SuiviOF[[#This Row],[QTEBL]]*Tab_SuiviOF[[#This Row],[POIDS NET]]</f>
        <v>1485</v>
      </c>
      <c r="W494" s="4">
        <f>IFERROR(INDEX(Bd_MÉLANGES!$I:$I,MATCH('Bd_FABRICATIONS PF'!$G:$G,Bd_MÉLANGES!$J:$J,0)),0)</f>
        <v>0</v>
      </c>
      <c r="X494" s="4">
        <f>IFERROR(INDEX(Bd_MÉLANGES!$K:$K,MATCH(Tab_SuiviOF[[#This Row],[LOT A PRENDRE EN COMPTE]],Bd_MÉLANGES!$J:$J,0)),0)</f>
        <v>0</v>
      </c>
    </row>
    <row r="495" spans="1:24" hidden="1" x14ac:dyDescent="0.2">
      <c r="A495">
        <v>102</v>
      </c>
      <c r="B495">
        <v>5</v>
      </c>
      <c r="C495">
        <v>41595</v>
      </c>
      <c r="D495">
        <v>689329</v>
      </c>
      <c r="E495">
        <v>46485</v>
      </c>
      <c r="F495" t="str">
        <f t="array" ref="F495">INDEX(Bd_VENTILATIONS!$G:$G,MATCH(Tab_SuiviOF[[#This Row],[REFERENCE]]&amp;Tab_SuiviOF[[#This Row],[BLNO]],Bd_VENTILATIONS!$F:$F&amp;Bd_VENTILATIONS!$D:$D,0))</f>
        <v>A064M03-1</v>
      </c>
      <c r="G495" t="str">
        <f>IFERROR(MID(Tab_SuiviOF[[#This Row],[LOT]],1,SEARCH("-",Tab_SuiviOF[[#This Row],[LOT]])-1),Tab_SuiviOF[[#This Row],[LOT]])</f>
        <v>A064M03</v>
      </c>
      <c r="H495" t="s">
        <v>1154</v>
      </c>
      <c r="I495" t="str">
        <f>INDEX(Bd_PF!$E:$E,MATCH(Tab_SuiviOF[[#This Row],[REFERENCE]],Bd_PF!$C:$C,0))</f>
        <v>Céréal'nut HP+ saveur biscuit bte 900 g (ALLERGENES)</v>
      </c>
      <c r="J495" t="str">
        <f>INDEX(Bd_PF!$D:$D,MATCH(Tab_SuiviOF[[#This Row],[REFERENCE]],Bd_PF!$C:$C,0))</f>
        <v>SF01220</v>
      </c>
      <c r="K495" s="4">
        <f>INDEX(Bd_PF!$I:$I,MATCH(Tab_SuiviOF[[#This Row],[REFERENCE]],Bd_PF!$C:$C,0))</f>
        <v>0.9</v>
      </c>
      <c r="L495" t="str">
        <f>INDEX(Bd_PF!$J:$J,MATCH(Tab_SuiviOF[[#This Row],[REFERENCE]],Bd_PF!$C:$C,0))</f>
        <v>OTS</v>
      </c>
      <c r="M495" t="str">
        <f>INDEX(Bd_PF!$K:$K,MATCH(Tab_SuiviOF[[#This Row],[REFERENCE]],Bd_PF!$C:$C,0))</f>
        <v>Produit pesé</v>
      </c>
      <c r="N495" s="3">
        <v>43166</v>
      </c>
      <c r="O495" s="3">
        <v>43166</v>
      </c>
      <c r="P495" s="5">
        <f>YEAR(Tab_SuiviOF[[#This Row],[DATEFINREVISEE]])</f>
        <v>2018</v>
      </c>
      <c r="Q495" s="5">
        <f>MONTH(Tab_SuiviOF[[#This Row],[DATEFINREVISEE]])</f>
        <v>3</v>
      </c>
      <c r="R495" s="5">
        <f>WEEKNUM(Tab_SuiviOF[[#This Row],[DATEFINREVISEE]],21)</f>
        <v>10</v>
      </c>
      <c r="S495">
        <v>756</v>
      </c>
      <c r="T495">
        <v>756</v>
      </c>
      <c r="U495">
        <v>572</v>
      </c>
      <c r="V495" s="4">
        <f>Tab_SuiviOF[[#This Row],[QTEBL]]*Tab_SuiviOF[[#This Row],[POIDS NET]]</f>
        <v>514.80000000000007</v>
      </c>
      <c r="W495" s="4">
        <f>IFERROR(INDEX(Bd_MÉLANGES!$I:$I,MATCH('Bd_FABRICATIONS PF'!$G:$G,Bd_MÉLANGES!$J:$J,0)),0)</f>
        <v>688.3</v>
      </c>
      <c r="X495" s="4">
        <f>IFERROR(INDEX(Bd_MÉLANGES!$K:$K,MATCH(Tab_SuiviOF[[#This Row],[LOT A PRENDRE EN COMPTE]],Bd_MÉLANGES!$J:$J,0)),0)</f>
        <v>680.9799999999999</v>
      </c>
    </row>
    <row r="496" spans="1:24" hidden="1" x14ac:dyDescent="0.2">
      <c r="A496">
        <v>102</v>
      </c>
      <c r="B496">
        <v>5</v>
      </c>
      <c r="C496">
        <v>41601</v>
      </c>
      <c r="D496">
        <v>689406</v>
      </c>
      <c r="E496">
        <v>46481</v>
      </c>
      <c r="F496" t="str">
        <f t="array" ref="F496">INDEX(Bd_VENTILATIONS!$G:$G,MATCH(Tab_SuiviOF[[#This Row],[REFERENCE]]&amp;Tab_SuiviOF[[#This Row],[BLNO]],Bd_VENTILATIONS!$F:$F&amp;Bd_VENTILATIONS!$D:$D,0))</f>
        <v>A064M05-2</v>
      </c>
      <c r="G496" t="str">
        <f>IFERROR(MID(Tab_SuiviOF[[#This Row],[LOT]],1,SEARCH("-",Tab_SuiviOF[[#This Row],[LOT]])-1),Tab_SuiviOF[[#This Row],[LOT]])</f>
        <v>A064M05</v>
      </c>
      <c r="H496" t="s">
        <v>907</v>
      </c>
      <c r="I496" t="str">
        <f>INDEX(Bd_PF!$E:$E,MATCH(Tab_SuiviOF[[#This Row],[REFERENCE]],Bd_PF!$C:$C,0))</f>
        <v>Céréales instant parfum BISCUIT avec édulcorant 650 g</v>
      </c>
      <c r="J496" t="str">
        <f>INDEX(Bd_PF!$D:$D,MATCH(Tab_SuiviOF[[#This Row],[REFERENCE]],Bd_PF!$C:$C,0))</f>
        <v>SF01436</v>
      </c>
      <c r="K496" s="4">
        <f>INDEX(Bd_PF!$I:$I,MATCH(Tab_SuiviOF[[#This Row],[REFERENCE]],Bd_PF!$C:$C,0))</f>
        <v>0.65</v>
      </c>
      <c r="L496" t="str">
        <f>INDEX(Bd_PF!$J:$J,MATCH(Tab_SuiviOF[[#This Row],[REFERENCE]],Bd_PF!$C:$C,0))</f>
        <v>Tecse</v>
      </c>
      <c r="M496" t="str">
        <f>INDEX(Bd_PF!$K:$K,MATCH(Tab_SuiviOF[[#This Row],[REFERENCE]],Bd_PF!$C:$C,0))</f>
        <v>Produit pesé</v>
      </c>
      <c r="N496" s="3">
        <v>43166</v>
      </c>
      <c r="O496" s="3">
        <v>43166</v>
      </c>
      <c r="P496" s="5">
        <f>YEAR(Tab_SuiviOF[[#This Row],[DATEFINREVISEE]])</f>
        <v>2018</v>
      </c>
      <c r="Q496" s="5">
        <f>MONTH(Tab_SuiviOF[[#This Row],[DATEFINREVISEE]])</f>
        <v>3</v>
      </c>
      <c r="R496" s="5">
        <f>WEEKNUM(Tab_SuiviOF[[#This Row],[DATEFINREVISEE]],21)</f>
        <v>10</v>
      </c>
      <c r="S496">
        <v>972</v>
      </c>
      <c r="T496">
        <v>972</v>
      </c>
      <c r="U496">
        <v>969</v>
      </c>
      <c r="V496" s="4">
        <f>Tab_SuiviOF[[#This Row],[QTEBL]]*Tab_SuiviOF[[#This Row],[POIDS NET]]</f>
        <v>629.85</v>
      </c>
      <c r="W496" s="4">
        <f>IFERROR(INDEX(Bd_MÉLANGES!$I:$I,MATCH('Bd_FABRICATIONS PF'!$G:$G,Bd_MÉLANGES!$J:$J,0)),0)</f>
        <v>636.70000000000005</v>
      </c>
      <c r="X496" s="4">
        <f>IFERROR(INDEX(Bd_MÉLANGES!$K:$K,MATCH(Tab_SuiviOF[[#This Row],[LOT A PRENDRE EN COMPTE]],Bd_MÉLANGES!$J:$J,0)),0)</f>
        <v>631.79</v>
      </c>
    </row>
    <row r="497" spans="1:24" hidden="1" x14ac:dyDescent="0.2">
      <c r="A497">
        <v>102</v>
      </c>
      <c r="B497">
        <v>5</v>
      </c>
      <c r="C497">
        <v>41617</v>
      </c>
      <c r="D497">
        <v>689575</v>
      </c>
      <c r="E497">
        <v>46488</v>
      </c>
      <c r="F497" t="str">
        <f t="array" ref="F497">INDEX(Bd_VENTILATIONS!$G:$G,MATCH(Tab_SuiviOF[[#This Row],[REFERENCE]]&amp;Tab_SuiviOF[[#This Row],[BLNO]],Bd_VENTILATIONS!$F:$F&amp;Bd_VENTILATIONS!$D:$D,0))</f>
        <v>A065M03-1</v>
      </c>
      <c r="G497" t="str">
        <f>IFERROR(MID(Tab_SuiviOF[[#This Row],[LOT]],1,SEARCH("-",Tab_SuiviOF[[#This Row],[LOT]])-1),Tab_SuiviOF[[#This Row],[LOT]])</f>
        <v>A065M03</v>
      </c>
      <c r="H497" t="s">
        <v>489</v>
      </c>
      <c r="I497" t="str">
        <f>INDEX(Bd_PF!$E:$E,MATCH(Tab_SuiviOF[[#This Row],[REFERENCE]],Bd_PF!$C:$C,0))</f>
        <v>Fonds brun pauvre en sodium 1 kg  "Nutrisens Performance"</v>
      </c>
      <c r="J497" t="str">
        <f>INDEX(Bd_PF!$D:$D,MATCH(Tab_SuiviOF[[#This Row],[REFERENCE]],Bd_PF!$C:$C,0))</f>
        <v>SF01323</v>
      </c>
      <c r="K497" s="4">
        <f>INDEX(Bd_PF!$I:$I,MATCH(Tab_SuiviOF[[#This Row],[REFERENCE]],Bd_PF!$C:$C,0))</f>
        <v>1</v>
      </c>
      <c r="L497" t="str">
        <f>INDEX(Bd_PF!$J:$J,MATCH(Tab_SuiviOF[[#This Row],[REFERENCE]],Bd_PF!$C:$C,0))</f>
        <v>OTS</v>
      </c>
      <c r="M497" t="str">
        <f>INDEX(Bd_PF!$K:$K,MATCH(Tab_SuiviOF[[#This Row],[REFERENCE]],Bd_PF!$C:$C,0))</f>
        <v>Produit pesé</v>
      </c>
      <c r="N497" s="3">
        <v>43166</v>
      </c>
      <c r="O497" s="3">
        <v>43166</v>
      </c>
      <c r="P497" s="5">
        <f>YEAR(Tab_SuiviOF[[#This Row],[DATEFINREVISEE]])</f>
        <v>2018</v>
      </c>
      <c r="Q497" s="5">
        <f>MONTH(Tab_SuiviOF[[#This Row],[DATEFINREVISEE]])</f>
        <v>3</v>
      </c>
      <c r="R497" s="5">
        <f>WEEKNUM(Tab_SuiviOF[[#This Row],[DATEFINREVISEE]],21)</f>
        <v>10</v>
      </c>
      <c r="S497">
        <v>648</v>
      </c>
      <c r="T497">
        <v>648</v>
      </c>
      <c r="U497">
        <v>638</v>
      </c>
      <c r="V497" s="4">
        <f>Tab_SuiviOF[[#This Row],[QTEBL]]*Tab_SuiviOF[[#This Row],[POIDS NET]]</f>
        <v>638</v>
      </c>
      <c r="W497" s="4">
        <f>IFERROR(INDEX(Bd_MÉLANGES!$I:$I,MATCH('Bd_FABRICATIONS PF'!$G:$G,Bd_MÉLANGES!$J:$J,0)),0)</f>
        <v>649.20000000000005</v>
      </c>
      <c r="X497" s="4">
        <f>IFERROR(INDEX(Bd_MÉLANGES!$K:$K,MATCH(Tab_SuiviOF[[#This Row],[LOT A PRENDRE EN COMPTE]],Bd_MÉLANGES!$J:$J,0)),0)</f>
        <v>648.00999999999976</v>
      </c>
    </row>
    <row r="498" spans="1:24" hidden="1" x14ac:dyDescent="0.2">
      <c r="A498">
        <v>102</v>
      </c>
      <c r="B498">
        <v>5</v>
      </c>
      <c r="C498">
        <v>41619</v>
      </c>
      <c r="D498">
        <v>689599</v>
      </c>
      <c r="E498">
        <v>46484</v>
      </c>
      <c r="F498" t="str">
        <f t="array" ref="F498">INDEX(Bd_VENTILATIONS!$G:$G,MATCH(Tab_SuiviOF[[#This Row],[REFERENCE]]&amp;Tab_SuiviOF[[#This Row],[BLNO]],Bd_VENTILATIONS!$F:$F&amp;Bd_VENTILATIONS!$D:$D,0))</f>
        <v>A065M05-1</v>
      </c>
      <c r="G498" t="str">
        <f>IFERROR(MID(Tab_SuiviOF[[#This Row],[LOT]],1,SEARCH("-",Tab_SuiviOF[[#This Row],[LOT]])-1),Tab_SuiviOF[[#This Row],[LOT]])</f>
        <v>A065M05</v>
      </c>
      <c r="H498" t="s">
        <v>468</v>
      </c>
      <c r="I498" t="str">
        <f>INDEX(Bd_PF!$E:$E,MATCH(Tab_SuiviOF[[#This Row],[REFERENCE]],Bd_PF!$C:$C,0))</f>
        <v>Bouillon de volaille 1 kg  "Nutrisens Performance"</v>
      </c>
      <c r="J498" t="str">
        <f>INDEX(Bd_PF!$D:$D,MATCH(Tab_SuiviOF[[#This Row],[REFERENCE]],Bd_PF!$C:$C,0))</f>
        <v>SF01313</v>
      </c>
      <c r="K498" s="4">
        <f>INDEX(Bd_PF!$I:$I,MATCH(Tab_SuiviOF[[#This Row],[REFERENCE]],Bd_PF!$C:$C,0))</f>
        <v>1</v>
      </c>
      <c r="L498" t="str">
        <f>INDEX(Bd_PF!$J:$J,MATCH(Tab_SuiviOF[[#This Row],[REFERENCE]],Bd_PF!$C:$C,0))</f>
        <v>OTS</v>
      </c>
      <c r="M498" t="str">
        <f>INDEX(Bd_PF!$K:$K,MATCH(Tab_SuiviOF[[#This Row],[REFERENCE]],Bd_PF!$C:$C,0))</f>
        <v>Produit pesé</v>
      </c>
      <c r="N498" s="3">
        <v>43166</v>
      </c>
      <c r="O498" s="3">
        <v>43166</v>
      </c>
      <c r="P498" s="5">
        <f>YEAR(Tab_SuiviOF[[#This Row],[DATEFINREVISEE]])</f>
        <v>2018</v>
      </c>
      <c r="Q498" s="5">
        <f>MONTH(Tab_SuiviOF[[#This Row],[DATEFINREVISEE]])</f>
        <v>3</v>
      </c>
      <c r="R498" s="5">
        <f>WEEKNUM(Tab_SuiviOF[[#This Row],[DATEFINREVISEE]],21)</f>
        <v>10</v>
      </c>
      <c r="S498">
        <v>324</v>
      </c>
      <c r="T498">
        <v>324</v>
      </c>
      <c r="U498">
        <v>321</v>
      </c>
      <c r="V498" s="4">
        <f>Tab_SuiviOF[[#This Row],[QTEBL]]*Tab_SuiviOF[[#This Row],[POIDS NET]]</f>
        <v>321</v>
      </c>
      <c r="W498" s="4">
        <f>IFERROR(INDEX(Bd_MÉLANGES!$I:$I,MATCH('Bd_FABRICATIONS PF'!$G:$G,Bd_MÉLANGES!$J:$J,0)),0)</f>
        <v>324.10000000000002</v>
      </c>
      <c r="X498" s="4">
        <f>IFERROR(INDEX(Bd_MÉLANGES!$K:$K,MATCH(Tab_SuiviOF[[#This Row],[LOT A PRENDRE EN COMPTE]],Bd_MÉLANGES!$J:$J,0)),0)</f>
        <v>324</v>
      </c>
    </row>
    <row r="499" spans="1:24" hidden="1" x14ac:dyDescent="0.2">
      <c r="A499">
        <v>102</v>
      </c>
      <c r="B499">
        <v>5</v>
      </c>
      <c r="C499">
        <v>41623</v>
      </c>
      <c r="D499">
        <v>689641</v>
      </c>
      <c r="E499">
        <v>46479</v>
      </c>
      <c r="F499" t="str">
        <f t="array" ref="F499">INDEX(Bd_VENTILATIONS!$G:$G,MATCH(Tab_SuiviOF[[#This Row],[REFERENCE]]&amp;Tab_SuiviOF[[#This Row],[BLNO]],Bd_VENTILATIONS!$F:$F&amp;Bd_VENTILATIONS!$D:$D,0))</f>
        <v>A065M06-6</v>
      </c>
      <c r="G499" t="str">
        <f>IFERROR(MID(Tab_SuiviOF[[#This Row],[LOT]],1,SEARCH("-",Tab_SuiviOF[[#This Row],[LOT]])-1),Tab_SuiviOF[[#This Row],[LOT]])</f>
        <v>A065M06</v>
      </c>
      <c r="H499" t="s">
        <v>61</v>
      </c>
      <c r="I499" t="str">
        <f>INDEX(Bd_PF!$E:$E,MATCH(Tab_SuiviOF[[#This Row],[REFERENCE]],Bd_PF!$C:$C,0))</f>
        <v>Bouillon de boeuf SANS GLUTAMATE 1.5KG "BRAKE"</v>
      </c>
      <c r="J499" t="str">
        <f>INDEX(Bd_PF!$D:$D,MATCH(Tab_SuiviOF[[#This Row],[REFERENCE]],Bd_PF!$C:$C,0))</f>
        <v>SF01389</v>
      </c>
      <c r="K499" s="4">
        <f>INDEX(Bd_PF!$I:$I,MATCH(Tab_SuiviOF[[#This Row],[REFERENCE]],Bd_PF!$C:$C,0))</f>
        <v>1.5</v>
      </c>
      <c r="L499" t="str">
        <f>INDEX(Bd_PF!$J:$J,MATCH(Tab_SuiviOF[[#This Row],[REFERENCE]],Bd_PF!$C:$C,0))</f>
        <v>Boite plastique</v>
      </c>
      <c r="M499" t="str">
        <f>INDEX(Bd_PF!$K:$K,MATCH(Tab_SuiviOF[[#This Row],[REFERENCE]],Bd_PF!$C:$C,0))</f>
        <v>Produit pesé</v>
      </c>
      <c r="N499" s="3">
        <v>43166</v>
      </c>
      <c r="O499" s="3">
        <v>43166</v>
      </c>
      <c r="P499" s="5">
        <f>YEAR(Tab_SuiviOF[[#This Row],[DATEFINREVISEE]])</f>
        <v>2018</v>
      </c>
      <c r="Q499" s="5">
        <f>MONTH(Tab_SuiviOF[[#This Row],[DATEFINREVISEE]])</f>
        <v>3</v>
      </c>
      <c r="R499" s="5">
        <f>WEEKNUM(Tab_SuiviOF[[#This Row],[DATEFINREVISEE]],21)</f>
        <v>10</v>
      </c>
      <c r="S499">
        <v>364</v>
      </c>
      <c r="T499">
        <v>364</v>
      </c>
      <c r="U499">
        <v>361</v>
      </c>
      <c r="V499" s="4">
        <f>Tab_SuiviOF[[#This Row],[QTEBL]]*Tab_SuiviOF[[#This Row],[POIDS NET]]</f>
        <v>541.5</v>
      </c>
      <c r="W499" s="4">
        <f>IFERROR(INDEX(Bd_MÉLANGES!$I:$I,MATCH('Bd_FABRICATIONS PF'!$G:$G,Bd_MÉLANGES!$J:$J,0)),0)</f>
        <v>543</v>
      </c>
      <c r="X499" s="4">
        <f>IFERROR(INDEX(Bd_MÉLANGES!$K:$K,MATCH(Tab_SuiviOF[[#This Row],[LOT A PRENDRE EN COMPTE]],Bd_MÉLANGES!$J:$J,0)),0)</f>
        <v>546</v>
      </c>
    </row>
    <row r="500" spans="1:24" hidden="1" x14ac:dyDescent="0.2">
      <c r="A500">
        <v>102</v>
      </c>
      <c r="B500">
        <v>5</v>
      </c>
      <c r="C500">
        <v>41625</v>
      </c>
      <c r="D500">
        <v>689661</v>
      </c>
      <c r="E500">
        <v>46491</v>
      </c>
      <c r="F500" t="str">
        <f t="array" ref="F500">INDEX(Bd_VENTILATIONS!$G:$G,MATCH(Tab_SuiviOF[[#This Row],[REFERENCE]]&amp;Tab_SuiviOF[[#This Row],[BLNO]],Bd_VENTILATIONS!$F:$F&amp;Bd_VENTILATIONS!$D:$D,0))</f>
        <v>A065M07-1</v>
      </c>
      <c r="G500" t="str">
        <f>IFERROR(MID(Tab_SuiviOF[[#This Row],[LOT]],1,SEARCH("-",Tab_SuiviOF[[#This Row],[LOT]])-1),Tab_SuiviOF[[#This Row],[LOT]])</f>
        <v>A065M07</v>
      </c>
      <c r="H500" t="s">
        <v>1020</v>
      </c>
      <c r="I500" t="str">
        <f>INDEX(Bd_PF!$E:$E,MATCH(Tab_SuiviOF[[#This Row],[REFERENCE]],Bd_PF!$C:$C,0))</f>
        <v>Mixé porc pomme de terre bte 350 g "TOL"</v>
      </c>
      <c r="J500" t="str">
        <f>INDEX(Bd_PF!$D:$D,MATCH(Tab_SuiviOF[[#This Row],[REFERENCE]],Bd_PF!$C:$C,0))</f>
        <v>SF01157</v>
      </c>
      <c r="K500" s="4">
        <f>INDEX(Bd_PF!$I:$I,MATCH(Tab_SuiviOF[[#This Row],[REFERENCE]],Bd_PF!$C:$C,0))</f>
        <v>0.35</v>
      </c>
      <c r="L500" t="str">
        <f>INDEX(Bd_PF!$J:$J,MATCH(Tab_SuiviOF[[#This Row],[REFERENCE]],Bd_PF!$C:$C,0))</f>
        <v>OTS</v>
      </c>
      <c r="M500" t="str">
        <f>INDEX(Bd_PF!$K:$K,MATCH(Tab_SuiviOF[[#This Row],[REFERENCE]],Bd_PF!$C:$C,0))</f>
        <v>Produit pesé</v>
      </c>
      <c r="N500" s="3">
        <v>43166</v>
      </c>
      <c r="O500" s="3">
        <v>43166</v>
      </c>
      <c r="P500" s="5">
        <f>YEAR(Tab_SuiviOF[[#This Row],[DATEFINREVISEE]])</f>
        <v>2018</v>
      </c>
      <c r="Q500" s="5">
        <f>MONTH(Tab_SuiviOF[[#This Row],[DATEFINREVISEE]])</f>
        <v>3</v>
      </c>
      <c r="R500" s="5">
        <f>WEEKNUM(Tab_SuiviOF[[#This Row],[DATEFINREVISEE]],21)</f>
        <v>10</v>
      </c>
      <c r="S500">
        <v>324</v>
      </c>
      <c r="T500">
        <v>324</v>
      </c>
      <c r="U500">
        <v>323</v>
      </c>
      <c r="V500" s="4">
        <f>Tab_SuiviOF[[#This Row],[QTEBL]]*Tab_SuiviOF[[#This Row],[POIDS NET]]</f>
        <v>113.05</v>
      </c>
      <c r="W500" s="4">
        <f>IFERROR(INDEX(Bd_MÉLANGES!$I:$I,MATCH('Bd_FABRICATIONS PF'!$G:$G,Bd_MÉLANGES!$J:$J,0)),0)</f>
        <v>115.1</v>
      </c>
      <c r="X500" s="4">
        <f>IFERROR(INDEX(Bd_MÉLANGES!$K:$K,MATCH(Tab_SuiviOF[[#This Row],[LOT A PRENDRE EN COMPTE]],Bd_MÉLANGES!$J:$J,0)),0)</f>
        <v>114.00999999999999</v>
      </c>
    </row>
    <row r="501" spans="1:24" hidden="1" x14ac:dyDescent="0.2">
      <c r="A501">
        <v>102</v>
      </c>
      <c r="B501">
        <v>5</v>
      </c>
      <c r="C501">
        <v>41629</v>
      </c>
      <c r="D501">
        <v>689707</v>
      </c>
      <c r="E501">
        <v>46487</v>
      </c>
      <c r="F501" t="str">
        <f t="array" ref="F501">INDEX(Bd_VENTILATIONS!$G:$G,MATCH(Tab_SuiviOF[[#This Row],[REFERENCE]]&amp;Tab_SuiviOF[[#This Row],[BLNO]],Bd_VENTILATIONS!$F:$F&amp;Bd_VENTILATIONS!$D:$D,0))</f>
        <v>A066M03-6</v>
      </c>
      <c r="G501" t="str">
        <f>IFERROR(MID(Tab_SuiviOF[[#This Row],[LOT]],1,SEARCH("-",Tab_SuiviOF[[#This Row],[LOT]])-1),Tab_SuiviOF[[#This Row],[LOT]])</f>
        <v>A066M03</v>
      </c>
      <c r="H501" t="s">
        <v>79</v>
      </c>
      <c r="I501" t="str">
        <f>INDEX(Bd_PF!$E:$E,MATCH(Tab_SuiviOF[[#This Row],[REFERENCE]],Bd_PF!$C:$C,0))</f>
        <v>Bouillon de volaille SANS GLUTAMATE 1.5KG "BRAKE"</v>
      </c>
      <c r="J501" t="str">
        <f>INDEX(Bd_PF!$D:$D,MATCH(Tab_SuiviOF[[#This Row],[REFERENCE]],Bd_PF!$C:$C,0))</f>
        <v>SF01432</v>
      </c>
      <c r="K501" s="4">
        <f>INDEX(Bd_PF!$I:$I,MATCH(Tab_SuiviOF[[#This Row],[REFERENCE]],Bd_PF!$C:$C,0))</f>
        <v>1.5</v>
      </c>
      <c r="L501" t="str">
        <f>INDEX(Bd_PF!$J:$J,MATCH(Tab_SuiviOF[[#This Row],[REFERENCE]],Bd_PF!$C:$C,0))</f>
        <v>Boite plastique</v>
      </c>
      <c r="M501" t="str">
        <f>INDEX(Bd_PF!$K:$K,MATCH(Tab_SuiviOF[[#This Row],[REFERENCE]],Bd_PF!$C:$C,0))</f>
        <v>Produit pesé</v>
      </c>
      <c r="N501" s="3">
        <v>43166</v>
      </c>
      <c r="O501" s="3">
        <v>43166</v>
      </c>
      <c r="P501" s="5">
        <f>YEAR(Tab_SuiviOF[[#This Row],[DATEFINREVISEE]])</f>
        <v>2018</v>
      </c>
      <c r="Q501" s="5">
        <f>MONTH(Tab_SuiviOF[[#This Row],[DATEFINREVISEE]])</f>
        <v>3</v>
      </c>
      <c r="R501" s="5">
        <f>WEEKNUM(Tab_SuiviOF[[#This Row],[DATEFINREVISEE]],21)</f>
        <v>10</v>
      </c>
      <c r="S501">
        <v>432</v>
      </c>
      <c r="T501">
        <v>432</v>
      </c>
      <c r="U501">
        <v>431</v>
      </c>
      <c r="V501" s="4">
        <f>Tab_SuiviOF[[#This Row],[QTEBL]]*Tab_SuiviOF[[#This Row],[POIDS NET]]</f>
        <v>646.5</v>
      </c>
      <c r="W501" s="4">
        <f>IFERROR(INDEX(Bd_MÉLANGES!$I:$I,MATCH('Bd_FABRICATIONS PF'!$G:$G,Bd_MÉLANGES!$J:$J,0)),0)</f>
        <v>648.70000000000005</v>
      </c>
      <c r="X501" s="4">
        <f>IFERROR(INDEX(Bd_MÉLANGES!$K:$K,MATCH(Tab_SuiviOF[[#This Row],[LOT A PRENDRE EN COMPTE]],Bd_MÉLANGES!$J:$J,0)),0)</f>
        <v>648.00000000000011</v>
      </c>
    </row>
    <row r="502" spans="1:24" hidden="1" x14ac:dyDescent="0.2">
      <c r="A502">
        <v>102</v>
      </c>
      <c r="B502">
        <v>5</v>
      </c>
      <c r="C502">
        <v>41673</v>
      </c>
      <c r="D502">
        <v>690423</v>
      </c>
      <c r="E502">
        <v>46483</v>
      </c>
      <c r="F502" t="str">
        <f t="array" ref="F502">INDEX(Bd_VENTILATIONS!$G:$G,MATCH(Tab_SuiviOF[[#This Row],[REFERENCE]]&amp;Tab_SuiviOF[[#This Row],[BLNO]],Bd_VENTILATIONS!$F:$F&amp;Bd_VENTILATIONS!$D:$D,0))</f>
        <v>A066M01-6</v>
      </c>
      <c r="G502" t="str">
        <f>IFERROR(MID(Tab_SuiviOF[[#This Row],[LOT]],1,SEARCH("-",Tab_SuiviOF[[#This Row],[LOT]])-1),Tab_SuiviOF[[#This Row],[LOT]])</f>
        <v>A066M01</v>
      </c>
      <c r="H502" t="s">
        <v>64</v>
      </c>
      <c r="I502" t="str">
        <f>INDEX(Bd_PF!$E:$E,MATCH(Tab_SuiviOF[[#This Row],[REFERENCE]],Bd_PF!$C:$C,0))</f>
        <v>Bouillon de légumes SANS GLUTAMATE  "BRAKE"</v>
      </c>
      <c r="J502" t="str">
        <f>INDEX(Bd_PF!$D:$D,MATCH(Tab_SuiviOF[[#This Row],[REFERENCE]],Bd_PF!$C:$C,0))</f>
        <v>SF01390</v>
      </c>
      <c r="K502" s="4">
        <f>INDEX(Bd_PF!$I:$I,MATCH(Tab_SuiviOF[[#This Row],[REFERENCE]],Bd_PF!$C:$C,0))</f>
        <v>1.5</v>
      </c>
      <c r="L502" t="str">
        <f>INDEX(Bd_PF!$J:$J,MATCH(Tab_SuiviOF[[#This Row],[REFERENCE]],Bd_PF!$C:$C,0))</f>
        <v>Boite plastique</v>
      </c>
      <c r="M502" t="str">
        <f>INDEX(Bd_PF!$K:$K,MATCH(Tab_SuiviOF[[#This Row],[REFERENCE]],Bd_PF!$C:$C,0))</f>
        <v>Produit pesé</v>
      </c>
      <c r="N502" s="3">
        <v>43166</v>
      </c>
      <c r="O502" s="3">
        <v>43166</v>
      </c>
      <c r="P502" s="5">
        <f>YEAR(Tab_SuiviOF[[#This Row],[DATEFINREVISEE]])</f>
        <v>2018</v>
      </c>
      <c r="Q502" s="5">
        <f>MONTH(Tab_SuiviOF[[#This Row],[DATEFINREVISEE]])</f>
        <v>3</v>
      </c>
      <c r="R502" s="5">
        <f>WEEKNUM(Tab_SuiviOF[[#This Row],[DATEFINREVISEE]],21)</f>
        <v>10</v>
      </c>
      <c r="S502">
        <v>288</v>
      </c>
      <c r="T502">
        <v>288</v>
      </c>
      <c r="U502">
        <v>286</v>
      </c>
      <c r="V502" s="4">
        <f>Tab_SuiviOF[[#This Row],[QTEBL]]*Tab_SuiviOF[[#This Row],[POIDS NET]]</f>
        <v>429</v>
      </c>
      <c r="W502" s="4">
        <f>IFERROR(INDEX(Bd_MÉLANGES!$I:$I,MATCH('Bd_FABRICATIONS PF'!$G:$G,Bd_MÉLANGES!$J:$J,0)),0)</f>
        <v>432.7</v>
      </c>
      <c r="X502" s="4">
        <f>IFERROR(INDEX(Bd_MÉLANGES!$K:$K,MATCH(Tab_SuiviOF[[#This Row],[LOT A PRENDRE EN COMPTE]],Bd_MÉLANGES!$J:$J,0)),0)</f>
        <v>432.00000000000011</v>
      </c>
    </row>
    <row r="503" spans="1:24" hidden="1" x14ac:dyDescent="0.2">
      <c r="A503">
        <v>102</v>
      </c>
      <c r="B503">
        <v>5</v>
      </c>
      <c r="C503">
        <v>41776</v>
      </c>
      <c r="D503">
        <v>691748</v>
      </c>
      <c r="E503">
        <v>46482</v>
      </c>
      <c r="F503" t="str">
        <f t="array" ref="F503">INDEX(Bd_VENTILATIONS!$G:$G,MATCH(Tab_SuiviOF[[#This Row],[REFERENCE]]&amp;Tab_SuiviOF[[#This Row],[BLNO]],Bd_VENTILATIONS!$F:$F&amp;Bd_VENTILATIONS!$D:$D,0))</f>
        <v>A064M02-1</v>
      </c>
      <c r="G503" t="str">
        <f>IFERROR(MID(Tab_SuiviOF[[#This Row],[LOT]],1,SEARCH("-",Tab_SuiviOF[[#This Row],[LOT]])-1),Tab_SuiviOF[[#This Row],[LOT]])</f>
        <v>A064M02</v>
      </c>
      <c r="H503" t="s">
        <v>1154</v>
      </c>
      <c r="I503" t="str">
        <f>INDEX(Bd_PF!$E:$E,MATCH(Tab_SuiviOF[[#This Row],[REFERENCE]],Bd_PF!$C:$C,0))</f>
        <v>Céréal'nut HP+ saveur biscuit bte 900 g (ALLERGENES)</v>
      </c>
      <c r="J503" t="str">
        <f>INDEX(Bd_PF!$D:$D,MATCH(Tab_SuiviOF[[#This Row],[REFERENCE]],Bd_PF!$C:$C,0))</f>
        <v>SF01220</v>
      </c>
      <c r="K503" s="4">
        <f>INDEX(Bd_PF!$I:$I,MATCH(Tab_SuiviOF[[#This Row],[REFERENCE]],Bd_PF!$C:$C,0))</f>
        <v>0.9</v>
      </c>
      <c r="L503" t="str">
        <f>INDEX(Bd_PF!$J:$J,MATCH(Tab_SuiviOF[[#This Row],[REFERENCE]],Bd_PF!$C:$C,0))</f>
        <v>OTS</v>
      </c>
      <c r="M503" t="str">
        <f>INDEX(Bd_PF!$K:$K,MATCH(Tab_SuiviOF[[#This Row],[REFERENCE]],Bd_PF!$C:$C,0))</f>
        <v>Produit pesé</v>
      </c>
      <c r="N503" s="3">
        <v>43166</v>
      </c>
      <c r="O503" s="3">
        <v>43166</v>
      </c>
      <c r="P503" s="5">
        <f>YEAR(Tab_SuiviOF[[#This Row],[DATEFINREVISEE]])</f>
        <v>2018</v>
      </c>
      <c r="Q503" s="5">
        <f>MONTH(Tab_SuiviOF[[#This Row],[DATEFINREVISEE]])</f>
        <v>3</v>
      </c>
      <c r="R503" s="5">
        <f>WEEKNUM(Tab_SuiviOF[[#This Row],[DATEFINREVISEE]],21)</f>
        <v>10</v>
      </c>
      <c r="S503">
        <v>756</v>
      </c>
      <c r="T503">
        <v>756</v>
      </c>
      <c r="U503">
        <v>754</v>
      </c>
      <c r="V503" s="4">
        <f>Tab_SuiviOF[[#This Row],[QTEBL]]*Tab_SuiviOF[[#This Row],[POIDS NET]]</f>
        <v>678.6</v>
      </c>
      <c r="W503" s="4">
        <f>IFERROR(INDEX(Bd_MÉLANGES!$I:$I,MATCH('Bd_FABRICATIONS PF'!$G:$G,Bd_MÉLANGES!$J:$J,0)),0)</f>
        <v>676.3</v>
      </c>
      <c r="X503" s="4">
        <f>IFERROR(INDEX(Bd_MÉLANGES!$K:$K,MATCH(Tab_SuiviOF[[#This Row],[LOT A PRENDRE EN COMPTE]],Bd_MÉLANGES!$J:$J,0)),0)</f>
        <v>681.0200000000001</v>
      </c>
    </row>
    <row r="504" spans="1:24" hidden="1" x14ac:dyDescent="0.2">
      <c r="A504">
        <v>102</v>
      </c>
      <c r="B504">
        <v>5</v>
      </c>
      <c r="C504">
        <v>41789</v>
      </c>
      <c r="D504">
        <v>692023</v>
      </c>
      <c r="E504">
        <v>46486</v>
      </c>
      <c r="F504" t="str">
        <f t="array" ref="F504">INDEX(Bd_VENTILATIONS!$G:$G,MATCH(Tab_SuiviOF[[#This Row],[REFERENCE]]&amp;Tab_SuiviOF[[#This Row],[BLNO]],Bd_VENTILATIONS!$F:$F&amp;Bd_VENTILATIONS!$D:$D,0))</f>
        <v>A064MR04-2</v>
      </c>
      <c r="G504" t="str">
        <f>IFERROR(MID(Tab_SuiviOF[[#This Row],[LOT]],1,SEARCH("-",Tab_SuiviOF[[#This Row],[LOT]])-1),Tab_SuiviOF[[#This Row],[LOT]])</f>
        <v>A064MR04</v>
      </c>
      <c r="H504" t="s">
        <v>1162</v>
      </c>
      <c r="I504" t="str">
        <f>INDEX(Bd_PF!$E:$E,MATCH(Tab_SuiviOF[[#This Row],[REFERENCE]],Bd_PF!$C:$C,0))</f>
        <v>Céréal'nut HP+ avec édulcorants saveur biscuit sachet 50 g (ALLERGENES)</v>
      </c>
      <c r="J504" t="str">
        <f>INDEX(Bd_PF!$D:$D,MATCH(Tab_SuiviOF[[#This Row],[REFERENCE]],Bd_PF!$C:$C,0))</f>
        <v>SF01221</v>
      </c>
      <c r="K504" s="4">
        <f>INDEX(Bd_PF!$I:$I,MATCH(Tab_SuiviOF[[#This Row],[REFERENCE]],Bd_PF!$C:$C,0))</f>
        <v>0.05</v>
      </c>
      <c r="L504" t="str">
        <f>INDEX(Bd_PF!$J:$J,MATCH(Tab_SuiviOF[[#This Row],[REFERENCE]],Bd_PF!$C:$C,0))</f>
        <v>Tecse</v>
      </c>
      <c r="M504" t="str">
        <f>INDEX(Bd_PF!$K:$K,MATCH(Tab_SuiviOF[[#This Row],[REFERENCE]],Bd_PF!$C:$C,0))</f>
        <v>Produit pesé</v>
      </c>
      <c r="N504" s="3">
        <v>43166</v>
      </c>
      <c r="O504" s="3">
        <v>43166</v>
      </c>
      <c r="P504" s="5">
        <f>YEAR(Tab_SuiviOF[[#This Row],[DATEFINREVISEE]])</f>
        <v>2018</v>
      </c>
      <c r="Q504" s="5">
        <f>MONTH(Tab_SuiviOF[[#This Row],[DATEFINREVISEE]])</f>
        <v>3</v>
      </c>
      <c r="R504" s="5">
        <f>WEEKNUM(Tab_SuiviOF[[#This Row],[DATEFINREVISEE]],21)</f>
        <v>10</v>
      </c>
      <c r="S504">
        <v>3240</v>
      </c>
      <c r="T504">
        <v>3240</v>
      </c>
      <c r="U504">
        <v>3102</v>
      </c>
      <c r="V504" s="4">
        <f>Tab_SuiviOF[[#This Row],[QTEBL]]*Tab_SuiviOF[[#This Row],[POIDS NET]]</f>
        <v>155.10000000000002</v>
      </c>
      <c r="W504" s="4">
        <f>IFERROR(INDEX(Bd_MÉLANGES!$I:$I,MATCH('Bd_FABRICATIONS PF'!$G:$G,Bd_MÉLANGES!$J:$J,0)),0)</f>
        <v>0</v>
      </c>
      <c r="X504" s="4">
        <f>IFERROR(INDEX(Bd_MÉLANGES!$K:$K,MATCH(Tab_SuiviOF[[#This Row],[LOT A PRENDRE EN COMPTE]],Bd_MÉLANGES!$J:$J,0)),0)</f>
        <v>0</v>
      </c>
    </row>
    <row r="505" spans="1:24" hidden="1" x14ac:dyDescent="0.2">
      <c r="A505">
        <v>102</v>
      </c>
      <c r="B505">
        <v>5</v>
      </c>
      <c r="C505">
        <v>41795</v>
      </c>
      <c r="D505">
        <v>692134</v>
      </c>
      <c r="E505">
        <v>46508</v>
      </c>
      <c r="F505" t="str">
        <f t="array" ref="F505">INDEX(Bd_VENTILATIONS!$G:$G,MATCH(Tab_SuiviOF[[#This Row],[REFERENCE]]&amp;Tab_SuiviOF[[#This Row],[BLNO]],Bd_VENTILATIONS!$F:$F&amp;Bd_VENTILATIONS!$D:$D,0))</f>
        <v>AS10PU01-7</v>
      </c>
      <c r="G505" t="str">
        <f>IFERROR(MID(Tab_SuiviOF[[#This Row],[LOT]],1,SEARCH("-",Tab_SuiviOF[[#This Row],[LOT]])-1),Tab_SuiviOF[[#This Row],[LOT]])</f>
        <v>AS10PU01</v>
      </c>
      <c r="H505" t="s">
        <v>289</v>
      </c>
      <c r="I505" t="str">
        <f>INDEX(Bd_PF!$E:$E,MATCH(Tab_SuiviOF[[#This Row],[REFERENCE]],Bd_PF!$C:$C,0))</f>
        <v>Purée grand-mère salée sac 15 kg</v>
      </c>
      <c r="J505" t="str">
        <f>INDEX(Bd_PF!$D:$D,MATCH(Tab_SuiviOF[[#This Row],[REFERENCE]],Bd_PF!$C:$C,0))</f>
        <v>SF01288</v>
      </c>
      <c r="K505" s="4">
        <f>INDEX(Bd_PF!$I:$I,MATCH(Tab_SuiviOF[[#This Row],[REFERENCE]],Bd_PF!$C:$C,0))</f>
        <v>15</v>
      </c>
      <c r="L505" t="str">
        <f>INDEX(Bd_PF!$J:$J,MATCH(Tab_SuiviOF[[#This Row],[REFERENCE]],Bd_PF!$C:$C,0))</f>
        <v>Purée</v>
      </c>
      <c r="M505" t="str">
        <f>INDEX(Bd_PF!$K:$K,MATCH(Tab_SuiviOF[[#This Row],[REFERENCE]],Bd_PF!$C:$C,0))</f>
        <v>Purée</v>
      </c>
      <c r="N505" s="3">
        <v>43166</v>
      </c>
      <c r="O505" s="3">
        <v>43166</v>
      </c>
      <c r="P505" s="5">
        <f>YEAR(Tab_SuiviOF[[#This Row],[DATEFINREVISEE]])</f>
        <v>2018</v>
      </c>
      <c r="Q505" s="5">
        <f>MONTH(Tab_SuiviOF[[#This Row],[DATEFINREVISEE]])</f>
        <v>3</v>
      </c>
      <c r="R505" s="5">
        <f>WEEKNUM(Tab_SuiviOF[[#This Row],[DATEFINREVISEE]],21)</f>
        <v>10</v>
      </c>
      <c r="S505">
        <v>280</v>
      </c>
      <c r="T505">
        <v>280</v>
      </c>
      <c r="U505">
        <v>280</v>
      </c>
      <c r="V505" s="4">
        <f>Tab_SuiviOF[[#This Row],[QTEBL]]*Tab_SuiviOF[[#This Row],[POIDS NET]]</f>
        <v>4200</v>
      </c>
      <c r="W505" s="4">
        <f>IFERROR(INDEX(Bd_MÉLANGES!$I:$I,MATCH('Bd_FABRICATIONS PF'!$G:$G,Bd_MÉLANGES!$J:$J,0)),0)</f>
        <v>0</v>
      </c>
      <c r="X505" s="4">
        <f>IFERROR(INDEX(Bd_MÉLANGES!$K:$K,MATCH(Tab_SuiviOF[[#This Row],[LOT A PRENDRE EN COMPTE]],Bd_MÉLANGES!$J:$J,0)),0)</f>
        <v>0</v>
      </c>
    </row>
    <row r="506" spans="1:24" hidden="1" x14ac:dyDescent="0.2">
      <c r="A506">
        <v>102</v>
      </c>
      <c r="B506">
        <v>5</v>
      </c>
      <c r="C506">
        <v>41796</v>
      </c>
      <c r="D506">
        <v>692231</v>
      </c>
      <c r="E506">
        <v>46490</v>
      </c>
      <c r="F506" t="str">
        <f t="array" ref="F506">INDEX(Bd_VENTILATIONS!$G:$G,MATCH(Tab_SuiviOF[[#This Row],[REFERENCE]]&amp;Tab_SuiviOF[[#This Row],[BLNO]],Bd_VENTILATIONS!$F:$F&amp;Bd_VENTILATIONS!$D:$D,0))</f>
        <v>A045MR01-1</v>
      </c>
      <c r="G506" t="str">
        <f>IFERROR(MID(Tab_SuiviOF[[#This Row],[LOT]],1,SEARCH("-",Tab_SuiviOF[[#This Row],[LOT]])-1),Tab_SuiviOF[[#This Row],[LOT]])</f>
        <v>A045MR01</v>
      </c>
      <c r="H506" t="s">
        <v>631</v>
      </c>
      <c r="I506" t="str">
        <f>INDEX(Bd_PF!$E:$E,MATCH(Tab_SuiviOF[[#This Row],[REFERENCE]],Bd_PF!$C:$C,0))</f>
        <v>Gelée claire perlée boite 1 kg 250 Cookalim</v>
      </c>
      <c r="J506" t="str">
        <f>INDEX(Bd_PF!$D:$D,MATCH(Tab_SuiviOF[[#This Row],[REFERENCE]],Bd_PF!$C:$C,0))</f>
        <v>SF00901</v>
      </c>
      <c r="K506" s="4">
        <f>INDEX(Bd_PF!$I:$I,MATCH(Tab_SuiviOF[[#This Row],[REFERENCE]],Bd_PF!$C:$C,0))</f>
        <v>1.25</v>
      </c>
      <c r="L506" t="str">
        <f>INDEX(Bd_PF!$J:$J,MATCH(Tab_SuiviOF[[#This Row],[REFERENCE]],Bd_PF!$C:$C,0))</f>
        <v>OTS</v>
      </c>
      <c r="M506" t="str">
        <f>INDEX(Bd_PF!$K:$K,MATCH(Tab_SuiviOF[[#This Row],[REFERENCE]],Bd_PF!$C:$C,0))</f>
        <v>Produit pesé</v>
      </c>
      <c r="N506" s="3">
        <v>43166</v>
      </c>
      <c r="O506" s="3">
        <v>43166</v>
      </c>
      <c r="P506" s="5">
        <f>YEAR(Tab_SuiviOF[[#This Row],[DATEFINREVISEE]])</f>
        <v>2018</v>
      </c>
      <c r="Q506" s="5">
        <f>MONTH(Tab_SuiviOF[[#This Row],[DATEFINREVISEE]])</f>
        <v>3</v>
      </c>
      <c r="R506" s="5">
        <f>WEEKNUM(Tab_SuiviOF[[#This Row],[DATEFINREVISEE]],21)</f>
        <v>10</v>
      </c>
      <c r="S506">
        <v>270</v>
      </c>
      <c r="T506">
        <v>270</v>
      </c>
      <c r="U506">
        <v>266</v>
      </c>
      <c r="V506" s="4">
        <f>Tab_SuiviOF[[#This Row],[QTEBL]]*Tab_SuiviOF[[#This Row],[POIDS NET]]</f>
        <v>332.5</v>
      </c>
      <c r="W506" s="4">
        <f>IFERROR(INDEX(Bd_MÉLANGES!$I:$I,MATCH('Bd_FABRICATIONS PF'!$G:$G,Bd_MÉLANGES!$J:$J,0)),0)</f>
        <v>0</v>
      </c>
      <c r="X506" s="4">
        <f>IFERROR(INDEX(Bd_MÉLANGES!$K:$K,MATCH(Tab_SuiviOF[[#This Row],[LOT A PRENDRE EN COMPTE]],Bd_MÉLANGES!$J:$J,0)),0)</f>
        <v>0</v>
      </c>
    </row>
    <row r="507" spans="1:24" hidden="1" x14ac:dyDescent="0.2">
      <c r="A507">
        <v>102</v>
      </c>
      <c r="B507">
        <v>5</v>
      </c>
      <c r="C507">
        <v>41801</v>
      </c>
      <c r="D507">
        <v>692275</v>
      </c>
      <c r="E507">
        <v>46493</v>
      </c>
      <c r="F507" t="str">
        <f t="array" ref="F507">INDEX(Bd_VENTILATIONS!$G:$G,MATCH(Tab_SuiviOF[[#This Row],[REFERENCE]]&amp;Tab_SuiviOF[[#This Row],[BLNO]],Bd_VENTILATIONS!$F:$F&amp;Bd_VENTILATIONS!$D:$D,0))</f>
        <v>AS10PU01-7</v>
      </c>
      <c r="G507" t="str">
        <f>IFERROR(MID(Tab_SuiviOF[[#This Row],[LOT]],1,SEARCH("-",Tab_SuiviOF[[#This Row],[LOT]])-1),Tab_SuiviOF[[#This Row],[LOT]])</f>
        <v>AS10PU01</v>
      </c>
      <c r="H507" t="s">
        <v>285</v>
      </c>
      <c r="I507" t="str">
        <f>INDEX(Bd_PF!$E:$E,MATCH(Tab_SuiviOF[[#This Row],[REFERENCE]],Bd_PF!$C:$C,0))</f>
        <v>Purée grand-mère salée sac 5 kg</v>
      </c>
      <c r="J507" t="str">
        <f>INDEX(Bd_PF!$D:$D,MATCH(Tab_SuiviOF[[#This Row],[REFERENCE]],Bd_PF!$C:$C,0))</f>
        <v>SF01288</v>
      </c>
      <c r="K507" s="4">
        <f>INDEX(Bd_PF!$I:$I,MATCH(Tab_SuiviOF[[#This Row],[REFERENCE]],Bd_PF!$C:$C,0))</f>
        <v>5</v>
      </c>
      <c r="L507" t="str">
        <f>INDEX(Bd_PF!$J:$J,MATCH(Tab_SuiviOF[[#This Row],[REFERENCE]],Bd_PF!$C:$C,0))</f>
        <v>Purée</v>
      </c>
      <c r="M507" t="str">
        <f>INDEX(Bd_PF!$K:$K,MATCH(Tab_SuiviOF[[#This Row],[REFERENCE]],Bd_PF!$C:$C,0))</f>
        <v>Purée</v>
      </c>
      <c r="N507" s="3">
        <v>43166</v>
      </c>
      <c r="O507" s="3">
        <v>43166</v>
      </c>
      <c r="P507" s="5">
        <f>YEAR(Tab_SuiviOF[[#This Row],[DATEFINREVISEE]])</f>
        <v>2018</v>
      </c>
      <c r="Q507" s="5">
        <f>MONTH(Tab_SuiviOF[[#This Row],[DATEFINREVISEE]])</f>
        <v>3</v>
      </c>
      <c r="R507" s="5">
        <f>WEEKNUM(Tab_SuiviOF[[#This Row],[DATEFINREVISEE]],21)</f>
        <v>10</v>
      </c>
      <c r="S507">
        <v>180</v>
      </c>
      <c r="T507">
        <v>180</v>
      </c>
      <c r="U507">
        <v>180</v>
      </c>
      <c r="V507" s="4">
        <f>Tab_SuiviOF[[#This Row],[QTEBL]]*Tab_SuiviOF[[#This Row],[POIDS NET]]</f>
        <v>900</v>
      </c>
      <c r="W507" s="4">
        <f>IFERROR(INDEX(Bd_MÉLANGES!$I:$I,MATCH('Bd_FABRICATIONS PF'!$G:$G,Bd_MÉLANGES!$J:$J,0)),0)</f>
        <v>0</v>
      </c>
      <c r="X507" s="4">
        <f>IFERROR(INDEX(Bd_MÉLANGES!$K:$K,MATCH(Tab_SuiviOF[[#This Row],[LOT A PRENDRE EN COMPTE]],Bd_MÉLANGES!$J:$J,0)),0)</f>
        <v>0</v>
      </c>
    </row>
    <row r="508" spans="1:24" hidden="1" x14ac:dyDescent="0.2">
      <c r="A508">
        <v>102</v>
      </c>
      <c r="B508">
        <v>5</v>
      </c>
      <c r="C508">
        <v>41615</v>
      </c>
      <c r="D508">
        <v>689547</v>
      </c>
      <c r="E508">
        <v>46504</v>
      </c>
      <c r="F508" t="str">
        <f t="array" ref="F508">INDEX(Bd_VENTILATIONS!$G:$G,MATCH(Tab_SuiviOF[[#This Row],[REFERENCE]]&amp;Tab_SuiviOF[[#This Row],[BLNO]],Bd_VENTILATIONS!$F:$F&amp;Bd_VENTILATIONS!$D:$D,0))</f>
        <v>A066M02-3</v>
      </c>
      <c r="G508" t="str">
        <f>IFERROR(MID(Tab_SuiviOF[[#This Row],[LOT]],1,SEARCH("-",Tab_SuiviOF[[#This Row],[LOT]])-1),Tab_SuiviOF[[#This Row],[LOT]])</f>
        <v>A066M02</v>
      </c>
      <c r="H508" t="s">
        <v>554</v>
      </c>
      <c r="I508" t="str">
        <f>INDEX(Bd_PF!$E:$E,MATCH(Tab_SuiviOF[[#This Row],[REFERENCE]],Bd_PF!$C:$C,0))</f>
        <v>Potage instant légumes pauvre en sodium 20g "NUTRISENS PERFORMANCE"</v>
      </c>
      <c r="J508" t="str">
        <f>INDEX(Bd_PF!$D:$D,MATCH(Tab_SuiviOF[[#This Row],[REFERENCE]],Bd_PF!$C:$C,0))</f>
        <v>SF01383</v>
      </c>
      <c r="K508" s="4">
        <f>INDEX(Bd_PF!$I:$I,MATCH(Tab_SuiviOF[[#This Row],[REFERENCE]],Bd_PF!$C:$C,0))</f>
        <v>0.02</v>
      </c>
      <c r="L508" t="str">
        <f>INDEX(Bd_PF!$J:$J,MATCH(Tab_SuiviOF[[#This Row],[REFERENCE]],Bd_PF!$C:$C,0))</f>
        <v>Rovema</v>
      </c>
      <c r="M508" t="str">
        <f>INDEX(Bd_PF!$K:$K,MATCH(Tab_SuiviOF[[#This Row],[REFERENCE]],Bd_PF!$C:$C,0))</f>
        <v>Produit pesé</v>
      </c>
      <c r="N508" s="3">
        <v>43166</v>
      </c>
      <c r="O508" s="3">
        <v>43167</v>
      </c>
      <c r="P508" s="5">
        <f>YEAR(Tab_SuiviOF[[#This Row],[DATEFINREVISEE]])</f>
        <v>2018</v>
      </c>
      <c r="Q508" s="5">
        <f>MONTH(Tab_SuiviOF[[#This Row],[DATEFINREVISEE]])</f>
        <v>3</v>
      </c>
      <c r="R508" s="5">
        <f>WEEKNUM(Tab_SuiviOF[[#This Row],[DATEFINREVISEE]],21)</f>
        <v>10</v>
      </c>
      <c r="S508">
        <v>10000</v>
      </c>
      <c r="T508">
        <v>10000</v>
      </c>
      <c r="U508">
        <v>9600</v>
      </c>
      <c r="V508" s="4">
        <f>Tab_SuiviOF[[#This Row],[QTEBL]]*Tab_SuiviOF[[#This Row],[POIDS NET]]</f>
        <v>192</v>
      </c>
      <c r="W508" s="4">
        <f>IFERROR(INDEX(Bd_MÉLANGES!$I:$I,MATCH('Bd_FABRICATIONS PF'!$G:$G,Bd_MÉLANGES!$J:$J,0)),0)</f>
        <v>200.7</v>
      </c>
      <c r="X508" s="4">
        <f>IFERROR(INDEX(Bd_MÉLANGES!$K:$K,MATCH(Tab_SuiviOF[[#This Row],[LOT A PRENDRE EN COMPTE]],Bd_MÉLANGES!$J:$J,0)),0)</f>
        <v>200</v>
      </c>
    </row>
    <row r="509" spans="1:24" hidden="1" x14ac:dyDescent="0.2">
      <c r="A509">
        <v>102</v>
      </c>
      <c r="B509">
        <v>5</v>
      </c>
      <c r="C509">
        <v>41621</v>
      </c>
      <c r="D509">
        <v>689619</v>
      </c>
      <c r="E509">
        <v>46519</v>
      </c>
      <c r="F509" t="str">
        <f t="array" ref="F509">INDEX(Bd_VENTILATIONS!$G:$G,MATCH(Tab_SuiviOF[[#This Row],[REFERENCE]]&amp;Tab_SuiviOF[[#This Row],[BLNO]],Bd_VENTILATIONS!$F:$F&amp;Bd_VENTILATIONS!$D:$D,0))</f>
        <v>A065M04-2</v>
      </c>
      <c r="G509" t="str">
        <f>IFERROR(MID(Tab_SuiviOF[[#This Row],[LOT]],1,SEARCH("-",Tab_SuiviOF[[#This Row],[LOT]])-1),Tab_SuiviOF[[#This Row],[LOT]])</f>
        <v>A065M04</v>
      </c>
      <c r="H509" t="s">
        <v>750</v>
      </c>
      <c r="I509" t="str">
        <f>INDEX(Bd_PF!$E:$E,MATCH(Tab_SuiviOF[[#This Row],[REFERENCE]],Bd_PF!$C:$C,0))</f>
        <v>Velouté de légumes variés HP HC - sachet 70g - Tonus Line</v>
      </c>
      <c r="J509" t="str">
        <f>INDEX(Bd_PF!$D:$D,MATCH(Tab_SuiviOF[[#This Row],[REFERENCE]],Bd_PF!$C:$C,0))</f>
        <v>SF00983</v>
      </c>
      <c r="K509" s="4">
        <f>INDEX(Bd_PF!$I:$I,MATCH(Tab_SuiviOF[[#This Row],[REFERENCE]],Bd_PF!$C:$C,0))</f>
        <v>7.0000000000000007E-2</v>
      </c>
      <c r="L509" t="str">
        <f>INDEX(Bd_PF!$J:$J,MATCH(Tab_SuiviOF[[#This Row],[REFERENCE]],Bd_PF!$C:$C,0))</f>
        <v>Tecse</v>
      </c>
      <c r="M509" t="str">
        <f>INDEX(Bd_PF!$K:$K,MATCH(Tab_SuiviOF[[#This Row],[REFERENCE]],Bd_PF!$C:$C,0))</f>
        <v>Produit pesé</v>
      </c>
      <c r="N509" s="3">
        <v>43167</v>
      </c>
      <c r="O509" s="3">
        <v>43167</v>
      </c>
      <c r="P509" s="5">
        <f>YEAR(Tab_SuiviOF[[#This Row],[DATEFINREVISEE]])</f>
        <v>2018</v>
      </c>
      <c r="Q509" s="5">
        <f>MONTH(Tab_SuiviOF[[#This Row],[DATEFINREVISEE]])</f>
        <v>3</v>
      </c>
      <c r="R509" s="5">
        <f>WEEKNUM(Tab_SuiviOF[[#This Row],[DATEFINREVISEE]],21)</f>
        <v>10</v>
      </c>
      <c r="S509">
        <v>5184</v>
      </c>
      <c r="T509">
        <v>5184</v>
      </c>
      <c r="U509">
        <v>5103</v>
      </c>
      <c r="V509" s="4">
        <f>Tab_SuiviOF[[#This Row],[QTEBL]]*Tab_SuiviOF[[#This Row],[POIDS NET]]</f>
        <v>357.21000000000004</v>
      </c>
      <c r="W509" s="4">
        <f>IFERROR(INDEX(Bd_MÉLANGES!$I:$I,MATCH('Bd_FABRICATIONS PF'!$G:$G,Bd_MÉLANGES!$J:$J,0)),0)</f>
        <v>364.5</v>
      </c>
      <c r="X509" s="4">
        <f>IFERROR(INDEX(Bd_MÉLANGES!$K:$K,MATCH(Tab_SuiviOF[[#This Row],[LOT A PRENDRE EN COMPTE]],Bd_MÉLANGES!$J:$J,0)),0)</f>
        <v>362.96</v>
      </c>
    </row>
    <row r="510" spans="1:24" hidden="1" x14ac:dyDescent="0.2">
      <c r="A510">
        <v>102</v>
      </c>
      <c r="B510">
        <v>5</v>
      </c>
      <c r="C510">
        <v>41627</v>
      </c>
      <c r="D510">
        <v>689683</v>
      </c>
      <c r="E510">
        <v>46500</v>
      </c>
      <c r="F510" t="str">
        <f t="array" ref="F510">INDEX(Bd_VENTILATIONS!$G:$G,MATCH(Tab_SuiviOF[[#This Row],[REFERENCE]]&amp;Tab_SuiviOF[[#This Row],[BLNO]],Bd_VENTILATIONS!$F:$F&amp;Bd_VENTILATIONS!$D:$D,0))</f>
        <v>A065M08-1</v>
      </c>
      <c r="G510" t="str">
        <f>IFERROR(MID(Tab_SuiviOF[[#This Row],[LOT]],1,SEARCH("-",Tab_SuiviOF[[#This Row],[LOT]])-1),Tab_SuiviOF[[#This Row],[LOT]])</f>
        <v>A065M08</v>
      </c>
      <c r="H510" t="s">
        <v>1029</v>
      </c>
      <c r="I510" t="str">
        <f>INDEX(Bd_PF!$E:$E,MATCH(Tab_SuiviOF[[#This Row],[REFERENCE]],Bd_PF!$C:$C,0))</f>
        <v>Mixé veau printanière bte 350 g "TOL"</v>
      </c>
      <c r="J510" t="str">
        <f>INDEX(Bd_PF!$D:$D,MATCH(Tab_SuiviOF[[#This Row],[REFERENCE]],Bd_PF!$C:$C,0))</f>
        <v>SF01158</v>
      </c>
      <c r="K510" s="4">
        <f>INDEX(Bd_PF!$I:$I,MATCH(Tab_SuiviOF[[#This Row],[REFERENCE]],Bd_PF!$C:$C,0))</f>
        <v>0.35</v>
      </c>
      <c r="L510" t="str">
        <f>INDEX(Bd_PF!$J:$J,MATCH(Tab_SuiviOF[[#This Row],[REFERENCE]],Bd_PF!$C:$C,0))</f>
        <v>OTS</v>
      </c>
      <c r="M510" t="str">
        <f>INDEX(Bd_PF!$K:$K,MATCH(Tab_SuiviOF[[#This Row],[REFERENCE]],Bd_PF!$C:$C,0))</f>
        <v>Produit pesé</v>
      </c>
      <c r="N510" s="3">
        <v>43167</v>
      </c>
      <c r="O510" s="3">
        <v>43167</v>
      </c>
      <c r="P510" s="5">
        <f>YEAR(Tab_SuiviOF[[#This Row],[DATEFINREVISEE]])</f>
        <v>2018</v>
      </c>
      <c r="Q510" s="5">
        <f>MONTH(Tab_SuiviOF[[#This Row],[DATEFINREVISEE]])</f>
        <v>3</v>
      </c>
      <c r="R510" s="5">
        <f>WEEKNUM(Tab_SuiviOF[[#This Row],[DATEFINREVISEE]],21)</f>
        <v>10</v>
      </c>
      <c r="S510">
        <v>324</v>
      </c>
      <c r="T510">
        <v>324</v>
      </c>
      <c r="U510">
        <v>322</v>
      </c>
      <c r="V510" s="4">
        <f>Tab_SuiviOF[[#This Row],[QTEBL]]*Tab_SuiviOF[[#This Row],[POIDS NET]]</f>
        <v>112.69999999999999</v>
      </c>
      <c r="W510" s="4">
        <f>IFERROR(INDEX(Bd_MÉLANGES!$I:$I,MATCH('Bd_FABRICATIONS PF'!$G:$G,Bd_MÉLANGES!$J:$J,0)),0)</f>
        <v>114.3</v>
      </c>
      <c r="X510" s="4">
        <f>IFERROR(INDEX(Bd_MÉLANGES!$K:$K,MATCH(Tab_SuiviOF[[#This Row],[LOT A PRENDRE EN COMPTE]],Bd_MÉLANGES!$J:$J,0)),0)</f>
        <v>114.00000000000001</v>
      </c>
    </row>
    <row r="511" spans="1:24" hidden="1" x14ac:dyDescent="0.2">
      <c r="A511">
        <v>102</v>
      </c>
      <c r="B511">
        <v>5</v>
      </c>
      <c r="C511">
        <v>41631</v>
      </c>
      <c r="D511">
        <v>689729</v>
      </c>
      <c r="E511">
        <v>46505</v>
      </c>
      <c r="F511" t="str">
        <f t="array" ref="F511">INDEX(Bd_VENTILATIONS!$G:$G,MATCH(Tab_SuiviOF[[#This Row],[REFERENCE]]&amp;Tab_SuiviOF[[#This Row],[BLNO]],Bd_VENTILATIONS!$F:$F&amp;Bd_VENTILATIONS!$D:$D,0))</f>
        <v>A066M04-1</v>
      </c>
      <c r="G511" t="str">
        <f>IFERROR(MID(Tab_SuiviOF[[#This Row],[LOT]],1,SEARCH("-",Tab_SuiviOF[[#This Row],[LOT]])-1),Tab_SuiviOF[[#This Row],[LOT]])</f>
        <v>A066M04</v>
      </c>
      <c r="H511" t="s">
        <v>278</v>
      </c>
      <c r="I511" t="str">
        <f>INDEX(Bd_PF!$E:$E,MATCH(Tab_SuiviOF[[#This Row],[REFERENCE]],Bd_PF!$C:$C,0))</f>
        <v>30/30 - Boite 0.600 kg "Nutrisens Restauration"</v>
      </c>
      <c r="J511" t="str">
        <f>INDEX(Bd_PF!$D:$D,MATCH(Tab_SuiviOF[[#This Row],[REFERENCE]],Bd_PF!$C:$C,0))</f>
        <v>SF01279</v>
      </c>
      <c r="K511" s="4">
        <f>INDEX(Bd_PF!$I:$I,MATCH(Tab_SuiviOF[[#This Row],[REFERENCE]],Bd_PF!$C:$C,0))</f>
        <v>0.6</v>
      </c>
      <c r="L511" t="str">
        <f>INDEX(Bd_PF!$J:$J,MATCH(Tab_SuiviOF[[#This Row],[REFERENCE]],Bd_PF!$C:$C,0))</f>
        <v>OTS</v>
      </c>
      <c r="M511" t="str">
        <f>INDEX(Bd_PF!$K:$K,MATCH(Tab_SuiviOF[[#This Row],[REFERENCE]],Bd_PF!$C:$C,0))</f>
        <v>Produit pesé</v>
      </c>
      <c r="N511" s="3">
        <v>43167</v>
      </c>
      <c r="O511" s="3">
        <v>43167</v>
      </c>
      <c r="P511" s="5">
        <f>YEAR(Tab_SuiviOF[[#This Row],[DATEFINREVISEE]])</f>
        <v>2018</v>
      </c>
      <c r="Q511" s="5">
        <f>MONTH(Tab_SuiviOF[[#This Row],[DATEFINREVISEE]])</f>
        <v>3</v>
      </c>
      <c r="R511" s="5">
        <f>WEEKNUM(Tab_SuiviOF[[#This Row],[DATEFINREVISEE]],21)</f>
        <v>10</v>
      </c>
      <c r="S511">
        <v>324</v>
      </c>
      <c r="T511">
        <v>324</v>
      </c>
      <c r="U511">
        <v>319</v>
      </c>
      <c r="V511" s="4">
        <f>Tab_SuiviOF[[#This Row],[QTEBL]]*Tab_SuiviOF[[#This Row],[POIDS NET]]</f>
        <v>191.4</v>
      </c>
      <c r="W511" s="4">
        <f>IFERROR(INDEX(Bd_MÉLANGES!$I:$I,MATCH('Bd_FABRICATIONS PF'!$G:$G,Bd_MÉLANGES!$J:$J,0)),0)</f>
        <v>194.3</v>
      </c>
      <c r="X511" s="4">
        <f>IFERROR(INDEX(Bd_MÉLANGES!$K:$K,MATCH(Tab_SuiviOF[[#This Row],[LOT A PRENDRE EN COMPTE]],Bd_MÉLANGES!$J:$J,0)),0)</f>
        <v>194.40999999999997</v>
      </c>
    </row>
    <row r="512" spans="1:24" hidden="1" x14ac:dyDescent="0.2">
      <c r="A512">
        <v>102</v>
      </c>
      <c r="B512">
        <v>5</v>
      </c>
      <c r="C512">
        <v>41797</v>
      </c>
      <c r="D512">
        <v>692237</v>
      </c>
      <c r="E512">
        <v>46521</v>
      </c>
      <c r="F512" t="str">
        <f t="array" ref="F512">INDEX(Bd_VENTILATIONS!$G:$G,MATCH(Tab_SuiviOF[[#This Row],[REFERENCE]]&amp;Tab_SuiviOF[[#This Row],[BLNO]],Bd_VENTILATIONS!$F:$F&amp;Bd_VENTILATIONS!$D:$D,0))</f>
        <v>A067R01-1</v>
      </c>
      <c r="G512" t="str">
        <f>IFERROR(MID(Tab_SuiviOF[[#This Row],[LOT]],1,SEARCH("-",Tab_SuiviOF[[#This Row],[LOT]])-1),Tab_SuiviOF[[#This Row],[LOT]])</f>
        <v>A067R01</v>
      </c>
      <c r="H512" t="s">
        <v>627</v>
      </c>
      <c r="I512" t="str">
        <f>INDEX(Bd_PF!$E:$E,MATCH(Tab_SuiviOF[[#This Row],[REFERENCE]],Bd_PF!$C:$C,0))</f>
        <v>Roux blanc boite 1 kg Cookalim</v>
      </c>
      <c r="J512" t="str">
        <f>INDEX(Bd_PF!$D:$D,MATCH(Tab_SuiviOF[[#This Row],[REFERENCE]],Bd_PF!$C:$C,0))</f>
        <v>SF00843</v>
      </c>
      <c r="K512" s="4">
        <f>INDEX(Bd_PF!$I:$I,MATCH(Tab_SuiviOF[[#This Row],[REFERENCE]],Bd_PF!$C:$C,0))</f>
        <v>1</v>
      </c>
      <c r="L512" t="str">
        <f>INDEX(Bd_PF!$J:$J,MATCH(Tab_SuiviOF[[#This Row],[REFERENCE]],Bd_PF!$C:$C,0))</f>
        <v>OTS</v>
      </c>
      <c r="M512" t="str">
        <f>INDEX(Bd_PF!$K:$K,MATCH(Tab_SuiviOF[[#This Row],[REFERENCE]],Bd_PF!$C:$C,0))</f>
        <v>Reconditionnement</v>
      </c>
      <c r="N512" s="3">
        <v>43167</v>
      </c>
      <c r="O512" s="3">
        <v>43167</v>
      </c>
      <c r="P512" s="5">
        <f>YEAR(Tab_SuiviOF[[#This Row],[DATEFINREVISEE]])</f>
        <v>2018</v>
      </c>
      <c r="Q512" s="5">
        <f>MONTH(Tab_SuiviOF[[#This Row],[DATEFINREVISEE]])</f>
        <v>3</v>
      </c>
      <c r="R512" s="5">
        <f>WEEKNUM(Tab_SuiviOF[[#This Row],[DATEFINREVISEE]],21)</f>
        <v>10</v>
      </c>
      <c r="S512">
        <v>324</v>
      </c>
      <c r="T512">
        <v>324</v>
      </c>
      <c r="U512">
        <v>324</v>
      </c>
      <c r="V512" s="4">
        <f>Tab_SuiviOF[[#This Row],[QTEBL]]*Tab_SuiviOF[[#This Row],[POIDS NET]]</f>
        <v>324</v>
      </c>
      <c r="W512" s="4">
        <f>IFERROR(INDEX(Bd_MÉLANGES!$I:$I,MATCH('Bd_FABRICATIONS PF'!$G:$G,Bd_MÉLANGES!$J:$J,0)),0)</f>
        <v>0</v>
      </c>
      <c r="X512" s="4">
        <f>IFERROR(INDEX(Bd_MÉLANGES!$K:$K,MATCH(Tab_SuiviOF[[#This Row],[LOT A PRENDRE EN COMPTE]],Bd_MÉLANGES!$J:$J,0)),0)</f>
        <v>0</v>
      </c>
    </row>
    <row r="513" spans="1:24" hidden="1" x14ac:dyDescent="0.2">
      <c r="A513">
        <v>102</v>
      </c>
      <c r="B513">
        <v>5</v>
      </c>
      <c r="C513">
        <v>41798</v>
      </c>
      <c r="D513">
        <v>692243</v>
      </c>
      <c r="E513">
        <v>46517</v>
      </c>
      <c r="F513" t="str">
        <f t="array" ref="F513">INDEX(Bd_VENTILATIONS!$G:$G,MATCH(Tab_SuiviOF[[#This Row],[REFERENCE]]&amp;Tab_SuiviOF[[#This Row],[BLNO]],Bd_VENTILATIONS!$F:$F&amp;Bd_VENTILATIONS!$D:$D,0))</f>
        <v>A067R02-6</v>
      </c>
      <c r="G513" t="str">
        <f>IFERROR(MID(Tab_SuiviOF[[#This Row],[LOT]],1,SEARCH("-",Tab_SuiviOF[[#This Row],[LOT]])-1),Tab_SuiviOF[[#This Row],[LOT]])</f>
        <v>A067R02</v>
      </c>
      <c r="H513" t="s">
        <v>42</v>
      </c>
      <c r="I513" t="str">
        <f>INDEX(Bd_PF!$E:$E,MATCH(Tab_SuiviOF[[#This Row],[REFERENCE]],Bd_PF!$C:$C,0))</f>
        <v>Roux blanc - boite 1,5 kg</v>
      </c>
      <c r="J513" t="str">
        <f>INDEX(Bd_PF!$D:$D,MATCH(Tab_SuiviOF[[#This Row],[REFERENCE]],Bd_PF!$C:$C,0))</f>
        <v>SF00843</v>
      </c>
      <c r="K513" s="4">
        <f>INDEX(Bd_PF!$I:$I,MATCH(Tab_SuiviOF[[#This Row],[REFERENCE]],Bd_PF!$C:$C,0))</f>
        <v>1.5</v>
      </c>
      <c r="L513" t="str">
        <f>INDEX(Bd_PF!$J:$J,MATCH(Tab_SuiviOF[[#This Row],[REFERENCE]],Bd_PF!$C:$C,0))</f>
        <v>Boite plastique</v>
      </c>
      <c r="M513" t="str">
        <f>INDEX(Bd_PF!$K:$K,MATCH(Tab_SuiviOF[[#This Row],[REFERENCE]],Bd_PF!$C:$C,0))</f>
        <v>Reconditionnement</v>
      </c>
      <c r="N513" s="3">
        <v>43167</v>
      </c>
      <c r="O513" s="3">
        <v>43167</v>
      </c>
      <c r="P513" s="5">
        <f>YEAR(Tab_SuiviOF[[#This Row],[DATEFINREVISEE]])</f>
        <v>2018</v>
      </c>
      <c r="Q513" s="5">
        <f>MONTH(Tab_SuiviOF[[#This Row],[DATEFINREVISEE]])</f>
        <v>3</v>
      </c>
      <c r="R513" s="5">
        <f>WEEKNUM(Tab_SuiviOF[[#This Row],[DATEFINREVISEE]],21)</f>
        <v>10</v>
      </c>
      <c r="S513">
        <v>432</v>
      </c>
      <c r="T513">
        <v>177</v>
      </c>
      <c r="U513">
        <v>175</v>
      </c>
      <c r="V513" s="4">
        <f>Tab_SuiviOF[[#This Row],[QTEBL]]*Tab_SuiviOF[[#This Row],[POIDS NET]]</f>
        <v>262.5</v>
      </c>
      <c r="W513" s="4">
        <f>IFERROR(INDEX(Bd_MÉLANGES!$I:$I,MATCH('Bd_FABRICATIONS PF'!$G:$G,Bd_MÉLANGES!$J:$J,0)),0)</f>
        <v>0</v>
      </c>
      <c r="X513" s="4">
        <f>IFERROR(INDEX(Bd_MÉLANGES!$K:$K,MATCH(Tab_SuiviOF[[#This Row],[LOT A PRENDRE EN COMPTE]],Bd_MÉLANGES!$J:$J,0)),0)</f>
        <v>0</v>
      </c>
    </row>
    <row r="514" spans="1:24" hidden="1" x14ac:dyDescent="0.2">
      <c r="A514">
        <v>102</v>
      </c>
      <c r="B514">
        <v>5</v>
      </c>
      <c r="C514">
        <v>41799</v>
      </c>
      <c r="D514">
        <v>692251</v>
      </c>
      <c r="E514">
        <v>46526</v>
      </c>
      <c r="F514" t="str">
        <f t="array" ref="F514">INDEX(Bd_VENTILATIONS!$G:$G,MATCH(Tab_SuiviOF[[#This Row],[REFERENCE]]&amp;Tab_SuiviOF[[#This Row],[BLNO]],Bd_VENTILATIONS!$F:$F&amp;Bd_VENTILATIONS!$D:$D,0))</f>
        <v>A067R03-6</v>
      </c>
      <c r="G514" t="str">
        <f>IFERROR(MID(Tab_SuiviOF[[#This Row],[LOT]],1,SEARCH("-",Tab_SuiviOF[[#This Row],[LOT]])-1),Tab_SuiviOF[[#This Row],[LOT]])</f>
        <v>A067R03</v>
      </c>
      <c r="H514" t="s">
        <v>42</v>
      </c>
      <c r="I514" t="str">
        <f>INDEX(Bd_PF!$E:$E,MATCH(Tab_SuiviOF[[#This Row],[REFERENCE]],Bd_PF!$C:$C,0))</f>
        <v>Roux blanc - boite 1,5 kg</v>
      </c>
      <c r="J514" t="str">
        <f>INDEX(Bd_PF!$D:$D,MATCH(Tab_SuiviOF[[#This Row],[REFERENCE]],Bd_PF!$C:$C,0))</f>
        <v>SF00843</v>
      </c>
      <c r="K514" s="4">
        <f>INDEX(Bd_PF!$I:$I,MATCH(Tab_SuiviOF[[#This Row],[REFERENCE]],Bd_PF!$C:$C,0))</f>
        <v>1.5</v>
      </c>
      <c r="L514" t="str">
        <f>INDEX(Bd_PF!$J:$J,MATCH(Tab_SuiviOF[[#This Row],[REFERENCE]],Bd_PF!$C:$C,0))</f>
        <v>Boite plastique</v>
      </c>
      <c r="M514" t="str">
        <f>INDEX(Bd_PF!$K:$K,MATCH(Tab_SuiviOF[[#This Row],[REFERENCE]],Bd_PF!$C:$C,0))</f>
        <v>Reconditionnement</v>
      </c>
      <c r="N514" s="3">
        <v>43167</v>
      </c>
      <c r="O514" s="3">
        <v>43167</v>
      </c>
      <c r="P514" s="5">
        <f>YEAR(Tab_SuiviOF[[#This Row],[DATEFINREVISEE]])</f>
        <v>2018</v>
      </c>
      <c r="Q514" s="5">
        <f>MONTH(Tab_SuiviOF[[#This Row],[DATEFINREVISEE]])</f>
        <v>3</v>
      </c>
      <c r="R514" s="5">
        <f>WEEKNUM(Tab_SuiviOF[[#This Row],[DATEFINREVISEE]],21)</f>
        <v>10</v>
      </c>
      <c r="S514">
        <v>255</v>
      </c>
      <c r="T514">
        <v>255</v>
      </c>
      <c r="U514">
        <v>258</v>
      </c>
      <c r="V514" s="4">
        <f>Tab_SuiviOF[[#This Row],[QTEBL]]*Tab_SuiviOF[[#This Row],[POIDS NET]]</f>
        <v>387</v>
      </c>
      <c r="W514" s="4">
        <f>IFERROR(INDEX(Bd_MÉLANGES!$I:$I,MATCH('Bd_FABRICATIONS PF'!$G:$G,Bd_MÉLANGES!$J:$J,0)),0)</f>
        <v>0</v>
      </c>
      <c r="X514" s="4">
        <f>IFERROR(INDEX(Bd_MÉLANGES!$K:$K,MATCH(Tab_SuiviOF[[#This Row],[LOT A PRENDRE EN COMPTE]],Bd_MÉLANGES!$J:$J,0)),0)</f>
        <v>0</v>
      </c>
    </row>
    <row r="515" spans="1:24" hidden="1" x14ac:dyDescent="0.2">
      <c r="A515">
        <v>102</v>
      </c>
      <c r="B515">
        <v>5</v>
      </c>
      <c r="C515">
        <v>41800</v>
      </c>
      <c r="D515">
        <v>692261</v>
      </c>
      <c r="E515">
        <v>46496</v>
      </c>
      <c r="F515" t="str">
        <f t="array" ref="F515">INDEX(Bd_VENTILATIONS!$G:$G,MATCH(Tab_SuiviOF[[#This Row],[REFERENCE]]&amp;Tab_SuiviOF[[#This Row],[BLNO]],Bd_VENTILATIONS!$F:$F&amp;Bd_VENTILATIONS!$D:$D,0))</f>
        <v>A064M03-2</v>
      </c>
      <c r="G515" t="str">
        <f>IFERROR(MID(Tab_SuiviOF[[#This Row],[LOT]],1,SEARCH("-",Tab_SuiviOF[[#This Row],[LOT]])-1),Tab_SuiviOF[[#This Row],[LOT]])</f>
        <v>A064M03</v>
      </c>
      <c r="H515" t="s">
        <v>1160</v>
      </c>
      <c r="I515" t="str">
        <f>INDEX(Bd_PF!$E:$E,MATCH(Tab_SuiviOF[[#This Row],[REFERENCE]],Bd_PF!$C:$C,0))</f>
        <v>Céréal'nut HP+ saveur biscuit sachet 50 g (ALLERGENES)</v>
      </c>
      <c r="J515" t="str">
        <f>INDEX(Bd_PF!$D:$D,MATCH(Tab_SuiviOF[[#This Row],[REFERENCE]],Bd_PF!$C:$C,0))</f>
        <v>SF01220</v>
      </c>
      <c r="K515" s="4">
        <f>INDEX(Bd_PF!$I:$I,MATCH(Tab_SuiviOF[[#This Row],[REFERENCE]],Bd_PF!$C:$C,0))</f>
        <v>0.05</v>
      </c>
      <c r="L515" t="str">
        <f>INDEX(Bd_PF!$J:$J,MATCH(Tab_SuiviOF[[#This Row],[REFERENCE]],Bd_PF!$C:$C,0))</f>
        <v>Tecse</v>
      </c>
      <c r="M515" t="str">
        <f>INDEX(Bd_PF!$K:$K,MATCH(Tab_SuiviOF[[#This Row],[REFERENCE]],Bd_PF!$C:$C,0))</f>
        <v>Produit pesé</v>
      </c>
      <c r="N515" s="3">
        <v>43166</v>
      </c>
      <c r="O515" s="3">
        <v>43167</v>
      </c>
      <c r="P515" s="5">
        <f>YEAR(Tab_SuiviOF[[#This Row],[DATEFINREVISEE]])</f>
        <v>2018</v>
      </c>
      <c r="Q515" s="5">
        <f>MONTH(Tab_SuiviOF[[#This Row],[DATEFINREVISEE]])</f>
        <v>3</v>
      </c>
      <c r="R515" s="5">
        <f>WEEKNUM(Tab_SuiviOF[[#This Row],[DATEFINREVISEE]],21)</f>
        <v>10</v>
      </c>
      <c r="S515">
        <v>3470</v>
      </c>
      <c r="T515">
        <v>3470</v>
      </c>
      <c r="U515">
        <v>3168</v>
      </c>
      <c r="V515" s="4">
        <f>Tab_SuiviOF[[#This Row],[QTEBL]]*Tab_SuiviOF[[#This Row],[POIDS NET]]</f>
        <v>158.4</v>
      </c>
      <c r="W515" s="4">
        <f>IFERROR(INDEX(Bd_MÉLANGES!$I:$I,MATCH('Bd_FABRICATIONS PF'!$G:$G,Bd_MÉLANGES!$J:$J,0)),0)</f>
        <v>688.3</v>
      </c>
      <c r="X515" s="4">
        <f>IFERROR(INDEX(Bd_MÉLANGES!$K:$K,MATCH(Tab_SuiviOF[[#This Row],[LOT A PRENDRE EN COMPTE]],Bd_MÉLANGES!$J:$J,0)),0)</f>
        <v>680.9799999999999</v>
      </c>
    </row>
    <row r="516" spans="1:24" hidden="1" x14ac:dyDescent="0.2">
      <c r="A516">
        <v>102</v>
      </c>
      <c r="B516">
        <v>5</v>
      </c>
      <c r="C516">
        <v>41804</v>
      </c>
      <c r="D516">
        <v>692316</v>
      </c>
      <c r="E516">
        <v>46513</v>
      </c>
      <c r="F516" t="str">
        <f t="array" ref="F516">INDEX(Bd_VENTILATIONS!$G:$G,MATCH(Tab_SuiviOF[[#This Row],[REFERENCE]]&amp;Tab_SuiviOF[[#This Row],[BLNO]],Bd_VENTILATIONS!$F:$F&amp;Bd_VENTILATIONS!$D:$D,0))</f>
        <v>A067R04-1</v>
      </c>
      <c r="G516" t="str">
        <f>IFERROR(MID(Tab_SuiviOF[[#This Row],[LOT]],1,SEARCH("-",Tab_SuiviOF[[#This Row],[LOT]])-1),Tab_SuiviOF[[#This Row],[LOT]])</f>
        <v>A067R04</v>
      </c>
      <c r="H516" t="s">
        <v>2549</v>
      </c>
      <c r="I516" t="str">
        <f>INDEX(Bd_PF!$E:$E,MATCH(Tab_SuiviOF[[#This Row],[REFERENCE]],Bd_PF!$C:$C,0))</f>
        <v>Protipulse 550 g</v>
      </c>
      <c r="J516" t="str">
        <f>INDEX(Bd_PF!$D:$D,MATCH(Tab_SuiviOF[[#This Row],[REFERENCE]],Bd_PF!$C:$C,0))</f>
        <v>XMP866</v>
      </c>
      <c r="K516" s="4">
        <f>INDEX(Bd_PF!$I:$I,MATCH(Tab_SuiviOF[[#This Row],[REFERENCE]],Bd_PF!$C:$C,0))</f>
        <v>0.55000000000000004</v>
      </c>
      <c r="L516" t="str">
        <f>INDEX(Bd_PF!$J:$J,MATCH(Tab_SuiviOF[[#This Row],[REFERENCE]],Bd_PF!$C:$C,0))</f>
        <v>OTS</v>
      </c>
      <c r="M516" t="str">
        <f>INDEX(Bd_PF!$K:$K,MATCH(Tab_SuiviOF[[#This Row],[REFERENCE]],Bd_PF!$C:$C,0))</f>
        <v>Reconditionnement</v>
      </c>
      <c r="N516" s="3">
        <v>43167</v>
      </c>
      <c r="O516" s="3">
        <v>43167</v>
      </c>
      <c r="P516" s="5">
        <f>YEAR(Tab_SuiviOF[[#This Row],[DATEFINREVISEE]])</f>
        <v>2018</v>
      </c>
      <c r="Q516" s="5">
        <f>MONTH(Tab_SuiviOF[[#This Row],[DATEFINREVISEE]])</f>
        <v>3</v>
      </c>
      <c r="R516" s="5">
        <f>WEEKNUM(Tab_SuiviOF[[#This Row],[DATEFINREVISEE]],21)</f>
        <v>10</v>
      </c>
      <c r="S516">
        <v>854</v>
      </c>
      <c r="T516">
        <v>854</v>
      </c>
      <c r="U516">
        <v>842</v>
      </c>
      <c r="V516" s="4">
        <f>Tab_SuiviOF[[#This Row],[QTEBL]]*Tab_SuiviOF[[#This Row],[POIDS NET]]</f>
        <v>463.1</v>
      </c>
      <c r="W516" s="4">
        <f>IFERROR(INDEX(Bd_MÉLANGES!$I:$I,MATCH('Bd_FABRICATIONS PF'!$G:$G,Bd_MÉLANGES!$J:$J,0)),0)</f>
        <v>0</v>
      </c>
      <c r="X516" s="4">
        <f>IFERROR(INDEX(Bd_MÉLANGES!$K:$K,MATCH(Tab_SuiviOF[[#This Row],[LOT A PRENDRE EN COMPTE]],Bd_MÉLANGES!$J:$J,0)),0)</f>
        <v>0</v>
      </c>
    </row>
    <row r="517" spans="1:24" hidden="1" x14ac:dyDescent="0.2">
      <c r="A517">
        <v>102</v>
      </c>
      <c r="B517">
        <v>5</v>
      </c>
      <c r="C517">
        <v>41805</v>
      </c>
      <c r="D517">
        <v>692323</v>
      </c>
      <c r="E517">
        <v>46522</v>
      </c>
      <c r="F517" t="str">
        <f t="array" ref="F517">INDEX(Bd_VENTILATIONS!$G:$G,MATCH(Tab_SuiviOF[[#This Row],[REFERENCE]]&amp;Tab_SuiviOF[[#This Row],[BLNO]],Bd_VENTILATIONS!$F:$F&amp;Bd_VENTILATIONS!$D:$D,0))</f>
        <v>A067R05-1</v>
      </c>
      <c r="G517" t="str">
        <f>IFERROR(MID(Tab_SuiviOF[[#This Row],[LOT]],1,SEARCH("-",Tab_SuiviOF[[#This Row],[LOT]])-1),Tab_SuiviOF[[#This Row],[LOT]])</f>
        <v>A067R05</v>
      </c>
      <c r="H517" t="s">
        <v>2549</v>
      </c>
      <c r="I517" t="str">
        <f>INDEX(Bd_PF!$E:$E,MATCH(Tab_SuiviOF[[#This Row],[REFERENCE]],Bd_PF!$C:$C,0))</f>
        <v>Protipulse 550 g</v>
      </c>
      <c r="J517" t="str">
        <f>INDEX(Bd_PF!$D:$D,MATCH(Tab_SuiviOF[[#This Row],[REFERENCE]],Bd_PF!$C:$C,0))</f>
        <v>XMP866</v>
      </c>
      <c r="K517" s="4">
        <f>INDEX(Bd_PF!$I:$I,MATCH(Tab_SuiviOF[[#This Row],[REFERENCE]],Bd_PF!$C:$C,0))</f>
        <v>0.55000000000000004</v>
      </c>
      <c r="L517" t="str">
        <f>INDEX(Bd_PF!$J:$J,MATCH(Tab_SuiviOF[[#This Row],[REFERENCE]],Bd_PF!$C:$C,0))</f>
        <v>OTS</v>
      </c>
      <c r="M517" t="str">
        <f>INDEX(Bd_PF!$K:$K,MATCH(Tab_SuiviOF[[#This Row],[REFERENCE]],Bd_PF!$C:$C,0))</f>
        <v>Reconditionnement</v>
      </c>
      <c r="N517" s="3">
        <v>43167</v>
      </c>
      <c r="O517" s="3">
        <v>43167</v>
      </c>
      <c r="P517" s="5">
        <f>YEAR(Tab_SuiviOF[[#This Row],[DATEFINREVISEE]])</f>
        <v>2018</v>
      </c>
      <c r="Q517" s="5">
        <f>MONTH(Tab_SuiviOF[[#This Row],[DATEFINREVISEE]])</f>
        <v>3</v>
      </c>
      <c r="R517" s="5">
        <f>WEEKNUM(Tab_SuiviOF[[#This Row],[DATEFINREVISEE]],21)</f>
        <v>10</v>
      </c>
      <c r="S517">
        <v>854</v>
      </c>
      <c r="T517">
        <v>854</v>
      </c>
      <c r="U517">
        <v>852</v>
      </c>
      <c r="V517" s="4">
        <f>Tab_SuiviOF[[#This Row],[QTEBL]]*Tab_SuiviOF[[#This Row],[POIDS NET]]</f>
        <v>468.6</v>
      </c>
      <c r="W517" s="4">
        <f>IFERROR(INDEX(Bd_MÉLANGES!$I:$I,MATCH('Bd_FABRICATIONS PF'!$G:$G,Bd_MÉLANGES!$J:$J,0)),0)</f>
        <v>0</v>
      </c>
      <c r="X517" s="4">
        <f>IFERROR(INDEX(Bd_MÉLANGES!$K:$K,MATCH(Tab_SuiviOF[[#This Row],[LOT A PRENDRE EN COMPTE]],Bd_MÉLANGES!$J:$J,0)),0)</f>
        <v>0</v>
      </c>
    </row>
    <row r="518" spans="1:24" hidden="1" x14ac:dyDescent="0.2">
      <c r="A518">
        <v>102</v>
      </c>
      <c r="B518">
        <v>5</v>
      </c>
      <c r="C518">
        <v>41806</v>
      </c>
      <c r="D518">
        <v>692330</v>
      </c>
      <c r="E518">
        <v>46520</v>
      </c>
      <c r="F518" t="str">
        <f t="array" ref="F518">INDEX(Bd_VENTILATIONS!$G:$G,MATCH(Tab_SuiviOF[[#This Row],[REFERENCE]]&amp;Tab_SuiviOF[[#This Row],[BLNO]],Bd_VENTILATIONS!$F:$F&amp;Bd_VENTILATIONS!$D:$D,0))</f>
        <v>A067R06-1</v>
      </c>
      <c r="G518" t="str">
        <f>IFERROR(MID(Tab_SuiviOF[[#This Row],[LOT]],1,SEARCH("-",Tab_SuiviOF[[#This Row],[LOT]])-1),Tab_SuiviOF[[#This Row],[LOT]])</f>
        <v>A067R06</v>
      </c>
      <c r="H518" t="s">
        <v>2549</v>
      </c>
      <c r="I518" t="str">
        <f>INDEX(Bd_PF!$E:$E,MATCH(Tab_SuiviOF[[#This Row],[REFERENCE]],Bd_PF!$C:$C,0))</f>
        <v>Protipulse 550 g</v>
      </c>
      <c r="J518" t="str">
        <f>INDEX(Bd_PF!$D:$D,MATCH(Tab_SuiviOF[[#This Row],[REFERENCE]],Bd_PF!$C:$C,0))</f>
        <v>XMP866</v>
      </c>
      <c r="K518" s="4">
        <f>INDEX(Bd_PF!$I:$I,MATCH(Tab_SuiviOF[[#This Row],[REFERENCE]],Bd_PF!$C:$C,0))</f>
        <v>0.55000000000000004</v>
      </c>
      <c r="L518" t="str">
        <f>INDEX(Bd_PF!$J:$J,MATCH(Tab_SuiviOF[[#This Row],[REFERENCE]],Bd_PF!$C:$C,0))</f>
        <v>OTS</v>
      </c>
      <c r="M518" t="str">
        <f>INDEX(Bd_PF!$K:$K,MATCH(Tab_SuiviOF[[#This Row],[REFERENCE]],Bd_PF!$C:$C,0))</f>
        <v>Reconditionnement</v>
      </c>
      <c r="N518" s="3">
        <v>43167</v>
      </c>
      <c r="O518" s="3">
        <v>43167</v>
      </c>
      <c r="P518" s="5">
        <f>YEAR(Tab_SuiviOF[[#This Row],[DATEFINREVISEE]])</f>
        <v>2018</v>
      </c>
      <c r="Q518" s="5">
        <f>MONTH(Tab_SuiviOF[[#This Row],[DATEFINREVISEE]])</f>
        <v>3</v>
      </c>
      <c r="R518" s="5">
        <f>WEEKNUM(Tab_SuiviOF[[#This Row],[DATEFINREVISEE]],21)</f>
        <v>10</v>
      </c>
      <c r="S518">
        <v>854</v>
      </c>
      <c r="T518">
        <v>854</v>
      </c>
      <c r="U518">
        <v>856</v>
      </c>
      <c r="V518" s="4">
        <f>Tab_SuiviOF[[#This Row],[QTEBL]]*Tab_SuiviOF[[#This Row],[POIDS NET]]</f>
        <v>470.8</v>
      </c>
      <c r="W518" s="4">
        <f>IFERROR(INDEX(Bd_MÉLANGES!$I:$I,MATCH('Bd_FABRICATIONS PF'!$G:$G,Bd_MÉLANGES!$J:$J,0)),0)</f>
        <v>0</v>
      </c>
      <c r="X518" s="4">
        <f>IFERROR(INDEX(Bd_MÉLANGES!$K:$K,MATCH(Tab_SuiviOF[[#This Row],[LOT A PRENDRE EN COMPTE]],Bd_MÉLANGES!$J:$J,0)),0)</f>
        <v>0</v>
      </c>
    </row>
    <row r="519" spans="1:24" hidden="1" x14ac:dyDescent="0.2">
      <c r="A519">
        <v>102</v>
      </c>
      <c r="B519">
        <v>5</v>
      </c>
      <c r="C519">
        <v>41872</v>
      </c>
      <c r="D519">
        <v>692888</v>
      </c>
      <c r="E519">
        <v>46529</v>
      </c>
      <c r="F519" t="str">
        <f t="array" ref="F519">INDEX(Bd_VENTILATIONS!$G:$G,MATCH(Tab_SuiviOF[[#This Row],[REFERENCE]]&amp;Tab_SuiviOF[[#This Row],[BLNO]],Bd_VENTILATIONS!$F:$F&amp;Bd_VENTILATIONS!$D:$D,0))</f>
        <v>A057MR10-2</v>
      </c>
      <c r="G519" t="str">
        <f>IFERROR(MID(Tab_SuiviOF[[#This Row],[LOT]],1,SEARCH("-",Tab_SuiviOF[[#This Row],[LOT]])-1),Tab_SuiviOF[[#This Row],[LOT]])</f>
        <v>A057MR10</v>
      </c>
      <c r="H519" t="s">
        <v>753</v>
      </c>
      <c r="I519" t="str">
        <f>INDEX(Bd_PF!$E:$E,MATCH(Tab_SuiviOF[[#This Row],[REFERENCE]],Bd_PF!$C:$C,0))</f>
        <v>Velouté de potiron HP HC - sachet 70g - N.Médical</v>
      </c>
      <c r="J519" t="str">
        <f>INDEX(Bd_PF!$D:$D,MATCH(Tab_SuiviOF[[#This Row],[REFERENCE]],Bd_PF!$C:$C,0))</f>
        <v>SF00982</v>
      </c>
      <c r="K519" s="4">
        <f>INDEX(Bd_PF!$I:$I,MATCH(Tab_SuiviOF[[#This Row],[REFERENCE]],Bd_PF!$C:$C,0))</f>
        <v>7.0000000000000007E-2</v>
      </c>
      <c r="L519" t="str">
        <f>INDEX(Bd_PF!$J:$J,MATCH(Tab_SuiviOF[[#This Row],[REFERENCE]],Bd_PF!$C:$C,0))</f>
        <v>Tecse</v>
      </c>
      <c r="M519" t="str">
        <f>INDEX(Bd_PF!$K:$K,MATCH(Tab_SuiviOF[[#This Row],[REFERENCE]],Bd_PF!$C:$C,0))</f>
        <v>Produit pesé</v>
      </c>
      <c r="N519" s="3">
        <v>43167</v>
      </c>
      <c r="O519" s="3">
        <v>43167</v>
      </c>
      <c r="P519" s="5">
        <f>YEAR(Tab_SuiviOF[[#This Row],[DATEFINREVISEE]])</f>
        <v>2018</v>
      </c>
      <c r="Q519" s="5">
        <f>MONTH(Tab_SuiviOF[[#This Row],[DATEFINREVISEE]])</f>
        <v>3</v>
      </c>
      <c r="R519" s="5">
        <f>WEEKNUM(Tab_SuiviOF[[#This Row],[DATEFINREVISEE]],21)</f>
        <v>10</v>
      </c>
      <c r="S519">
        <v>657</v>
      </c>
      <c r="T519">
        <v>657</v>
      </c>
      <c r="U519">
        <v>417</v>
      </c>
      <c r="V519" s="4">
        <f>Tab_SuiviOF[[#This Row],[QTEBL]]*Tab_SuiviOF[[#This Row],[POIDS NET]]</f>
        <v>29.19</v>
      </c>
      <c r="W519" s="4">
        <f>IFERROR(INDEX(Bd_MÉLANGES!$I:$I,MATCH('Bd_FABRICATIONS PF'!$G:$G,Bd_MÉLANGES!$J:$J,0)),0)</f>
        <v>0</v>
      </c>
      <c r="X519" s="4">
        <f>IFERROR(INDEX(Bd_MÉLANGES!$K:$K,MATCH(Tab_SuiviOF[[#This Row],[LOT A PRENDRE EN COMPTE]],Bd_MÉLANGES!$J:$J,0)),0)</f>
        <v>0</v>
      </c>
    </row>
    <row r="520" spans="1:24" hidden="1" x14ac:dyDescent="0.2">
      <c r="A520">
        <v>102</v>
      </c>
      <c r="B520">
        <v>5</v>
      </c>
      <c r="C520">
        <v>41802</v>
      </c>
      <c r="D520">
        <v>692285</v>
      </c>
      <c r="E520">
        <v>46536</v>
      </c>
      <c r="F520" t="str">
        <f t="array" ref="F520">INDEX(Bd_VENTILATIONS!$G:$G,MATCH(Tab_SuiviOF[[#This Row],[REFERENCE]]&amp;Tab_SuiviOF[[#This Row],[BLNO]],Bd_VENTILATIONS!$F:$F&amp;Bd_VENTILATIONS!$D:$D,0))</f>
        <v>A068M05</v>
      </c>
      <c r="G520" t="str">
        <f>IFERROR(MID(Tab_SuiviOF[[#This Row],[LOT]],1,SEARCH("-",Tab_SuiviOF[[#This Row],[LOT]])-1),Tab_SuiviOF[[#This Row],[LOT]])</f>
        <v>A068M05</v>
      </c>
      <c r="H520" t="s">
        <v>2553</v>
      </c>
      <c r="I520" t="str">
        <f>INDEX(Bd_PF!$E:$E,MATCH(Tab_SuiviOF[[#This Row],[REFERENCE]],Bd_PF!$C:$C,0))</f>
        <v>HYDRA CLEAR EDS Orange V3</v>
      </c>
      <c r="J520" t="str">
        <f>INDEX(Bd_PF!$D:$D,MATCH(Tab_SuiviOF[[#This Row],[REFERENCE]],Bd_PF!$C:$C,0))</f>
        <v>XMP140</v>
      </c>
      <c r="K520" s="4">
        <f>INDEX(Bd_PF!$I:$I,MATCH(Tab_SuiviOF[[#This Row],[REFERENCE]],Bd_PF!$C:$C,0))</f>
        <v>0</v>
      </c>
      <c r="L520" t="str">
        <f>INDEX(Bd_PF!$J:$J,MATCH(Tab_SuiviOF[[#This Row],[REFERENCE]],Bd_PF!$C:$C,0))</f>
        <v>Pesée/mélange</v>
      </c>
      <c r="M520" t="str">
        <f>INDEX(Bd_PF!$K:$K,MATCH(Tab_SuiviOF[[#This Row],[REFERENCE]],Bd_PF!$C:$C,0))</f>
        <v>Produit pesé</v>
      </c>
      <c r="N520" s="3">
        <v>43168</v>
      </c>
      <c r="O520" s="3">
        <v>43168</v>
      </c>
      <c r="P520" s="5">
        <f>YEAR(Tab_SuiviOF[[#This Row],[DATEFINREVISEE]])</f>
        <v>2018</v>
      </c>
      <c r="Q520" s="5">
        <f>MONTH(Tab_SuiviOF[[#This Row],[DATEFINREVISEE]])</f>
        <v>3</v>
      </c>
      <c r="R520" s="5">
        <f>WEEKNUM(Tab_SuiviOF[[#This Row],[DATEFINREVISEE]],21)</f>
        <v>10</v>
      </c>
      <c r="S520">
        <v>100</v>
      </c>
      <c r="T520">
        <v>100</v>
      </c>
      <c r="U520">
        <v>100.5</v>
      </c>
      <c r="V520" s="4">
        <f>Tab_SuiviOF[[#This Row],[QTEBL]]*Tab_SuiviOF[[#This Row],[POIDS NET]]</f>
        <v>0</v>
      </c>
      <c r="W520" s="4">
        <f>IFERROR(INDEX(Bd_MÉLANGES!$I:$I,MATCH('Bd_FABRICATIONS PF'!$G:$G,Bd_MÉLANGES!$J:$J,0)),0)</f>
        <v>0</v>
      </c>
      <c r="X520" s="4">
        <f>IFERROR(INDEX(Bd_MÉLANGES!$K:$K,MATCH(Tab_SuiviOF[[#This Row],[LOT A PRENDRE EN COMPTE]],Bd_MÉLANGES!$J:$J,0)),0)</f>
        <v>0</v>
      </c>
    </row>
    <row r="521" spans="1:24" hidden="1" x14ac:dyDescent="0.2">
      <c r="A521">
        <v>102</v>
      </c>
      <c r="B521">
        <v>5</v>
      </c>
      <c r="C521">
        <v>41803</v>
      </c>
      <c r="D521">
        <v>692295</v>
      </c>
      <c r="E521">
        <v>46535</v>
      </c>
      <c r="F521" t="str">
        <f t="array" ref="F521">INDEX(Bd_VENTILATIONS!$G:$G,MATCH(Tab_SuiviOF[[#This Row],[REFERENCE]]&amp;Tab_SuiviOF[[#This Row],[BLNO]],Bd_VENTILATIONS!$F:$F&amp;Bd_VENTILATIONS!$D:$D,0))</f>
        <v>A068M04</v>
      </c>
      <c r="G521" t="str">
        <f>IFERROR(MID(Tab_SuiviOF[[#This Row],[LOT]],1,SEARCH("-",Tab_SuiviOF[[#This Row],[LOT]])-1),Tab_SuiviOF[[#This Row],[LOT]])</f>
        <v>A068M04</v>
      </c>
      <c r="H521" t="s">
        <v>2554</v>
      </c>
      <c r="I521" t="str">
        <f>INDEX(Bd_PF!$E:$E,MATCH(Tab_SuiviOF[[#This Row],[REFERENCE]],Bd_PF!$C:$C,0))</f>
        <v>HYDRA CLEAR ED Orange V3</v>
      </c>
      <c r="J521" t="str">
        <f>INDEX(Bd_PF!$D:$D,MATCH(Tab_SuiviOF[[#This Row],[REFERENCE]],Bd_PF!$C:$C,0))</f>
        <v>XMP869</v>
      </c>
      <c r="K521" s="4">
        <f>INDEX(Bd_PF!$I:$I,MATCH(Tab_SuiviOF[[#This Row],[REFERENCE]],Bd_PF!$C:$C,0))</f>
        <v>0</v>
      </c>
      <c r="L521" t="str">
        <f>INDEX(Bd_PF!$J:$J,MATCH(Tab_SuiviOF[[#This Row],[REFERENCE]],Bd_PF!$C:$C,0))</f>
        <v>Pesée/mélange</v>
      </c>
      <c r="M521" t="str">
        <f>INDEX(Bd_PF!$K:$K,MATCH(Tab_SuiviOF[[#This Row],[REFERENCE]],Bd_PF!$C:$C,0))</f>
        <v>Produit pesé</v>
      </c>
      <c r="N521" s="3">
        <v>43168</v>
      </c>
      <c r="O521" s="3">
        <v>43168</v>
      </c>
      <c r="P521" s="5">
        <f>YEAR(Tab_SuiviOF[[#This Row],[DATEFINREVISEE]])</f>
        <v>2018</v>
      </c>
      <c r="Q521" s="5">
        <f>MONTH(Tab_SuiviOF[[#This Row],[DATEFINREVISEE]])</f>
        <v>3</v>
      </c>
      <c r="R521" s="5">
        <f>WEEKNUM(Tab_SuiviOF[[#This Row],[DATEFINREVISEE]],21)</f>
        <v>10</v>
      </c>
      <c r="S521">
        <v>100</v>
      </c>
      <c r="T521">
        <v>100</v>
      </c>
      <c r="U521">
        <v>100.4</v>
      </c>
      <c r="V521" s="4">
        <f>Tab_SuiviOF[[#This Row],[QTEBL]]*Tab_SuiviOF[[#This Row],[POIDS NET]]</f>
        <v>0</v>
      </c>
      <c r="W521" s="4">
        <f>IFERROR(INDEX(Bd_MÉLANGES!$I:$I,MATCH('Bd_FABRICATIONS PF'!$G:$G,Bd_MÉLANGES!$J:$J,0)),0)</f>
        <v>0</v>
      </c>
      <c r="X521" s="4">
        <f>IFERROR(INDEX(Bd_MÉLANGES!$K:$K,MATCH(Tab_SuiviOF[[#This Row],[LOT A PRENDRE EN COMPTE]],Bd_MÉLANGES!$J:$J,0)),0)</f>
        <v>0</v>
      </c>
    </row>
    <row r="522" spans="1:24" hidden="1" x14ac:dyDescent="0.2">
      <c r="A522">
        <v>102</v>
      </c>
      <c r="B522">
        <v>5</v>
      </c>
      <c r="C522">
        <v>41728</v>
      </c>
      <c r="D522">
        <v>691225</v>
      </c>
      <c r="E522">
        <v>46548</v>
      </c>
      <c r="F522" t="str">
        <f t="array" ref="F522">INDEX(Bd_VENTILATIONS!$G:$G,MATCH(Tab_SuiviOF[[#This Row],[REFERENCE]]&amp;Tab_SuiviOF[[#This Row],[BLNO]],Bd_VENTILATIONS!$F:$F&amp;Bd_VENTILATIONS!$D:$D,0))</f>
        <v>A068M01-3</v>
      </c>
      <c r="G522" t="str">
        <f>IFERROR(MID(Tab_SuiviOF[[#This Row],[LOT]],1,SEARCH("-",Tab_SuiviOF[[#This Row],[LOT]])-1),Tab_SuiviOF[[#This Row],[LOT]])</f>
        <v>A068M01</v>
      </c>
      <c r="H522" t="s">
        <v>1130</v>
      </c>
      <c r="I522" t="str">
        <f>INDEX(Bd_PF!$E:$E,MATCH(Tab_SuiviOF[[#This Row],[REFERENCE]],Bd_PF!$C:$C,0))</f>
        <v>Eau gélifiée parfum grenadine édulcoré sachet 25 g "Tonus Line"</v>
      </c>
      <c r="J522" t="str">
        <f>INDEX(Bd_PF!$D:$D,MATCH(Tab_SuiviOF[[#This Row],[REFERENCE]],Bd_PF!$C:$C,0))</f>
        <v>SF00725</v>
      </c>
      <c r="K522" s="4">
        <f>INDEX(Bd_PF!$I:$I,MATCH(Tab_SuiviOF[[#This Row],[REFERENCE]],Bd_PF!$C:$C,0))</f>
        <v>2.5000000000000001E-2</v>
      </c>
      <c r="L522" t="str">
        <f>INDEX(Bd_PF!$J:$J,MATCH(Tab_SuiviOF[[#This Row],[REFERENCE]],Bd_PF!$C:$C,0))</f>
        <v>Rovema</v>
      </c>
      <c r="M522" t="str">
        <f>INDEX(Bd_PF!$K:$K,MATCH(Tab_SuiviOF[[#This Row],[REFERENCE]],Bd_PF!$C:$C,0))</f>
        <v>Produit pesé</v>
      </c>
      <c r="N522" s="3">
        <v>43171</v>
      </c>
      <c r="O522" s="3">
        <v>43171</v>
      </c>
      <c r="P522" s="5">
        <f>YEAR(Tab_SuiviOF[[#This Row],[DATEFINREVISEE]])</f>
        <v>2018</v>
      </c>
      <c r="Q522" s="5">
        <f>MONTH(Tab_SuiviOF[[#This Row],[DATEFINREVISEE]])</f>
        <v>3</v>
      </c>
      <c r="R522" s="5">
        <f>WEEKNUM(Tab_SuiviOF[[#This Row],[DATEFINREVISEE]],21)</f>
        <v>11</v>
      </c>
      <c r="S522">
        <v>10368</v>
      </c>
      <c r="T522">
        <v>10368</v>
      </c>
      <c r="U522">
        <v>9970</v>
      </c>
      <c r="V522" s="4">
        <f>Tab_SuiviOF[[#This Row],[QTEBL]]*Tab_SuiviOF[[#This Row],[POIDS NET]]</f>
        <v>249.25</v>
      </c>
      <c r="W522" s="4">
        <f>IFERROR(INDEX(Bd_MÉLANGES!$I:$I,MATCH('Bd_FABRICATIONS PF'!$G:$G,Bd_MÉLANGES!$J:$J,0)),0)</f>
        <v>261.3</v>
      </c>
      <c r="X522" s="4">
        <f>IFERROR(INDEX(Bd_MÉLANGES!$K:$K,MATCH(Tab_SuiviOF[[#This Row],[LOT A PRENDRE EN COMPTE]],Bd_MÉLANGES!$J:$J,0)),0)</f>
        <v>260</v>
      </c>
    </row>
    <row r="523" spans="1:24" hidden="1" x14ac:dyDescent="0.2">
      <c r="A523">
        <v>102</v>
      </c>
      <c r="B523">
        <v>5</v>
      </c>
      <c r="C523">
        <v>41738</v>
      </c>
      <c r="D523">
        <v>691348</v>
      </c>
      <c r="E523">
        <v>46560</v>
      </c>
      <c r="F523" t="str">
        <f t="array" ref="F523">INDEX(Bd_VENTILATIONS!$G:$G,MATCH(Tab_SuiviOF[[#This Row],[REFERENCE]]&amp;Tab_SuiviOF[[#This Row],[BLNO]],Bd_VENTILATIONS!$F:$F&amp;Bd_VENTILATIONS!$D:$D,0))</f>
        <v>A071M02-3</v>
      </c>
      <c r="G523" t="str">
        <f>IFERROR(MID(Tab_SuiviOF[[#This Row],[LOT]],1,SEARCH("-",Tab_SuiviOF[[#This Row],[LOT]])-1),Tab_SuiviOF[[#This Row],[LOT]])</f>
        <v>A071M02</v>
      </c>
      <c r="H523" t="s">
        <v>281</v>
      </c>
      <c r="I523" t="str">
        <f>INDEX(Bd_PF!$E:$E,MATCH(Tab_SuiviOF[[#This Row],[REFERENCE]],Bd_PF!$C:$C,0))</f>
        <v>Déjeuner cacao edulcoré riche en fibre</v>
      </c>
      <c r="J523" t="str">
        <f>INDEX(Bd_PF!$D:$D,MATCH(Tab_SuiviOF[[#This Row],[REFERENCE]],Bd_PF!$C:$C,0))</f>
        <v>SF01289</v>
      </c>
      <c r="K523" s="4">
        <f>INDEX(Bd_PF!$I:$I,MATCH(Tab_SuiviOF[[#This Row],[REFERENCE]],Bd_PF!$C:$C,0))</f>
        <v>1.2E-2</v>
      </c>
      <c r="L523" t="str">
        <f>INDEX(Bd_PF!$J:$J,MATCH(Tab_SuiviOF[[#This Row],[REFERENCE]],Bd_PF!$C:$C,0))</f>
        <v>Rovema</v>
      </c>
      <c r="M523" t="str">
        <f>INDEX(Bd_PF!$K:$K,MATCH(Tab_SuiviOF[[#This Row],[REFERENCE]],Bd_PF!$C:$C,0))</f>
        <v>Produit pesé</v>
      </c>
      <c r="N523" s="3">
        <v>43171</v>
      </c>
      <c r="O523" s="3">
        <v>43171</v>
      </c>
      <c r="P523" s="5">
        <f>YEAR(Tab_SuiviOF[[#This Row],[DATEFINREVISEE]])</f>
        <v>2018</v>
      </c>
      <c r="Q523" s="5">
        <f>MONTH(Tab_SuiviOF[[#This Row],[DATEFINREVISEE]])</f>
        <v>3</v>
      </c>
      <c r="R523" s="5">
        <f>WEEKNUM(Tab_SuiviOF[[#This Row],[DATEFINREVISEE]],21)</f>
        <v>11</v>
      </c>
      <c r="S523">
        <v>10000</v>
      </c>
      <c r="T523">
        <v>10000</v>
      </c>
      <c r="U523">
        <v>8644</v>
      </c>
      <c r="V523" s="4">
        <f>Tab_SuiviOF[[#This Row],[QTEBL]]*Tab_SuiviOF[[#This Row],[POIDS NET]]</f>
        <v>103.72800000000001</v>
      </c>
      <c r="W523" s="4">
        <f>IFERROR(INDEX(Bd_MÉLANGES!$I:$I,MATCH('Bd_FABRICATIONS PF'!$G:$G,Bd_MÉLANGES!$J:$J,0)),0)</f>
        <v>119.9</v>
      </c>
      <c r="X523" s="4">
        <f>IFERROR(INDEX(Bd_MÉLANGES!$K:$K,MATCH(Tab_SuiviOF[[#This Row],[LOT A PRENDRE EN COMPTE]],Bd_MÉLANGES!$J:$J,0)),0)</f>
        <v>119.99999999999999</v>
      </c>
    </row>
    <row r="524" spans="1:24" hidden="1" x14ac:dyDescent="0.2">
      <c r="A524">
        <v>102</v>
      </c>
      <c r="B524">
        <v>5</v>
      </c>
      <c r="C524">
        <v>41881</v>
      </c>
      <c r="D524">
        <v>692969</v>
      </c>
      <c r="E524">
        <v>46543</v>
      </c>
      <c r="F524" t="str">
        <f t="array" ref="F524">INDEX(Bd_VENTILATIONS!$G:$G,MATCH(Tab_SuiviOF[[#This Row],[REFERENCE]]&amp;Tab_SuiviOF[[#This Row],[BLNO]],Bd_VENTILATIONS!$F:$F&amp;Bd_VENTILATIONS!$D:$D,0))</f>
        <v>A071R01-1</v>
      </c>
      <c r="G524" t="str">
        <f>IFERROR(MID(Tab_SuiviOF[[#This Row],[LOT]],1,SEARCH("-",Tab_SuiviOF[[#This Row],[LOT]])-1),Tab_SuiviOF[[#This Row],[LOT]])</f>
        <v>A071R01</v>
      </c>
      <c r="H524" t="s">
        <v>759</v>
      </c>
      <c r="I524" t="str">
        <f>INDEX(Bd_PF!$E:$E,MATCH(Tab_SuiviOF[[#This Row],[REFERENCE]],Bd_PF!$C:$C,0))</f>
        <v>Gel'mix+ bte 500g "TOL"</v>
      </c>
      <c r="J524" t="str">
        <f>INDEX(Bd_PF!$D:$D,MATCH(Tab_SuiviOF[[#This Row],[REFERENCE]],Bd_PF!$C:$C,0))</f>
        <v>SF01249</v>
      </c>
      <c r="K524" s="4">
        <f>INDEX(Bd_PF!$I:$I,MATCH(Tab_SuiviOF[[#This Row],[REFERENCE]],Bd_PF!$C:$C,0))</f>
        <v>0.5</v>
      </c>
      <c r="L524" t="str">
        <f>INDEX(Bd_PF!$J:$J,MATCH(Tab_SuiviOF[[#This Row],[REFERENCE]],Bd_PF!$C:$C,0))</f>
        <v>OTS</v>
      </c>
      <c r="M524" t="str">
        <f>INDEX(Bd_PF!$K:$K,MATCH(Tab_SuiviOF[[#This Row],[REFERENCE]],Bd_PF!$C:$C,0))</f>
        <v>Reconditionnement</v>
      </c>
      <c r="N524" s="3">
        <v>43171</v>
      </c>
      <c r="O524" s="3">
        <v>43171</v>
      </c>
      <c r="P524" s="5">
        <f>YEAR(Tab_SuiviOF[[#This Row],[DATEFINREVISEE]])</f>
        <v>2018</v>
      </c>
      <c r="Q524" s="5">
        <f>MONTH(Tab_SuiviOF[[#This Row],[DATEFINREVISEE]])</f>
        <v>3</v>
      </c>
      <c r="R524" s="5">
        <f>WEEKNUM(Tab_SuiviOF[[#This Row],[DATEFINREVISEE]],21)</f>
        <v>11</v>
      </c>
      <c r="S524">
        <v>700</v>
      </c>
      <c r="T524">
        <v>700</v>
      </c>
      <c r="U524">
        <v>685</v>
      </c>
      <c r="V524" s="4">
        <f>Tab_SuiviOF[[#This Row],[QTEBL]]*Tab_SuiviOF[[#This Row],[POIDS NET]]</f>
        <v>342.5</v>
      </c>
      <c r="W524" s="4">
        <f>IFERROR(INDEX(Bd_MÉLANGES!$I:$I,MATCH('Bd_FABRICATIONS PF'!$G:$G,Bd_MÉLANGES!$J:$J,0)),0)</f>
        <v>0</v>
      </c>
      <c r="X524" s="4">
        <f>IFERROR(INDEX(Bd_MÉLANGES!$K:$K,MATCH(Tab_SuiviOF[[#This Row],[LOT A PRENDRE EN COMPTE]],Bd_MÉLANGES!$J:$J,0)),0)</f>
        <v>0</v>
      </c>
    </row>
    <row r="525" spans="1:24" hidden="1" x14ac:dyDescent="0.2">
      <c r="A525">
        <v>102</v>
      </c>
      <c r="B525">
        <v>5</v>
      </c>
      <c r="C525">
        <v>41882</v>
      </c>
      <c r="D525">
        <v>692976</v>
      </c>
      <c r="E525">
        <v>46544</v>
      </c>
      <c r="F525" t="str">
        <f t="array" ref="F525">INDEX(Bd_VENTILATIONS!$G:$G,MATCH(Tab_SuiviOF[[#This Row],[REFERENCE]]&amp;Tab_SuiviOF[[#This Row],[BLNO]],Bd_VENTILATIONS!$F:$F&amp;Bd_VENTILATIONS!$D:$D,0))</f>
        <v>A067M01-2</v>
      </c>
      <c r="G525" t="str">
        <f>IFERROR(MID(Tab_SuiviOF[[#This Row],[LOT]],1,SEARCH("-",Tab_SuiviOF[[#This Row],[LOT]])-1),Tab_SuiviOF[[#This Row],[LOT]])</f>
        <v>A067M01</v>
      </c>
      <c r="H525" t="s">
        <v>1139</v>
      </c>
      <c r="I525" t="str">
        <f>INDEX(Bd_PF!$E:$E,MATCH(Tab_SuiviOF[[#This Row],[REFERENCE]],Bd_PF!$C:$C,0))</f>
        <v>Gel' Ami - sac 1 kg - "Tonus Line"</v>
      </c>
      <c r="J525" t="str">
        <f>INDEX(Bd_PF!$D:$D,MATCH(Tab_SuiviOF[[#This Row],[REFERENCE]],Bd_PF!$C:$C,0))</f>
        <v>SF01122</v>
      </c>
      <c r="K525" s="4">
        <f>INDEX(Bd_PF!$I:$I,MATCH(Tab_SuiviOF[[#This Row],[REFERENCE]],Bd_PF!$C:$C,0))</f>
        <v>1</v>
      </c>
      <c r="L525" t="str">
        <f>INDEX(Bd_PF!$J:$J,MATCH(Tab_SuiviOF[[#This Row],[REFERENCE]],Bd_PF!$C:$C,0))</f>
        <v>Tecse</v>
      </c>
      <c r="M525" t="str">
        <f>INDEX(Bd_PF!$K:$K,MATCH(Tab_SuiviOF[[#This Row],[REFERENCE]],Bd_PF!$C:$C,0))</f>
        <v>Produit pesé</v>
      </c>
      <c r="N525" s="3">
        <v>43171</v>
      </c>
      <c r="O525" s="3">
        <v>43171</v>
      </c>
      <c r="P525" s="5">
        <f>YEAR(Tab_SuiviOF[[#This Row],[DATEFINREVISEE]])</f>
        <v>2018</v>
      </c>
      <c r="Q525" s="5">
        <f>MONTH(Tab_SuiviOF[[#This Row],[DATEFINREVISEE]])</f>
        <v>3</v>
      </c>
      <c r="R525" s="5">
        <f>WEEKNUM(Tab_SuiviOF[[#This Row],[DATEFINREVISEE]],21)</f>
        <v>11</v>
      </c>
      <c r="S525">
        <v>410</v>
      </c>
      <c r="T525">
        <v>410</v>
      </c>
      <c r="U525">
        <v>420</v>
      </c>
      <c r="V525" s="4">
        <f>Tab_SuiviOF[[#This Row],[QTEBL]]*Tab_SuiviOF[[#This Row],[POIDS NET]]</f>
        <v>420</v>
      </c>
      <c r="W525" s="4">
        <f>IFERROR(INDEX(Bd_MÉLANGES!$I:$I,MATCH('Bd_FABRICATIONS PF'!$G:$G,Bd_MÉLANGES!$J:$J,0)),0)</f>
        <v>410.7</v>
      </c>
      <c r="X525" s="4">
        <f>IFERROR(INDEX(Bd_MÉLANGES!$K:$K,MATCH(Tab_SuiviOF[[#This Row],[LOT A PRENDRE EN COMPTE]],Bd_MÉLANGES!$J:$J,0)),0)</f>
        <v>423</v>
      </c>
    </row>
    <row r="526" spans="1:24" hidden="1" x14ac:dyDescent="0.2">
      <c r="A526">
        <v>102</v>
      </c>
      <c r="B526">
        <v>5</v>
      </c>
      <c r="C526">
        <v>41883</v>
      </c>
      <c r="D526">
        <v>692981</v>
      </c>
      <c r="E526">
        <v>46549</v>
      </c>
      <c r="F526" t="str">
        <f t="array" ref="F526">INDEX(Bd_VENTILATIONS!$G:$G,MATCH(Tab_SuiviOF[[#This Row],[REFERENCE]]&amp;Tab_SuiviOF[[#This Row],[BLNO]],Bd_VENTILATIONS!$F:$F&amp;Bd_VENTILATIONS!$D:$D,0))</f>
        <v>A067M02-2</v>
      </c>
      <c r="G526" t="str">
        <f>IFERROR(MID(Tab_SuiviOF[[#This Row],[LOT]],1,SEARCH("-",Tab_SuiviOF[[#This Row],[LOT]])-1),Tab_SuiviOF[[#This Row],[LOT]])</f>
        <v>A067M02</v>
      </c>
      <c r="H526" t="s">
        <v>1139</v>
      </c>
      <c r="I526" t="str">
        <f>INDEX(Bd_PF!$E:$E,MATCH(Tab_SuiviOF[[#This Row],[REFERENCE]],Bd_PF!$C:$C,0))</f>
        <v>Gel' Ami - sac 1 kg - "Tonus Line"</v>
      </c>
      <c r="J526" t="str">
        <f>INDEX(Bd_PF!$D:$D,MATCH(Tab_SuiviOF[[#This Row],[REFERENCE]],Bd_PF!$C:$C,0))</f>
        <v>SF01122</v>
      </c>
      <c r="K526" s="4">
        <f>INDEX(Bd_PF!$I:$I,MATCH(Tab_SuiviOF[[#This Row],[REFERENCE]],Bd_PF!$C:$C,0))</f>
        <v>1</v>
      </c>
      <c r="L526" t="str">
        <f>INDEX(Bd_PF!$J:$J,MATCH(Tab_SuiviOF[[#This Row],[REFERENCE]],Bd_PF!$C:$C,0))</f>
        <v>Tecse</v>
      </c>
      <c r="M526" t="str">
        <f>INDEX(Bd_PF!$K:$K,MATCH(Tab_SuiviOF[[#This Row],[REFERENCE]],Bd_PF!$C:$C,0))</f>
        <v>Produit pesé</v>
      </c>
      <c r="N526" s="3">
        <v>43171</v>
      </c>
      <c r="O526" s="3">
        <v>43171</v>
      </c>
      <c r="P526" s="5">
        <f>YEAR(Tab_SuiviOF[[#This Row],[DATEFINREVISEE]])</f>
        <v>2018</v>
      </c>
      <c r="Q526" s="5">
        <f>MONTH(Tab_SuiviOF[[#This Row],[DATEFINREVISEE]])</f>
        <v>3</v>
      </c>
      <c r="R526" s="5">
        <f>WEEKNUM(Tab_SuiviOF[[#This Row],[DATEFINREVISEE]],21)</f>
        <v>11</v>
      </c>
      <c r="S526">
        <v>422</v>
      </c>
      <c r="T526">
        <v>422</v>
      </c>
      <c r="U526">
        <v>420</v>
      </c>
      <c r="V526" s="4">
        <f>Tab_SuiviOF[[#This Row],[QTEBL]]*Tab_SuiviOF[[#This Row],[POIDS NET]]</f>
        <v>420</v>
      </c>
      <c r="W526" s="4">
        <f>IFERROR(INDEX(Bd_MÉLANGES!$I:$I,MATCH('Bd_FABRICATIONS PF'!$G:$G,Bd_MÉLANGES!$J:$J,0)),0)</f>
        <v>422.5</v>
      </c>
      <c r="X526" s="4">
        <f>IFERROR(INDEX(Bd_MÉLANGES!$K:$K,MATCH(Tab_SuiviOF[[#This Row],[LOT A PRENDRE EN COMPTE]],Bd_MÉLANGES!$J:$J,0)),0)</f>
        <v>423</v>
      </c>
    </row>
    <row r="527" spans="1:24" hidden="1" x14ac:dyDescent="0.2">
      <c r="A527">
        <v>102</v>
      </c>
      <c r="B527">
        <v>5</v>
      </c>
      <c r="C527">
        <v>41884</v>
      </c>
      <c r="D527">
        <v>692986</v>
      </c>
      <c r="E527">
        <v>46556</v>
      </c>
      <c r="F527" t="str">
        <f t="array" ref="F527">INDEX(Bd_VENTILATIONS!$G:$G,MATCH(Tab_SuiviOF[[#This Row],[REFERENCE]]&amp;Tab_SuiviOF[[#This Row],[BLNO]],Bd_VENTILATIONS!$F:$F&amp;Bd_VENTILATIONS!$D:$D,0))</f>
        <v>A067M03-2</v>
      </c>
      <c r="G527" t="str">
        <f>IFERROR(MID(Tab_SuiviOF[[#This Row],[LOT]],1,SEARCH("-",Tab_SuiviOF[[#This Row],[LOT]])-1),Tab_SuiviOF[[#This Row],[LOT]])</f>
        <v>A067M03</v>
      </c>
      <c r="H527" t="s">
        <v>1139</v>
      </c>
      <c r="I527" t="str">
        <f>INDEX(Bd_PF!$E:$E,MATCH(Tab_SuiviOF[[#This Row],[REFERENCE]],Bd_PF!$C:$C,0))</f>
        <v>Gel' Ami - sac 1 kg - "Tonus Line"</v>
      </c>
      <c r="J527" t="str">
        <f>INDEX(Bd_PF!$D:$D,MATCH(Tab_SuiviOF[[#This Row],[REFERENCE]],Bd_PF!$C:$C,0))</f>
        <v>SF01122</v>
      </c>
      <c r="K527" s="4">
        <f>INDEX(Bd_PF!$I:$I,MATCH(Tab_SuiviOF[[#This Row],[REFERENCE]],Bd_PF!$C:$C,0))</f>
        <v>1</v>
      </c>
      <c r="L527" t="str">
        <f>INDEX(Bd_PF!$J:$J,MATCH(Tab_SuiviOF[[#This Row],[REFERENCE]],Bd_PF!$C:$C,0))</f>
        <v>Tecse</v>
      </c>
      <c r="M527" t="str">
        <f>INDEX(Bd_PF!$K:$K,MATCH(Tab_SuiviOF[[#This Row],[REFERENCE]],Bd_PF!$C:$C,0))</f>
        <v>Produit pesé</v>
      </c>
      <c r="N527" s="3">
        <v>43171</v>
      </c>
      <c r="O527" s="3">
        <v>43171</v>
      </c>
      <c r="P527" s="5">
        <f>YEAR(Tab_SuiviOF[[#This Row],[DATEFINREVISEE]])</f>
        <v>2018</v>
      </c>
      <c r="Q527" s="5">
        <f>MONTH(Tab_SuiviOF[[#This Row],[DATEFINREVISEE]])</f>
        <v>3</v>
      </c>
      <c r="R527" s="5">
        <f>WEEKNUM(Tab_SuiviOF[[#This Row],[DATEFINREVISEE]],21)</f>
        <v>11</v>
      </c>
      <c r="S527">
        <v>421</v>
      </c>
      <c r="T527">
        <v>421</v>
      </c>
      <c r="U527">
        <v>420</v>
      </c>
      <c r="V527" s="4">
        <f>Tab_SuiviOF[[#This Row],[QTEBL]]*Tab_SuiviOF[[#This Row],[POIDS NET]]</f>
        <v>420</v>
      </c>
      <c r="W527" s="4">
        <f>IFERROR(INDEX(Bd_MÉLANGES!$I:$I,MATCH('Bd_FABRICATIONS PF'!$G:$G,Bd_MÉLANGES!$J:$J,0)),0)</f>
        <v>421.1</v>
      </c>
      <c r="X527" s="4">
        <f>IFERROR(INDEX(Bd_MÉLANGES!$K:$K,MATCH(Tab_SuiviOF[[#This Row],[LOT A PRENDRE EN COMPTE]],Bd_MÉLANGES!$J:$J,0)),0)</f>
        <v>423</v>
      </c>
    </row>
    <row r="528" spans="1:24" hidden="1" x14ac:dyDescent="0.2">
      <c r="A528">
        <v>102</v>
      </c>
      <c r="B528">
        <v>5</v>
      </c>
      <c r="C528">
        <v>41885</v>
      </c>
      <c r="D528">
        <v>692991</v>
      </c>
      <c r="E528">
        <v>46558</v>
      </c>
      <c r="F528" t="str">
        <f t="array" ref="F528">INDEX(Bd_VENTILATIONS!$G:$G,MATCH(Tab_SuiviOF[[#This Row],[REFERENCE]]&amp;Tab_SuiviOF[[#This Row],[BLNO]],Bd_VENTILATIONS!$F:$F&amp;Bd_VENTILATIONS!$D:$D,0))</f>
        <v>A067M04-2</v>
      </c>
      <c r="G528" t="str">
        <f>IFERROR(MID(Tab_SuiviOF[[#This Row],[LOT]],1,SEARCH("-",Tab_SuiviOF[[#This Row],[LOT]])-1),Tab_SuiviOF[[#This Row],[LOT]])</f>
        <v>A067M04</v>
      </c>
      <c r="H528" t="s">
        <v>1139</v>
      </c>
      <c r="I528" t="str">
        <f>INDEX(Bd_PF!$E:$E,MATCH(Tab_SuiviOF[[#This Row],[REFERENCE]],Bd_PF!$C:$C,0))</f>
        <v>Gel' Ami - sac 1 kg - "Tonus Line"</v>
      </c>
      <c r="J528" t="str">
        <f>INDEX(Bd_PF!$D:$D,MATCH(Tab_SuiviOF[[#This Row],[REFERENCE]],Bd_PF!$C:$C,0))</f>
        <v>SF01122</v>
      </c>
      <c r="K528" s="4">
        <f>INDEX(Bd_PF!$I:$I,MATCH(Tab_SuiviOF[[#This Row],[REFERENCE]],Bd_PF!$C:$C,0))</f>
        <v>1</v>
      </c>
      <c r="L528" t="str">
        <f>INDEX(Bd_PF!$J:$J,MATCH(Tab_SuiviOF[[#This Row],[REFERENCE]],Bd_PF!$C:$C,0))</f>
        <v>Tecse</v>
      </c>
      <c r="M528" t="str">
        <f>INDEX(Bd_PF!$K:$K,MATCH(Tab_SuiviOF[[#This Row],[REFERENCE]],Bd_PF!$C:$C,0))</f>
        <v>Produit pesé</v>
      </c>
      <c r="N528" s="3">
        <v>43171</v>
      </c>
      <c r="O528" s="3">
        <v>43171</v>
      </c>
      <c r="P528" s="5">
        <f>YEAR(Tab_SuiviOF[[#This Row],[DATEFINREVISEE]])</f>
        <v>2018</v>
      </c>
      <c r="Q528" s="5">
        <f>MONTH(Tab_SuiviOF[[#This Row],[DATEFINREVISEE]])</f>
        <v>3</v>
      </c>
      <c r="R528" s="5">
        <f>WEEKNUM(Tab_SuiviOF[[#This Row],[DATEFINREVISEE]],21)</f>
        <v>11</v>
      </c>
      <c r="S528">
        <v>420</v>
      </c>
      <c r="T528">
        <v>420</v>
      </c>
      <c r="U528">
        <v>420</v>
      </c>
      <c r="V528" s="4">
        <f>Tab_SuiviOF[[#This Row],[QTEBL]]*Tab_SuiviOF[[#This Row],[POIDS NET]]</f>
        <v>420</v>
      </c>
      <c r="W528" s="4">
        <f>IFERROR(INDEX(Bd_MÉLANGES!$I:$I,MATCH('Bd_FABRICATIONS PF'!$G:$G,Bd_MÉLANGES!$J:$J,0)),0)</f>
        <v>420.1</v>
      </c>
      <c r="X528" s="4">
        <f>IFERROR(INDEX(Bd_MÉLANGES!$K:$K,MATCH(Tab_SuiviOF[[#This Row],[LOT A PRENDRE EN COMPTE]],Bd_MÉLANGES!$J:$J,0)),0)</f>
        <v>423</v>
      </c>
    </row>
    <row r="529" spans="1:24" hidden="1" x14ac:dyDescent="0.2">
      <c r="A529">
        <v>102</v>
      </c>
      <c r="B529">
        <v>5</v>
      </c>
      <c r="C529">
        <v>41886</v>
      </c>
      <c r="D529">
        <v>692996</v>
      </c>
      <c r="E529">
        <v>46563</v>
      </c>
      <c r="F529" t="str">
        <f t="array" ref="F529">INDEX(Bd_VENTILATIONS!$G:$G,MATCH(Tab_SuiviOF[[#This Row],[REFERENCE]]&amp;Tab_SuiviOF[[#This Row],[BLNO]],Bd_VENTILATIONS!$F:$F&amp;Bd_VENTILATIONS!$D:$D,0))</f>
        <v>A067M05-2</v>
      </c>
      <c r="G529" t="str">
        <f>IFERROR(MID(Tab_SuiviOF[[#This Row],[LOT]],1,SEARCH("-",Tab_SuiviOF[[#This Row],[LOT]])-1),Tab_SuiviOF[[#This Row],[LOT]])</f>
        <v>A067M05</v>
      </c>
      <c r="H529" t="s">
        <v>1139</v>
      </c>
      <c r="I529" t="str">
        <f>INDEX(Bd_PF!$E:$E,MATCH(Tab_SuiviOF[[#This Row],[REFERENCE]],Bd_PF!$C:$C,0))</f>
        <v>Gel' Ami - sac 1 kg - "Tonus Line"</v>
      </c>
      <c r="J529" t="str">
        <f>INDEX(Bd_PF!$D:$D,MATCH(Tab_SuiviOF[[#This Row],[REFERENCE]],Bd_PF!$C:$C,0))</f>
        <v>SF01122</v>
      </c>
      <c r="K529" s="4">
        <f>INDEX(Bd_PF!$I:$I,MATCH(Tab_SuiviOF[[#This Row],[REFERENCE]],Bd_PF!$C:$C,0))</f>
        <v>1</v>
      </c>
      <c r="L529" t="str">
        <f>INDEX(Bd_PF!$J:$J,MATCH(Tab_SuiviOF[[#This Row],[REFERENCE]],Bd_PF!$C:$C,0))</f>
        <v>Tecse</v>
      </c>
      <c r="M529" t="str">
        <f>INDEX(Bd_PF!$K:$K,MATCH(Tab_SuiviOF[[#This Row],[REFERENCE]],Bd_PF!$C:$C,0))</f>
        <v>Produit pesé</v>
      </c>
      <c r="N529" s="3">
        <v>43171</v>
      </c>
      <c r="O529" s="3">
        <v>43171</v>
      </c>
      <c r="P529" s="5">
        <f>YEAR(Tab_SuiviOF[[#This Row],[DATEFINREVISEE]])</f>
        <v>2018</v>
      </c>
      <c r="Q529" s="5">
        <f>MONTH(Tab_SuiviOF[[#This Row],[DATEFINREVISEE]])</f>
        <v>3</v>
      </c>
      <c r="R529" s="5">
        <f>WEEKNUM(Tab_SuiviOF[[#This Row],[DATEFINREVISEE]],21)</f>
        <v>11</v>
      </c>
      <c r="S529">
        <v>420</v>
      </c>
      <c r="T529">
        <v>420</v>
      </c>
      <c r="U529">
        <v>420</v>
      </c>
      <c r="V529" s="4">
        <f>Tab_SuiviOF[[#This Row],[QTEBL]]*Tab_SuiviOF[[#This Row],[POIDS NET]]</f>
        <v>420</v>
      </c>
      <c r="W529" s="4">
        <f>IFERROR(INDEX(Bd_MÉLANGES!$I:$I,MATCH('Bd_FABRICATIONS PF'!$G:$G,Bd_MÉLANGES!$J:$J,0)),0)</f>
        <v>420.9</v>
      </c>
      <c r="X529" s="4">
        <f>IFERROR(INDEX(Bd_MÉLANGES!$K:$K,MATCH(Tab_SuiviOF[[#This Row],[LOT A PRENDRE EN COMPTE]],Bd_MÉLANGES!$J:$J,0)),0)</f>
        <v>423</v>
      </c>
    </row>
    <row r="530" spans="1:24" hidden="1" x14ac:dyDescent="0.2">
      <c r="A530">
        <v>102</v>
      </c>
      <c r="B530">
        <v>5</v>
      </c>
      <c r="C530">
        <v>41891</v>
      </c>
      <c r="D530">
        <v>693024</v>
      </c>
      <c r="E530">
        <v>46545</v>
      </c>
      <c r="F530" t="str">
        <f t="array" ref="F530">INDEX(Bd_VENTILATIONS!$G:$G,MATCH(Tab_SuiviOF[[#This Row],[REFERENCE]]&amp;Tab_SuiviOF[[#This Row],[BLNO]],Bd_VENTILATIONS!$F:$F&amp;Bd_VENTILATIONS!$D:$D,0))</f>
        <v>A067M10-1</v>
      </c>
      <c r="G530" t="str">
        <f>IFERROR(MID(Tab_SuiviOF[[#This Row],[LOT]],1,SEARCH("-",Tab_SuiviOF[[#This Row],[LOT]])-1),Tab_SuiviOF[[#This Row],[LOT]])</f>
        <v>A067M10</v>
      </c>
      <c r="H530" t="s">
        <v>915</v>
      </c>
      <c r="I530" t="str">
        <f>INDEX(Bd_PF!$E:$E,MATCH(Tab_SuiviOF[[#This Row],[REFERENCE]],Bd_PF!$C:$C,0))</f>
        <v>Gel Ami bte 0.800 kg "TOL"</v>
      </c>
      <c r="J530" t="str">
        <f>INDEX(Bd_PF!$D:$D,MATCH(Tab_SuiviOF[[#This Row],[REFERENCE]],Bd_PF!$C:$C,0))</f>
        <v>SF01122</v>
      </c>
      <c r="K530" s="4">
        <f>INDEX(Bd_PF!$I:$I,MATCH(Tab_SuiviOF[[#This Row],[REFERENCE]],Bd_PF!$C:$C,0))</f>
        <v>0.8</v>
      </c>
      <c r="L530" t="str">
        <f>INDEX(Bd_PF!$J:$J,MATCH(Tab_SuiviOF[[#This Row],[REFERENCE]],Bd_PF!$C:$C,0))</f>
        <v>OTS</v>
      </c>
      <c r="M530" t="str">
        <f>INDEX(Bd_PF!$K:$K,MATCH(Tab_SuiviOF[[#This Row],[REFERENCE]],Bd_PF!$C:$C,0))</f>
        <v>Produit pesé</v>
      </c>
      <c r="N530" s="3">
        <v>43171</v>
      </c>
      <c r="O530" s="3">
        <v>43171</v>
      </c>
      <c r="P530" s="5">
        <f>YEAR(Tab_SuiviOF[[#This Row],[DATEFINREVISEE]])</f>
        <v>2018</v>
      </c>
      <c r="Q530" s="5">
        <f>MONTH(Tab_SuiviOF[[#This Row],[DATEFINREVISEE]])</f>
        <v>3</v>
      </c>
      <c r="R530" s="5">
        <f>WEEKNUM(Tab_SuiviOF[[#This Row],[DATEFINREVISEE]],21)</f>
        <v>11</v>
      </c>
      <c r="S530">
        <v>528</v>
      </c>
      <c r="T530">
        <v>528</v>
      </c>
      <c r="U530">
        <v>518</v>
      </c>
      <c r="V530" s="4">
        <f>Tab_SuiviOF[[#This Row],[QTEBL]]*Tab_SuiviOF[[#This Row],[POIDS NET]]</f>
        <v>414.40000000000003</v>
      </c>
      <c r="W530" s="4">
        <f>IFERROR(INDEX(Bd_MÉLANGES!$I:$I,MATCH('Bd_FABRICATIONS PF'!$G:$G,Bd_MÉLANGES!$J:$J,0)),0)</f>
        <v>422.7</v>
      </c>
      <c r="X530" s="4">
        <f>IFERROR(INDEX(Bd_MÉLANGES!$K:$K,MATCH(Tab_SuiviOF[[#This Row],[LOT A PRENDRE EN COMPTE]],Bd_MÉLANGES!$J:$J,0)),0)</f>
        <v>423</v>
      </c>
    </row>
    <row r="531" spans="1:24" hidden="1" x14ac:dyDescent="0.2">
      <c r="A531">
        <v>102</v>
      </c>
      <c r="B531">
        <v>5</v>
      </c>
      <c r="C531">
        <v>41892</v>
      </c>
      <c r="D531">
        <v>693031</v>
      </c>
      <c r="E531">
        <v>46551</v>
      </c>
      <c r="F531" t="str">
        <f t="array" ref="F531">INDEX(Bd_VENTILATIONS!$G:$G,MATCH(Tab_SuiviOF[[#This Row],[REFERENCE]]&amp;Tab_SuiviOF[[#This Row],[BLNO]],Bd_VENTILATIONS!$F:$F&amp;Bd_VENTILATIONS!$D:$D,0))</f>
        <v>A067M11-1</v>
      </c>
      <c r="G531" t="str">
        <f>IFERROR(MID(Tab_SuiviOF[[#This Row],[LOT]],1,SEARCH("-",Tab_SuiviOF[[#This Row],[LOT]])-1),Tab_SuiviOF[[#This Row],[LOT]])</f>
        <v>A067M11</v>
      </c>
      <c r="H531" t="s">
        <v>915</v>
      </c>
      <c r="I531" t="str">
        <f>INDEX(Bd_PF!$E:$E,MATCH(Tab_SuiviOF[[#This Row],[REFERENCE]],Bd_PF!$C:$C,0))</f>
        <v>Gel Ami bte 0.800 kg "TOL"</v>
      </c>
      <c r="J531" t="str">
        <f>INDEX(Bd_PF!$D:$D,MATCH(Tab_SuiviOF[[#This Row],[REFERENCE]],Bd_PF!$C:$C,0))</f>
        <v>SF01122</v>
      </c>
      <c r="K531" s="4">
        <f>INDEX(Bd_PF!$I:$I,MATCH(Tab_SuiviOF[[#This Row],[REFERENCE]],Bd_PF!$C:$C,0))</f>
        <v>0.8</v>
      </c>
      <c r="L531" t="str">
        <f>INDEX(Bd_PF!$J:$J,MATCH(Tab_SuiviOF[[#This Row],[REFERENCE]],Bd_PF!$C:$C,0))</f>
        <v>OTS</v>
      </c>
      <c r="M531" t="str">
        <f>INDEX(Bd_PF!$K:$K,MATCH(Tab_SuiviOF[[#This Row],[REFERENCE]],Bd_PF!$C:$C,0))</f>
        <v>Produit pesé</v>
      </c>
      <c r="N531" s="3">
        <v>43171</v>
      </c>
      <c r="O531" s="3">
        <v>43171</v>
      </c>
      <c r="P531" s="5">
        <f>YEAR(Tab_SuiviOF[[#This Row],[DATEFINREVISEE]])</f>
        <v>2018</v>
      </c>
      <c r="Q531" s="5">
        <f>MONTH(Tab_SuiviOF[[#This Row],[DATEFINREVISEE]])</f>
        <v>3</v>
      </c>
      <c r="R531" s="5">
        <f>WEEKNUM(Tab_SuiviOF[[#This Row],[DATEFINREVISEE]],21)</f>
        <v>11</v>
      </c>
      <c r="S531">
        <v>526</v>
      </c>
      <c r="T531">
        <v>526</v>
      </c>
      <c r="U531">
        <v>518</v>
      </c>
      <c r="V531" s="4">
        <f>Tab_SuiviOF[[#This Row],[QTEBL]]*Tab_SuiviOF[[#This Row],[POIDS NET]]</f>
        <v>414.40000000000003</v>
      </c>
      <c r="W531" s="4">
        <f>IFERROR(INDEX(Bd_MÉLANGES!$I:$I,MATCH('Bd_FABRICATIONS PF'!$G:$G,Bd_MÉLANGES!$J:$J,0)),0)</f>
        <v>421.5</v>
      </c>
      <c r="X531" s="4">
        <f>IFERROR(INDEX(Bd_MÉLANGES!$K:$K,MATCH(Tab_SuiviOF[[#This Row],[LOT A PRENDRE EN COMPTE]],Bd_MÉLANGES!$J:$J,0)),0)</f>
        <v>423</v>
      </c>
    </row>
    <row r="532" spans="1:24" hidden="1" x14ac:dyDescent="0.2">
      <c r="A532">
        <v>102</v>
      </c>
      <c r="B532">
        <v>5</v>
      </c>
      <c r="C532">
        <v>41898</v>
      </c>
      <c r="D532">
        <v>693065</v>
      </c>
      <c r="E532">
        <v>46555</v>
      </c>
      <c r="F532" t="str">
        <f t="array" ref="F532">INDEX(Bd_VENTILATIONS!$G:$G,MATCH(Tab_SuiviOF[[#This Row],[REFERENCE]]&amp;Tab_SuiviOF[[#This Row],[BLNO]],Bd_VENTILATIONS!$F:$F&amp;Bd_VENTILATIONS!$D:$D,0))</f>
        <v>A067M12-1</v>
      </c>
      <c r="G532" t="str">
        <f>IFERROR(MID(Tab_SuiviOF[[#This Row],[LOT]],1,SEARCH("-",Tab_SuiviOF[[#This Row],[LOT]])-1),Tab_SuiviOF[[#This Row],[LOT]])</f>
        <v>A067M12</v>
      </c>
      <c r="H532" t="s">
        <v>913</v>
      </c>
      <c r="I532" t="str">
        <f>INDEX(Bd_PF!$E:$E,MATCH(Tab_SuiviOF[[#This Row],[REFERENCE]],Bd_PF!$C:$C,0))</f>
        <v>Gel Ami bte 0.300 kg "TOL"</v>
      </c>
      <c r="J532" t="str">
        <f>INDEX(Bd_PF!$D:$D,MATCH(Tab_SuiviOF[[#This Row],[REFERENCE]],Bd_PF!$C:$C,0))</f>
        <v>SF01122</v>
      </c>
      <c r="K532" s="4">
        <f>INDEX(Bd_PF!$I:$I,MATCH(Tab_SuiviOF[[#This Row],[REFERENCE]],Bd_PF!$C:$C,0))</f>
        <v>0.3</v>
      </c>
      <c r="L532" t="str">
        <f>INDEX(Bd_PF!$J:$J,MATCH(Tab_SuiviOF[[#This Row],[REFERENCE]],Bd_PF!$C:$C,0))</f>
        <v>OTS</v>
      </c>
      <c r="M532" t="str">
        <f>INDEX(Bd_PF!$K:$K,MATCH(Tab_SuiviOF[[#This Row],[REFERENCE]],Bd_PF!$C:$C,0))</f>
        <v>Produit pesé</v>
      </c>
      <c r="N532" s="3">
        <v>43171</v>
      </c>
      <c r="O532" s="3">
        <v>43171</v>
      </c>
      <c r="P532" s="5">
        <f>YEAR(Tab_SuiviOF[[#This Row],[DATEFINREVISEE]])</f>
        <v>2018</v>
      </c>
      <c r="Q532" s="5">
        <f>MONTH(Tab_SuiviOF[[#This Row],[DATEFINREVISEE]])</f>
        <v>3</v>
      </c>
      <c r="R532" s="5">
        <f>WEEKNUM(Tab_SuiviOF[[#This Row],[DATEFINREVISEE]],21)</f>
        <v>11</v>
      </c>
      <c r="S532">
        <v>1401</v>
      </c>
      <c r="T532">
        <v>1401</v>
      </c>
      <c r="U532">
        <v>1372</v>
      </c>
      <c r="V532" s="4">
        <f>Tab_SuiviOF[[#This Row],[QTEBL]]*Tab_SuiviOF[[#This Row],[POIDS NET]]</f>
        <v>411.59999999999997</v>
      </c>
      <c r="W532" s="4">
        <f>IFERROR(INDEX(Bd_MÉLANGES!$I:$I,MATCH('Bd_FABRICATIONS PF'!$G:$G,Bd_MÉLANGES!$J:$J,0)),0)</f>
        <v>420.5</v>
      </c>
      <c r="X532" s="4">
        <f>IFERROR(INDEX(Bd_MÉLANGES!$K:$K,MATCH(Tab_SuiviOF[[#This Row],[LOT A PRENDRE EN COMPTE]],Bd_MÉLANGES!$J:$J,0)),0)</f>
        <v>423</v>
      </c>
    </row>
    <row r="533" spans="1:24" hidden="1" x14ac:dyDescent="0.2">
      <c r="A533">
        <v>102</v>
      </c>
      <c r="B533">
        <v>5</v>
      </c>
      <c r="C533">
        <v>41912</v>
      </c>
      <c r="D533">
        <v>693310</v>
      </c>
      <c r="E533">
        <v>46562</v>
      </c>
      <c r="F533" t="str">
        <f t="array" ref="F533">INDEX(Bd_VENTILATIONS!$G:$G,MATCH(Tab_SuiviOF[[#This Row],[REFERENCE]]&amp;Tab_SuiviOF[[#This Row],[BLNO]],Bd_VENTILATIONS!$F:$F&amp;Bd_VENTILATIONS!$D:$D,0))</f>
        <v>A067M13-1</v>
      </c>
      <c r="G533" t="str">
        <f>IFERROR(MID(Tab_SuiviOF[[#This Row],[LOT]],1,SEARCH("-",Tab_SuiviOF[[#This Row],[LOT]])-1),Tab_SuiviOF[[#This Row],[LOT]])</f>
        <v>A067M13</v>
      </c>
      <c r="H533" t="s">
        <v>913</v>
      </c>
      <c r="I533" t="str">
        <f>INDEX(Bd_PF!$E:$E,MATCH(Tab_SuiviOF[[#This Row],[REFERENCE]],Bd_PF!$C:$C,0))</f>
        <v>Gel Ami bte 0.300 kg "TOL"</v>
      </c>
      <c r="J533" t="str">
        <f>INDEX(Bd_PF!$D:$D,MATCH(Tab_SuiviOF[[#This Row],[REFERENCE]],Bd_PF!$C:$C,0))</f>
        <v>SF01122</v>
      </c>
      <c r="K533" s="4">
        <f>INDEX(Bd_PF!$I:$I,MATCH(Tab_SuiviOF[[#This Row],[REFERENCE]],Bd_PF!$C:$C,0))</f>
        <v>0.3</v>
      </c>
      <c r="L533" t="str">
        <f>INDEX(Bd_PF!$J:$J,MATCH(Tab_SuiviOF[[#This Row],[REFERENCE]],Bd_PF!$C:$C,0))</f>
        <v>OTS</v>
      </c>
      <c r="M533" t="str">
        <f>INDEX(Bd_PF!$K:$K,MATCH(Tab_SuiviOF[[#This Row],[REFERENCE]],Bd_PF!$C:$C,0))</f>
        <v>Produit pesé</v>
      </c>
      <c r="N533" s="3">
        <v>43171</v>
      </c>
      <c r="O533" s="3">
        <v>43171</v>
      </c>
      <c r="P533" s="5">
        <f>YEAR(Tab_SuiviOF[[#This Row],[DATEFINREVISEE]])</f>
        <v>2018</v>
      </c>
      <c r="Q533" s="5">
        <f>MONTH(Tab_SuiviOF[[#This Row],[DATEFINREVISEE]])</f>
        <v>3</v>
      </c>
      <c r="R533" s="5">
        <f>WEEKNUM(Tab_SuiviOF[[#This Row],[DATEFINREVISEE]],21)</f>
        <v>11</v>
      </c>
      <c r="S533">
        <v>1441</v>
      </c>
      <c r="T533">
        <v>1441</v>
      </c>
      <c r="U533">
        <v>1433</v>
      </c>
      <c r="V533" s="4">
        <f>Tab_SuiviOF[[#This Row],[QTEBL]]*Tab_SuiviOF[[#This Row],[POIDS NET]]</f>
        <v>429.9</v>
      </c>
      <c r="W533" s="4">
        <f>IFERROR(INDEX(Bd_MÉLANGES!$I:$I,MATCH('Bd_FABRICATIONS PF'!$G:$G,Bd_MÉLANGES!$J:$J,0)),0)</f>
        <v>432.5</v>
      </c>
      <c r="X533" s="4">
        <f>IFERROR(INDEX(Bd_MÉLANGES!$K:$K,MATCH(Tab_SuiviOF[[#This Row],[LOT A PRENDRE EN COMPTE]],Bd_MÉLANGES!$J:$J,0)),0)</f>
        <v>423</v>
      </c>
    </row>
    <row r="534" spans="1:24" hidden="1" x14ac:dyDescent="0.2">
      <c r="A534">
        <v>102</v>
      </c>
      <c r="B534">
        <v>5</v>
      </c>
      <c r="C534">
        <v>41587</v>
      </c>
      <c r="D534">
        <v>689265</v>
      </c>
      <c r="E534">
        <v>46582</v>
      </c>
      <c r="F534" t="str">
        <f t="array" ref="F534">INDEX(Bd_VENTILATIONS!$G:$G,MATCH(Tab_SuiviOF[[#This Row],[REFERENCE]]&amp;Tab_SuiviOF[[#This Row],[BLNO]],Bd_VENTILATIONS!$F:$F&amp;Bd_VENTILATIONS!$D:$D,0))</f>
        <v>A060M07-2</v>
      </c>
      <c r="G534" t="str">
        <f>IFERROR(MID(Tab_SuiviOF[[#This Row],[LOT]],1,SEARCH("-",Tab_SuiviOF[[#This Row],[LOT]])-1),Tab_SuiviOF[[#This Row],[LOT]])</f>
        <v>A060M07</v>
      </c>
      <c r="H534" t="s">
        <v>241</v>
      </c>
      <c r="I534" t="str">
        <f>INDEX(Bd_PF!$E:$E,MATCH(Tab_SuiviOF[[#This Row],[REFERENCE]],Bd_PF!$C:$C,0))</f>
        <v>Rudy'Gel avec édulcorants parfum citron sachet 50g  "Edé Ruy"</v>
      </c>
      <c r="J534" t="str">
        <f>INDEX(Bd_PF!$D:$D,MATCH(Tab_SuiviOF[[#This Row],[REFERENCE]],Bd_PF!$C:$C,0))</f>
        <v>SF01202</v>
      </c>
      <c r="K534" s="4">
        <f>INDEX(Bd_PF!$I:$I,MATCH(Tab_SuiviOF[[#This Row],[REFERENCE]],Bd_PF!$C:$C,0))</f>
        <v>0.05</v>
      </c>
      <c r="L534" t="str">
        <f>INDEX(Bd_PF!$J:$J,MATCH(Tab_SuiviOF[[#This Row],[REFERENCE]],Bd_PF!$C:$C,0))</f>
        <v>Tecse</v>
      </c>
      <c r="M534" t="str">
        <f>INDEX(Bd_PF!$K:$K,MATCH(Tab_SuiviOF[[#This Row],[REFERENCE]],Bd_PF!$C:$C,0))</f>
        <v>Produit pesé</v>
      </c>
      <c r="N534" s="3">
        <v>43172</v>
      </c>
      <c r="O534" s="3">
        <v>43172</v>
      </c>
      <c r="P534" s="5">
        <f>YEAR(Tab_SuiviOF[[#This Row],[DATEFINREVISEE]])</f>
        <v>2018</v>
      </c>
      <c r="Q534" s="5">
        <f>MONTH(Tab_SuiviOF[[#This Row],[DATEFINREVISEE]])</f>
        <v>3</v>
      </c>
      <c r="R534" s="5">
        <f>WEEKNUM(Tab_SuiviOF[[#This Row],[DATEFINREVISEE]],21)</f>
        <v>11</v>
      </c>
      <c r="S534">
        <v>1344</v>
      </c>
      <c r="T534">
        <v>1344</v>
      </c>
      <c r="U534">
        <v>1221</v>
      </c>
      <c r="V534" s="4">
        <f>Tab_SuiviOF[[#This Row],[QTEBL]]*Tab_SuiviOF[[#This Row],[POIDS NET]]</f>
        <v>61.050000000000004</v>
      </c>
      <c r="W534" s="4">
        <f>IFERROR(INDEX(Bd_MÉLANGES!$I:$I,MATCH('Bd_FABRICATIONS PF'!$G:$G,Bd_MÉLANGES!$J:$J,0)),0)</f>
        <v>69.900000000000006</v>
      </c>
      <c r="X534" s="4">
        <f>IFERROR(INDEX(Bd_MÉLANGES!$K:$K,MATCH(Tab_SuiviOF[[#This Row],[LOT A PRENDRE EN COMPTE]],Bd_MÉLANGES!$J:$J,0)),0)</f>
        <v>68.17</v>
      </c>
    </row>
    <row r="535" spans="1:24" hidden="1" x14ac:dyDescent="0.2">
      <c r="A535">
        <v>102</v>
      </c>
      <c r="B535">
        <v>5</v>
      </c>
      <c r="C535">
        <v>41712</v>
      </c>
      <c r="D535">
        <v>691054</v>
      </c>
      <c r="E535">
        <v>46584</v>
      </c>
      <c r="F535" t="str">
        <f t="array" ref="F535">INDEX(Bd_VENTILATIONS!$G:$G,MATCH(Tab_SuiviOF[[#This Row],[REFERENCE]]&amp;Tab_SuiviOF[[#This Row],[BLNO]],Bd_VENTILATIONS!$F:$F&amp;Bd_VENTILATIONS!$D:$D,0))</f>
        <v>A071M10-3</v>
      </c>
      <c r="G535" t="str">
        <f>IFERROR(MID(Tab_SuiviOF[[#This Row],[LOT]],1,SEARCH("-",Tab_SuiviOF[[#This Row],[LOT]])-1),Tab_SuiviOF[[#This Row],[LOT]])</f>
        <v>A071M10</v>
      </c>
      <c r="H535" t="s">
        <v>557</v>
      </c>
      <c r="I535" t="str">
        <f>INDEX(Bd_PF!$E:$E,MATCH(Tab_SuiviOF[[#This Row],[REFERENCE]],Bd_PF!$C:$C,0))</f>
        <v>Potage instant poireaux-pommes de terre pauvre en sodium 20g "NUTRISENS</v>
      </c>
      <c r="J535" t="str">
        <f>INDEX(Bd_PF!$D:$D,MATCH(Tab_SuiviOF[[#This Row],[REFERENCE]],Bd_PF!$C:$C,0))</f>
        <v>SF01384</v>
      </c>
      <c r="K535" s="4">
        <f>INDEX(Bd_PF!$I:$I,MATCH(Tab_SuiviOF[[#This Row],[REFERENCE]],Bd_PF!$C:$C,0))</f>
        <v>0.02</v>
      </c>
      <c r="L535" t="str">
        <f>INDEX(Bd_PF!$J:$J,MATCH(Tab_SuiviOF[[#This Row],[REFERENCE]],Bd_PF!$C:$C,0))</f>
        <v>Rovema</v>
      </c>
      <c r="M535" t="str">
        <f>INDEX(Bd_PF!$K:$K,MATCH(Tab_SuiviOF[[#This Row],[REFERENCE]],Bd_PF!$C:$C,0))</f>
        <v>Produit pesé</v>
      </c>
      <c r="N535" s="3">
        <v>43172</v>
      </c>
      <c r="O535" s="3">
        <v>43172</v>
      </c>
      <c r="P535" s="5">
        <f>YEAR(Tab_SuiviOF[[#This Row],[DATEFINREVISEE]])</f>
        <v>2018</v>
      </c>
      <c r="Q535" s="5">
        <f>MONTH(Tab_SuiviOF[[#This Row],[DATEFINREVISEE]])</f>
        <v>3</v>
      </c>
      <c r="R535" s="5">
        <f>WEEKNUM(Tab_SuiviOF[[#This Row],[DATEFINREVISEE]],21)</f>
        <v>11</v>
      </c>
      <c r="S535">
        <v>20000</v>
      </c>
      <c r="T535">
        <v>20000</v>
      </c>
      <c r="U535">
        <v>18565</v>
      </c>
      <c r="V535" s="4">
        <f>Tab_SuiviOF[[#This Row],[QTEBL]]*Tab_SuiviOF[[#This Row],[POIDS NET]]</f>
        <v>371.3</v>
      </c>
      <c r="W535" s="4">
        <f>IFERROR(INDEX(Bd_MÉLANGES!$I:$I,MATCH('Bd_FABRICATIONS PF'!$G:$G,Bd_MÉLANGES!$J:$J,0)),0)</f>
        <v>402.5</v>
      </c>
      <c r="X535" s="4">
        <f>IFERROR(INDEX(Bd_MÉLANGES!$K:$K,MATCH(Tab_SuiviOF[[#This Row],[LOT A PRENDRE EN COMPTE]],Bd_MÉLANGES!$J:$J,0)),0)</f>
        <v>400</v>
      </c>
    </row>
    <row r="536" spans="1:24" hidden="1" x14ac:dyDescent="0.2">
      <c r="A536">
        <v>102</v>
      </c>
      <c r="B536">
        <v>5</v>
      </c>
      <c r="C536">
        <v>41718</v>
      </c>
      <c r="D536">
        <v>691109</v>
      </c>
      <c r="E536">
        <v>46568</v>
      </c>
      <c r="F536" t="str">
        <f t="array" ref="F536">INDEX(Bd_VENTILATIONS!$G:$G,MATCH(Tab_SuiviOF[[#This Row],[REFERENCE]]&amp;Tab_SuiviOF[[#This Row],[BLNO]],Bd_VENTILATIONS!$F:$F&amp;Bd_VENTILATIONS!$D:$D,0))</f>
        <v>A071M06-3</v>
      </c>
      <c r="G536" t="str">
        <f>IFERROR(MID(Tab_SuiviOF[[#This Row],[LOT]],1,SEARCH("-",Tab_SuiviOF[[#This Row],[LOT]])-1),Tab_SuiviOF[[#This Row],[LOT]])</f>
        <v>A071M06</v>
      </c>
      <c r="H536" t="s">
        <v>882</v>
      </c>
      <c r="I536" t="str">
        <f>INDEX(Bd_PF!$E:$E,MATCH(Tab_SuiviOF[[#This Row],[REFERENCE]],Bd_PF!$C:$C,0))</f>
        <v>Entremets à froid parfum praliné avec édulcorants sachet 40g "NUTRISENS MEDICAL"</v>
      </c>
      <c r="J536" t="str">
        <f>INDEX(Bd_PF!$D:$D,MATCH(Tab_SuiviOF[[#This Row],[REFERENCE]],Bd_PF!$C:$C,0))</f>
        <v>SF01401</v>
      </c>
      <c r="K536" s="4">
        <f>INDEX(Bd_PF!$I:$I,MATCH(Tab_SuiviOF[[#This Row],[REFERENCE]],Bd_PF!$C:$C,0))</f>
        <v>0.04</v>
      </c>
      <c r="L536" t="str">
        <f>INDEX(Bd_PF!$J:$J,MATCH(Tab_SuiviOF[[#This Row],[REFERENCE]],Bd_PF!$C:$C,0))</f>
        <v>Rovema</v>
      </c>
      <c r="M536" t="str">
        <f>INDEX(Bd_PF!$K:$K,MATCH(Tab_SuiviOF[[#This Row],[REFERENCE]],Bd_PF!$C:$C,0))</f>
        <v>Produit pesé</v>
      </c>
      <c r="N536" s="3">
        <v>43171</v>
      </c>
      <c r="O536" s="3">
        <v>43172</v>
      </c>
      <c r="P536" s="5">
        <f>YEAR(Tab_SuiviOF[[#This Row],[DATEFINREVISEE]])</f>
        <v>2018</v>
      </c>
      <c r="Q536" s="5">
        <f>MONTH(Tab_SuiviOF[[#This Row],[DATEFINREVISEE]])</f>
        <v>3</v>
      </c>
      <c r="R536" s="5">
        <f>WEEKNUM(Tab_SuiviOF[[#This Row],[DATEFINREVISEE]],21)</f>
        <v>11</v>
      </c>
      <c r="S536">
        <v>5184</v>
      </c>
      <c r="T536">
        <v>5184</v>
      </c>
      <c r="U536">
        <v>4972</v>
      </c>
      <c r="V536" s="4">
        <f>Tab_SuiviOF[[#This Row],[QTEBL]]*Tab_SuiviOF[[#This Row],[POIDS NET]]</f>
        <v>198.88</v>
      </c>
      <c r="W536" s="4">
        <f>IFERROR(INDEX(Bd_MÉLANGES!$I:$I,MATCH('Bd_FABRICATIONS PF'!$G:$G,Bd_MÉLANGES!$J:$J,0)),0)</f>
        <v>209.9</v>
      </c>
      <c r="X536" s="4">
        <f>IFERROR(INDEX(Bd_MÉLANGES!$K:$K,MATCH(Tab_SuiviOF[[#This Row],[LOT A PRENDRE EN COMPTE]],Bd_MÉLANGES!$J:$J,0)),0)</f>
        <v>207.37</v>
      </c>
    </row>
    <row r="537" spans="1:24" hidden="1" x14ac:dyDescent="0.2">
      <c r="A537">
        <v>102</v>
      </c>
      <c r="B537">
        <v>5</v>
      </c>
      <c r="C537">
        <v>41720</v>
      </c>
      <c r="D537">
        <v>691159</v>
      </c>
      <c r="E537">
        <v>46579</v>
      </c>
      <c r="F537" t="str">
        <f t="array" ref="F537">INDEX(Bd_VENTILATIONS!$G:$G,MATCH(Tab_SuiviOF[[#This Row],[REFERENCE]]&amp;Tab_SuiviOF[[#This Row],[BLNO]],Bd_VENTILATIONS!$F:$F&amp;Bd_VENTILATIONS!$D:$D,0))</f>
        <v>A068M02-1</v>
      </c>
      <c r="G537" t="str">
        <f>IFERROR(MID(Tab_SuiviOF[[#This Row],[LOT]],1,SEARCH("-",Tab_SuiviOF[[#This Row],[LOT]])-1),Tab_SuiviOF[[#This Row],[LOT]])</f>
        <v>A068M02</v>
      </c>
      <c r="H537" t="s">
        <v>1095</v>
      </c>
      <c r="I537" t="str">
        <f>INDEX(Bd_PF!$E:$E,MATCH(Tab_SuiviOF[[#This Row],[REFERENCE]],Bd_PF!$C:$C,0))</f>
        <v>Eau gélifiée parfum pomme édulcorée boite 625g "Tonus line"</v>
      </c>
      <c r="J537" t="str">
        <f>INDEX(Bd_PF!$D:$D,MATCH(Tab_SuiviOF[[#This Row],[REFERENCE]],Bd_PF!$C:$C,0))</f>
        <v>SF00727</v>
      </c>
      <c r="K537" s="4">
        <f>INDEX(Bd_PF!$I:$I,MATCH(Tab_SuiviOF[[#This Row],[REFERENCE]],Bd_PF!$C:$C,0))</f>
        <v>0.625</v>
      </c>
      <c r="L537" t="str">
        <f>INDEX(Bd_PF!$J:$J,MATCH(Tab_SuiviOF[[#This Row],[REFERENCE]],Bd_PF!$C:$C,0))</f>
        <v>OTS</v>
      </c>
      <c r="M537" t="str">
        <f>INDEX(Bd_PF!$K:$K,MATCH(Tab_SuiviOF[[#This Row],[REFERENCE]],Bd_PF!$C:$C,0))</f>
        <v>Produit pesé</v>
      </c>
      <c r="N537" s="3">
        <v>43172</v>
      </c>
      <c r="O537" s="3">
        <v>43172</v>
      </c>
      <c r="P537" s="5">
        <f>YEAR(Tab_SuiviOF[[#This Row],[DATEFINREVISEE]])</f>
        <v>2018</v>
      </c>
      <c r="Q537" s="5">
        <f>MONTH(Tab_SuiviOF[[#This Row],[DATEFINREVISEE]])</f>
        <v>3</v>
      </c>
      <c r="R537" s="5">
        <f>WEEKNUM(Tab_SuiviOF[[#This Row],[DATEFINREVISEE]],21)</f>
        <v>11</v>
      </c>
      <c r="S537">
        <v>972</v>
      </c>
      <c r="T537">
        <v>972</v>
      </c>
      <c r="U537">
        <v>975</v>
      </c>
      <c r="V537" s="4">
        <f>Tab_SuiviOF[[#This Row],[QTEBL]]*Tab_SuiviOF[[#This Row],[POIDS NET]]</f>
        <v>609.375</v>
      </c>
      <c r="W537" s="4">
        <f>IFERROR(INDEX(Bd_MÉLANGES!$I:$I,MATCH('Bd_FABRICATIONS PF'!$G:$G,Bd_MÉLANGES!$J:$J,0)),0)</f>
        <v>612.6</v>
      </c>
      <c r="X537" s="4">
        <f>IFERROR(INDEX(Bd_MÉLANGES!$K:$K,MATCH(Tab_SuiviOF[[#This Row],[LOT A PRENDRE EN COMPTE]],Bd_MÉLANGES!$J:$J,0)),0)</f>
        <v>607.99000000000012</v>
      </c>
    </row>
    <row r="538" spans="1:24" hidden="1" x14ac:dyDescent="0.2">
      <c r="A538">
        <v>102</v>
      </c>
      <c r="B538">
        <v>5</v>
      </c>
      <c r="C538">
        <v>41722</v>
      </c>
      <c r="D538">
        <v>691175</v>
      </c>
      <c r="E538">
        <v>46575</v>
      </c>
      <c r="F538" t="str">
        <f t="array" ref="F538">INDEX(Bd_VENTILATIONS!$G:$G,MATCH(Tab_SuiviOF[[#This Row],[REFERENCE]]&amp;Tab_SuiviOF[[#This Row],[BLNO]],Bd_VENTILATIONS!$F:$F&amp;Bd_VENTILATIONS!$D:$D,0))</f>
        <v>A068M03-1</v>
      </c>
      <c r="G538" t="str">
        <f>IFERROR(MID(Tab_SuiviOF[[#This Row],[LOT]],1,SEARCH("-",Tab_SuiviOF[[#This Row],[LOT]])-1),Tab_SuiviOF[[#This Row],[LOT]])</f>
        <v>A068M03</v>
      </c>
      <c r="H538" t="s">
        <v>1089</v>
      </c>
      <c r="I538" t="str">
        <f>INDEX(Bd_PF!$E:$E,MATCH(Tab_SuiviOF[[#This Row],[REFERENCE]],Bd_PF!$C:$C,0))</f>
        <v>Eau gélifiée parfum grenadine édulcorée boite 625g "Tonus line"</v>
      </c>
      <c r="J538" t="str">
        <f>INDEX(Bd_PF!$D:$D,MATCH(Tab_SuiviOF[[#This Row],[REFERENCE]],Bd_PF!$C:$C,0))</f>
        <v>SF00725</v>
      </c>
      <c r="K538" s="4">
        <f>INDEX(Bd_PF!$I:$I,MATCH(Tab_SuiviOF[[#This Row],[REFERENCE]],Bd_PF!$C:$C,0))</f>
        <v>0.625</v>
      </c>
      <c r="L538" t="str">
        <f>INDEX(Bd_PF!$J:$J,MATCH(Tab_SuiviOF[[#This Row],[REFERENCE]],Bd_PF!$C:$C,0))</f>
        <v>OTS</v>
      </c>
      <c r="M538" t="str">
        <f>INDEX(Bd_PF!$K:$K,MATCH(Tab_SuiviOF[[#This Row],[REFERENCE]],Bd_PF!$C:$C,0))</f>
        <v>Produit pesé</v>
      </c>
      <c r="N538" s="3">
        <v>43172</v>
      </c>
      <c r="O538" s="3">
        <v>43172</v>
      </c>
      <c r="P538" s="5">
        <f>YEAR(Tab_SuiviOF[[#This Row],[DATEFINREVISEE]])</f>
        <v>2018</v>
      </c>
      <c r="Q538" s="5">
        <f>MONTH(Tab_SuiviOF[[#This Row],[DATEFINREVISEE]])</f>
        <v>3</v>
      </c>
      <c r="R538" s="5">
        <f>WEEKNUM(Tab_SuiviOF[[#This Row],[DATEFINREVISEE]],21)</f>
        <v>11</v>
      </c>
      <c r="S538">
        <v>972</v>
      </c>
      <c r="T538">
        <v>972</v>
      </c>
      <c r="U538">
        <v>977</v>
      </c>
      <c r="V538" s="4">
        <f>Tab_SuiviOF[[#This Row],[QTEBL]]*Tab_SuiviOF[[#This Row],[POIDS NET]]</f>
        <v>610.625</v>
      </c>
      <c r="W538" s="4">
        <f>IFERROR(INDEX(Bd_MÉLANGES!$I:$I,MATCH('Bd_FABRICATIONS PF'!$G:$G,Bd_MÉLANGES!$J:$J,0)),0)</f>
        <v>612.9</v>
      </c>
      <c r="X538" s="4">
        <f>IFERROR(INDEX(Bd_MÉLANGES!$K:$K,MATCH(Tab_SuiviOF[[#This Row],[LOT A PRENDRE EN COMPTE]],Bd_MÉLANGES!$J:$J,0)),0)</f>
        <v>608.00000000000011</v>
      </c>
    </row>
    <row r="539" spans="1:24" hidden="1" x14ac:dyDescent="0.2">
      <c r="A539">
        <v>102</v>
      </c>
      <c r="B539">
        <v>5</v>
      </c>
      <c r="C539">
        <v>41724</v>
      </c>
      <c r="D539">
        <v>691191</v>
      </c>
      <c r="E539">
        <v>46583</v>
      </c>
      <c r="F539" t="str">
        <f t="array" ref="F539">INDEX(Bd_VENTILATIONS!$G:$G,MATCH(Tab_SuiviOF[[#This Row],[REFERENCE]]&amp;Tab_SuiviOF[[#This Row],[BLNO]],Bd_VENTILATIONS!$F:$F&amp;Bd_VENTILATIONS!$D:$D,0))</f>
        <v>A071M05-1</v>
      </c>
      <c r="G539" t="str">
        <f>IFERROR(MID(Tab_SuiviOF[[#This Row],[LOT]],1,SEARCH("-",Tab_SuiviOF[[#This Row],[LOT]])-1),Tab_SuiviOF[[#This Row],[LOT]])</f>
        <v>A071M05</v>
      </c>
      <c r="H539" t="s">
        <v>1141</v>
      </c>
      <c r="I539" t="str">
        <f>INDEX(Bd_PF!$E:$E,MATCH(Tab_SuiviOF[[#This Row],[REFERENCE]],Bd_PF!$C:$C,0))</f>
        <v>Nutridej' céréales saveur miel 900 g (ALLERGENES)</v>
      </c>
      <c r="J539" t="str">
        <f>INDEX(Bd_PF!$D:$D,MATCH(Tab_SuiviOF[[#This Row],[REFERENCE]],Bd_PF!$C:$C,0))</f>
        <v>SF01172</v>
      </c>
      <c r="K539" s="4">
        <f>INDEX(Bd_PF!$I:$I,MATCH(Tab_SuiviOF[[#This Row],[REFERENCE]],Bd_PF!$C:$C,0))</f>
        <v>0.9</v>
      </c>
      <c r="L539" t="str">
        <f>INDEX(Bd_PF!$J:$J,MATCH(Tab_SuiviOF[[#This Row],[REFERENCE]],Bd_PF!$C:$C,0))</f>
        <v>OTS</v>
      </c>
      <c r="M539" t="str">
        <f>INDEX(Bd_PF!$K:$K,MATCH(Tab_SuiviOF[[#This Row],[REFERENCE]],Bd_PF!$C:$C,0))</f>
        <v>Produit pesé</v>
      </c>
      <c r="N539" s="3">
        <v>43172</v>
      </c>
      <c r="O539" s="3">
        <v>43172</v>
      </c>
      <c r="P539" s="5">
        <f>YEAR(Tab_SuiviOF[[#This Row],[DATEFINREVISEE]])</f>
        <v>2018</v>
      </c>
      <c r="Q539" s="5">
        <f>MONTH(Tab_SuiviOF[[#This Row],[DATEFINREVISEE]])</f>
        <v>3</v>
      </c>
      <c r="R539" s="5">
        <f>WEEKNUM(Tab_SuiviOF[[#This Row],[DATEFINREVISEE]],21)</f>
        <v>11</v>
      </c>
      <c r="S539">
        <v>756</v>
      </c>
      <c r="T539">
        <v>756</v>
      </c>
      <c r="U539">
        <v>760</v>
      </c>
      <c r="V539" s="4">
        <f>Tab_SuiviOF[[#This Row],[QTEBL]]*Tab_SuiviOF[[#This Row],[POIDS NET]]</f>
        <v>684</v>
      </c>
      <c r="W539" s="4">
        <f>IFERROR(INDEX(Bd_MÉLANGES!$I:$I,MATCH('Bd_FABRICATIONS PF'!$G:$G,Bd_MÉLANGES!$J:$J,0)),0)</f>
        <v>686.3</v>
      </c>
      <c r="X539" s="4">
        <f>IFERROR(INDEX(Bd_MÉLANGES!$K:$K,MATCH(Tab_SuiviOF[[#This Row],[LOT A PRENDRE EN COMPTE]],Bd_MÉLANGES!$J:$J,0)),0)</f>
        <v>680.99</v>
      </c>
    </row>
    <row r="540" spans="1:24" hidden="1" x14ac:dyDescent="0.2">
      <c r="A540">
        <v>102</v>
      </c>
      <c r="B540">
        <v>5</v>
      </c>
      <c r="C540">
        <v>41736</v>
      </c>
      <c r="D540">
        <v>691290</v>
      </c>
      <c r="E540">
        <v>46570</v>
      </c>
      <c r="F540" t="str">
        <f t="array" ref="F540">INDEX(Bd_VENTILATIONS!$G:$G,MATCH(Tab_SuiviOF[[#This Row],[REFERENCE]]&amp;Tab_SuiviOF[[#This Row],[BLNO]],Bd_VENTILATIONS!$F:$F&amp;Bd_VENTILATIONS!$D:$D,0))</f>
        <v>A067M15-1</v>
      </c>
      <c r="G540" t="str">
        <f>IFERROR(MID(Tab_SuiviOF[[#This Row],[LOT]],1,SEARCH("-",Tab_SuiviOF[[#This Row],[LOT]])-1),Tab_SuiviOF[[#This Row],[LOT]])</f>
        <v>A067M15</v>
      </c>
      <c r="H540" t="s">
        <v>806</v>
      </c>
      <c r="I540" t="str">
        <f>INDEX(Bd_PF!$E:$E,MATCH(Tab_SuiviOF[[#This Row],[REFERENCE]],Bd_PF!$C:$C,0))</f>
        <v>Hydr'instant saveur thé pêche avec sucre et édulc 0.600 g</v>
      </c>
      <c r="J540" t="str">
        <f>INDEX(Bd_PF!$D:$D,MATCH(Tab_SuiviOF[[#This Row],[REFERENCE]],Bd_PF!$C:$C,0))</f>
        <v>SF01296</v>
      </c>
      <c r="K540" s="4">
        <f>INDEX(Bd_PF!$I:$I,MATCH(Tab_SuiviOF[[#This Row],[REFERENCE]],Bd_PF!$C:$C,0))</f>
        <v>0.6</v>
      </c>
      <c r="L540" t="str">
        <f>INDEX(Bd_PF!$J:$J,MATCH(Tab_SuiviOF[[#This Row],[REFERENCE]],Bd_PF!$C:$C,0))</f>
        <v>OTS</v>
      </c>
      <c r="M540" t="str">
        <f>INDEX(Bd_PF!$K:$K,MATCH(Tab_SuiviOF[[#This Row],[REFERENCE]],Bd_PF!$C:$C,0))</f>
        <v>Produit pesé</v>
      </c>
      <c r="N540" s="3">
        <v>43172</v>
      </c>
      <c r="O540" s="3">
        <v>43172</v>
      </c>
      <c r="P540" s="5">
        <f>YEAR(Tab_SuiviOF[[#This Row],[DATEFINREVISEE]])</f>
        <v>2018</v>
      </c>
      <c r="Q540" s="5">
        <f>MONTH(Tab_SuiviOF[[#This Row],[DATEFINREVISEE]])</f>
        <v>3</v>
      </c>
      <c r="R540" s="5">
        <f>WEEKNUM(Tab_SuiviOF[[#This Row],[DATEFINREVISEE]],21)</f>
        <v>11</v>
      </c>
      <c r="S540">
        <v>380</v>
      </c>
      <c r="T540">
        <v>380</v>
      </c>
      <c r="U540">
        <v>377</v>
      </c>
      <c r="V540" s="4">
        <f>Tab_SuiviOF[[#This Row],[QTEBL]]*Tab_SuiviOF[[#This Row],[POIDS NET]]</f>
        <v>226.2</v>
      </c>
      <c r="W540" s="4">
        <f>IFERROR(INDEX(Bd_MÉLANGES!$I:$I,MATCH('Bd_FABRICATIONS PF'!$G:$G,Bd_MÉLANGES!$J:$J,0)),0)</f>
        <v>227.5</v>
      </c>
      <c r="X540" s="4">
        <f>IFERROR(INDEX(Bd_MÉLANGES!$K:$K,MATCH(Tab_SuiviOF[[#This Row],[LOT A PRENDRE EN COMPTE]],Bd_MÉLANGES!$J:$J,0)),0)</f>
        <v>227.99</v>
      </c>
    </row>
    <row r="541" spans="1:24" hidden="1" x14ac:dyDescent="0.2">
      <c r="A541">
        <v>102</v>
      </c>
      <c r="B541">
        <v>5</v>
      </c>
      <c r="C541">
        <v>41762</v>
      </c>
      <c r="D541">
        <v>691521</v>
      </c>
      <c r="E541">
        <v>46571</v>
      </c>
      <c r="F541" t="str">
        <f t="array" ref="F541">INDEX(Bd_VENTILATIONS!$G:$G,MATCH(Tab_SuiviOF[[#This Row],[REFERENCE]]&amp;Tab_SuiviOF[[#This Row],[BLNO]],Bd_VENTILATIONS!$F:$F&amp;Bd_VENTILATIONS!$D:$D,0))</f>
        <v>A067M14-1</v>
      </c>
      <c r="G541" t="str">
        <f>IFERROR(MID(Tab_SuiviOF[[#This Row],[LOT]],1,SEARCH("-",Tab_SuiviOF[[#This Row],[LOT]])-1),Tab_SuiviOF[[#This Row],[LOT]])</f>
        <v>A067M14</v>
      </c>
      <c r="H541" t="s">
        <v>794</v>
      </c>
      <c r="I541" t="str">
        <f>INDEX(Bd_PF!$E:$E,MATCH(Tab_SuiviOF[[#This Row],[REFERENCE]],Bd_PF!$C:$C,0))</f>
        <v>Hydr'instant saveur ananas avec sucre et édulc</v>
      </c>
      <c r="J541" t="str">
        <f>INDEX(Bd_PF!$D:$D,MATCH(Tab_SuiviOF[[#This Row],[REFERENCE]],Bd_PF!$C:$C,0))</f>
        <v>SF01292</v>
      </c>
      <c r="K541" s="4">
        <f>INDEX(Bd_PF!$I:$I,MATCH(Tab_SuiviOF[[#This Row],[REFERENCE]],Bd_PF!$C:$C,0))</f>
        <v>0.6</v>
      </c>
      <c r="L541" t="str">
        <f>INDEX(Bd_PF!$J:$J,MATCH(Tab_SuiviOF[[#This Row],[REFERENCE]],Bd_PF!$C:$C,0))</f>
        <v>OTS</v>
      </c>
      <c r="M541" t="str">
        <f>INDEX(Bd_PF!$K:$K,MATCH(Tab_SuiviOF[[#This Row],[REFERENCE]],Bd_PF!$C:$C,0))</f>
        <v>Produit pesé</v>
      </c>
      <c r="N541" s="3">
        <v>43172</v>
      </c>
      <c r="O541" s="3">
        <v>43172</v>
      </c>
      <c r="P541" s="5">
        <f>YEAR(Tab_SuiviOF[[#This Row],[DATEFINREVISEE]])</f>
        <v>2018</v>
      </c>
      <c r="Q541" s="5">
        <f>MONTH(Tab_SuiviOF[[#This Row],[DATEFINREVISEE]])</f>
        <v>3</v>
      </c>
      <c r="R541" s="5">
        <f>WEEKNUM(Tab_SuiviOF[[#This Row],[DATEFINREVISEE]],21)</f>
        <v>11</v>
      </c>
      <c r="S541">
        <v>444</v>
      </c>
      <c r="T541">
        <v>444</v>
      </c>
      <c r="U541">
        <v>534</v>
      </c>
      <c r="V541" s="4">
        <f>Tab_SuiviOF[[#This Row],[QTEBL]]*Tab_SuiviOF[[#This Row],[POIDS NET]]</f>
        <v>320.39999999999998</v>
      </c>
      <c r="W541" s="4">
        <f>IFERROR(INDEX(Bd_MÉLANGES!$I:$I,MATCH('Bd_FABRICATIONS PF'!$G:$G,Bd_MÉLANGES!$J:$J,0)),0)</f>
        <v>323.89999999999998</v>
      </c>
      <c r="X541" s="4">
        <f>IFERROR(INDEX(Bd_MÉLANGES!$K:$K,MATCH(Tab_SuiviOF[[#This Row],[LOT A PRENDRE EN COMPTE]],Bd_MÉLANGES!$J:$J,0)),0)</f>
        <v>321.99</v>
      </c>
    </row>
    <row r="542" spans="1:24" hidden="1" x14ac:dyDescent="0.2">
      <c r="A542">
        <v>102</v>
      </c>
      <c r="B542">
        <v>5</v>
      </c>
      <c r="C542">
        <v>41864</v>
      </c>
      <c r="D542">
        <v>692809</v>
      </c>
      <c r="E542">
        <v>46581</v>
      </c>
      <c r="F542" t="str">
        <f t="array" ref="F542">INDEX(Bd_VENTILATIONS!$G:$G,MATCH(Tab_SuiviOF[[#This Row],[REFERENCE]]&amp;Tab_SuiviOF[[#This Row],[BLNO]],Bd_VENTILATIONS!$F:$F&amp;Bd_VENTILATIONS!$D:$D,0))</f>
        <v>A071M01-1</v>
      </c>
      <c r="G542" t="str">
        <f>IFERROR(MID(Tab_SuiviOF[[#This Row],[LOT]],1,SEARCH("-",Tab_SuiviOF[[#This Row],[LOT]])-1),Tab_SuiviOF[[#This Row],[LOT]])</f>
        <v>A071M01</v>
      </c>
      <c r="H542" t="s">
        <v>943</v>
      </c>
      <c r="I542" t="str">
        <f>INDEX(Bd_PF!$E:$E,MATCH(Tab_SuiviOF[[#This Row],[REFERENCE]],Bd_PF!$C:$C,0))</f>
        <v>Gel'froid parfum grenadine boite 1 kg "Tonus Line"</v>
      </c>
      <c r="J542" t="str">
        <f>INDEX(Bd_PF!$D:$D,MATCH(Tab_SuiviOF[[#This Row],[REFERENCE]],Bd_PF!$C:$C,0))</f>
        <v>SF01194</v>
      </c>
      <c r="K542" s="4">
        <f>INDEX(Bd_PF!$I:$I,MATCH(Tab_SuiviOF[[#This Row],[REFERENCE]],Bd_PF!$C:$C,0))</f>
        <v>1</v>
      </c>
      <c r="L542" t="str">
        <f>INDEX(Bd_PF!$J:$J,MATCH(Tab_SuiviOF[[#This Row],[REFERENCE]],Bd_PF!$C:$C,0))</f>
        <v>OTS</v>
      </c>
      <c r="M542" t="str">
        <f>INDEX(Bd_PF!$K:$K,MATCH(Tab_SuiviOF[[#This Row],[REFERENCE]],Bd_PF!$C:$C,0))</f>
        <v>Produit pesé</v>
      </c>
      <c r="N542" s="3">
        <v>43172</v>
      </c>
      <c r="O542" s="3">
        <v>43172</v>
      </c>
      <c r="P542" s="5">
        <f>YEAR(Tab_SuiviOF[[#This Row],[DATEFINREVISEE]])</f>
        <v>2018</v>
      </c>
      <c r="Q542" s="5">
        <f>MONTH(Tab_SuiviOF[[#This Row],[DATEFINREVISEE]])</f>
        <v>3</v>
      </c>
      <c r="R542" s="5">
        <f>WEEKNUM(Tab_SuiviOF[[#This Row],[DATEFINREVISEE]],21)</f>
        <v>11</v>
      </c>
      <c r="S542">
        <v>648</v>
      </c>
      <c r="T542">
        <v>648</v>
      </c>
      <c r="U542">
        <v>649</v>
      </c>
      <c r="V542" s="4">
        <f>Tab_SuiviOF[[#This Row],[QTEBL]]*Tab_SuiviOF[[#This Row],[POIDS NET]]</f>
        <v>649</v>
      </c>
      <c r="W542" s="4">
        <f>IFERROR(INDEX(Bd_MÉLANGES!$I:$I,MATCH('Bd_FABRICATIONS PF'!$G:$G,Bd_MÉLANGES!$J:$J,0)),0)</f>
        <v>651.29999999999995</v>
      </c>
      <c r="X542" s="4">
        <f>IFERROR(INDEX(Bd_MÉLANGES!$K:$K,MATCH(Tab_SuiviOF[[#This Row],[LOT A PRENDRE EN COMPTE]],Bd_MÉLANGES!$J:$J,0)),0)</f>
        <v>649.62999999999988</v>
      </c>
    </row>
    <row r="543" spans="1:24" hidden="1" x14ac:dyDescent="0.2">
      <c r="A543">
        <v>102</v>
      </c>
      <c r="B543">
        <v>5</v>
      </c>
      <c r="C543">
        <v>41887</v>
      </c>
      <c r="D543">
        <v>693001</v>
      </c>
      <c r="E543">
        <v>46567</v>
      </c>
      <c r="F543" t="str">
        <f t="array" ref="F543">INDEX(Bd_VENTILATIONS!$G:$G,MATCH(Tab_SuiviOF[[#This Row],[REFERENCE]]&amp;Tab_SuiviOF[[#This Row],[BLNO]],Bd_VENTILATIONS!$F:$F&amp;Bd_VENTILATIONS!$D:$D,0))</f>
        <v>A067M06-2</v>
      </c>
      <c r="G543" t="str">
        <f>IFERROR(MID(Tab_SuiviOF[[#This Row],[LOT]],1,SEARCH("-",Tab_SuiviOF[[#This Row],[LOT]])-1),Tab_SuiviOF[[#This Row],[LOT]])</f>
        <v>A067M06</v>
      </c>
      <c r="H543" t="s">
        <v>1139</v>
      </c>
      <c r="I543" t="str">
        <f>INDEX(Bd_PF!$E:$E,MATCH(Tab_SuiviOF[[#This Row],[REFERENCE]],Bd_PF!$C:$C,0))</f>
        <v>Gel' Ami - sac 1 kg - "Tonus Line"</v>
      </c>
      <c r="J543" t="str">
        <f>INDEX(Bd_PF!$D:$D,MATCH(Tab_SuiviOF[[#This Row],[REFERENCE]],Bd_PF!$C:$C,0))</f>
        <v>SF01122</v>
      </c>
      <c r="K543" s="4">
        <f>INDEX(Bd_PF!$I:$I,MATCH(Tab_SuiviOF[[#This Row],[REFERENCE]],Bd_PF!$C:$C,0))</f>
        <v>1</v>
      </c>
      <c r="L543" t="str">
        <f>INDEX(Bd_PF!$J:$J,MATCH(Tab_SuiviOF[[#This Row],[REFERENCE]],Bd_PF!$C:$C,0))</f>
        <v>Tecse</v>
      </c>
      <c r="M543" t="str">
        <f>INDEX(Bd_PF!$K:$K,MATCH(Tab_SuiviOF[[#This Row],[REFERENCE]],Bd_PF!$C:$C,0))</f>
        <v>Produit pesé</v>
      </c>
      <c r="N543" s="3">
        <v>43171</v>
      </c>
      <c r="O543" s="3">
        <v>43172</v>
      </c>
      <c r="P543" s="5">
        <f>YEAR(Tab_SuiviOF[[#This Row],[DATEFINREVISEE]])</f>
        <v>2018</v>
      </c>
      <c r="Q543" s="5">
        <f>MONTH(Tab_SuiviOF[[#This Row],[DATEFINREVISEE]])</f>
        <v>3</v>
      </c>
      <c r="R543" s="5">
        <f>WEEKNUM(Tab_SuiviOF[[#This Row],[DATEFINREVISEE]],21)</f>
        <v>11</v>
      </c>
      <c r="S543">
        <v>422</v>
      </c>
      <c r="T543">
        <v>422</v>
      </c>
      <c r="U543">
        <v>420</v>
      </c>
      <c r="V543" s="4">
        <f>Tab_SuiviOF[[#This Row],[QTEBL]]*Tab_SuiviOF[[#This Row],[POIDS NET]]</f>
        <v>420</v>
      </c>
      <c r="W543" s="4">
        <f>IFERROR(INDEX(Bd_MÉLANGES!$I:$I,MATCH('Bd_FABRICATIONS PF'!$G:$G,Bd_MÉLANGES!$J:$J,0)),0)</f>
        <v>422.5</v>
      </c>
      <c r="X543" s="4">
        <f>IFERROR(INDEX(Bd_MÉLANGES!$K:$K,MATCH(Tab_SuiviOF[[#This Row],[LOT A PRENDRE EN COMPTE]],Bd_MÉLANGES!$J:$J,0)),0)</f>
        <v>423</v>
      </c>
    </row>
    <row r="544" spans="1:24" hidden="1" x14ac:dyDescent="0.2">
      <c r="A544">
        <v>102</v>
      </c>
      <c r="B544">
        <v>5</v>
      </c>
      <c r="C544">
        <v>41888</v>
      </c>
      <c r="D544">
        <v>693006</v>
      </c>
      <c r="E544">
        <v>46580</v>
      </c>
      <c r="F544" t="str">
        <f t="array" ref="F544">INDEX(Bd_VENTILATIONS!$G:$G,MATCH(Tab_SuiviOF[[#This Row],[REFERENCE]]&amp;Tab_SuiviOF[[#This Row],[BLNO]],Bd_VENTILATIONS!$F:$F&amp;Bd_VENTILATIONS!$D:$D,0))</f>
        <v>A067M07-2</v>
      </c>
      <c r="G544" t="str">
        <f>IFERROR(MID(Tab_SuiviOF[[#This Row],[LOT]],1,SEARCH("-",Tab_SuiviOF[[#This Row],[LOT]])-1),Tab_SuiviOF[[#This Row],[LOT]])</f>
        <v>A067M07</v>
      </c>
      <c r="H544" t="s">
        <v>1139</v>
      </c>
      <c r="I544" t="str">
        <f>INDEX(Bd_PF!$E:$E,MATCH(Tab_SuiviOF[[#This Row],[REFERENCE]],Bd_PF!$C:$C,0))</f>
        <v>Gel' Ami - sac 1 kg - "Tonus Line"</v>
      </c>
      <c r="J544" t="str">
        <f>INDEX(Bd_PF!$D:$D,MATCH(Tab_SuiviOF[[#This Row],[REFERENCE]],Bd_PF!$C:$C,0))</f>
        <v>SF01122</v>
      </c>
      <c r="K544" s="4">
        <f>INDEX(Bd_PF!$I:$I,MATCH(Tab_SuiviOF[[#This Row],[REFERENCE]],Bd_PF!$C:$C,0))</f>
        <v>1</v>
      </c>
      <c r="L544" t="str">
        <f>INDEX(Bd_PF!$J:$J,MATCH(Tab_SuiviOF[[#This Row],[REFERENCE]],Bd_PF!$C:$C,0))</f>
        <v>Tecse</v>
      </c>
      <c r="M544" t="str">
        <f>INDEX(Bd_PF!$K:$K,MATCH(Tab_SuiviOF[[#This Row],[REFERENCE]],Bd_PF!$C:$C,0))</f>
        <v>Produit pesé</v>
      </c>
      <c r="N544" s="3">
        <v>43172</v>
      </c>
      <c r="O544" s="3">
        <v>43172</v>
      </c>
      <c r="P544" s="5">
        <f>YEAR(Tab_SuiviOF[[#This Row],[DATEFINREVISEE]])</f>
        <v>2018</v>
      </c>
      <c r="Q544" s="5">
        <f>MONTH(Tab_SuiviOF[[#This Row],[DATEFINREVISEE]])</f>
        <v>3</v>
      </c>
      <c r="R544" s="5">
        <f>WEEKNUM(Tab_SuiviOF[[#This Row],[DATEFINREVISEE]],21)</f>
        <v>11</v>
      </c>
      <c r="S544">
        <v>419</v>
      </c>
      <c r="T544">
        <v>419</v>
      </c>
      <c r="U544">
        <v>420</v>
      </c>
      <c r="V544" s="4">
        <f>Tab_SuiviOF[[#This Row],[QTEBL]]*Tab_SuiviOF[[#This Row],[POIDS NET]]</f>
        <v>420</v>
      </c>
      <c r="W544" s="4">
        <f>IFERROR(INDEX(Bd_MÉLANGES!$I:$I,MATCH('Bd_FABRICATIONS PF'!$G:$G,Bd_MÉLANGES!$J:$J,0)),0)</f>
        <v>419.9</v>
      </c>
      <c r="X544" s="4">
        <f>IFERROR(INDEX(Bd_MÉLANGES!$K:$K,MATCH(Tab_SuiviOF[[#This Row],[LOT A PRENDRE EN COMPTE]],Bd_MÉLANGES!$J:$J,0)),0)</f>
        <v>423</v>
      </c>
    </row>
    <row r="545" spans="1:24" hidden="1" x14ac:dyDescent="0.2">
      <c r="A545">
        <v>102</v>
      </c>
      <c r="B545">
        <v>5</v>
      </c>
      <c r="C545">
        <v>41889</v>
      </c>
      <c r="D545">
        <v>693011</v>
      </c>
      <c r="E545">
        <v>46577</v>
      </c>
      <c r="F545" t="str">
        <f t="array" ref="F545">INDEX(Bd_VENTILATIONS!$G:$G,MATCH(Tab_SuiviOF[[#This Row],[REFERENCE]]&amp;Tab_SuiviOF[[#This Row],[BLNO]],Bd_VENTILATIONS!$F:$F&amp;Bd_VENTILATIONS!$D:$D,0))</f>
        <v>A067M08-2</v>
      </c>
      <c r="G545" t="str">
        <f>IFERROR(MID(Tab_SuiviOF[[#This Row],[LOT]],1,SEARCH("-",Tab_SuiviOF[[#This Row],[LOT]])-1),Tab_SuiviOF[[#This Row],[LOT]])</f>
        <v>A067M08</v>
      </c>
      <c r="H545" t="s">
        <v>1139</v>
      </c>
      <c r="I545" t="str">
        <f>INDEX(Bd_PF!$E:$E,MATCH(Tab_SuiviOF[[#This Row],[REFERENCE]],Bd_PF!$C:$C,0))</f>
        <v>Gel' Ami - sac 1 kg - "Tonus Line"</v>
      </c>
      <c r="J545" t="str">
        <f>INDEX(Bd_PF!$D:$D,MATCH(Tab_SuiviOF[[#This Row],[REFERENCE]],Bd_PF!$C:$C,0))</f>
        <v>SF01122</v>
      </c>
      <c r="K545" s="4">
        <f>INDEX(Bd_PF!$I:$I,MATCH(Tab_SuiviOF[[#This Row],[REFERENCE]],Bd_PF!$C:$C,0))</f>
        <v>1</v>
      </c>
      <c r="L545" t="str">
        <f>INDEX(Bd_PF!$J:$J,MATCH(Tab_SuiviOF[[#This Row],[REFERENCE]],Bd_PF!$C:$C,0))</f>
        <v>Tecse</v>
      </c>
      <c r="M545" t="str">
        <f>INDEX(Bd_PF!$K:$K,MATCH(Tab_SuiviOF[[#This Row],[REFERENCE]],Bd_PF!$C:$C,0))</f>
        <v>Produit pesé</v>
      </c>
      <c r="N545" s="3">
        <v>43172</v>
      </c>
      <c r="O545" s="3">
        <v>43172</v>
      </c>
      <c r="P545" s="5">
        <f>YEAR(Tab_SuiviOF[[#This Row],[DATEFINREVISEE]])</f>
        <v>2018</v>
      </c>
      <c r="Q545" s="5">
        <f>MONTH(Tab_SuiviOF[[#This Row],[DATEFINREVISEE]])</f>
        <v>3</v>
      </c>
      <c r="R545" s="5">
        <f>WEEKNUM(Tab_SuiviOF[[#This Row],[DATEFINREVISEE]],21)</f>
        <v>11</v>
      </c>
      <c r="S545">
        <v>421</v>
      </c>
      <c r="T545">
        <v>421</v>
      </c>
      <c r="U545">
        <v>420</v>
      </c>
      <c r="V545" s="4">
        <f>Tab_SuiviOF[[#This Row],[QTEBL]]*Tab_SuiviOF[[#This Row],[POIDS NET]]</f>
        <v>420</v>
      </c>
      <c r="W545" s="4">
        <f>IFERROR(INDEX(Bd_MÉLANGES!$I:$I,MATCH('Bd_FABRICATIONS PF'!$G:$G,Bd_MÉLANGES!$J:$J,0)),0)</f>
        <v>421.3</v>
      </c>
      <c r="X545" s="4">
        <f>IFERROR(INDEX(Bd_MÉLANGES!$K:$K,MATCH(Tab_SuiviOF[[#This Row],[LOT A PRENDRE EN COMPTE]],Bd_MÉLANGES!$J:$J,0)),0)</f>
        <v>423</v>
      </c>
    </row>
    <row r="546" spans="1:24" hidden="1" x14ac:dyDescent="0.2">
      <c r="A546">
        <v>102</v>
      </c>
      <c r="B546">
        <v>5</v>
      </c>
      <c r="C546">
        <v>41890</v>
      </c>
      <c r="D546">
        <v>693016</v>
      </c>
      <c r="E546">
        <v>46576</v>
      </c>
      <c r="F546" t="str">
        <f t="array" ref="F546">INDEX(Bd_VENTILATIONS!$G:$G,MATCH(Tab_SuiviOF[[#This Row],[REFERENCE]]&amp;Tab_SuiviOF[[#This Row],[BLNO]],Bd_VENTILATIONS!$F:$F&amp;Bd_VENTILATIONS!$D:$D,0))</f>
        <v>A067M09-2</v>
      </c>
      <c r="G546" t="str">
        <f>IFERROR(MID(Tab_SuiviOF[[#This Row],[LOT]],1,SEARCH("-",Tab_SuiviOF[[#This Row],[LOT]])-1),Tab_SuiviOF[[#This Row],[LOT]])</f>
        <v>A067M09</v>
      </c>
      <c r="H546" t="s">
        <v>1139</v>
      </c>
      <c r="I546" t="str">
        <f>INDEX(Bd_PF!$E:$E,MATCH(Tab_SuiviOF[[#This Row],[REFERENCE]],Bd_PF!$C:$C,0))</f>
        <v>Gel' Ami - sac 1 kg - "Tonus Line"</v>
      </c>
      <c r="J546" t="str">
        <f>INDEX(Bd_PF!$D:$D,MATCH(Tab_SuiviOF[[#This Row],[REFERENCE]],Bd_PF!$C:$C,0))</f>
        <v>SF01122</v>
      </c>
      <c r="K546" s="4">
        <f>INDEX(Bd_PF!$I:$I,MATCH(Tab_SuiviOF[[#This Row],[REFERENCE]],Bd_PF!$C:$C,0))</f>
        <v>1</v>
      </c>
      <c r="L546" t="str">
        <f>INDEX(Bd_PF!$J:$J,MATCH(Tab_SuiviOF[[#This Row],[REFERENCE]],Bd_PF!$C:$C,0))</f>
        <v>Tecse</v>
      </c>
      <c r="M546" t="str">
        <f>INDEX(Bd_PF!$K:$K,MATCH(Tab_SuiviOF[[#This Row],[REFERENCE]],Bd_PF!$C:$C,0))</f>
        <v>Produit pesé</v>
      </c>
      <c r="N546" s="3">
        <v>43172</v>
      </c>
      <c r="O546" s="3">
        <v>43172</v>
      </c>
      <c r="P546" s="5">
        <f>YEAR(Tab_SuiviOF[[#This Row],[DATEFINREVISEE]])</f>
        <v>2018</v>
      </c>
      <c r="Q546" s="5">
        <f>MONTH(Tab_SuiviOF[[#This Row],[DATEFINREVISEE]])</f>
        <v>3</v>
      </c>
      <c r="R546" s="5">
        <f>WEEKNUM(Tab_SuiviOF[[#This Row],[DATEFINREVISEE]],21)</f>
        <v>11</v>
      </c>
      <c r="S546">
        <v>419</v>
      </c>
      <c r="T546">
        <v>419</v>
      </c>
      <c r="U546">
        <v>402</v>
      </c>
      <c r="V546" s="4">
        <f>Tab_SuiviOF[[#This Row],[QTEBL]]*Tab_SuiviOF[[#This Row],[POIDS NET]]</f>
        <v>402</v>
      </c>
      <c r="W546" s="4">
        <f>IFERROR(INDEX(Bd_MÉLANGES!$I:$I,MATCH('Bd_FABRICATIONS PF'!$G:$G,Bd_MÉLANGES!$J:$J,0)),0)</f>
        <v>419.9</v>
      </c>
      <c r="X546" s="4">
        <f>IFERROR(INDEX(Bd_MÉLANGES!$K:$K,MATCH(Tab_SuiviOF[[#This Row],[LOT A PRENDRE EN COMPTE]],Bd_MÉLANGES!$J:$J,0)),0)</f>
        <v>423</v>
      </c>
    </row>
    <row r="547" spans="1:24" hidden="1" x14ac:dyDescent="0.2">
      <c r="A547">
        <v>102</v>
      </c>
      <c r="B547">
        <v>5</v>
      </c>
      <c r="C547">
        <v>41603</v>
      </c>
      <c r="D547">
        <v>689420</v>
      </c>
      <c r="E547">
        <v>46590</v>
      </c>
      <c r="F547" t="str">
        <f t="array" ref="F547">INDEX(Bd_VENTILATIONS!$G:$G,MATCH(Tab_SuiviOF[[#This Row],[REFERENCE]]&amp;Tab_SuiviOF[[#This Row],[BLNO]],Bd_VENTILATIONS!$F:$F&amp;Bd_VENTILATIONS!$D:$D,0))</f>
        <v>A064M06-2</v>
      </c>
      <c r="G547" t="str">
        <f>IFERROR(MID(Tab_SuiviOF[[#This Row],[LOT]],1,SEARCH("-",Tab_SuiviOF[[#This Row],[LOT]])-1),Tab_SuiviOF[[#This Row],[LOT]])</f>
        <v>A064M06</v>
      </c>
      <c r="H547" t="s">
        <v>762</v>
      </c>
      <c r="I547" t="str">
        <f>INDEX(Bd_PF!$E:$E,MATCH(Tab_SuiviOF[[#This Row],[REFERENCE]],Bd_PF!$C:$C,0))</f>
        <v>Céréales instant saveur amande Tonus Line 650 g</v>
      </c>
      <c r="J547" t="str">
        <f>INDEX(Bd_PF!$D:$D,MATCH(Tab_SuiviOF[[#This Row],[REFERENCE]],Bd_PF!$C:$C,0))</f>
        <v>SF01237</v>
      </c>
      <c r="K547" s="4">
        <f>INDEX(Bd_PF!$I:$I,MATCH(Tab_SuiviOF[[#This Row],[REFERENCE]],Bd_PF!$C:$C,0))</f>
        <v>0.65</v>
      </c>
      <c r="L547" t="str">
        <f>INDEX(Bd_PF!$J:$J,MATCH(Tab_SuiviOF[[#This Row],[REFERENCE]],Bd_PF!$C:$C,0))</f>
        <v>Tecse</v>
      </c>
      <c r="M547" t="str">
        <f>INDEX(Bd_PF!$K:$K,MATCH(Tab_SuiviOF[[#This Row],[REFERENCE]],Bd_PF!$C:$C,0))</f>
        <v>Produit pesé</v>
      </c>
      <c r="N547" s="3">
        <v>43173</v>
      </c>
      <c r="O547" s="3">
        <v>43173</v>
      </c>
      <c r="P547" s="5">
        <f>YEAR(Tab_SuiviOF[[#This Row],[DATEFINREVISEE]])</f>
        <v>2018</v>
      </c>
      <c r="Q547" s="5">
        <f>MONTH(Tab_SuiviOF[[#This Row],[DATEFINREVISEE]])</f>
        <v>3</v>
      </c>
      <c r="R547" s="5">
        <f>WEEKNUM(Tab_SuiviOF[[#This Row],[DATEFINREVISEE]],21)</f>
        <v>11</v>
      </c>
      <c r="S547">
        <v>972</v>
      </c>
      <c r="T547">
        <v>972</v>
      </c>
      <c r="U547">
        <v>970</v>
      </c>
      <c r="V547" s="4">
        <f>Tab_SuiviOF[[#This Row],[QTEBL]]*Tab_SuiviOF[[#This Row],[POIDS NET]]</f>
        <v>630.5</v>
      </c>
      <c r="W547" s="4">
        <f>IFERROR(INDEX(Bd_MÉLANGES!$I:$I,MATCH('Bd_FABRICATIONS PF'!$G:$G,Bd_MÉLANGES!$J:$J,0)),0)</f>
        <v>637.6</v>
      </c>
      <c r="X547" s="4">
        <f>IFERROR(INDEX(Bd_MÉLANGES!$K:$K,MATCH(Tab_SuiviOF[[#This Row],[LOT A PRENDRE EN COMPTE]],Bd_MÉLANGES!$J:$J,0)),0)</f>
        <v>631.99999999999989</v>
      </c>
    </row>
    <row r="548" spans="1:24" hidden="1" x14ac:dyDescent="0.2">
      <c r="A548">
        <v>102</v>
      </c>
      <c r="B548">
        <v>5</v>
      </c>
      <c r="C548">
        <v>41682</v>
      </c>
      <c r="D548">
        <v>690561</v>
      </c>
      <c r="E548">
        <v>46593</v>
      </c>
      <c r="F548" t="str">
        <f t="array" ref="F548">INDEX(Bd_VENTILATIONS!$G:$G,MATCH(Tab_SuiviOF[[#This Row],[REFERENCE]]&amp;Tab_SuiviOF[[#This Row],[BLNO]],Bd_VENTILATIONS!$F:$F&amp;Bd_VENTILATIONS!$D:$D,0))</f>
        <v>A064M04-1</v>
      </c>
      <c r="G548" t="str">
        <f>IFERROR(MID(Tab_SuiviOF[[#This Row],[LOT]],1,SEARCH("-",Tab_SuiviOF[[#This Row],[LOT]])-1),Tab_SuiviOF[[#This Row],[LOT]])</f>
        <v>A064M04</v>
      </c>
      <c r="H548" t="s">
        <v>1157</v>
      </c>
      <c r="I548" t="str">
        <f>INDEX(Bd_PF!$E:$E,MATCH(Tab_SuiviOF[[#This Row],[REFERENCE]],Bd_PF!$C:$C,0))</f>
        <v>Céréal'nut HP+ avec édulcorants saveur biscuit bte 750 g (ALLERGENES)</v>
      </c>
      <c r="J548" t="str">
        <f>INDEX(Bd_PF!$D:$D,MATCH(Tab_SuiviOF[[#This Row],[REFERENCE]],Bd_PF!$C:$C,0))</f>
        <v>SF01221</v>
      </c>
      <c r="K548" s="4">
        <f>INDEX(Bd_PF!$I:$I,MATCH(Tab_SuiviOF[[#This Row],[REFERENCE]],Bd_PF!$C:$C,0))</f>
        <v>0.75</v>
      </c>
      <c r="L548" t="str">
        <f>INDEX(Bd_PF!$J:$J,MATCH(Tab_SuiviOF[[#This Row],[REFERENCE]],Bd_PF!$C:$C,0))</f>
        <v>OTS</v>
      </c>
      <c r="M548" t="str">
        <f>INDEX(Bd_PF!$K:$K,MATCH(Tab_SuiviOF[[#This Row],[REFERENCE]],Bd_PF!$C:$C,0))</f>
        <v>Produit pesé</v>
      </c>
      <c r="N548" s="3">
        <v>43173</v>
      </c>
      <c r="O548" s="3">
        <v>43173</v>
      </c>
      <c r="P548" s="5">
        <f>YEAR(Tab_SuiviOF[[#This Row],[DATEFINREVISEE]])</f>
        <v>2018</v>
      </c>
      <c r="Q548" s="5">
        <f>MONTH(Tab_SuiviOF[[#This Row],[DATEFINREVISEE]])</f>
        <v>3</v>
      </c>
      <c r="R548" s="5">
        <f>WEEKNUM(Tab_SuiviOF[[#This Row],[DATEFINREVISEE]],21)</f>
        <v>11</v>
      </c>
      <c r="S548">
        <v>864</v>
      </c>
      <c r="T548">
        <v>864</v>
      </c>
      <c r="U548">
        <v>649</v>
      </c>
      <c r="V548" s="4">
        <f>Tab_SuiviOF[[#This Row],[QTEBL]]*Tab_SuiviOF[[#This Row],[POIDS NET]]</f>
        <v>486.75</v>
      </c>
      <c r="W548" s="4">
        <f>IFERROR(INDEX(Bd_MÉLANGES!$I:$I,MATCH('Bd_FABRICATIONS PF'!$G:$G,Bd_MÉLANGES!$J:$J,0)),0)</f>
        <v>651.4</v>
      </c>
      <c r="X548" s="4">
        <f>IFERROR(INDEX(Bd_MÉLANGES!$K:$K,MATCH(Tab_SuiviOF[[#This Row],[LOT A PRENDRE EN COMPTE]],Bd_MÉLANGES!$J:$J,0)),0)</f>
        <v>647.01</v>
      </c>
    </row>
    <row r="549" spans="1:24" hidden="1" x14ac:dyDescent="0.2">
      <c r="A549">
        <v>102</v>
      </c>
      <c r="B549">
        <v>5</v>
      </c>
      <c r="C549">
        <v>41700</v>
      </c>
      <c r="D549">
        <v>690917</v>
      </c>
      <c r="E549">
        <v>46588</v>
      </c>
      <c r="F549" t="str">
        <f t="array" ref="F549">INDEX(Bd_VENTILATIONS!$G:$G,MATCH(Tab_SuiviOF[[#This Row],[REFERENCE]]&amp;Tab_SuiviOF[[#This Row],[BLNO]],Bd_VENTILATIONS!$F:$F&amp;Bd_VENTILATIONS!$D:$D,0))</f>
        <v>A072MR01-5</v>
      </c>
      <c r="G549" t="str">
        <f>IFERROR(MID(Tab_SuiviOF[[#This Row],[LOT]],1,SEARCH("-",Tab_SuiviOF[[#This Row],[LOT]])-1),Tab_SuiviOF[[#This Row],[LOT]])</f>
        <v>A072MR01</v>
      </c>
      <c r="H549" t="s">
        <v>39</v>
      </c>
      <c r="I549" t="str">
        <f>INDEX(Bd_PF!$E:$E,MATCH(Tab_SuiviOF[[#This Row],[REFERENCE]],Bd_PF!$C:$C,0))</f>
        <v>Fonds brun lié - seau 12 kg 500 - "La Bovida"</v>
      </c>
      <c r="J549" t="str">
        <f>INDEX(Bd_PF!$D:$D,MATCH(Tab_SuiviOF[[#This Row],[REFERENCE]],Bd_PF!$C:$C,0))</f>
        <v>SF00881</v>
      </c>
      <c r="K549" s="4">
        <f>INDEX(Bd_PF!$I:$I,MATCH(Tab_SuiviOF[[#This Row],[REFERENCE]],Bd_PF!$C:$C,0))</f>
        <v>12.5</v>
      </c>
      <c r="L549" t="str">
        <f>INDEX(Bd_PF!$J:$J,MATCH(Tab_SuiviOF[[#This Row],[REFERENCE]],Bd_PF!$C:$C,0))</f>
        <v>Seau</v>
      </c>
      <c r="M549" t="str">
        <f>INDEX(Bd_PF!$K:$K,MATCH(Tab_SuiviOF[[#This Row],[REFERENCE]],Bd_PF!$C:$C,0))</f>
        <v>Produit pesé</v>
      </c>
      <c r="N549" s="3">
        <v>43173</v>
      </c>
      <c r="O549" s="3">
        <v>43173</v>
      </c>
      <c r="P549" s="5">
        <f>YEAR(Tab_SuiviOF[[#This Row],[DATEFINREVISEE]])</f>
        <v>2018</v>
      </c>
      <c r="Q549" s="5">
        <f>MONTH(Tab_SuiviOF[[#This Row],[DATEFINREVISEE]])</f>
        <v>3</v>
      </c>
      <c r="R549" s="5">
        <f>WEEKNUM(Tab_SuiviOF[[#This Row],[DATEFINREVISEE]],21)</f>
        <v>11</v>
      </c>
      <c r="S549">
        <v>5</v>
      </c>
      <c r="T549">
        <v>5</v>
      </c>
      <c r="U549">
        <v>5</v>
      </c>
      <c r="V549" s="4">
        <f>Tab_SuiviOF[[#This Row],[QTEBL]]*Tab_SuiviOF[[#This Row],[POIDS NET]]</f>
        <v>62.5</v>
      </c>
      <c r="W549" s="4">
        <f>IFERROR(INDEX(Bd_MÉLANGES!$I:$I,MATCH('Bd_FABRICATIONS PF'!$G:$G,Bd_MÉLANGES!$J:$J,0)),0)</f>
        <v>651.29999999999995</v>
      </c>
      <c r="X549" s="4">
        <f>IFERROR(INDEX(Bd_MÉLANGES!$K:$K,MATCH(Tab_SuiviOF[[#This Row],[LOT A PRENDRE EN COMPTE]],Bd_MÉLANGES!$J:$J,0)),0)</f>
        <v>650</v>
      </c>
    </row>
    <row r="550" spans="1:24" hidden="1" x14ac:dyDescent="0.2">
      <c r="A550">
        <v>102</v>
      </c>
      <c r="B550">
        <v>5</v>
      </c>
      <c r="C550">
        <v>41706</v>
      </c>
      <c r="D550">
        <v>690988</v>
      </c>
      <c r="E550">
        <v>46592</v>
      </c>
      <c r="F550" t="str">
        <f t="array" ref="F550">INDEX(Bd_VENTILATIONS!$G:$G,MATCH(Tab_SuiviOF[[#This Row],[REFERENCE]]&amp;Tab_SuiviOF[[#This Row],[BLNO]],Bd_VENTILATIONS!$F:$F&amp;Bd_VENTILATIONS!$D:$D,0))</f>
        <v>A071M04-1</v>
      </c>
      <c r="G550" t="str">
        <f>IFERROR(MID(Tab_SuiviOF[[#This Row],[LOT]],1,SEARCH("-",Tab_SuiviOF[[#This Row],[LOT]])-1),Tab_SuiviOF[[#This Row],[LOT]])</f>
        <v>A071M04</v>
      </c>
      <c r="H550" t="s">
        <v>1167</v>
      </c>
      <c r="I550" t="str">
        <f>INDEX(Bd_PF!$E:$E,MATCH(Tab_SuiviOF[[#This Row],[REFERENCE]],Bd_PF!$C:$C,0))</f>
        <v>Céréal'nut HP+ saveur miel bte 900 g (ALLERGENES)</v>
      </c>
      <c r="J550" t="str">
        <f>INDEX(Bd_PF!$D:$D,MATCH(Tab_SuiviOF[[#This Row],[REFERENCE]],Bd_PF!$C:$C,0))</f>
        <v>SF01229</v>
      </c>
      <c r="K550" s="4">
        <f>INDEX(Bd_PF!$I:$I,MATCH(Tab_SuiviOF[[#This Row],[REFERENCE]],Bd_PF!$C:$C,0))</f>
        <v>0.9</v>
      </c>
      <c r="L550" t="str">
        <f>INDEX(Bd_PF!$J:$J,MATCH(Tab_SuiviOF[[#This Row],[REFERENCE]],Bd_PF!$C:$C,0))</f>
        <v>OTS</v>
      </c>
      <c r="M550" t="str">
        <f>INDEX(Bd_PF!$K:$K,MATCH(Tab_SuiviOF[[#This Row],[REFERENCE]],Bd_PF!$C:$C,0))</f>
        <v>Produit pesé</v>
      </c>
      <c r="N550" s="3">
        <v>43173</v>
      </c>
      <c r="O550" s="3">
        <v>43173</v>
      </c>
      <c r="P550" s="5">
        <f>YEAR(Tab_SuiviOF[[#This Row],[DATEFINREVISEE]])</f>
        <v>2018</v>
      </c>
      <c r="Q550" s="5">
        <f>MONTH(Tab_SuiviOF[[#This Row],[DATEFINREVISEE]])</f>
        <v>3</v>
      </c>
      <c r="R550" s="5">
        <f>WEEKNUM(Tab_SuiviOF[[#This Row],[DATEFINREVISEE]],21)</f>
        <v>11</v>
      </c>
      <c r="S550">
        <v>756</v>
      </c>
      <c r="T550">
        <v>756</v>
      </c>
      <c r="U550">
        <v>759</v>
      </c>
      <c r="V550" s="4">
        <f>Tab_SuiviOF[[#This Row],[QTEBL]]*Tab_SuiviOF[[#This Row],[POIDS NET]]</f>
        <v>683.1</v>
      </c>
      <c r="W550" s="4">
        <f>IFERROR(INDEX(Bd_MÉLANGES!$I:$I,MATCH('Bd_FABRICATIONS PF'!$G:$G,Bd_MÉLANGES!$J:$J,0)),0)</f>
        <v>684.4</v>
      </c>
      <c r="X550" s="4">
        <f>IFERROR(INDEX(Bd_MÉLANGES!$K:$K,MATCH(Tab_SuiviOF[[#This Row],[LOT A PRENDRE EN COMPTE]],Bd_MÉLANGES!$J:$J,0)),0)</f>
        <v>679.99999999999989</v>
      </c>
    </row>
    <row r="551" spans="1:24" hidden="1" x14ac:dyDescent="0.2">
      <c r="A551">
        <v>102</v>
      </c>
      <c r="B551">
        <v>5</v>
      </c>
      <c r="C551">
        <v>41708</v>
      </c>
      <c r="D551">
        <v>691009</v>
      </c>
      <c r="E551">
        <v>46589</v>
      </c>
      <c r="F551" t="str">
        <f t="array" ref="F551">INDEX(Bd_VENTILATIONS!$G:$G,MATCH(Tab_SuiviOF[[#This Row],[REFERENCE]]&amp;Tab_SuiviOF[[#This Row],[BLNO]],Bd_VENTILATIONS!$F:$F&amp;Bd_VENTILATIONS!$D:$D,0))</f>
        <v>A071M03-1</v>
      </c>
      <c r="G551" t="str">
        <f>IFERROR(MID(Tab_SuiviOF[[#This Row],[LOT]],1,SEARCH("-",Tab_SuiviOF[[#This Row],[LOT]])-1),Tab_SuiviOF[[#This Row],[LOT]])</f>
        <v>A071M03</v>
      </c>
      <c r="H551" t="s">
        <v>1167</v>
      </c>
      <c r="I551" t="str">
        <f>INDEX(Bd_PF!$E:$E,MATCH(Tab_SuiviOF[[#This Row],[REFERENCE]],Bd_PF!$C:$C,0))</f>
        <v>Céréal'nut HP+ saveur miel bte 900 g (ALLERGENES)</v>
      </c>
      <c r="J551" t="str">
        <f>INDEX(Bd_PF!$D:$D,MATCH(Tab_SuiviOF[[#This Row],[REFERENCE]],Bd_PF!$C:$C,0))</f>
        <v>SF01229</v>
      </c>
      <c r="K551" s="4">
        <f>INDEX(Bd_PF!$I:$I,MATCH(Tab_SuiviOF[[#This Row],[REFERENCE]],Bd_PF!$C:$C,0))</f>
        <v>0.9</v>
      </c>
      <c r="L551" t="str">
        <f>INDEX(Bd_PF!$J:$J,MATCH(Tab_SuiviOF[[#This Row],[REFERENCE]],Bd_PF!$C:$C,0))</f>
        <v>OTS</v>
      </c>
      <c r="M551" t="str">
        <f>INDEX(Bd_PF!$K:$K,MATCH(Tab_SuiviOF[[#This Row],[REFERENCE]],Bd_PF!$C:$C,0))</f>
        <v>Produit pesé</v>
      </c>
      <c r="N551" s="3">
        <v>43173</v>
      </c>
      <c r="O551" s="3">
        <v>43173</v>
      </c>
      <c r="P551" s="5">
        <f>YEAR(Tab_SuiviOF[[#This Row],[DATEFINREVISEE]])</f>
        <v>2018</v>
      </c>
      <c r="Q551" s="5">
        <f>MONTH(Tab_SuiviOF[[#This Row],[DATEFINREVISEE]])</f>
        <v>3</v>
      </c>
      <c r="R551" s="5">
        <f>WEEKNUM(Tab_SuiviOF[[#This Row],[DATEFINREVISEE]],21)</f>
        <v>11</v>
      </c>
      <c r="S551">
        <v>756</v>
      </c>
      <c r="T551">
        <v>756</v>
      </c>
      <c r="U551">
        <v>745</v>
      </c>
      <c r="V551" s="4">
        <f>Tab_SuiviOF[[#This Row],[QTEBL]]*Tab_SuiviOF[[#This Row],[POIDS NET]]</f>
        <v>670.5</v>
      </c>
      <c r="W551" s="4">
        <f>IFERROR(INDEX(Bd_MÉLANGES!$I:$I,MATCH('Bd_FABRICATIONS PF'!$G:$G,Bd_MÉLANGES!$J:$J,0)),0)</f>
        <v>677.2</v>
      </c>
      <c r="X551" s="4">
        <f>IFERROR(INDEX(Bd_MÉLANGES!$K:$K,MATCH(Tab_SuiviOF[[#This Row],[LOT A PRENDRE EN COMPTE]],Bd_MÉLANGES!$J:$J,0)),0)</f>
        <v>681.02</v>
      </c>
    </row>
    <row r="552" spans="1:24" hidden="1" x14ac:dyDescent="0.2">
      <c r="A552">
        <v>102</v>
      </c>
      <c r="B552">
        <v>5</v>
      </c>
      <c r="C552">
        <v>41710</v>
      </c>
      <c r="D552">
        <v>691030</v>
      </c>
      <c r="E552">
        <v>46598</v>
      </c>
      <c r="F552" t="str">
        <f t="array" ref="F552">INDEX(Bd_VENTILATIONS!$G:$G,MATCH(Tab_SuiviOF[[#This Row],[REFERENCE]]&amp;Tab_SuiviOF[[#This Row],[BLNO]],Bd_VENTILATIONS!$F:$F&amp;Bd_VENTILATIONS!$D:$D,0))</f>
        <v>A072M02-1</v>
      </c>
      <c r="G552" t="str">
        <f>IFERROR(MID(Tab_SuiviOF[[#This Row],[LOT]],1,SEARCH("-",Tab_SuiviOF[[#This Row],[LOT]])-1),Tab_SuiviOF[[#This Row],[LOT]])</f>
        <v>A072M02</v>
      </c>
      <c r="H552" t="s">
        <v>503</v>
      </c>
      <c r="I552" t="str">
        <f>INDEX(Bd_PF!$E:$E,MATCH(Tab_SuiviOF[[#This Row],[REFERENCE]],Bd_PF!$C:$C,0))</f>
        <v>Fonds blanc de volaille  bte 1 kg  "Nutrisens Performance"</v>
      </c>
      <c r="J552" t="str">
        <f>INDEX(Bd_PF!$D:$D,MATCH(Tab_SuiviOF[[#This Row],[REFERENCE]],Bd_PF!$C:$C,0))</f>
        <v>SF01319</v>
      </c>
      <c r="K552" s="4">
        <f>INDEX(Bd_PF!$I:$I,MATCH(Tab_SuiviOF[[#This Row],[REFERENCE]],Bd_PF!$C:$C,0))</f>
        <v>1</v>
      </c>
      <c r="L552" t="str">
        <f>INDEX(Bd_PF!$J:$J,MATCH(Tab_SuiviOF[[#This Row],[REFERENCE]],Bd_PF!$C:$C,0))</f>
        <v>OTS</v>
      </c>
      <c r="M552" t="str">
        <f>INDEX(Bd_PF!$K:$K,MATCH(Tab_SuiviOF[[#This Row],[REFERENCE]],Bd_PF!$C:$C,0))</f>
        <v>Produit pesé</v>
      </c>
      <c r="N552" s="3">
        <v>43173</v>
      </c>
      <c r="O552" s="3">
        <v>43173</v>
      </c>
      <c r="P552" s="5">
        <f>YEAR(Tab_SuiviOF[[#This Row],[DATEFINREVISEE]])</f>
        <v>2018</v>
      </c>
      <c r="Q552" s="5">
        <f>MONTH(Tab_SuiviOF[[#This Row],[DATEFINREVISEE]])</f>
        <v>3</v>
      </c>
      <c r="R552" s="5">
        <f>WEEKNUM(Tab_SuiviOF[[#This Row],[DATEFINREVISEE]],21)</f>
        <v>11</v>
      </c>
      <c r="S552">
        <v>324</v>
      </c>
      <c r="T552">
        <v>324</v>
      </c>
      <c r="U552">
        <v>322</v>
      </c>
      <c r="V552" s="4">
        <f>Tab_SuiviOF[[#This Row],[QTEBL]]*Tab_SuiviOF[[#This Row],[POIDS NET]]</f>
        <v>322</v>
      </c>
      <c r="W552" s="4">
        <f>IFERROR(INDEX(Bd_MÉLANGES!$I:$I,MATCH('Bd_FABRICATIONS PF'!$G:$G,Bd_MÉLANGES!$J:$J,0)),0)</f>
        <v>323.89999999999998</v>
      </c>
      <c r="X552" s="4">
        <f>IFERROR(INDEX(Bd_MÉLANGES!$K:$K,MATCH(Tab_SuiviOF[[#This Row],[LOT A PRENDRE EN COMPTE]],Bd_MÉLANGES!$J:$J,0)),0)</f>
        <v>323.99999999999994</v>
      </c>
    </row>
    <row r="553" spans="1:24" hidden="1" x14ac:dyDescent="0.2">
      <c r="A553">
        <v>102</v>
      </c>
      <c r="B553">
        <v>5</v>
      </c>
      <c r="C553">
        <v>41726</v>
      </c>
      <c r="D553">
        <v>691208</v>
      </c>
      <c r="E553">
        <v>46587</v>
      </c>
      <c r="F553" t="str">
        <f t="array" ref="F553">INDEX(Bd_VENTILATIONS!$G:$G,MATCH(Tab_SuiviOF[[#This Row],[REFERENCE]]&amp;Tab_SuiviOF[[#This Row],[BLNO]],Bd_VENTILATIONS!$F:$F&amp;Bd_VENTILATIONS!$D:$D,0))</f>
        <v>A071M07-1</v>
      </c>
      <c r="G553" t="str">
        <f>IFERROR(MID(Tab_SuiviOF[[#This Row],[LOT]],1,SEARCH("-",Tab_SuiviOF[[#This Row],[LOT]])-1),Tab_SuiviOF[[#This Row],[LOT]])</f>
        <v>A071M07</v>
      </c>
      <c r="H553" t="s">
        <v>1144</v>
      </c>
      <c r="I553" t="str">
        <f>INDEX(Bd_PF!$E:$E,MATCH(Tab_SuiviOF[[#This Row],[REFERENCE]],Bd_PF!$C:$C,0))</f>
        <v>Nutridej' céréales saveur biscuit 900 g (ALLERGENES)</v>
      </c>
      <c r="J553" t="str">
        <f>INDEX(Bd_PF!$D:$D,MATCH(Tab_SuiviOF[[#This Row],[REFERENCE]],Bd_PF!$C:$C,0))</f>
        <v>SF01173</v>
      </c>
      <c r="K553" s="4">
        <f>INDEX(Bd_PF!$I:$I,MATCH(Tab_SuiviOF[[#This Row],[REFERENCE]],Bd_PF!$C:$C,0))</f>
        <v>0.9</v>
      </c>
      <c r="L553" t="str">
        <f>INDEX(Bd_PF!$J:$J,MATCH(Tab_SuiviOF[[#This Row],[REFERENCE]],Bd_PF!$C:$C,0))</f>
        <v>OTS</v>
      </c>
      <c r="M553" t="str">
        <f>INDEX(Bd_PF!$K:$K,MATCH(Tab_SuiviOF[[#This Row],[REFERENCE]],Bd_PF!$C:$C,0))</f>
        <v>Produit pesé</v>
      </c>
      <c r="N553" s="3">
        <v>43173</v>
      </c>
      <c r="O553" s="3">
        <v>43173</v>
      </c>
      <c r="P553" s="5">
        <f>YEAR(Tab_SuiviOF[[#This Row],[DATEFINREVISEE]])</f>
        <v>2018</v>
      </c>
      <c r="Q553" s="5">
        <f>MONTH(Tab_SuiviOF[[#This Row],[DATEFINREVISEE]])</f>
        <v>3</v>
      </c>
      <c r="R553" s="5">
        <f>WEEKNUM(Tab_SuiviOF[[#This Row],[DATEFINREVISEE]],21)</f>
        <v>11</v>
      </c>
      <c r="S553">
        <v>756</v>
      </c>
      <c r="T553">
        <v>756</v>
      </c>
      <c r="U553">
        <v>761</v>
      </c>
      <c r="V553" s="4">
        <f>Tab_SuiviOF[[#This Row],[QTEBL]]*Tab_SuiviOF[[#This Row],[POIDS NET]]</f>
        <v>684.9</v>
      </c>
      <c r="W553" s="4">
        <f>IFERROR(INDEX(Bd_MÉLANGES!$I:$I,MATCH('Bd_FABRICATIONS PF'!$G:$G,Bd_MÉLANGES!$J:$J,0)),0)</f>
        <v>686.4</v>
      </c>
      <c r="X553" s="4">
        <f>IFERROR(INDEX(Bd_MÉLANGES!$K:$K,MATCH(Tab_SuiviOF[[#This Row],[LOT A PRENDRE EN COMPTE]],Bd_MÉLANGES!$J:$J,0)),0)</f>
        <v>681.01</v>
      </c>
    </row>
    <row r="554" spans="1:24" hidden="1" x14ac:dyDescent="0.2">
      <c r="A554">
        <v>102</v>
      </c>
      <c r="B554">
        <v>5</v>
      </c>
      <c r="C554">
        <v>41754</v>
      </c>
      <c r="D554">
        <v>691420</v>
      </c>
      <c r="E554">
        <v>46591</v>
      </c>
      <c r="F554" t="str">
        <f t="array" ref="F554">INDEX(Bd_VENTILATIONS!$G:$G,MATCH(Tab_SuiviOF[[#This Row],[REFERENCE]]&amp;Tab_SuiviOF[[#This Row],[BLNO]],Bd_VENTILATIONS!$F:$F&amp;Bd_VENTILATIONS!$D:$D,0))</f>
        <v>A072M03-6</v>
      </c>
      <c r="G554" t="str">
        <f>IFERROR(MID(Tab_SuiviOF[[#This Row],[LOT]],1,SEARCH("-",Tab_SuiviOF[[#This Row],[LOT]])-1),Tab_SuiviOF[[#This Row],[LOT]])</f>
        <v>A072M03</v>
      </c>
      <c r="H554" t="s">
        <v>47</v>
      </c>
      <c r="I554" t="str">
        <f>INDEX(Bd_PF!$E:$E,MATCH(Tab_SuiviOF[[#This Row],[REFERENCE]],Bd_PF!$C:$C,0))</f>
        <v>Fonds brun lié SANS GLUTAMATE 600G "BRAKE"</v>
      </c>
      <c r="J554" t="str">
        <f>INDEX(Bd_PF!$D:$D,MATCH(Tab_SuiviOF[[#This Row],[REFERENCE]],Bd_PF!$C:$C,0))</f>
        <v>SF01385</v>
      </c>
      <c r="K554" s="4">
        <f>INDEX(Bd_PF!$I:$I,MATCH(Tab_SuiviOF[[#This Row],[REFERENCE]],Bd_PF!$C:$C,0))</f>
        <v>0.6</v>
      </c>
      <c r="L554" t="str">
        <f>INDEX(Bd_PF!$J:$J,MATCH(Tab_SuiviOF[[#This Row],[REFERENCE]],Bd_PF!$C:$C,0))</f>
        <v>Boite plastique</v>
      </c>
      <c r="M554" t="str">
        <f>INDEX(Bd_PF!$K:$K,MATCH(Tab_SuiviOF[[#This Row],[REFERENCE]],Bd_PF!$C:$C,0))</f>
        <v>Produit pesé</v>
      </c>
      <c r="N554" s="3">
        <v>43173</v>
      </c>
      <c r="O554" s="3">
        <v>43173</v>
      </c>
      <c r="P554" s="5">
        <f>YEAR(Tab_SuiviOF[[#This Row],[DATEFINREVISEE]])</f>
        <v>2018</v>
      </c>
      <c r="Q554" s="5">
        <f>MONTH(Tab_SuiviOF[[#This Row],[DATEFINREVISEE]])</f>
        <v>3</v>
      </c>
      <c r="R554" s="5">
        <f>WEEKNUM(Tab_SuiviOF[[#This Row],[DATEFINREVISEE]],21)</f>
        <v>11</v>
      </c>
      <c r="S554">
        <v>1152</v>
      </c>
      <c r="T554">
        <v>1152</v>
      </c>
      <c r="U554">
        <v>1152</v>
      </c>
      <c r="V554" s="4">
        <f>Tab_SuiviOF[[#This Row],[QTEBL]]*Tab_SuiviOF[[#This Row],[POIDS NET]]</f>
        <v>691.19999999999993</v>
      </c>
      <c r="W554" s="4">
        <f>IFERROR(INDEX(Bd_MÉLANGES!$I:$I,MATCH('Bd_FABRICATIONS PF'!$G:$G,Bd_MÉLANGES!$J:$J,0)),0)</f>
        <v>693.8</v>
      </c>
      <c r="X554" s="4">
        <f>IFERROR(INDEX(Bd_MÉLANGES!$K:$K,MATCH(Tab_SuiviOF[[#This Row],[LOT A PRENDRE EN COMPTE]],Bd_MÉLANGES!$J:$J,0)),0)</f>
        <v>691.19</v>
      </c>
    </row>
    <row r="555" spans="1:24" hidden="1" x14ac:dyDescent="0.2">
      <c r="A555">
        <v>102</v>
      </c>
      <c r="B555">
        <v>5</v>
      </c>
      <c r="C555">
        <v>41756</v>
      </c>
      <c r="D555">
        <v>691450</v>
      </c>
      <c r="E555">
        <v>46595</v>
      </c>
      <c r="F555" t="str">
        <f t="array" ref="F555">INDEX(Bd_VENTILATIONS!$G:$G,MATCH(Tab_SuiviOF[[#This Row],[REFERENCE]]&amp;Tab_SuiviOF[[#This Row],[BLNO]],Bd_VENTILATIONS!$F:$F&amp;Bd_VENTILATIONS!$D:$D,0))</f>
        <v>A073M01-6</v>
      </c>
      <c r="G555" t="str">
        <f>IFERROR(MID(Tab_SuiviOF[[#This Row],[LOT]],1,SEARCH("-",Tab_SuiviOF[[#This Row],[LOT]])-1),Tab_SuiviOF[[#This Row],[LOT]])</f>
        <v>A073M01</v>
      </c>
      <c r="H555" t="s">
        <v>58</v>
      </c>
      <c r="I555" t="str">
        <f>INDEX(Bd_PF!$E:$E,MATCH(Tab_SuiviOF[[#This Row],[REFERENCE]],Bd_PF!$C:$C,0))</f>
        <v>Fonds de veau SANS GLUTAMATE 600G "BRAKE"</v>
      </c>
      <c r="J555" t="str">
        <f>INDEX(Bd_PF!$D:$D,MATCH(Tab_SuiviOF[[#This Row],[REFERENCE]],Bd_PF!$C:$C,0))</f>
        <v>SF01388</v>
      </c>
      <c r="K555" s="4">
        <f>INDEX(Bd_PF!$I:$I,MATCH(Tab_SuiviOF[[#This Row],[REFERENCE]],Bd_PF!$C:$C,0))</f>
        <v>0.6</v>
      </c>
      <c r="L555" t="str">
        <f>INDEX(Bd_PF!$J:$J,MATCH(Tab_SuiviOF[[#This Row],[REFERENCE]],Bd_PF!$C:$C,0))</f>
        <v>Boite plastique</v>
      </c>
      <c r="M555" t="str">
        <f>INDEX(Bd_PF!$K:$K,MATCH(Tab_SuiviOF[[#This Row],[REFERENCE]],Bd_PF!$C:$C,0))</f>
        <v>Produit pesé</v>
      </c>
      <c r="N555" s="3">
        <v>43173</v>
      </c>
      <c r="O555" s="3">
        <v>43173</v>
      </c>
      <c r="P555" s="5">
        <f>YEAR(Tab_SuiviOF[[#This Row],[DATEFINREVISEE]])</f>
        <v>2018</v>
      </c>
      <c r="Q555" s="5">
        <f>MONTH(Tab_SuiviOF[[#This Row],[DATEFINREVISEE]])</f>
        <v>3</v>
      </c>
      <c r="R555" s="5">
        <f>WEEKNUM(Tab_SuiviOF[[#This Row],[DATEFINREVISEE]],21)</f>
        <v>11</v>
      </c>
      <c r="S555">
        <v>1152</v>
      </c>
      <c r="T555">
        <v>1152</v>
      </c>
      <c r="U555">
        <v>1146</v>
      </c>
      <c r="V555" s="4">
        <f>Tab_SuiviOF[[#This Row],[QTEBL]]*Tab_SuiviOF[[#This Row],[POIDS NET]]</f>
        <v>687.6</v>
      </c>
      <c r="W555" s="4">
        <f>IFERROR(INDEX(Bd_MÉLANGES!$I:$I,MATCH('Bd_FABRICATIONS PF'!$G:$G,Bd_MÉLANGES!$J:$J,0)),0)</f>
        <v>690.8</v>
      </c>
      <c r="X555" s="4">
        <f>IFERROR(INDEX(Bd_MÉLANGES!$K:$K,MATCH(Tab_SuiviOF[[#This Row],[LOT A PRENDRE EN COMPTE]],Bd_MÉLANGES!$J:$J,0)),0)</f>
        <v>691.2</v>
      </c>
    </row>
    <row r="556" spans="1:24" hidden="1" x14ac:dyDescent="0.2">
      <c r="A556">
        <v>102</v>
      </c>
      <c r="B556">
        <v>5</v>
      </c>
      <c r="C556">
        <v>41910</v>
      </c>
      <c r="D556">
        <v>693261</v>
      </c>
      <c r="E556">
        <v>46585</v>
      </c>
      <c r="F556" t="str">
        <f t="array" ref="F556">INDEX(Bd_VENTILATIONS!$G:$G,MATCH(Tab_SuiviOF[[#This Row],[REFERENCE]]&amp;Tab_SuiviOF[[#This Row],[BLNO]],Bd_VENTILATIONS!$F:$F&amp;Bd_VENTILATIONS!$D:$D,0))</f>
        <v>A071M09-2</v>
      </c>
      <c r="G556" t="str">
        <f>IFERROR(MID(Tab_SuiviOF[[#This Row],[LOT]],1,SEARCH("-",Tab_SuiviOF[[#This Row],[LOT]])-1),Tab_SuiviOF[[#This Row],[LOT]])</f>
        <v>A071M09</v>
      </c>
      <c r="H556" t="s">
        <v>907</v>
      </c>
      <c r="I556" t="str">
        <f>INDEX(Bd_PF!$E:$E,MATCH(Tab_SuiviOF[[#This Row],[REFERENCE]],Bd_PF!$C:$C,0))</f>
        <v>Céréales instant parfum BISCUIT avec édulcorant 650 g</v>
      </c>
      <c r="J556" t="str">
        <f>INDEX(Bd_PF!$D:$D,MATCH(Tab_SuiviOF[[#This Row],[REFERENCE]],Bd_PF!$C:$C,0))</f>
        <v>SF01436</v>
      </c>
      <c r="K556" s="4">
        <f>INDEX(Bd_PF!$I:$I,MATCH(Tab_SuiviOF[[#This Row],[REFERENCE]],Bd_PF!$C:$C,0))</f>
        <v>0.65</v>
      </c>
      <c r="L556" t="str">
        <f>INDEX(Bd_PF!$J:$J,MATCH(Tab_SuiviOF[[#This Row],[REFERENCE]],Bd_PF!$C:$C,0))</f>
        <v>Tecse</v>
      </c>
      <c r="M556" t="str">
        <f>INDEX(Bd_PF!$K:$K,MATCH(Tab_SuiviOF[[#This Row],[REFERENCE]],Bd_PF!$C:$C,0))</f>
        <v>Produit pesé</v>
      </c>
      <c r="N556" s="3">
        <v>43173</v>
      </c>
      <c r="O556" s="3">
        <v>43173</v>
      </c>
      <c r="P556" s="5">
        <f>YEAR(Tab_SuiviOF[[#This Row],[DATEFINREVISEE]])</f>
        <v>2018</v>
      </c>
      <c r="Q556" s="5">
        <f>MONTH(Tab_SuiviOF[[#This Row],[DATEFINREVISEE]])</f>
        <v>3</v>
      </c>
      <c r="R556" s="5">
        <f>WEEKNUM(Tab_SuiviOF[[#This Row],[DATEFINREVISEE]],21)</f>
        <v>11</v>
      </c>
      <c r="S556">
        <v>972</v>
      </c>
      <c r="T556">
        <v>972</v>
      </c>
      <c r="U556">
        <v>960</v>
      </c>
      <c r="V556" s="4">
        <f>Tab_SuiviOF[[#This Row],[QTEBL]]*Tab_SuiviOF[[#This Row],[POIDS NET]]</f>
        <v>624</v>
      </c>
      <c r="W556" s="4">
        <f>IFERROR(INDEX(Bd_MÉLANGES!$I:$I,MATCH('Bd_FABRICATIONS PF'!$G:$G,Bd_MÉLANGES!$J:$J,0)),0)</f>
        <v>636.9</v>
      </c>
      <c r="X556" s="4">
        <f>IFERROR(INDEX(Bd_MÉLANGES!$K:$K,MATCH(Tab_SuiviOF[[#This Row],[LOT A PRENDRE EN COMPTE]],Bd_MÉLANGES!$J:$J,0)),0)</f>
        <v>631.79</v>
      </c>
    </row>
    <row r="557" spans="1:24" hidden="1" x14ac:dyDescent="0.2">
      <c r="A557">
        <v>102</v>
      </c>
      <c r="B557">
        <v>5</v>
      </c>
      <c r="C557">
        <v>41914</v>
      </c>
      <c r="D557">
        <v>693355</v>
      </c>
      <c r="E557">
        <v>46597</v>
      </c>
      <c r="F557" t="str">
        <f t="array" ref="F557">INDEX(Bd_VENTILATIONS!$G:$G,MATCH(Tab_SuiviOF[[#This Row],[REFERENCE]]&amp;Tab_SuiviOF[[#This Row],[BLNO]],Bd_VENTILATIONS!$F:$F&amp;Bd_VENTILATIONS!$D:$D,0))</f>
        <v>A072R01-5</v>
      </c>
      <c r="G557" t="str">
        <f>IFERROR(MID(Tab_SuiviOF[[#This Row],[LOT]],1,SEARCH("-",Tab_SuiviOF[[#This Row],[LOT]])-1),Tab_SuiviOF[[#This Row],[LOT]])</f>
        <v>A072R01</v>
      </c>
      <c r="H557" t="s">
        <v>2550</v>
      </c>
      <c r="I557" t="str">
        <f>INDEX(Bd_PF!$E:$E,MATCH(Tab_SuiviOF[[#This Row],[REFERENCE]],Bd_PF!$C:$C,0))</f>
        <v>Pro Renfort 3 kg</v>
      </c>
      <c r="J557" t="str">
        <f>INDEX(Bd_PF!$D:$D,MATCH(Tab_SuiviOF[[#This Row],[REFERENCE]],Bd_PF!$C:$C,0))</f>
        <v>XMP674</v>
      </c>
      <c r="K557" s="4">
        <f>INDEX(Bd_PF!$I:$I,MATCH(Tab_SuiviOF[[#This Row],[REFERENCE]],Bd_PF!$C:$C,0))</f>
        <v>3</v>
      </c>
      <c r="L557" t="str">
        <f>INDEX(Bd_PF!$J:$J,MATCH(Tab_SuiviOF[[#This Row],[REFERENCE]],Bd_PF!$C:$C,0))</f>
        <v>Seau</v>
      </c>
      <c r="M557" t="str">
        <f>INDEX(Bd_PF!$K:$K,MATCH(Tab_SuiviOF[[#This Row],[REFERENCE]],Bd_PF!$C:$C,0))</f>
        <v>Reconditionnement</v>
      </c>
      <c r="N557" s="3">
        <v>43172</v>
      </c>
      <c r="O557" s="3">
        <v>43173</v>
      </c>
      <c r="P557" s="5">
        <f>YEAR(Tab_SuiviOF[[#This Row],[DATEFINREVISEE]])</f>
        <v>2018</v>
      </c>
      <c r="Q557" s="5">
        <f>MONTH(Tab_SuiviOF[[#This Row],[DATEFINREVISEE]])</f>
        <v>3</v>
      </c>
      <c r="R557" s="5">
        <f>WEEKNUM(Tab_SuiviOF[[#This Row],[DATEFINREVISEE]],21)</f>
        <v>11</v>
      </c>
      <c r="S557">
        <v>176</v>
      </c>
      <c r="T557">
        <v>176</v>
      </c>
      <c r="U557">
        <v>176</v>
      </c>
      <c r="V557" s="4">
        <f>Tab_SuiviOF[[#This Row],[QTEBL]]*Tab_SuiviOF[[#This Row],[POIDS NET]]</f>
        <v>528</v>
      </c>
      <c r="W557" s="4">
        <f>IFERROR(INDEX(Bd_MÉLANGES!$I:$I,MATCH('Bd_FABRICATIONS PF'!$G:$G,Bd_MÉLANGES!$J:$J,0)),0)</f>
        <v>0</v>
      </c>
      <c r="X557" s="4">
        <f>IFERROR(INDEX(Bd_MÉLANGES!$K:$K,MATCH(Tab_SuiviOF[[#This Row],[LOT A PRENDRE EN COMPTE]],Bd_MÉLANGES!$J:$J,0)),0)</f>
        <v>0</v>
      </c>
    </row>
    <row r="558" spans="1:24" hidden="1" x14ac:dyDescent="0.2">
      <c r="A558">
        <v>102</v>
      </c>
      <c r="B558">
        <v>5</v>
      </c>
      <c r="C558">
        <v>41927</v>
      </c>
      <c r="D558">
        <v>693622</v>
      </c>
      <c r="E558">
        <v>46605</v>
      </c>
      <c r="F558" t="str">
        <f t="array" ref="F558">INDEX(Bd_VENTILATIONS!$G:$G,MATCH(Tab_SuiviOF[[#This Row],[REFERENCE]]&amp;Tab_SuiviOF[[#This Row],[BLNO]],Bd_VENTILATIONS!$F:$F&amp;Bd_VENTILATIONS!$D:$D,0))</f>
        <v>AS11PU02-7</v>
      </c>
      <c r="G558" t="str">
        <f>IFERROR(MID(Tab_SuiviOF[[#This Row],[LOT]],1,SEARCH("-",Tab_SuiviOF[[#This Row],[LOT]])-1),Tab_SuiviOF[[#This Row],[LOT]])</f>
        <v>AS11PU02</v>
      </c>
      <c r="H558" t="s">
        <v>291</v>
      </c>
      <c r="I558" t="str">
        <f>INDEX(Bd_PF!$E:$E,MATCH(Tab_SuiviOF[[#This Row],[REFERENCE]],Bd_PF!$C:$C,0))</f>
        <v>Purée grand-mère pauvre en sodium sac 5 kg</v>
      </c>
      <c r="J558" t="str">
        <f>INDEX(Bd_PF!$D:$D,MATCH(Tab_SuiviOF[[#This Row],[REFERENCE]],Bd_PF!$C:$C,0))</f>
        <v>SF01287</v>
      </c>
      <c r="K558" s="4">
        <f>INDEX(Bd_PF!$I:$I,MATCH(Tab_SuiviOF[[#This Row],[REFERENCE]],Bd_PF!$C:$C,0))</f>
        <v>5</v>
      </c>
      <c r="L558" t="str">
        <f>INDEX(Bd_PF!$J:$J,MATCH(Tab_SuiviOF[[#This Row],[REFERENCE]],Bd_PF!$C:$C,0))</f>
        <v>Purée</v>
      </c>
      <c r="M558" t="str">
        <f>INDEX(Bd_PF!$K:$K,MATCH(Tab_SuiviOF[[#This Row],[REFERENCE]],Bd_PF!$C:$C,0))</f>
        <v>Purée</v>
      </c>
      <c r="N558" s="3">
        <v>43173</v>
      </c>
      <c r="O558" s="3">
        <v>43173</v>
      </c>
      <c r="P558" s="5">
        <f>YEAR(Tab_SuiviOF[[#This Row],[DATEFINREVISEE]])</f>
        <v>2018</v>
      </c>
      <c r="Q558" s="5">
        <f>MONTH(Tab_SuiviOF[[#This Row],[DATEFINREVISEE]])</f>
        <v>3</v>
      </c>
      <c r="R558" s="5">
        <f>WEEKNUM(Tab_SuiviOF[[#This Row],[DATEFINREVISEE]],21)</f>
        <v>11</v>
      </c>
      <c r="S558">
        <v>840</v>
      </c>
      <c r="T558">
        <v>840</v>
      </c>
      <c r="U558">
        <v>838</v>
      </c>
      <c r="V558" s="4">
        <f>Tab_SuiviOF[[#This Row],[QTEBL]]*Tab_SuiviOF[[#This Row],[POIDS NET]]</f>
        <v>4190</v>
      </c>
      <c r="W558" s="4">
        <f>IFERROR(INDEX(Bd_MÉLANGES!$I:$I,MATCH('Bd_FABRICATIONS PF'!$G:$G,Bd_MÉLANGES!$J:$J,0)),0)</f>
        <v>0</v>
      </c>
      <c r="X558" s="4">
        <f>IFERROR(INDEX(Bd_MÉLANGES!$K:$K,MATCH(Tab_SuiviOF[[#This Row],[LOT A PRENDRE EN COMPTE]],Bd_MÉLANGES!$J:$J,0)),0)</f>
        <v>0</v>
      </c>
    </row>
    <row r="559" spans="1:24" hidden="1" x14ac:dyDescent="0.2">
      <c r="A559">
        <v>102</v>
      </c>
      <c r="B559">
        <v>5</v>
      </c>
      <c r="C559">
        <v>42159</v>
      </c>
      <c r="D559">
        <v>696316</v>
      </c>
      <c r="E559">
        <v>46819</v>
      </c>
      <c r="F559" t="str">
        <f t="array" ref="F559">INDEX(Bd_VENTILATIONS!$G:$G,MATCH(Tab_SuiviOF[[#This Row],[REFERENCE]]&amp;Tab_SuiviOF[[#This Row],[BLNO]],Bd_VENTILATIONS!$F:$F&amp;Bd_VENTILATIONS!$D:$D,0))</f>
        <v>AES10PU02-7</v>
      </c>
      <c r="G559" t="str">
        <f>IFERROR(MID(Tab_SuiviOF[[#This Row],[LOT]],1,SEARCH("-",Tab_SuiviOF[[#This Row],[LOT]])-1),Tab_SuiviOF[[#This Row],[LOT]])</f>
        <v>AES10PU02</v>
      </c>
      <c r="H559" t="s">
        <v>291</v>
      </c>
      <c r="I559" t="str">
        <f>INDEX(Bd_PF!$E:$E,MATCH(Tab_SuiviOF[[#This Row],[REFERENCE]],Bd_PF!$C:$C,0))</f>
        <v>Purée grand-mère pauvre en sodium sac 5 kg</v>
      </c>
      <c r="J559" t="str">
        <f>INDEX(Bd_PF!$D:$D,MATCH(Tab_SuiviOF[[#This Row],[REFERENCE]],Bd_PF!$C:$C,0))</f>
        <v>SF01287</v>
      </c>
      <c r="K559" s="4">
        <f>INDEX(Bd_PF!$I:$I,MATCH(Tab_SuiviOF[[#This Row],[REFERENCE]],Bd_PF!$C:$C,0))</f>
        <v>5</v>
      </c>
      <c r="L559" t="str">
        <f>INDEX(Bd_PF!$J:$J,MATCH(Tab_SuiviOF[[#This Row],[REFERENCE]],Bd_PF!$C:$C,0))</f>
        <v>Purée</v>
      </c>
      <c r="M559" t="str">
        <f>INDEX(Bd_PF!$K:$K,MATCH(Tab_SuiviOF[[#This Row],[REFERENCE]],Bd_PF!$C:$C,0))</f>
        <v>Purée</v>
      </c>
      <c r="N559" s="3">
        <v>43173</v>
      </c>
      <c r="O559" s="3">
        <v>43173</v>
      </c>
      <c r="P559" s="5">
        <f>YEAR(Tab_SuiviOF[[#This Row],[DATEFINREVISEE]])</f>
        <v>2018</v>
      </c>
      <c r="Q559" s="5">
        <f>MONTH(Tab_SuiviOF[[#This Row],[DATEFINREVISEE]])</f>
        <v>3</v>
      </c>
      <c r="R559" s="5">
        <f>WEEKNUM(Tab_SuiviOF[[#This Row],[DATEFINREVISEE]],21)</f>
        <v>11</v>
      </c>
      <c r="S559">
        <v>59</v>
      </c>
      <c r="T559">
        <v>59</v>
      </c>
      <c r="U559">
        <v>59</v>
      </c>
      <c r="V559" s="4">
        <f>Tab_SuiviOF[[#This Row],[QTEBL]]*Tab_SuiviOF[[#This Row],[POIDS NET]]</f>
        <v>295</v>
      </c>
      <c r="W559" s="4">
        <f>IFERROR(INDEX(Bd_MÉLANGES!$I:$I,MATCH('Bd_FABRICATIONS PF'!$G:$G,Bd_MÉLANGES!$J:$J,0)),0)</f>
        <v>0</v>
      </c>
      <c r="X559" s="4">
        <f>IFERROR(INDEX(Bd_MÉLANGES!$K:$K,MATCH(Tab_SuiviOF[[#This Row],[LOT A PRENDRE EN COMPTE]],Bd_MÉLANGES!$J:$J,0)),0)</f>
        <v>0</v>
      </c>
    </row>
    <row r="560" spans="1:24" hidden="1" x14ac:dyDescent="0.2">
      <c r="A560">
        <v>102</v>
      </c>
      <c r="B560">
        <v>5</v>
      </c>
      <c r="C560">
        <v>41686</v>
      </c>
      <c r="D560">
        <v>690618</v>
      </c>
      <c r="E560">
        <v>46615</v>
      </c>
      <c r="F560" t="str">
        <f t="array" ref="F560">INDEX(Bd_VENTILATIONS!$G:$G,MATCH(Tab_SuiviOF[[#This Row],[REFERENCE]]&amp;Tab_SuiviOF[[#This Row],[BLNO]],Bd_VENTILATIONS!$F:$F&amp;Bd_VENTILATIONS!$D:$D,0))</f>
        <v>A073M04-1</v>
      </c>
      <c r="G560" t="str">
        <f>IFERROR(MID(Tab_SuiviOF[[#This Row],[LOT]],1,SEARCH("-",Tab_SuiviOF[[#This Row],[LOT]])-1),Tab_SuiviOF[[#This Row],[LOT]])</f>
        <v>A073M04</v>
      </c>
      <c r="H560" t="s">
        <v>401</v>
      </c>
      <c r="I560" t="str">
        <f>INDEX(Bd_PF!$E:$E,MATCH(Tab_SuiviOF[[#This Row],[REFERENCE]],Bd_PF!$C:$C,0))</f>
        <v>Arômatique Colombo Créole - boite 0 kg 600 - "Impact"</v>
      </c>
      <c r="J560" t="str">
        <f>INDEX(Bd_PF!$D:$D,MATCH(Tab_SuiviOF[[#This Row],[REFERENCE]],Bd_PF!$C:$C,0))</f>
        <v>SF00528</v>
      </c>
      <c r="K560" s="4">
        <f>INDEX(Bd_PF!$I:$I,MATCH(Tab_SuiviOF[[#This Row],[REFERENCE]],Bd_PF!$C:$C,0))</f>
        <v>0.6</v>
      </c>
      <c r="L560" t="str">
        <f>INDEX(Bd_PF!$J:$J,MATCH(Tab_SuiviOF[[#This Row],[REFERENCE]],Bd_PF!$C:$C,0))</f>
        <v>OTS</v>
      </c>
      <c r="M560" t="str">
        <f>INDEX(Bd_PF!$K:$K,MATCH(Tab_SuiviOF[[#This Row],[REFERENCE]],Bd_PF!$C:$C,0))</f>
        <v>Produit pesé</v>
      </c>
      <c r="N560" s="3">
        <v>43174</v>
      </c>
      <c r="O560" s="3">
        <v>43174</v>
      </c>
      <c r="P560" s="5">
        <f>YEAR(Tab_SuiviOF[[#This Row],[DATEFINREVISEE]])</f>
        <v>2018</v>
      </c>
      <c r="Q560" s="5">
        <f>MONTH(Tab_SuiviOF[[#This Row],[DATEFINREVISEE]])</f>
        <v>3</v>
      </c>
      <c r="R560" s="5">
        <f>WEEKNUM(Tab_SuiviOF[[#This Row],[DATEFINREVISEE]],21)</f>
        <v>11</v>
      </c>
      <c r="S560">
        <v>108</v>
      </c>
      <c r="T560">
        <v>108</v>
      </c>
      <c r="U560">
        <v>106</v>
      </c>
      <c r="V560" s="4">
        <f>Tab_SuiviOF[[#This Row],[QTEBL]]*Tab_SuiviOF[[#This Row],[POIDS NET]]</f>
        <v>63.599999999999994</v>
      </c>
      <c r="W560" s="4">
        <f>IFERROR(INDEX(Bd_MÉLANGES!$I:$I,MATCH('Bd_FABRICATIONS PF'!$G:$G,Bd_MÉLANGES!$J:$J,0)),0)</f>
        <v>63.9</v>
      </c>
      <c r="X560" s="4">
        <f>IFERROR(INDEX(Bd_MÉLANGES!$K:$K,MATCH(Tab_SuiviOF[[#This Row],[LOT A PRENDRE EN COMPTE]],Bd_MÉLANGES!$J:$J,0)),0)</f>
        <v>64.010000000000005</v>
      </c>
    </row>
    <row r="561" spans="1:24" hidden="1" x14ac:dyDescent="0.2">
      <c r="A561">
        <v>102</v>
      </c>
      <c r="B561">
        <v>5</v>
      </c>
      <c r="C561">
        <v>41690</v>
      </c>
      <c r="D561">
        <v>690681</v>
      </c>
      <c r="E561">
        <v>46610</v>
      </c>
      <c r="F561" t="str">
        <f t="array" ref="F561">INDEX(Bd_VENTILATIONS!$G:$G,MATCH(Tab_SuiviOF[[#This Row],[REFERENCE]]&amp;Tab_SuiviOF[[#This Row],[BLNO]],Bd_VENTILATIONS!$F:$F&amp;Bd_VENTILATIONS!$D:$D,0))</f>
        <v>A073M03-1</v>
      </c>
      <c r="G561" t="str">
        <f>IFERROR(MID(Tab_SuiviOF[[#This Row],[LOT]],1,SEARCH("-",Tab_SuiviOF[[#This Row],[LOT]])-1),Tab_SuiviOF[[#This Row],[LOT]])</f>
        <v>A073M03</v>
      </c>
      <c r="H561" t="s">
        <v>392</v>
      </c>
      <c r="I561" t="str">
        <f>INDEX(Bd_PF!$E:$E,MATCH(Tab_SuiviOF[[#This Row],[REFERENCE]],Bd_PF!$C:$C,0))</f>
        <v>Jus marinière - boite 0 kg 660 - "Impact"</v>
      </c>
      <c r="J561" t="str">
        <f>INDEX(Bd_PF!$D:$D,MATCH(Tab_SuiviOF[[#This Row],[REFERENCE]],Bd_PF!$C:$C,0))</f>
        <v>SF00551</v>
      </c>
      <c r="K561" s="4">
        <f>INDEX(Bd_PF!$I:$I,MATCH(Tab_SuiviOF[[#This Row],[REFERENCE]],Bd_PF!$C:$C,0))</f>
        <v>0.66</v>
      </c>
      <c r="L561" t="str">
        <f>INDEX(Bd_PF!$J:$J,MATCH(Tab_SuiviOF[[#This Row],[REFERENCE]],Bd_PF!$C:$C,0))</f>
        <v>OTS</v>
      </c>
      <c r="M561" t="str">
        <f>INDEX(Bd_PF!$K:$K,MATCH(Tab_SuiviOF[[#This Row],[REFERENCE]],Bd_PF!$C:$C,0))</f>
        <v>Produit pesé</v>
      </c>
      <c r="N561" s="3">
        <v>43174</v>
      </c>
      <c r="O561" s="3">
        <v>43174</v>
      </c>
      <c r="P561" s="5">
        <f>YEAR(Tab_SuiviOF[[#This Row],[DATEFINREVISEE]])</f>
        <v>2018</v>
      </c>
      <c r="Q561" s="5">
        <f>MONTH(Tab_SuiviOF[[#This Row],[DATEFINREVISEE]])</f>
        <v>3</v>
      </c>
      <c r="R561" s="5">
        <f>WEEKNUM(Tab_SuiviOF[[#This Row],[DATEFINREVISEE]],21)</f>
        <v>11</v>
      </c>
      <c r="S561">
        <v>324</v>
      </c>
      <c r="T561">
        <v>324</v>
      </c>
      <c r="U561">
        <v>321</v>
      </c>
      <c r="V561" s="4">
        <f>Tab_SuiviOF[[#This Row],[QTEBL]]*Tab_SuiviOF[[#This Row],[POIDS NET]]</f>
        <v>211.86</v>
      </c>
      <c r="W561" s="4">
        <f>IFERROR(INDEX(Bd_MÉLANGES!$I:$I,MATCH('Bd_FABRICATIONS PF'!$G:$G,Bd_MÉLANGES!$J:$J,0)),0)</f>
        <v>213.1</v>
      </c>
      <c r="X561" s="4">
        <f>IFERROR(INDEX(Bd_MÉLANGES!$K:$K,MATCH(Tab_SuiviOF[[#This Row],[LOT A PRENDRE EN COMPTE]],Bd_MÉLANGES!$J:$J,0)),0)</f>
        <v>214.02</v>
      </c>
    </row>
    <row r="562" spans="1:24" hidden="1" x14ac:dyDescent="0.2">
      <c r="A562">
        <v>102</v>
      </c>
      <c r="B562">
        <v>5</v>
      </c>
      <c r="C562">
        <v>41696</v>
      </c>
      <c r="D562">
        <v>690747</v>
      </c>
      <c r="E562">
        <v>46612</v>
      </c>
      <c r="F562" t="str">
        <f t="array" ref="F562">INDEX(Bd_VENTILATIONS!$G:$G,MATCH(Tab_SuiviOF[[#This Row],[REFERENCE]]&amp;Tab_SuiviOF[[#This Row],[BLNO]],Bd_VENTILATIONS!$F:$F&amp;Bd_VENTILATIONS!$D:$D,0))</f>
        <v>A072M05-1</v>
      </c>
      <c r="G562" t="str">
        <f>IFERROR(MID(Tab_SuiviOF[[#This Row],[LOT]],1,SEARCH("-",Tab_SuiviOF[[#This Row],[LOT]])-1),Tab_SuiviOF[[#This Row],[LOT]])</f>
        <v>A072M05</v>
      </c>
      <c r="H562" t="s">
        <v>395</v>
      </c>
      <c r="I562" t="str">
        <f>INDEX(Bd_PF!$E:$E,MATCH(Tab_SuiviOF[[#This Row],[REFERENCE]],Bd_PF!$C:$C,0))</f>
        <v>Arômatique Bouquet garni - boite 0 kg 600 - "Impact"</v>
      </c>
      <c r="J562" t="str">
        <f>INDEX(Bd_PF!$D:$D,MATCH(Tab_SuiviOF[[#This Row],[REFERENCE]],Bd_PF!$C:$C,0))</f>
        <v>SF00526</v>
      </c>
      <c r="K562" s="4">
        <f>INDEX(Bd_PF!$I:$I,MATCH(Tab_SuiviOF[[#This Row],[REFERENCE]],Bd_PF!$C:$C,0))</f>
        <v>0.6</v>
      </c>
      <c r="L562" t="str">
        <f>INDEX(Bd_PF!$J:$J,MATCH(Tab_SuiviOF[[#This Row],[REFERENCE]],Bd_PF!$C:$C,0))</f>
        <v>OTS</v>
      </c>
      <c r="M562" t="str">
        <f>INDEX(Bd_PF!$K:$K,MATCH(Tab_SuiviOF[[#This Row],[REFERENCE]],Bd_PF!$C:$C,0))</f>
        <v>Produit pesé</v>
      </c>
      <c r="N562" s="3">
        <v>43174</v>
      </c>
      <c r="O562" s="3">
        <v>43174</v>
      </c>
      <c r="P562" s="5">
        <f>YEAR(Tab_SuiviOF[[#This Row],[DATEFINREVISEE]])</f>
        <v>2018</v>
      </c>
      <c r="Q562" s="5">
        <f>MONTH(Tab_SuiviOF[[#This Row],[DATEFINREVISEE]])</f>
        <v>3</v>
      </c>
      <c r="R562" s="5">
        <f>WEEKNUM(Tab_SuiviOF[[#This Row],[DATEFINREVISEE]],21)</f>
        <v>11</v>
      </c>
      <c r="S562">
        <v>196</v>
      </c>
      <c r="T562">
        <v>196</v>
      </c>
      <c r="U562">
        <v>197</v>
      </c>
      <c r="V562" s="4">
        <f>Tab_SuiviOF[[#This Row],[QTEBL]]*Tab_SuiviOF[[#This Row],[POIDS NET]]</f>
        <v>118.19999999999999</v>
      </c>
      <c r="W562" s="4">
        <f>IFERROR(INDEX(Bd_MÉLANGES!$I:$I,MATCH('Bd_FABRICATIONS PF'!$G:$G,Bd_MÉLANGES!$J:$J,0)),0)</f>
        <v>118.7</v>
      </c>
      <c r="X562" s="4">
        <f>IFERROR(INDEX(Bd_MÉLANGES!$K:$K,MATCH(Tab_SuiviOF[[#This Row],[LOT A PRENDRE EN COMPTE]],Bd_MÉLANGES!$J:$J,0)),0)</f>
        <v>118</v>
      </c>
    </row>
    <row r="563" spans="1:24" hidden="1" x14ac:dyDescent="0.2">
      <c r="A563">
        <v>102</v>
      </c>
      <c r="B563">
        <v>5</v>
      </c>
      <c r="C563">
        <v>41698</v>
      </c>
      <c r="D563">
        <v>690895</v>
      </c>
      <c r="E563">
        <v>46621</v>
      </c>
      <c r="F563" t="str">
        <f t="array" ref="F563">INDEX(Bd_VENTILATIONS!$G:$G,MATCH(Tab_SuiviOF[[#This Row],[REFERENCE]]&amp;Tab_SuiviOF[[#This Row],[BLNO]],Bd_VENTILATIONS!$F:$F&amp;Bd_VENTILATIONS!$D:$D,0))</f>
        <v>A073M02-1</v>
      </c>
      <c r="G563" t="str">
        <f>IFERROR(MID(Tab_SuiviOF[[#This Row],[LOT]],1,SEARCH("-",Tab_SuiviOF[[#This Row],[LOT]])-1),Tab_SuiviOF[[#This Row],[LOT]])</f>
        <v>A073M02</v>
      </c>
      <c r="H563" t="s">
        <v>513</v>
      </c>
      <c r="I563" t="str">
        <f>INDEX(Bd_PF!$E:$E,MATCH(Tab_SuiviOF[[#This Row],[REFERENCE]],Bd_PF!$C:$C,0))</f>
        <v>Fumet de poisson pauvre en sodium 1KG "NUTRISENS PERFORMANCE"</v>
      </c>
      <c r="J563" t="str">
        <f>INDEX(Bd_PF!$D:$D,MATCH(Tab_SuiviOF[[#This Row],[REFERENCE]],Bd_PF!$C:$C,0))</f>
        <v>SF01315</v>
      </c>
      <c r="K563" s="4">
        <f>INDEX(Bd_PF!$I:$I,MATCH(Tab_SuiviOF[[#This Row],[REFERENCE]],Bd_PF!$C:$C,0))</f>
        <v>1</v>
      </c>
      <c r="L563" t="str">
        <f>INDEX(Bd_PF!$J:$J,MATCH(Tab_SuiviOF[[#This Row],[REFERENCE]],Bd_PF!$C:$C,0))</f>
        <v>OTS</v>
      </c>
      <c r="M563" t="str">
        <f>INDEX(Bd_PF!$K:$K,MATCH(Tab_SuiviOF[[#This Row],[REFERENCE]],Bd_PF!$C:$C,0))</f>
        <v>Produit pesé</v>
      </c>
      <c r="N563" s="3">
        <v>43174</v>
      </c>
      <c r="O563" s="3">
        <v>43174</v>
      </c>
      <c r="P563" s="5">
        <f>YEAR(Tab_SuiviOF[[#This Row],[DATEFINREVISEE]])</f>
        <v>2018</v>
      </c>
      <c r="Q563" s="5">
        <f>MONTH(Tab_SuiviOF[[#This Row],[DATEFINREVISEE]])</f>
        <v>3</v>
      </c>
      <c r="R563" s="5">
        <f>WEEKNUM(Tab_SuiviOF[[#This Row],[DATEFINREVISEE]],21)</f>
        <v>11</v>
      </c>
      <c r="S563">
        <v>648</v>
      </c>
      <c r="T563">
        <v>648</v>
      </c>
      <c r="U563">
        <v>642</v>
      </c>
      <c r="V563" s="4">
        <f>Tab_SuiviOF[[#This Row],[QTEBL]]*Tab_SuiviOF[[#This Row],[POIDS NET]]</f>
        <v>642</v>
      </c>
      <c r="W563" s="4">
        <f>IFERROR(INDEX(Bd_MÉLANGES!$I:$I,MATCH('Bd_FABRICATIONS PF'!$G:$G,Bd_MÉLANGES!$J:$J,0)),0)</f>
        <v>648.20000000000005</v>
      </c>
      <c r="X563" s="4">
        <f>IFERROR(INDEX(Bd_MÉLANGES!$K:$K,MATCH(Tab_SuiviOF[[#This Row],[LOT A PRENDRE EN COMPTE]],Bd_MÉLANGES!$J:$J,0)),0)</f>
        <v>645.76</v>
      </c>
    </row>
    <row r="564" spans="1:24" hidden="1" x14ac:dyDescent="0.2">
      <c r="A564">
        <v>102</v>
      </c>
      <c r="B564">
        <v>5</v>
      </c>
      <c r="C564">
        <v>41702</v>
      </c>
      <c r="D564">
        <v>690941</v>
      </c>
      <c r="E564">
        <v>46624</v>
      </c>
      <c r="F564" t="str">
        <f t="array" ref="F564">INDEX(Bd_VENTILATIONS!$G:$G,MATCH(Tab_SuiviOF[[#This Row],[REFERENCE]]&amp;Tab_SuiviOF[[#This Row],[BLNO]],Bd_VENTILATIONS!$F:$F&amp;Bd_VENTILATIONS!$D:$D,0))</f>
        <v>A072M06-3</v>
      </c>
      <c r="G564" t="str">
        <f>IFERROR(MID(Tab_SuiviOF[[#This Row],[LOT]],1,SEARCH("-",Tab_SuiviOF[[#This Row],[LOT]])-1),Tab_SuiviOF[[#This Row],[LOT]])</f>
        <v>A072M06</v>
      </c>
      <c r="H564" t="s">
        <v>551</v>
      </c>
      <c r="I564" t="str">
        <f>INDEX(Bd_PF!$E:$E,MATCH(Tab_SuiviOF[[#This Row],[REFERENCE]],Bd_PF!$C:$C,0))</f>
        <v>Potage instant légumes 20g "NUTRISENS PERFORMANCE"</v>
      </c>
      <c r="J564" t="str">
        <f>INDEX(Bd_PF!$D:$D,MATCH(Tab_SuiviOF[[#This Row],[REFERENCE]],Bd_PF!$C:$C,0))</f>
        <v>SF01281</v>
      </c>
      <c r="K564" s="4">
        <f>INDEX(Bd_PF!$I:$I,MATCH(Tab_SuiviOF[[#This Row],[REFERENCE]],Bd_PF!$C:$C,0))</f>
        <v>0.02</v>
      </c>
      <c r="L564" t="str">
        <f>INDEX(Bd_PF!$J:$J,MATCH(Tab_SuiviOF[[#This Row],[REFERENCE]],Bd_PF!$C:$C,0))</f>
        <v>Rovema</v>
      </c>
      <c r="M564" t="str">
        <f>INDEX(Bd_PF!$K:$K,MATCH(Tab_SuiviOF[[#This Row],[REFERENCE]],Bd_PF!$C:$C,0))</f>
        <v>Produit pesé</v>
      </c>
      <c r="N564" s="3">
        <v>43174</v>
      </c>
      <c r="O564" s="3">
        <v>43174</v>
      </c>
      <c r="P564" s="5">
        <f>YEAR(Tab_SuiviOF[[#This Row],[DATEFINREVISEE]])</f>
        <v>2018</v>
      </c>
      <c r="Q564" s="5">
        <f>MONTH(Tab_SuiviOF[[#This Row],[DATEFINREVISEE]])</f>
        <v>3</v>
      </c>
      <c r="R564" s="5">
        <f>WEEKNUM(Tab_SuiviOF[[#This Row],[DATEFINREVISEE]],21)</f>
        <v>11</v>
      </c>
      <c r="S564">
        <v>20000</v>
      </c>
      <c r="T564">
        <v>20000</v>
      </c>
      <c r="U564">
        <v>18060</v>
      </c>
      <c r="V564" s="4">
        <f>Tab_SuiviOF[[#This Row],[QTEBL]]*Tab_SuiviOF[[#This Row],[POIDS NET]]</f>
        <v>361.2</v>
      </c>
      <c r="W564" s="4">
        <f>IFERROR(INDEX(Bd_MÉLANGES!$I:$I,MATCH('Bd_FABRICATIONS PF'!$G:$G,Bd_MÉLANGES!$J:$J,0)),0)</f>
        <v>401.1</v>
      </c>
      <c r="X564" s="4">
        <f>IFERROR(INDEX(Bd_MÉLANGES!$K:$K,MATCH(Tab_SuiviOF[[#This Row],[LOT A PRENDRE EN COMPTE]],Bd_MÉLANGES!$J:$J,0)),0)</f>
        <v>399.99999999999994</v>
      </c>
    </row>
    <row r="565" spans="1:24" hidden="1" x14ac:dyDescent="0.2">
      <c r="A565">
        <v>102</v>
      </c>
      <c r="B565">
        <v>5</v>
      </c>
      <c r="C565">
        <v>41740</v>
      </c>
      <c r="D565">
        <v>691365</v>
      </c>
      <c r="E565">
        <v>46613</v>
      </c>
      <c r="F565" t="str">
        <f t="array" ref="F565">INDEX(Bd_VENTILATIONS!$G:$G,MATCH(Tab_SuiviOF[[#This Row],[REFERENCE]]&amp;Tab_SuiviOF[[#This Row],[BLNO]],Bd_VENTILATIONS!$F:$F&amp;Bd_VENTILATIONS!$D:$D,0))</f>
        <v>A071M08-2</v>
      </c>
      <c r="G565" t="str">
        <f>IFERROR(MID(Tab_SuiviOF[[#This Row],[LOT]],1,SEARCH("-",Tab_SuiviOF[[#This Row],[LOT]])-1),Tab_SuiviOF[[#This Row],[LOT]])</f>
        <v>A071M08</v>
      </c>
      <c r="H565" t="s">
        <v>898</v>
      </c>
      <c r="I565" t="str">
        <f>INDEX(Bd_PF!$E:$E,MATCH(Tab_SuiviOF[[#This Row],[REFERENCE]],Bd_PF!$C:$C,0))</f>
        <v>Entremets à froid parfum chocolat avec édulcorants sachet 50g "NUTRISENS MEDICAL</v>
      </c>
      <c r="J565" t="str">
        <f>INDEX(Bd_PF!$D:$D,MATCH(Tab_SuiviOF[[#This Row],[REFERENCE]],Bd_PF!$C:$C,0))</f>
        <v>SF01406</v>
      </c>
      <c r="K565" s="4">
        <f>INDEX(Bd_PF!$I:$I,MATCH(Tab_SuiviOF[[#This Row],[REFERENCE]],Bd_PF!$C:$C,0))</f>
        <v>0.05</v>
      </c>
      <c r="L565" t="str">
        <f>INDEX(Bd_PF!$J:$J,MATCH(Tab_SuiviOF[[#This Row],[REFERENCE]],Bd_PF!$C:$C,0))</f>
        <v>Tecse</v>
      </c>
      <c r="M565" t="str">
        <f>INDEX(Bd_PF!$K:$K,MATCH(Tab_SuiviOF[[#This Row],[REFERENCE]],Bd_PF!$C:$C,0))</f>
        <v>Produit pesé</v>
      </c>
      <c r="N565" s="3">
        <v>43173</v>
      </c>
      <c r="O565" s="3">
        <v>43174</v>
      </c>
      <c r="P565" s="5">
        <f>YEAR(Tab_SuiviOF[[#This Row],[DATEFINREVISEE]])</f>
        <v>2018</v>
      </c>
      <c r="Q565" s="5">
        <f>MONTH(Tab_SuiviOF[[#This Row],[DATEFINREVISEE]])</f>
        <v>3</v>
      </c>
      <c r="R565" s="5">
        <f>WEEKNUM(Tab_SuiviOF[[#This Row],[DATEFINREVISEE]],21)</f>
        <v>11</v>
      </c>
      <c r="S565">
        <v>5184</v>
      </c>
      <c r="T565">
        <v>5184</v>
      </c>
      <c r="U565">
        <v>4992</v>
      </c>
      <c r="V565" s="4">
        <f>Tab_SuiviOF[[#This Row],[QTEBL]]*Tab_SuiviOF[[#This Row],[POIDS NET]]</f>
        <v>249.60000000000002</v>
      </c>
      <c r="W565" s="4">
        <f>IFERROR(INDEX(Bd_MÉLANGES!$I:$I,MATCH('Bd_FABRICATIONS PF'!$G:$G,Bd_MÉLANGES!$J:$J,0)),0)</f>
        <v>261.7</v>
      </c>
      <c r="X565" s="4">
        <f>IFERROR(INDEX(Bd_MÉLANGES!$K:$K,MATCH(Tab_SuiviOF[[#This Row],[LOT A PRENDRE EN COMPTE]],Bd_MÉLANGES!$J:$J,0)),0)</f>
        <v>259.21000000000004</v>
      </c>
    </row>
    <row r="566" spans="1:24" hidden="1" x14ac:dyDescent="0.2">
      <c r="A566">
        <v>102</v>
      </c>
      <c r="B566">
        <v>5</v>
      </c>
      <c r="C566">
        <v>41946</v>
      </c>
      <c r="D566">
        <v>693836</v>
      </c>
      <c r="E566">
        <v>46636</v>
      </c>
      <c r="F566" t="str">
        <f t="array" ref="F566">INDEX(Bd_VENTILATIONS!$G:$G,MATCH(Tab_SuiviOF[[#This Row],[REFERENCE]]&amp;Tab_SuiviOF[[#This Row],[BLNO]],Bd_VENTILATIONS!$F:$F&amp;Bd_VENTILATIONS!$D:$D,0))</f>
        <v>AS11PU05-7</v>
      </c>
      <c r="G566" t="str">
        <f>IFERROR(MID(Tab_SuiviOF[[#This Row],[LOT]],1,SEARCH("-",Tab_SuiviOF[[#This Row],[LOT]])-1),Tab_SuiviOF[[#This Row],[LOT]])</f>
        <v>AS11PU05</v>
      </c>
      <c r="H566" t="s">
        <v>679</v>
      </c>
      <c r="I566" t="str">
        <f>INDEX(Bd_PF!$E:$E,MATCH(Tab_SuiviOF[[#This Row],[REFERENCE]],Bd_PF!$C:$C,0))</f>
        <v>Purée premium salée sac 5 kg</v>
      </c>
      <c r="J566" t="str">
        <f>INDEX(Bd_PF!$D:$D,MATCH(Tab_SuiviOF[[#This Row],[REFERENCE]],Bd_PF!$C:$C,0))</f>
        <v>SF01288</v>
      </c>
      <c r="K566" s="4">
        <f>INDEX(Bd_PF!$I:$I,MATCH(Tab_SuiviOF[[#This Row],[REFERENCE]],Bd_PF!$C:$C,0))</f>
        <v>5</v>
      </c>
      <c r="L566" t="str">
        <f>INDEX(Bd_PF!$J:$J,MATCH(Tab_SuiviOF[[#This Row],[REFERENCE]],Bd_PF!$C:$C,0))</f>
        <v>Purée</v>
      </c>
      <c r="M566" t="str">
        <f>INDEX(Bd_PF!$K:$K,MATCH(Tab_SuiviOF[[#This Row],[REFERENCE]],Bd_PF!$C:$C,0))</f>
        <v>Purée</v>
      </c>
      <c r="N566" s="3">
        <v>43174</v>
      </c>
      <c r="O566" s="3">
        <v>43174</v>
      </c>
      <c r="P566" s="5">
        <f>YEAR(Tab_SuiviOF[[#This Row],[DATEFINREVISEE]])</f>
        <v>2018</v>
      </c>
      <c r="Q566" s="5">
        <f>MONTH(Tab_SuiviOF[[#This Row],[DATEFINREVISEE]])</f>
        <v>3</v>
      </c>
      <c r="R566" s="5">
        <f>WEEKNUM(Tab_SuiviOF[[#This Row],[DATEFINREVISEE]],21)</f>
        <v>11</v>
      </c>
      <c r="S566">
        <v>160</v>
      </c>
      <c r="T566">
        <v>160</v>
      </c>
      <c r="U566">
        <v>160</v>
      </c>
      <c r="V566" s="4">
        <f>Tab_SuiviOF[[#This Row],[QTEBL]]*Tab_SuiviOF[[#This Row],[POIDS NET]]</f>
        <v>800</v>
      </c>
      <c r="W566" s="4">
        <f>IFERROR(INDEX(Bd_MÉLANGES!$I:$I,MATCH('Bd_FABRICATIONS PF'!$G:$G,Bd_MÉLANGES!$J:$J,0)),0)</f>
        <v>0</v>
      </c>
      <c r="X566" s="4">
        <f>IFERROR(INDEX(Bd_MÉLANGES!$K:$K,MATCH(Tab_SuiviOF[[#This Row],[LOT A PRENDRE EN COMPTE]],Bd_MÉLANGES!$J:$J,0)),0)</f>
        <v>0</v>
      </c>
    </row>
    <row r="567" spans="1:24" hidden="1" x14ac:dyDescent="0.2">
      <c r="A567">
        <v>102</v>
      </c>
      <c r="B567">
        <v>5</v>
      </c>
      <c r="C567">
        <v>41965</v>
      </c>
      <c r="D567">
        <v>693988</v>
      </c>
      <c r="E567">
        <v>46611</v>
      </c>
      <c r="F567" t="str">
        <f t="array" ref="F567">INDEX(Bd_VENTILATIONS!$G:$G,MATCH(Tab_SuiviOF[[#This Row],[REFERENCE]]&amp;Tab_SuiviOF[[#This Row],[BLNO]],Bd_VENTILATIONS!$F:$F&amp;Bd_VENTILATIONS!$D:$D,0))</f>
        <v>A072M01-1</v>
      </c>
      <c r="G567" t="str">
        <f>IFERROR(MID(Tab_SuiviOF[[#This Row],[LOT]],1,SEARCH("-",Tab_SuiviOF[[#This Row],[LOT]])-1),Tab_SuiviOF[[#This Row],[LOT]])</f>
        <v>A072M01</v>
      </c>
      <c r="H567" t="s">
        <v>596</v>
      </c>
      <c r="I567" t="str">
        <f>INDEX(Bd_PF!$E:$E,MATCH(Tab_SuiviOF[[#This Row],[REFERENCE]],Bd_PF!$C:$C,0))</f>
        <v>Fonds brun lié boite 0kg900 Cookalim</v>
      </c>
      <c r="J567" t="str">
        <f>INDEX(Bd_PF!$D:$D,MATCH(Tab_SuiviOF[[#This Row],[REFERENCE]],Bd_PF!$C:$C,0))</f>
        <v>SF00881</v>
      </c>
      <c r="K567" s="4">
        <f>INDEX(Bd_PF!$I:$I,MATCH(Tab_SuiviOF[[#This Row],[REFERENCE]],Bd_PF!$C:$C,0))</f>
        <v>0.9</v>
      </c>
      <c r="L567" t="str">
        <f>INDEX(Bd_PF!$J:$J,MATCH(Tab_SuiviOF[[#This Row],[REFERENCE]],Bd_PF!$C:$C,0))</f>
        <v>OTS</v>
      </c>
      <c r="M567" t="str">
        <f>INDEX(Bd_PF!$K:$K,MATCH(Tab_SuiviOF[[#This Row],[REFERENCE]],Bd_PF!$C:$C,0))</f>
        <v>Produit pesé</v>
      </c>
      <c r="N567" s="3">
        <v>43174</v>
      </c>
      <c r="O567" s="3">
        <v>43174</v>
      </c>
      <c r="P567" s="5">
        <f>YEAR(Tab_SuiviOF[[#This Row],[DATEFINREVISEE]])</f>
        <v>2018</v>
      </c>
      <c r="Q567" s="5">
        <f>MONTH(Tab_SuiviOF[[#This Row],[DATEFINREVISEE]])</f>
        <v>3</v>
      </c>
      <c r="R567" s="5">
        <f>WEEKNUM(Tab_SuiviOF[[#This Row],[DATEFINREVISEE]],21)</f>
        <v>11</v>
      </c>
      <c r="S567">
        <v>654</v>
      </c>
      <c r="T567">
        <v>654</v>
      </c>
      <c r="U567">
        <v>651</v>
      </c>
      <c r="V567" s="4">
        <f>Tab_SuiviOF[[#This Row],[QTEBL]]*Tab_SuiviOF[[#This Row],[POIDS NET]]</f>
        <v>585.9</v>
      </c>
      <c r="W567" s="4">
        <f>IFERROR(INDEX(Bd_MÉLANGES!$I:$I,MATCH('Bd_FABRICATIONS PF'!$G:$G,Bd_MÉLANGES!$J:$J,0)),0)</f>
        <v>0</v>
      </c>
      <c r="X567" s="4">
        <f>IFERROR(INDEX(Bd_MÉLANGES!$K:$K,MATCH(Tab_SuiviOF[[#This Row],[LOT A PRENDRE EN COMPTE]],Bd_MÉLANGES!$J:$J,0)),0)</f>
        <v>0</v>
      </c>
    </row>
    <row r="568" spans="1:24" hidden="1" x14ac:dyDescent="0.2">
      <c r="A568">
        <v>102</v>
      </c>
      <c r="B568">
        <v>5</v>
      </c>
      <c r="C568">
        <v>41993</v>
      </c>
      <c r="D568">
        <v>694143</v>
      </c>
      <c r="E568">
        <v>46623</v>
      </c>
      <c r="F568" t="str">
        <f t="array" ref="F568">INDEX(Bd_VENTILATIONS!$G:$G,MATCH(Tab_SuiviOF[[#This Row],[REFERENCE]]&amp;Tab_SuiviOF[[#This Row],[BLNO]],Bd_VENTILATIONS!$F:$F&amp;Bd_VENTILATIONS!$D:$D,0))</f>
        <v>AS11PU01-7</v>
      </c>
      <c r="G568" t="str">
        <f>IFERROR(MID(Tab_SuiviOF[[#This Row],[LOT]],1,SEARCH("-",Tab_SuiviOF[[#This Row],[LOT]])-1),Tab_SuiviOF[[#This Row],[LOT]])</f>
        <v>AS11PU01</v>
      </c>
      <c r="H568" t="s">
        <v>285</v>
      </c>
      <c r="I568" t="str">
        <f>INDEX(Bd_PF!$E:$E,MATCH(Tab_SuiviOF[[#This Row],[REFERENCE]],Bd_PF!$C:$C,0))</f>
        <v>Purée grand-mère salée sac 5 kg</v>
      </c>
      <c r="J568" t="str">
        <f>INDEX(Bd_PF!$D:$D,MATCH(Tab_SuiviOF[[#This Row],[REFERENCE]],Bd_PF!$C:$C,0))</f>
        <v>SF01288</v>
      </c>
      <c r="K568" s="4">
        <f>INDEX(Bd_PF!$I:$I,MATCH(Tab_SuiviOF[[#This Row],[REFERENCE]],Bd_PF!$C:$C,0))</f>
        <v>5</v>
      </c>
      <c r="L568" t="str">
        <f>INDEX(Bd_PF!$J:$J,MATCH(Tab_SuiviOF[[#This Row],[REFERENCE]],Bd_PF!$C:$C,0))</f>
        <v>Purée</v>
      </c>
      <c r="M568" t="str">
        <f>INDEX(Bd_PF!$K:$K,MATCH(Tab_SuiviOF[[#This Row],[REFERENCE]],Bd_PF!$C:$C,0))</f>
        <v>Purée</v>
      </c>
      <c r="N568" s="3">
        <v>43174</v>
      </c>
      <c r="O568" s="3">
        <v>43174</v>
      </c>
      <c r="P568" s="5">
        <f>YEAR(Tab_SuiviOF[[#This Row],[DATEFINREVISEE]])</f>
        <v>2018</v>
      </c>
      <c r="Q568" s="5">
        <f>MONTH(Tab_SuiviOF[[#This Row],[DATEFINREVISEE]])</f>
        <v>3</v>
      </c>
      <c r="R568" s="5">
        <f>WEEKNUM(Tab_SuiviOF[[#This Row],[DATEFINREVISEE]],21)</f>
        <v>11</v>
      </c>
      <c r="S568">
        <v>440</v>
      </c>
      <c r="T568">
        <v>440</v>
      </c>
      <c r="U568">
        <v>436</v>
      </c>
      <c r="V568" s="4">
        <f>Tab_SuiviOF[[#This Row],[QTEBL]]*Tab_SuiviOF[[#This Row],[POIDS NET]]</f>
        <v>2180</v>
      </c>
      <c r="W568" s="4">
        <f>IFERROR(INDEX(Bd_MÉLANGES!$I:$I,MATCH('Bd_FABRICATIONS PF'!$G:$G,Bd_MÉLANGES!$J:$J,0)),0)</f>
        <v>0</v>
      </c>
      <c r="X568" s="4">
        <f>IFERROR(INDEX(Bd_MÉLANGES!$K:$K,MATCH(Tab_SuiviOF[[#This Row],[LOT A PRENDRE EN COMPTE]],Bd_MÉLANGES!$J:$J,0)),0)</f>
        <v>0</v>
      </c>
    </row>
    <row r="569" spans="1:24" hidden="1" x14ac:dyDescent="0.2">
      <c r="A569">
        <v>102</v>
      </c>
      <c r="B569">
        <v>5</v>
      </c>
      <c r="C569">
        <v>42002</v>
      </c>
      <c r="D569">
        <v>694279</v>
      </c>
      <c r="E569">
        <v>46626</v>
      </c>
      <c r="F569" t="str">
        <f t="array" ref="F569">INDEX(Bd_VENTILATIONS!$G:$G,MATCH(Tab_SuiviOF[[#This Row],[REFERENCE]]&amp;Tab_SuiviOF[[#This Row],[BLNO]],Bd_VENTILATIONS!$F:$F&amp;Bd_VENTILATIONS!$D:$D,0))</f>
        <v>AS11PU04-7</v>
      </c>
      <c r="G569" t="str">
        <f>IFERROR(MID(Tab_SuiviOF[[#This Row],[LOT]],1,SEARCH("-",Tab_SuiviOF[[#This Row],[LOT]])-1),Tab_SuiviOF[[#This Row],[LOT]])</f>
        <v>AS11PU04</v>
      </c>
      <c r="H569" t="s">
        <v>298</v>
      </c>
      <c r="I569" t="str">
        <f>INDEX(Bd_PF!$E:$E,MATCH(Tab_SuiviOF[[#This Row],[REFERENCE]],Bd_PF!$C:$C,0))</f>
        <v>Purée du Chef pauvre en sodium sac 5 kg</v>
      </c>
      <c r="J569" t="str">
        <f>INDEX(Bd_PF!$D:$D,MATCH(Tab_SuiviOF[[#This Row],[REFERENCE]],Bd_PF!$C:$C,0))</f>
        <v>SF01356</v>
      </c>
      <c r="K569" s="4">
        <f>INDEX(Bd_PF!$I:$I,MATCH(Tab_SuiviOF[[#This Row],[REFERENCE]],Bd_PF!$C:$C,0))</f>
        <v>5</v>
      </c>
      <c r="L569" t="str">
        <f>INDEX(Bd_PF!$J:$J,MATCH(Tab_SuiviOF[[#This Row],[REFERENCE]],Bd_PF!$C:$C,0))</f>
        <v>Purée</v>
      </c>
      <c r="M569" t="str">
        <f>INDEX(Bd_PF!$K:$K,MATCH(Tab_SuiviOF[[#This Row],[REFERENCE]],Bd_PF!$C:$C,0))</f>
        <v>Purée</v>
      </c>
      <c r="N569" s="3">
        <v>43174</v>
      </c>
      <c r="O569" s="3">
        <v>43174</v>
      </c>
      <c r="P569" s="5">
        <f>YEAR(Tab_SuiviOF[[#This Row],[DATEFINREVISEE]])</f>
        <v>2018</v>
      </c>
      <c r="Q569" s="5">
        <f>MONTH(Tab_SuiviOF[[#This Row],[DATEFINREVISEE]])</f>
        <v>3</v>
      </c>
      <c r="R569" s="5">
        <f>WEEKNUM(Tab_SuiviOF[[#This Row],[DATEFINREVISEE]],21)</f>
        <v>11</v>
      </c>
      <c r="S569">
        <v>240</v>
      </c>
      <c r="T569">
        <v>240</v>
      </c>
      <c r="U569">
        <v>237</v>
      </c>
      <c r="V569" s="4">
        <f>Tab_SuiviOF[[#This Row],[QTEBL]]*Tab_SuiviOF[[#This Row],[POIDS NET]]</f>
        <v>1185</v>
      </c>
      <c r="W569" s="4">
        <f>IFERROR(INDEX(Bd_MÉLANGES!$I:$I,MATCH('Bd_FABRICATIONS PF'!$G:$G,Bd_MÉLANGES!$J:$J,0)),0)</f>
        <v>0</v>
      </c>
      <c r="X569" s="4">
        <f>IFERROR(INDEX(Bd_MÉLANGES!$K:$K,MATCH(Tab_SuiviOF[[#This Row],[LOT A PRENDRE EN COMPTE]],Bd_MÉLANGES!$J:$J,0)),0)</f>
        <v>0</v>
      </c>
    </row>
    <row r="570" spans="1:24" hidden="1" x14ac:dyDescent="0.2">
      <c r="A570">
        <v>102</v>
      </c>
      <c r="B570">
        <v>5</v>
      </c>
      <c r="C570">
        <v>41816</v>
      </c>
      <c r="D570">
        <v>692450</v>
      </c>
      <c r="E570">
        <v>46658</v>
      </c>
      <c r="F570" t="str">
        <f t="array" ref="F570">INDEX(Bd_VENTILATIONS!$G:$G,MATCH(Tab_SuiviOF[[#This Row],[REFERENCE]]&amp;Tab_SuiviOF[[#This Row],[BLNO]],Bd_VENTILATIONS!$F:$F&amp;Bd_VENTILATIONS!$D:$D,0))</f>
        <v>A074M02-1</v>
      </c>
      <c r="G570" t="str">
        <f>IFERROR(MID(Tab_SuiviOF[[#This Row],[LOT]],1,SEARCH("-",Tab_SuiviOF[[#This Row],[LOT]])-1),Tab_SuiviOF[[#This Row],[LOT]])</f>
        <v>A074M02</v>
      </c>
      <c r="H570" t="s">
        <v>859</v>
      </c>
      <c r="I570" t="str">
        <f>INDEX(Bd_PF!$E:$E,MATCH(Tab_SuiviOF[[#This Row],[REFERENCE]],Bd_PF!$C:$C,0))</f>
        <v>GEL CLEAR "NUTRISENS MEDICAL"0.125G</v>
      </c>
      <c r="J570" t="str">
        <f>INDEX(Bd_PF!$D:$D,MATCH(Tab_SuiviOF[[#This Row],[REFERENCE]],Bd_PF!$C:$C,0))</f>
        <v>SF01381</v>
      </c>
      <c r="K570" s="4">
        <f>INDEX(Bd_PF!$I:$I,MATCH(Tab_SuiviOF[[#This Row],[REFERENCE]],Bd_PF!$C:$C,0))</f>
        <v>0.125</v>
      </c>
      <c r="L570" t="str">
        <f>INDEX(Bd_PF!$J:$J,MATCH(Tab_SuiviOF[[#This Row],[REFERENCE]],Bd_PF!$C:$C,0))</f>
        <v>OTS</v>
      </c>
      <c r="M570" t="str">
        <f>INDEX(Bd_PF!$K:$K,MATCH(Tab_SuiviOF[[#This Row],[REFERENCE]],Bd_PF!$C:$C,0))</f>
        <v>Produit pesé</v>
      </c>
      <c r="N570" s="3">
        <v>43178</v>
      </c>
      <c r="O570" s="3">
        <v>43178</v>
      </c>
      <c r="P570" s="5">
        <f>YEAR(Tab_SuiviOF[[#This Row],[DATEFINREVISEE]])</f>
        <v>2018</v>
      </c>
      <c r="Q570" s="5">
        <f>MONTH(Tab_SuiviOF[[#This Row],[DATEFINREVISEE]])</f>
        <v>3</v>
      </c>
      <c r="R570" s="5">
        <f>WEEKNUM(Tab_SuiviOF[[#This Row],[DATEFINREVISEE]],21)</f>
        <v>12</v>
      </c>
      <c r="S570">
        <v>2400</v>
      </c>
      <c r="T570">
        <v>2400</v>
      </c>
      <c r="U570">
        <v>2297</v>
      </c>
      <c r="V570" s="4">
        <f>Tab_SuiviOF[[#This Row],[QTEBL]]*Tab_SuiviOF[[#This Row],[POIDS NET]]</f>
        <v>287.125</v>
      </c>
      <c r="W570" s="4">
        <f>IFERROR(INDEX(Bd_MÉLANGES!$I:$I,MATCH('Bd_FABRICATIONS PF'!$G:$G,Bd_MÉLANGES!$J:$J,0)),0)</f>
        <v>299.7</v>
      </c>
      <c r="X570" s="4">
        <f>IFERROR(INDEX(Bd_MÉLANGES!$K:$K,MATCH(Tab_SuiviOF[[#This Row],[LOT A PRENDRE EN COMPTE]],Bd_MÉLANGES!$J:$J,0)),0)</f>
        <v>299.09000000000003</v>
      </c>
    </row>
    <row r="571" spans="1:24" hidden="1" x14ac:dyDescent="0.2">
      <c r="A571">
        <v>102</v>
      </c>
      <c r="B571">
        <v>5</v>
      </c>
      <c r="C571">
        <v>41820</v>
      </c>
      <c r="D571">
        <v>692470</v>
      </c>
      <c r="E571">
        <v>46653</v>
      </c>
      <c r="F571" t="str">
        <f t="array" ref="F571">INDEX(Bd_VENTILATIONS!$G:$G,MATCH(Tab_SuiviOF[[#This Row],[REFERENCE]]&amp;Tab_SuiviOF[[#This Row],[BLNO]],Bd_VENTILATIONS!$F:$F&amp;Bd_VENTILATIONS!$D:$D,0))</f>
        <v>A074M07-3</v>
      </c>
      <c r="G571" t="str">
        <f>IFERROR(MID(Tab_SuiviOF[[#This Row],[LOT]],1,SEARCH("-",Tab_SuiviOF[[#This Row],[LOT]])-1),Tab_SuiviOF[[#This Row],[LOT]])</f>
        <v>A074M07</v>
      </c>
      <c r="H571" t="s">
        <v>1118</v>
      </c>
      <c r="I571" t="str">
        <f>INDEX(Bd_PF!$E:$E,MATCH(Tab_SuiviOF[[#This Row],[REFERENCE]],Bd_PF!$C:$C,0))</f>
        <v>Eau gélifiée parfum citron édulcoré sachet 25 g "Tonus Line"</v>
      </c>
      <c r="J571" t="str">
        <f>INDEX(Bd_PF!$D:$D,MATCH(Tab_SuiviOF[[#This Row],[REFERENCE]],Bd_PF!$C:$C,0))</f>
        <v>SF00723</v>
      </c>
      <c r="K571" s="4">
        <f>INDEX(Bd_PF!$I:$I,MATCH(Tab_SuiviOF[[#This Row],[REFERENCE]],Bd_PF!$C:$C,0))</f>
        <v>2.5000000000000001E-2</v>
      </c>
      <c r="L571" t="str">
        <f>INDEX(Bd_PF!$J:$J,MATCH(Tab_SuiviOF[[#This Row],[REFERENCE]],Bd_PF!$C:$C,0))</f>
        <v>Rovema</v>
      </c>
      <c r="M571" t="str">
        <f>INDEX(Bd_PF!$K:$K,MATCH(Tab_SuiviOF[[#This Row],[REFERENCE]],Bd_PF!$C:$C,0))</f>
        <v>Produit pesé</v>
      </c>
      <c r="N571" s="3">
        <v>43178</v>
      </c>
      <c r="O571" s="3">
        <v>43178</v>
      </c>
      <c r="P571" s="5">
        <f>YEAR(Tab_SuiviOF[[#This Row],[DATEFINREVISEE]])</f>
        <v>2018</v>
      </c>
      <c r="Q571" s="5">
        <f>MONTH(Tab_SuiviOF[[#This Row],[DATEFINREVISEE]])</f>
        <v>3</v>
      </c>
      <c r="R571" s="5">
        <f>WEEKNUM(Tab_SuiviOF[[#This Row],[DATEFINREVISEE]],21)</f>
        <v>12</v>
      </c>
      <c r="S571">
        <v>10368</v>
      </c>
      <c r="T571">
        <v>10368</v>
      </c>
      <c r="U571">
        <v>10334</v>
      </c>
      <c r="V571" s="4">
        <f>Tab_SuiviOF[[#This Row],[QTEBL]]*Tab_SuiviOF[[#This Row],[POIDS NET]]</f>
        <v>258.35000000000002</v>
      </c>
      <c r="W571" s="4">
        <f>IFERROR(INDEX(Bd_MÉLANGES!$I:$I,MATCH('Bd_FABRICATIONS PF'!$G:$G,Bd_MÉLANGES!$J:$J,0)),0)</f>
        <v>260.5</v>
      </c>
      <c r="X571" s="4">
        <f>IFERROR(INDEX(Bd_MÉLANGES!$K:$K,MATCH(Tab_SuiviOF[[#This Row],[LOT A PRENDRE EN COMPTE]],Bd_MÉLANGES!$J:$J,0)),0)</f>
        <v>259.02000000000004</v>
      </c>
    </row>
    <row r="572" spans="1:24" hidden="1" x14ac:dyDescent="0.2">
      <c r="A572">
        <v>102</v>
      </c>
      <c r="B572">
        <v>5</v>
      </c>
      <c r="C572">
        <v>41822</v>
      </c>
      <c r="D572">
        <v>692486</v>
      </c>
      <c r="E572">
        <v>46659</v>
      </c>
      <c r="F572" t="str">
        <f t="array" ref="F572">INDEX(Bd_VENTILATIONS!$G:$G,MATCH(Tab_SuiviOF[[#This Row],[REFERENCE]]&amp;Tab_SuiviOF[[#This Row],[BLNO]],Bd_VENTILATIONS!$F:$F&amp;Bd_VENTILATIONS!$D:$D,0))</f>
        <v>A074M05-3</v>
      </c>
      <c r="G572" t="str">
        <f>IFERROR(MID(Tab_SuiviOF[[#This Row],[LOT]],1,SEARCH("-",Tab_SuiviOF[[#This Row],[LOT]])-1),Tab_SuiviOF[[#This Row],[LOT]])</f>
        <v>A074M05</v>
      </c>
      <c r="H572" t="s">
        <v>756</v>
      </c>
      <c r="I572" t="str">
        <f>INDEX(Bd_PF!$E:$E,MATCH(Tab_SuiviOF[[#This Row],[REFERENCE]],Bd_PF!$C:$C,0))</f>
        <v>Eau gélifiée parfum poire édulcoré sachet 25 g "Tonus Line"</v>
      </c>
      <c r="J572" t="str">
        <f>INDEX(Bd_PF!$D:$D,MATCH(Tab_SuiviOF[[#This Row],[REFERENCE]],Bd_PF!$C:$C,0))</f>
        <v>SF00634</v>
      </c>
      <c r="K572" s="4">
        <f>INDEX(Bd_PF!$I:$I,MATCH(Tab_SuiviOF[[#This Row],[REFERENCE]],Bd_PF!$C:$C,0))</f>
        <v>2.5000000000000001E-2</v>
      </c>
      <c r="L572" t="str">
        <f>INDEX(Bd_PF!$J:$J,MATCH(Tab_SuiviOF[[#This Row],[REFERENCE]],Bd_PF!$C:$C,0))</f>
        <v>Rovema</v>
      </c>
      <c r="M572" t="str">
        <f>INDEX(Bd_PF!$K:$K,MATCH(Tab_SuiviOF[[#This Row],[REFERENCE]],Bd_PF!$C:$C,0))</f>
        <v>Produit pesé</v>
      </c>
      <c r="N572" s="3">
        <v>43178</v>
      </c>
      <c r="O572" s="3">
        <v>43178</v>
      </c>
      <c r="P572" s="5">
        <f>YEAR(Tab_SuiviOF[[#This Row],[DATEFINREVISEE]])</f>
        <v>2018</v>
      </c>
      <c r="Q572" s="5">
        <f>MONTH(Tab_SuiviOF[[#This Row],[DATEFINREVISEE]])</f>
        <v>3</v>
      </c>
      <c r="R572" s="5">
        <f>WEEKNUM(Tab_SuiviOF[[#This Row],[DATEFINREVISEE]],21)</f>
        <v>12</v>
      </c>
      <c r="S572">
        <v>10368</v>
      </c>
      <c r="T572">
        <v>10368</v>
      </c>
      <c r="U572">
        <v>10440</v>
      </c>
      <c r="V572" s="4">
        <f>Tab_SuiviOF[[#This Row],[QTEBL]]*Tab_SuiviOF[[#This Row],[POIDS NET]]</f>
        <v>261</v>
      </c>
      <c r="W572" s="4">
        <f>IFERROR(INDEX(Bd_MÉLANGES!$I:$I,MATCH('Bd_FABRICATIONS PF'!$G:$G,Bd_MÉLANGES!$J:$J,0)),0)</f>
        <v>260.89999999999998</v>
      </c>
      <c r="X572" s="4">
        <f>IFERROR(INDEX(Bd_MÉLANGES!$K:$K,MATCH(Tab_SuiviOF[[#This Row],[LOT A PRENDRE EN COMPTE]],Bd_MÉLANGES!$J:$J,0)),0)</f>
        <v>260</v>
      </c>
    </row>
    <row r="573" spans="1:24" hidden="1" x14ac:dyDescent="0.2">
      <c r="A573">
        <v>102</v>
      </c>
      <c r="B573">
        <v>5</v>
      </c>
      <c r="C573">
        <v>41824</v>
      </c>
      <c r="D573">
        <v>692501</v>
      </c>
      <c r="E573">
        <v>46650</v>
      </c>
      <c r="F573" t="str">
        <f t="array" ref="F573">INDEX(Bd_VENTILATIONS!$G:$G,MATCH(Tab_SuiviOF[[#This Row],[REFERENCE]]&amp;Tab_SuiviOF[[#This Row],[BLNO]],Bd_VENTILATIONS!$F:$F&amp;Bd_VENTILATIONS!$D:$D,0))</f>
        <v>A074M06-2</v>
      </c>
      <c r="G573" t="str">
        <f>IFERROR(MID(Tab_SuiviOF[[#This Row],[LOT]],1,SEARCH("-",Tab_SuiviOF[[#This Row],[LOT]])-1),Tab_SuiviOF[[#This Row],[LOT]])</f>
        <v>A074M06</v>
      </c>
      <c r="H573" t="s">
        <v>1032</v>
      </c>
      <c r="I573" t="str">
        <f>INDEX(Bd_PF!$E:$E,MATCH(Tab_SuiviOF[[#This Row],[REFERENCE]],Bd_PF!$C:$C,0))</f>
        <v>Eau gélifiée parfum pomme sucré sachet 80g  "Tonus Line"</v>
      </c>
      <c r="J573" t="str">
        <f>INDEX(Bd_PF!$D:$D,MATCH(Tab_SuiviOF[[#This Row],[REFERENCE]],Bd_PF!$C:$C,0))</f>
        <v>SF00709</v>
      </c>
      <c r="K573" s="4">
        <f>INDEX(Bd_PF!$I:$I,MATCH(Tab_SuiviOF[[#This Row],[REFERENCE]],Bd_PF!$C:$C,0))</f>
        <v>0.08</v>
      </c>
      <c r="L573" t="str">
        <f>INDEX(Bd_PF!$J:$J,MATCH(Tab_SuiviOF[[#This Row],[REFERENCE]],Bd_PF!$C:$C,0))</f>
        <v>Tecse</v>
      </c>
      <c r="M573" t="str">
        <f>INDEX(Bd_PF!$K:$K,MATCH(Tab_SuiviOF[[#This Row],[REFERENCE]],Bd_PF!$C:$C,0))</f>
        <v>Produit pesé</v>
      </c>
      <c r="N573" s="3">
        <v>43178</v>
      </c>
      <c r="O573" s="3">
        <v>43178</v>
      </c>
      <c r="P573" s="5">
        <f>YEAR(Tab_SuiviOF[[#This Row],[DATEFINREVISEE]])</f>
        <v>2018</v>
      </c>
      <c r="Q573" s="5">
        <f>MONTH(Tab_SuiviOF[[#This Row],[DATEFINREVISEE]])</f>
        <v>3</v>
      </c>
      <c r="R573" s="5">
        <f>WEEKNUM(Tab_SuiviOF[[#This Row],[DATEFINREVISEE]],21)</f>
        <v>12</v>
      </c>
      <c r="S573">
        <v>5184</v>
      </c>
      <c r="T573">
        <v>5184</v>
      </c>
      <c r="U573">
        <v>5083</v>
      </c>
      <c r="V573" s="4">
        <f>Tab_SuiviOF[[#This Row],[QTEBL]]*Tab_SuiviOF[[#This Row],[POIDS NET]]</f>
        <v>406.64</v>
      </c>
      <c r="W573" s="4">
        <f>IFERROR(INDEX(Bd_MÉLANGES!$I:$I,MATCH('Bd_FABRICATIONS PF'!$G:$G,Bd_MÉLANGES!$J:$J,0)),0)</f>
        <v>416.1</v>
      </c>
      <c r="X573" s="4">
        <f>IFERROR(INDEX(Bd_MÉLANGES!$K:$K,MATCH(Tab_SuiviOF[[#This Row],[LOT A PRENDRE EN COMPTE]],Bd_MÉLANGES!$J:$J,0)),0)</f>
        <v>414.99</v>
      </c>
    </row>
    <row r="574" spans="1:24" hidden="1" x14ac:dyDescent="0.2">
      <c r="A574">
        <v>102</v>
      </c>
      <c r="B574">
        <v>5</v>
      </c>
      <c r="C574">
        <v>42003</v>
      </c>
      <c r="D574">
        <v>694291</v>
      </c>
      <c r="E574">
        <v>46657</v>
      </c>
      <c r="F574" t="str">
        <f t="array" ref="F574">INDEX(Bd_VENTILATIONS!$G:$G,MATCH(Tab_SuiviOF[[#This Row],[REFERENCE]]&amp;Tab_SuiviOF[[#This Row],[BLNO]],Bd_VENTILATIONS!$F:$F&amp;Bd_VENTILATIONS!$D:$D,0))</f>
        <v>A078R01-1</v>
      </c>
      <c r="G574" t="str">
        <f>IFERROR(MID(Tab_SuiviOF[[#This Row],[LOT]],1,SEARCH("-",Tab_SuiviOF[[#This Row],[LOT]])-1),Tab_SuiviOF[[#This Row],[LOT]])</f>
        <v>A078R01</v>
      </c>
      <c r="H574" t="s">
        <v>759</v>
      </c>
      <c r="I574" t="str">
        <f>INDEX(Bd_PF!$E:$E,MATCH(Tab_SuiviOF[[#This Row],[REFERENCE]],Bd_PF!$C:$C,0))</f>
        <v>Gel'mix+ bte 500g "TOL"</v>
      </c>
      <c r="J574" t="str">
        <f>INDEX(Bd_PF!$D:$D,MATCH(Tab_SuiviOF[[#This Row],[REFERENCE]],Bd_PF!$C:$C,0))</f>
        <v>SF01249</v>
      </c>
      <c r="K574" s="4">
        <f>INDEX(Bd_PF!$I:$I,MATCH(Tab_SuiviOF[[#This Row],[REFERENCE]],Bd_PF!$C:$C,0))</f>
        <v>0.5</v>
      </c>
      <c r="L574" t="str">
        <f>INDEX(Bd_PF!$J:$J,MATCH(Tab_SuiviOF[[#This Row],[REFERENCE]],Bd_PF!$C:$C,0))</f>
        <v>OTS</v>
      </c>
      <c r="M574" t="str">
        <f>INDEX(Bd_PF!$K:$K,MATCH(Tab_SuiviOF[[#This Row],[REFERENCE]],Bd_PF!$C:$C,0))</f>
        <v>Reconditionnement</v>
      </c>
      <c r="N574" s="3">
        <v>43178</v>
      </c>
      <c r="O574" s="3">
        <v>43178</v>
      </c>
      <c r="P574" s="5">
        <f>YEAR(Tab_SuiviOF[[#This Row],[DATEFINREVISEE]])</f>
        <v>2018</v>
      </c>
      <c r="Q574" s="5">
        <f>MONTH(Tab_SuiviOF[[#This Row],[DATEFINREVISEE]])</f>
        <v>3</v>
      </c>
      <c r="R574" s="5">
        <f>WEEKNUM(Tab_SuiviOF[[#This Row],[DATEFINREVISEE]],21)</f>
        <v>12</v>
      </c>
      <c r="S574">
        <v>700</v>
      </c>
      <c r="T574">
        <v>700</v>
      </c>
      <c r="U574">
        <v>689</v>
      </c>
      <c r="V574" s="4">
        <f>Tab_SuiviOF[[#This Row],[QTEBL]]*Tab_SuiviOF[[#This Row],[POIDS NET]]</f>
        <v>344.5</v>
      </c>
      <c r="W574" s="4">
        <f>IFERROR(INDEX(Bd_MÉLANGES!$I:$I,MATCH('Bd_FABRICATIONS PF'!$G:$G,Bd_MÉLANGES!$J:$J,0)),0)</f>
        <v>0</v>
      </c>
      <c r="X574" s="4">
        <f>IFERROR(INDEX(Bd_MÉLANGES!$K:$K,MATCH(Tab_SuiviOF[[#This Row],[LOT A PRENDRE EN COMPTE]],Bd_MÉLANGES!$J:$J,0)),0)</f>
        <v>0</v>
      </c>
    </row>
    <row r="575" spans="1:24" hidden="1" x14ac:dyDescent="0.2">
      <c r="A575">
        <v>102</v>
      </c>
      <c r="B575">
        <v>5</v>
      </c>
      <c r="C575">
        <v>42004</v>
      </c>
      <c r="D575">
        <v>694298</v>
      </c>
      <c r="E575">
        <v>46656</v>
      </c>
      <c r="F575" t="str">
        <f t="array" ref="F575">INDEX(Bd_VENTILATIONS!$G:$G,MATCH(Tab_SuiviOF[[#This Row],[REFERENCE]]&amp;Tab_SuiviOF[[#This Row],[BLNO]],Bd_VENTILATIONS!$F:$F&amp;Bd_VENTILATIONS!$D:$D,0))</f>
        <v>A078R02-1</v>
      </c>
      <c r="G575" t="str">
        <f>IFERROR(MID(Tab_SuiviOF[[#This Row],[LOT]],1,SEARCH("-",Tab_SuiviOF[[#This Row],[LOT]])-1),Tab_SuiviOF[[#This Row],[LOT]])</f>
        <v>A078R02</v>
      </c>
      <c r="H575" t="s">
        <v>759</v>
      </c>
      <c r="I575" t="str">
        <f>INDEX(Bd_PF!$E:$E,MATCH(Tab_SuiviOF[[#This Row],[REFERENCE]],Bd_PF!$C:$C,0))</f>
        <v>Gel'mix+ bte 500g "TOL"</v>
      </c>
      <c r="J575" t="str">
        <f>INDEX(Bd_PF!$D:$D,MATCH(Tab_SuiviOF[[#This Row],[REFERENCE]],Bd_PF!$C:$C,0))</f>
        <v>SF01249</v>
      </c>
      <c r="K575" s="4">
        <f>INDEX(Bd_PF!$I:$I,MATCH(Tab_SuiviOF[[#This Row],[REFERENCE]],Bd_PF!$C:$C,0))</f>
        <v>0.5</v>
      </c>
      <c r="L575" t="str">
        <f>INDEX(Bd_PF!$J:$J,MATCH(Tab_SuiviOF[[#This Row],[REFERENCE]],Bd_PF!$C:$C,0))</f>
        <v>OTS</v>
      </c>
      <c r="M575" t="str">
        <f>INDEX(Bd_PF!$K:$K,MATCH(Tab_SuiviOF[[#This Row],[REFERENCE]],Bd_PF!$C:$C,0))</f>
        <v>Reconditionnement</v>
      </c>
      <c r="N575" s="3">
        <v>43178</v>
      </c>
      <c r="O575" s="3">
        <v>43178</v>
      </c>
      <c r="P575" s="5">
        <f>YEAR(Tab_SuiviOF[[#This Row],[DATEFINREVISEE]])</f>
        <v>2018</v>
      </c>
      <c r="Q575" s="5">
        <f>MONTH(Tab_SuiviOF[[#This Row],[DATEFINREVISEE]])</f>
        <v>3</v>
      </c>
      <c r="R575" s="5">
        <f>WEEKNUM(Tab_SuiviOF[[#This Row],[DATEFINREVISEE]],21)</f>
        <v>12</v>
      </c>
      <c r="S575">
        <v>700</v>
      </c>
      <c r="T575">
        <v>700</v>
      </c>
      <c r="U575">
        <v>706</v>
      </c>
      <c r="V575" s="4">
        <f>Tab_SuiviOF[[#This Row],[QTEBL]]*Tab_SuiviOF[[#This Row],[POIDS NET]]</f>
        <v>353</v>
      </c>
      <c r="W575" s="4">
        <f>IFERROR(INDEX(Bd_MÉLANGES!$I:$I,MATCH('Bd_FABRICATIONS PF'!$G:$G,Bd_MÉLANGES!$J:$J,0)),0)</f>
        <v>0</v>
      </c>
      <c r="X575" s="4">
        <f>IFERROR(INDEX(Bd_MÉLANGES!$K:$K,MATCH(Tab_SuiviOF[[#This Row],[LOT A PRENDRE EN COMPTE]],Bd_MÉLANGES!$J:$J,0)),0)</f>
        <v>0</v>
      </c>
    </row>
    <row r="576" spans="1:24" hidden="1" x14ac:dyDescent="0.2">
      <c r="A576">
        <v>102</v>
      </c>
      <c r="B576">
        <v>5</v>
      </c>
      <c r="C576">
        <v>41828</v>
      </c>
      <c r="D576">
        <v>692529</v>
      </c>
      <c r="E576">
        <v>46672</v>
      </c>
      <c r="F576" t="str">
        <f t="array" ref="F576">INDEX(Bd_VENTILATIONS!$G:$G,MATCH(Tab_SuiviOF[[#This Row],[REFERENCE]]&amp;Tab_SuiviOF[[#This Row],[BLNO]],Bd_VENTILATIONS!$F:$F&amp;Bd_VENTILATIONS!$D:$D,0))</f>
        <v>A074M03-1</v>
      </c>
      <c r="G576" t="str">
        <f>IFERROR(MID(Tab_SuiviOF[[#This Row],[LOT]],1,SEARCH("-",Tab_SuiviOF[[#This Row],[LOT]])-1),Tab_SuiviOF[[#This Row],[LOT]])</f>
        <v>A074M03</v>
      </c>
      <c r="H576" t="s">
        <v>216</v>
      </c>
      <c r="I576" t="str">
        <f>INDEX(Bd_PF!$E:$E,MATCH(Tab_SuiviOF[[#This Row],[REFERENCE]],Bd_PF!$C:$C,0))</f>
        <v>Sucralose - Préparation édulcorante à base de sucralose - boite 0.300 kg - "Edé</v>
      </c>
      <c r="J576" t="str">
        <f>INDEX(Bd_PF!$D:$D,MATCH(Tab_SuiviOF[[#This Row],[REFERENCE]],Bd_PF!$C:$C,0))</f>
        <v>SF01148</v>
      </c>
      <c r="K576" s="4">
        <f>INDEX(Bd_PF!$I:$I,MATCH(Tab_SuiviOF[[#This Row],[REFERENCE]],Bd_PF!$C:$C,0))</f>
        <v>0.3</v>
      </c>
      <c r="L576" t="str">
        <f>INDEX(Bd_PF!$J:$J,MATCH(Tab_SuiviOF[[#This Row],[REFERENCE]],Bd_PF!$C:$C,0))</f>
        <v>OTS</v>
      </c>
      <c r="M576" t="str">
        <f>INDEX(Bd_PF!$K:$K,MATCH(Tab_SuiviOF[[#This Row],[REFERENCE]],Bd_PF!$C:$C,0))</f>
        <v>Produit pesé</v>
      </c>
      <c r="N576" s="3">
        <v>43179</v>
      </c>
      <c r="O576" s="3">
        <v>43179</v>
      </c>
      <c r="P576" s="5">
        <f>YEAR(Tab_SuiviOF[[#This Row],[DATEFINREVISEE]])</f>
        <v>2018</v>
      </c>
      <c r="Q576" s="5">
        <f>MONTH(Tab_SuiviOF[[#This Row],[DATEFINREVISEE]])</f>
        <v>3</v>
      </c>
      <c r="R576" s="5">
        <f>WEEKNUM(Tab_SuiviOF[[#This Row],[DATEFINREVISEE]],21)</f>
        <v>12</v>
      </c>
      <c r="S576">
        <v>648</v>
      </c>
      <c r="T576">
        <v>648</v>
      </c>
      <c r="U576">
        <v>628</v>
      </c>
      <c r="V576" s="4">
        <f>Tab_SuiviOF[[#This Row],[QTEBL]]*Tab_SuiviOF[[#This Row],[POIDS NET]]</f>
        <v>188.4</v>
      </c>
      <c r="W576" s="4">
        <f>IFERROR(INDEX(Bd_MÉLANGES!$I:$I,MATCH('Bd_FABRICATIONS PF'!$G:$G,Bd_MÉLANGES!$J:$J,0)),0)</f>
        <v>195.9</v>
      </c>
      <c r="X576" s="4">
        <f>IFERROR(INDEX(Bd_MÉLANGES!$K:$K,MATCH(Tab_SuiviOF[[#This Row],[LOT A PRENDRE EN COMPTE]],Bd_MÉLANGES!$J:$J,0)),0)</f>
        <v>195</v>
      </c>
    </row>
    <row r="577" spans="1:24" hidden="1" x14ac:dyDescent="0.2">
      <c r="A577">
        <v>102</v>
      </c>
      <c r="B577">
        <v>5</v>
      </c>
      <c r="C577">
        <v>41830</v>
      </c>
      <c r="D577">
        <v>692538</v>
      </c>
      <c r="E577">
        <v>46671</v>
      </c>
      <c r="F577" t="str">
        <f t="array" ref="F577">INDEX(Bd_VENTILATIONS!$G:$G,MATCH(Tab_SuiviOF[[#This Row],[REFERENCE]]&amp;Tab_SuiviOF[[#This Row],[BLNO]],Bd_VENTILATIONS!$F:$F&amp;Bd_VENTILATIONS!$D:$D,0))</f>
        <v>A074M04-1</v>
      </c>
      <c r="G577" t="str">
        <f>IFERROR(MID(Tab_SuiviOF[[#This Row],[LOT]],1,SEARCH("-",Tab_SuiviOF[[#This Row],[LOT]])-1),Tab_SuiviOF[[#This Row],[LOT]])</f>
        <v>A074M04</v>
      </c>
      <c r="H577" t="s">
        <v>972</v>
      </c>
      <c r="I577" t="str">
        <f>INDEX(Bd_PF!$E:$E,MATCH(Tab_SuiviOF[[#This Row],[REFERENCE]],Bd_PF!$C:$C,0))</f>
        <v>Eau gélifiée parfum nature sucré boite 800 g "Tonus Line"</v>
      </c>
      <c r="J577" t="str">
        <f>INDEX(Bd_PF!$D:$D,MATCH(Tab_SuiviOF[[#This Row],[REFERENCE]],Bd_PF!$C:$C,0))</f>
        <v>SF01118</v>
      </c>
      <c r="K577" s="4">
        <f>INDEX(Bd_PF!$I:$I,MATCH(Tab_SuiviOF[[#This Row],[REFERENCE]],Bd_PF!$C:$C,0))</f>
        <v>0.8</v>
      </c>
      <c r="L577" t="str">
        <f>INDEX(Bd_PF!$J:$J,MATCH(Tab_SuiviOF[[#This Row],[REFERENCE]],Bd_PF!$C:$C,0))</f>
        <v>OTS</v>
      </c>
      <c r="M577" t="str">
        <f>INDEX(Bd_PF!$K:$K,MATCH(Tab_SuiviOF[[#This Row],[REFERENCE]],Bd_PF!$C:$C,0))</f>
        <v>Produit pesé</v>
      </c>
      <c r="N577" s="3">
        <v>43179</v>
      </c>
      <c r="O577" s="3">
        <v>43179</v>
      </c>
      <c r="P577" s="5">
        <f>YEAR(Tab_SuiviOF[[#This Row],[DATEFINREVISEE]])</f>
        <v>2018</v>
      </c>
      <c r="Q577" s="5">
        <f>MONTH(Tab_SuiviOF[[#This Row],[DATEFINREVISEE]])</f>
        <v>3</v>
      </c>
      <c r="R577" s="5">
        <f>WEEKNUM(Tab_SuiviOF[[#This Row],[DATEFINREVISEE]],21)</f>
        <v>12</v>
      </c>
      <c r="S577">
        <v>648</v>
      </c>
      <c r="T577">
        <v>648</v>
      </c>
      <c r="U577">
        <v>632</v>
      </c>
      <c r="V577" s="4">
        <f>Tab_SuiviOF[[#This Row],[QTEBL]]*Tab_SuiviOF[[#This Row],[POIDS NET]]</f>
        <v>505.6</v>
      </c>
      <c r="W577" s="4">
        <f>IFERROR(INDEX(Bd_MÉLANGES!$I:$I,MATCH('Bd_FABRICATIONS PF'!$G:$G,Bd_MÉLANGES!$J:$J,0)),0)</f>
        <v>508.3</v>
      </c>
      <c r="X577" s="4">
        <f>IFERROR(INDEX(Bd_MÉLANGES!$K:$K,MATCH(Tab_SuiviOF[[#This Row],[LOT A PRENDRE EN COMPTE]],Bd_MÉLANGES!$J:$J,0)),0)</f>
        <v>507.01</v>
      </c>
    </row>
    <row r="578" spans="1:24" hidden="1" x14ac:dyDescent="0.2">
      <c r="A578">
        <v>102</v>
      </c>
      <c r="B578">
        <v>5</v>
      </c>
      <c r="C578">
        <v>41832</v>
      </c>
      <c r="D578">
        <v>692550</v>
      </c>
      <c r="E578">
        <v>46675</v>
      </c>
      <c r="F578" t="str">
        <f t="array" ref="F578">INDEX(Bd_VENTILATIONS!$G:$G,MATCH(Tab_SuiviOF[[#This Row],[REFERENCE]]&amp;Tab_SuiviOF[[#This Row],[BLNO]],Bd_VENTILATIONS!$F:$F&amp;Bd_VENTILATIONS!$D:$D,0))</f>
        <v>A075M04-1</v>
      </c>
      <c r="G578" t="str">
        <f>IFERROR(MID(Tab_SuiviOF[[#This Row],[LOT]],1,SEARCH("-",Tab_SuiviOF[[#This Row],[LOT]])-1),Tab_SuiviOF[[#This Row],[LOT]])</f>
        <v>A075M04</v>
      </c>
      <c r="H578" t="s">
        <v>954</v>
      </c>
      <c r="I578" t="str">
        <f>INDEX(Bd_PF!$E:$E,MATCH(Tab_SuiviOF[[#This Row],[REFERENCE]],Bd_PF!$C:$C,0))</f>
        <v>Eau gélifiée parfum ananas sucré boite 800 g "Tonus Line"</v>
      </c>
      <c r="J578" t="str">
        <f>INDEX(Bd_PF!$D:$D,MATCH(Tab_SuiviOF[[#This Row],[REFERENCE]],Bd_PF!$C:$C,0))</f>
        <v>SF00712</v>
      </c>
      <c r="K578" s="4">
        <f>INDEX(Bd_PF!$I:$I,MATCH(Tab_SuiviOF[[#This Row],[REFERENCE]],Bd_PF!$C:$C,0))</f>
        <v>0.8</v>
      </c>
      <c r="L578" t="str">
        <f>INDEX(Bd_PF!$J:$J,MATCH(Tab_SuiviOF[[#This Row],[REFERENCE]],Bd_PF!$C:$C,0))</f>
        <v>OTS</v>
      </c>
      <c r="M578" t="str">
        <f>INDEX(Bd_PF!$K:$K,MATCH(Tab_SuiviOF[[#This Row],[REFERENCE]],Bd_PF!$C:$C,0))</f>
        <v>Produit pesé</v>
      </c>
      <c r="N578" s="3">
        <v>43179</v>
      </c>
      <c r="O578" s="3">
        <v>43179</v>
      </c>
      <c r="P578" s="5">
        <f>YEAR(Tab_SuiviOF[[#This Row],[DATEFINREVISEE]])</f>
        <v>2018</v>
      </c>
      <c r="Q578" s="5">
        <f>MONTH(Tab_SuiviOF[[#This Row],[DATEFINREVISEE]])</f>
        <v>3</v>
      </c>
      <c r="R578" s="5">
        <f>WEEKNUM(Tab_SuiviOF[[#This Row],[DATEFINREVISEE]],21)</f>
        <v>12</v>
      </c>
      <c r="S578">
        <v>648</v>
      </c>
      <c r="T578">
        <v>648</v>
      </c>
      <c r="U578">
        <v>646</v>
      </c>
      <c r="V578" s="4">
        <f>Tab_SuiviOF[[#This Row],[QTEBL]]*Tab_SuiviOF[[#This Row],[POIDS NET]]</f>
        <v>516.80000000000007</v>
      </c>
      <c r="W578" s="4">
        <f>IFERROR(INDEX(Bd_MÉLANGES!$I:$I,MATCH('Bd_FABRICATIONS PF'!$G:$G,Bd_MÉLANGES!$J:$J,0)),0)</f>
        <v>520.70000000000005</v>
      </c>
      <c r="X578" s="4">
        <f>IFERROR(INDEX(Bd_MÉLANGES!$K:$K,MATCH(Tab_SuiviOF[[#This Row],[LOT A PRENDRE EN COMPTE]],Bd_MÉLANGES!$J:$J,0)),0)</f>
        <v>518.98</v>
      </c>
    </row>
    <row r="579" spans="1:24" hidden="1" x14ac:dyDescent="0.2">
      <c r="A579">
        <v>102</v>
      </c>
      <c r="B579">
        <v>5</v>
      </c>
      <c r="C579">
        <v>41834</v>
      </c>
      <c r="D579">
        <v>692564</v>
      </c>
      <c r="E579">
        <v>46680</v>
      </c>
      <c r="F579" t="str">
        <f t="array" ref="F579">INDEX(Bd_VENTILATIONS!$G:$G,MATCH(Tab_SuiviOF[[#This Row],[REFERENCE]]&amp;Tab_SuiviOF[[#This Row],[BLNO]],Bd_VENTILATIONS!$F:$F&amp;Bd_VENTILATIONS!$D:$D,0))</f>
        <v>A078M01-1</v>
      </c>
      <c r="G579" t="str">
        <f>IFERROR(MID(Tab_SuiviOF[[#This Row],[LOT]],1,SEARCH("-",Tab_SuiviOF[[#This Row],[LOT]])-1),Tab_SuiviOF[[#This Row],[LOT]])</f>
        <v>A078M01</v>
      </c>
      <c r="H579" t="s">
        <v>966</v>
      </c>
      <c r="I579" t="str">
        <f>INDEX(Bd_PF!$E:$E,MATCH(Tab_SuiviOF[[#This Row],[REFERENCE]],Bd_PF!$C:$C,0))</f>
        <v>Eau gélifiée parfum grenadine sucré boite 800 g "Tonus Line"</v>
      </c>
      <c r="J579" t="str">
        <f>INDEX(Bd_PF!$D:$D,MATCH(Tab_SuiviOF[[#This Row],[REFERENCE]],Bd_PF!$C:$C,0))</f>
        <v>SF00718</v>
      </c>
      <c r="K579" s="4">
        <f>INDEX(Bd_PF!$I:$I,MATCH(Tab_SuiviOF[[#This Row],[REFERENCE]],Bd_PF!$C:$C,0))</f>
        <v>0.8</v>
      </c>
      <c r="L579" t="str">
        <f>INDEX(Bd_PF!$J:$J,MATCH(Tab_SuiviOF[[#This Row],[REFERENCE]],Bd_PF!$C:$C,0))</f>
        <v>OTS</v>
      </c>
      <c r="M579" t="str">
        <f>INDEX(Bd_PF!$K:$K,MATCH(Tab_SuiviOF[[#This Row],[REFERENCE]],Bd_PF!$C:$C,0))</f>
        <v>Produit pesé</v>
      </c>
      <c r="N579" s="3">
        <v>43179</v>
      </c>
      <c r="O579" s="3">
        <v>43179</v>
      </c>
      <c r="P579" s="5">
        <f>YEAR(Tab_SuiviOF[[#This Row],[DATEFINREVISEE]])</f>
        <v>2018</v>
      </c>
      <c r="Q579" s="5">
        <f>MONTH(Tab_SuiviOF[[#This Row],[DATEFINREVISEE]])</f>
        <v>3</v>
      </c>
      <c r="R579" s="5">
        <f>WEEKNUM(Tab_SuiviOF[[#This Row],[DATEFINREVISEE]],21)</f>
        <v>12</v>
      </c>
      <c r="S579">
        <v>648</v>
      </c>
      <c r="T579">
        <v>648</v>
      </c>
      <c r="U579">
        <v>635</v>
      </c>
      <c r="V579" s="4">
        <f>Tab_SuiviOF[[#This Row],[QTEBL]]*Tab_SuiviOF[[#This Row],[POIDS NET]]</f>
        <v>508</v>
      </c>
      <c r="W579" s="4">
        <f>IFERROR(INDEX(Bd_MÉLANGES!$I:$I,MATCH('Bd_FABRICATIONS PF'!$G:$G,Bd_MÉLANGES!$J:$J,0)),0)</f>
        <v>518.70000000000005</v>
      </c>
      <c r="X579" s="4">
        <f>IFERROR(INDEX(Bd_MÉLANGES!$K:$K,MATCH(Tab_SuiviOF[[#This Row],[LOT A PRENDRE EN COMPTE]],Bd_MÉLANGES!$J:$J,0)),0)</f>
        <v>518.99</v>
      </c>
    </row>
    <row r="580" spans="1:24" hidden="1" x14ac:dyDescent="0.2">
      <c r="A580">
        <v>102</v>
      </c>
      <c r="B580">
        <v>5</v>
      </c>
      <c r="C580">
        <v>41836</v>
      </c>
      <c r="D580">
        <v>692578</v>
      </c>
      <c r="E580">
        <v>46678</v>
      </c>
      <c r="F580" t="str">
        <f t="array" ref="F580">INDEX(Bd_VENTILATIONS!$G:$G,MATCH(Tab_SuiviOF[[#This Row],[REFERENCE]]&amp;Tab_SuiviOF[[#This Row],[BLNO]],Bd_VENTILATIONS!$F:$F&amp;Bd_VENTILATIONS!$D:$D,0))</f>
        <v>A078M02-1</v>
      </c>
      <c r="G580" t="str">
        <f>IFERROR(MID(Tab_SuiviOF[[#This Row],[LOT]],1,SEARCH("-",Tab_SuiviOF[[#This Row],[LOT]])-1),Tab_SuiviOF[[#This Row],[LOT]])</f>
        <v>A078M02</v>
      </c>
      <c r="H580" t="s">
        <v>966</v>
      </c>
      <c r="I580" t="str">
        <f>INDEX(Bd_PF!$E:$E,MATCH(Tab_SuiviOF[[#This Row],[REFERENCE]],Bd_PF!$C:$C,0))</f>
        <v>Eau gélifiée parfum grenadine sucré boite 800 g "Tonus Line"</v>
      </c>
      <c r="J580" t="str">
        <f>INDEX(Bd_PF!$D:$D,MATCH(Tab_SuiviOF[[#This Row],[REFERENCE]],Bd_PF!$C:$C,0))</f>
        <v>SF00718</v>
      </c>
      <c r="K580" s="4">
        <f>INDEX(Bd_PF!$I:$I,MATCH(Tab_SuiviOF[[#This Row],[REFERENCE]],Bd_PF!$C:$C,0))</f>
        <v>0.8</v>
      </c>
      <c r="L580" t="str">
        <f>INDEX(Bd_PF!$J:$J,MATCH(Tab_SuiviOF[[#This Row],[REFERENCE]],Bd_PF!$C:$C,0))</f>
        <v>OTS</v>
      </c>
      <c r="M580" t="str">
        <f>INDEX(Bd_PF!$K:$K,MATCH(Tab_SuiviOF[[#This Row],[REFERENCE]],Bd_PF!$C:$C,0))</f>
        <v>Produit pesé</v>
      </c>
      <c r="N580" s="3">
        <v>43179</v>
      </c>
      <c r="O580" s="3">
        <v>43179</v>
      </c>
      <c r="P580" s="5">
        <f>YEAR(Tab_SuiviOF[[#This Row],[DATEFINREVISEE]])</f>
        <v>2018</v>
      </c>
      <c r="Q580" s="5">
        <f>MONTH(Tab_SuiviOF[[#This Row],[DATEFINREVISEE]])</f>
        <v>3</v>
      </c>
      <c r="R580" s="5">
        <f>WEEKNUM(Tab_SuiviOF[[#This Row],[DATEFINREVISEE]],21)</f>
        <v>12</v>
      </c>
      <c r="S580">
        <v>648</v>
      </c>
      <c r="T580">
        <v>648</v>
      </c>
      <c r="U580">
        <v>658</v>
      </c>
      <c r="V580" s="4">
        <f>Tab_SuiviOF[[#This Row],[QTEBL]]*Tab_SuiviOF[[#This Row],[POIDS NET]]</f>
        <v>526.4</v>
      </c>
      <c r="W580" s="4">
        <f>IFERROR(INDEX(Bd_MÉLANGES!$I:$I,MATCH('Bd_FABRICATIONS PF'!$G:$G,Bd_MÉLANGES!$J:$J,0)),0)</f>
        <v>524.1</v>
      </c>
      <c r="X580" s="4">
        <f>IFERROR(INDEX(Bd_MÉLANGES!$K:$K,MATCH(Tab_SuiviOF[[#This Row],[LOT A PRENDRE EN COMPTE]],Bd_MÉLANGES!$J:$J,0)),0)</f>
        <v>518.99</v>
      </c>
    </row>
    <row r="581" spans="1:24" hidden="1" x14ac:dyDescent="0.2">
      <c r="A581">
        <v>102</v>
      </c>
      <c r="B581">
        <v>5</v>
      </c>
      <c r="C581">
        <v>41838</v>
      </c>
      <c r="D581">
        <v>692592</v>
      </c>
      <c r="E581">
        <v>46684</v>
      </c>
      <c r="F581" t="str">
        <f t="array" ref="F581">INDEX(Bd_VENTILATIONS!$G:$G,MATCH(Tab_SuiviOF[[#This Row],[REFERENCE]]&amp;Tab_SuiviOF[[#This Row],[BLNO]],Bd_VENTILATIONS!$F:$F&amp;Bd_VENTILATIONS!$D:$D,0))</f>
        <v>A078M03-1</v>
      </c>
      <c r="G581" t="str">
        <f>IFERROR(MID(Tab_SuiviOF[[#This Row],[LOT]],1,SEARCH("-",Tab_SuiviOF[[#This Row],[LOT]])-1),Tab_SuiviOF[[#This Row],[LOT]])</f>
        <v>A078M03</v>
      </c>
      <c r="H581" t="s">
        <v>969</v>
      </c>
      <c r="I581" t="str">
        <f>INDEX(Bd_PF!$E:$E,MATCH(Tab_SuiviOF[[#This Row],[REFERENCE]],Bd_PF!$C:$C,0))</f>
        <v>Eau gélifiée parfum menthe sucré boite 800 g "Tonus Line"</v>
      </c>
      <c r="J581" t="str">
        <f>INDEX(Bd_PF!$D:$D,MATCH(Tab_SuiviOF[[#This Row],[REFERENCE]],Bd_PF!$C:$C,0))</f>
        <v>SF00719</v>
      </c>
      <c r="K581" s="4">
        <f>INDEX(Bd_PF!$I:$I,MATCH(Tab_SuiviOF[[#This Row],[REFERENCE]],Bd_PF!$C:$C,0))</f>
        <v>0.8</v>
      </c>
      <c r="L581" t="str">
        <f>INDEX(Bd_PF!$J:$J,MATCH(Tab_SuiviOF[[#This Row],[REFERENCE]],Bd_PF!$C:$C,0))</f>
        <v>OTS</v>
      </c>
      <c r="M581" t="str">
        <f>INDEX(Bd_PF!$K:$K,MATCH(Tab_SuiviOF[[#This Row],[REFERENCE]],Bd_PF!$C:$C,0))</f>
        <v>Produit pesé</v>
      </c>
      <c r="N581" s="3">
        <v>43179</v>
      </c>
      <c r="O581" s="3">
        <v>43179</v>
      </c>
      <c r="P581" s="5">
        <f>YEAR(Tab_SuiviOF[[#This Row],[DATEFINREVISEE]])</f>
        <v>2018</v>
      </c>
      <c r="Q581" s="5">
        <f>MONTH(Tab_SuiviOF[[#This Row],[DATEFINREVISEE]])</f>
        <v>3</v>
      </c>
      <c r="R581" s="5">
        <f>WEEKNUM(Tab_SuiviOF[[#This Row],[DATEFINREVISEE]],21)</f>
        <v>12</v>
      </c>
      <c r="S581">
        <v>648</v>
      </c>
      <c r="T581">
        <v>648</v>
      </c>
      <c r="U581">
        <v>647</v>
      </c>
      <c r="V581" s="4">
        <f>Tab_SuiviOF[[#This Row],[QTEBL]]*Tab_SuiviOF[[#This Row],[POIDS NET]]</f>
        <v>517.6</v>
      </c>
      <c r="W581" s="4">
        <f>IFERROR(INDEX(Bd_MÉLANGES!$I:$I,MATCH('Bd_FABRICATIONS PF'!$G:$G,Bd_MÉLANGES!$J:$J,0)),0)</f>
        <v>519.5</v>
      </c>
      <c r="X581" s="4">
        <f>IFERROR(INDEX(Bd_MÉLANGES!$K:$K,MATCH(Tab_SuiviOF[[#This Row],[LOT A PRENDRE EN COMPTE]],Bd_MÉLANGES!$J:$J,0)),0)</f>
        <v>518.99</v>
      </c>
    </row>
    <row r="582" spans="1:24" hidden="1" x14ac:dyDescent="0.2">
      <c r="A582">
        <v>102</v>
      </c>
      <c r="B582">
        <v>5</v>
      </c>
      <c r="C582">
        <v>41874</v>
      </c>
      <c r="D582">
        <v>692917</v>
      </c>
      <c r="E582">
        <v>46679</v>
      </c>
      <c r="F582" t="str">
        <f t="array" ref="F582">INDEX(Bd_VENTILATIONS!$G:$G,MATCH(Tab_SuiviOF[[#This Row],[REFERENCE]]&amp;Tab_SuiviOF[[#This Row],[BLNO]],Bd_VENTILATIONS!$F:$F&amp;Bd_VENTILATIONS!$D:$D,0))</f>
        <v>A078M09-3</v>
      </c>
      <c r="G582" t="str">
        <f>IFERROR(MID(Tab_SuiviOF[[#This Row],[LOT]],1,SEARCH("-",Tab_SuiviOF[[#This Row],[LOT]])-1),Tab_SuiviOF[[#This Row],[LOT]])</f>
        <v>A078M09</v>
      </c>
      <c r="H582" t="s">
        <v>892</v>
      </c>
      <c r="I582" t="str">
        <f>INDEX(Bd_PF!$E:$E,MATCH(Tab_SuiviOF[[#This Row],[REFERENCE]],Bd_PF!$C:$C,0))</f>
        <v>Entremets à froid parfum caramel avec édulcorants sachet 40g "NUTRISENS MEDICAL"</v>
      </c>
      <c r="J582" t="str">
        <f>INDEX(Bd_PF!$D:$D,MATCH(Tab_SuiviOF[[#This Row],[REFERENCE]],Bd_PF!$C:$C,0))</f>
        <v>SF01410</v>
      </c>
      <c r="K582" s="4">
        <f>INDEX(Bd_PF!$I:$I,MATCH(Tab_SuiviOF[[#This Row],[REFERENCE]],Bd_PF!$C:$C,0))</f>
        <v>0.04</v>
      </c>
      <c r="L582" t="str">
        <f>INDEX(Bd_PF!$J:$J,MATCH(Tab_SuiviOF[[#This Row],[REFERENCE]],Bd_PF!$C:$C,0))</f>
        <v>Rovema</v>
      </c>
      <c r="M582" t="str">
        <f>INDEX(Bd_PF!$K:$K,MATCH(Tab_SuiviOF[[#This Row],[REFERENCE]],Bd_PF!$C:$C,0))</f>
        <v>Produit pesé</v>
      </c>
      <c r="N582" s="3">
        <v>43179</v>
      </c>
      <c r="O582" s="3">
        <v>43179</v>
      </c>
      <c r="P582" s="5">
        <f>YEAR(Tab_SuiviOF[[#This Row],[DATEFINREVISEE]])</f>
        <v>2018</v>
      </c>
      <c r="Q582" s="5">
        <f>MONTH(Tab_SuiviOF[[#This Row],[DATEFINREVISEE]])</f>
        <v>3</v>
      </c>
      <c r="R582" s="5">
        <f>WEEKNUM(Tab_SuiviOF[[#This Row],[DATEFINREVISEE]],21)</f>
        <v>12</v>
      </c>
      <c r="S582">
        <v>5184</v>
      </c>
      <c r="T582">
        <v>5184</v>
      </c>
      <c r="U582">
        <v>5110</v>
      </c>
      <c r="V582" s="4">
        <f>Tab_SuiviOF[[#This Row],[QTEBL]]*Tab_SuiviOF[[#This Row],[POIDS NET]]</f>
        <v>204.4</v>
      </c>
      <c r="W582" s="4">
        <f>IFERROR(INDEX(Bd_MÉLANGES!$I:$I,MATCH('Bd_FABRICATIONS PF'!$G:$G,Bd_MÉLANGES!$J:$J,0)),0)</f>
        <v>210.7</v>
      </c>
      <c r="X582" s="4">
        <f>IFERROR(INDEX(Bd_MÉLANGES!$K:$K,MATCH(Tab_SuiviOF[[#This Row],[LOT A PRENDRE EN COMPTE]],Bd_MÉLANGES!$J:$J,0)),0)</f>
        <v>207.35999999999999</v>
      </c>
    </row>
    <row r="583" spans="1:24" hidden="1" x14ac:dyDescent="0.2">
      <c r="A583">
        <v>102</v>
      </c>
      <c r="B583">
        <v>5</v>
      </c>
      <c r="C583">
        <v>41876</v>
      </c>
      <c r="D583">
        <v>692932</v>
      </c>
      <c r="E583">
        <v>46677</v>
      </c>
      <c r="F583" t="str">
        <f t="array" ref="F583">INDEX(Bd_VENTILATIONS!$G:$G,MATCH(Tab_SuiviOF[[#This Row],[REFERENCE]]&amp;Tab_SuiviOF[[#This Row],[BLNO]],Bd_VENTILATIONS!$F:$F&amp;Bd_VENTILATIONS!$D:$D,0))</f>
        <v>A078M07-3</v>
      </c>
      <c r="G583" t="str">
        <f>IFERROR(MID(Tab_SuiviOF[[#This Row],[LOT]],1,SEARCH("-",Tab_SuiviOF[[#This Row],[LOT]])-1),Tab_SuiviOF[[#This Row],[LOT]])</f>
        <v>A078M07</v>
      </c>
      <c r="H583" t="s">
        <v>895</v>
      </c>
      <c r="I583" t="str">
        <f>INDEX(Bd_PF!$E:$E,MATCH(Tab_SuiviOF[[#This Row],[REFERENCE]],Bd_PF!$C:$C,0))</f>
        <v>Entremets à froid parfum vanille avec édulcorants sachet 40g "NUTRISENS MEDICAL"</v>
      </c>
      <c r="J583" t="str">
        <f>INDEX(Bd_PF!$D:$D,MATCH(Tab_SuiviOF[[#This Row],[REFERENCE]],Bd_PF!$C:$C,0))</f>
        <v>SF01409</v>
      </c>
      <c r="K583" s="4">
        <f>INDEX(Bd_PF!$I:$I,MATCH(Tab_SuiviOF[[#This Row],[REFERENCE]],Bd_PF!$C:$C,0))</f>
        <v>0.04</v>
      </c>
      <c r="L583" t="str">
        <f>INDEX(Bd_PF!$J:$J,MATCH(Tab_SuiviOF[[#This Row],[REFERENCE]],Bd_PF!$C:$C,0))</f>
        <v>Rovema</v>
      </c>
      <c r="M583" t="str">
        <f>INDEX(Bd_PF!$K:$K,MATCH(Tab_SuiviOF[[#This Row],[REFERENCE]],Bd_PF!$C:$C,0))</f>
        <v>Produit pesé</v>
      </c>
      <c r="N583" s="3">
        <v>43179</v>
      </c>
      <c r="O583" s="3">
        <v>43179</v>
      </c>
      <c r="P583" s="5">
        <f>YEAR(Tab_SuiviOF[[#This Row],[DATEFINREVISEE]])</f>
        <v>2018</v>
      </c>
      <c r="Q583" s="5">
        <f>MONTH(Tab_SuiviOF[[#This Row],[DATEFINREVISEE]])</f>
        <v>3</v>
      </c>
      <c r="R583" s="5">
        <f>WEEKNUM(Tab_SuiviOF[[#This Row],[DATEFINREVISEE]],21)</f>
        <v>12</v>
      </c>
      <c r="S583">
        <v>5184</v>
      </c>
      <c r="T583">
        <v>5184</v>
      </c>
      <c r="U583">
        <v>4972</v>
      </c>
      <c r="V583" s="4">
        <f>Tab_SuiviOF[[#This Row],[QTEBL]]*Tab_SuiviOF[[#This Row],[POIDS NET]]</f>
        <v>198.88</v>
      </c>
      <c r="W583" s="4">
        <f>IFERROR(INDEX(Bd_MÉLANGES!$I:$I,MATCH('Bd_FABRICATIONS PF'!$G:$G,Bd_MÉLANGES!$J:$J,0)),0)</f>
        <v>210.3</v>
      </c>
      <c r="X583" s="4">
        <f>IFERROR(INDEX(Bd_MÉLANGES!$K:$K,MATCH(Tab_SuiviOF[[#This Row],[LOT A PRENDRE EN COMPTE]],Bd_MÉLANGES!$J:$J,0)),0)</f>
        <v>207.35999999999999</v>
      </c>
    </row>
    <row r="584" spans="1:24" hidden="1" x14ac:dyDescent="0.2">
      <c r="A584">
        <v>102</v>
      </c>
      <c r="B584">
        <v>5</v>
      </c>
      <c r="C584">
        <v>41923</v>
      </c>
      <c r="D584">
        <v>693496</v>
      </c>
      <c r="E584">
        <v>46670</v>
      </c>
      <c r="F584" t="str">
        <f t="array" ref="F584">INDEX(Bd_VENTILATIONS!$G:$G,MATCH(Tab_SuiviOF[[#This Row],[REFERENCE]]&amp;Tab_SuiviOF[[#This Row],[BLNO]],Bd_VENTILATIONS!$F:$F&amp;Bd_VENTILATIONS!$D:$D,0))</f>
        <v>A074M08-8</v>
      </c>
      <c r="G584" t="str">
        <f>IFERROR(MID(Tab_SuiviOF[[#This Row],[LOT]],1,SEARCH("-",Tab_SuiviOF[[#This Row],[LOT]])-1),Tab_SuiviOF[[#This Row],[LOT]])</f>
        <v>A074M08</v>
      </c>
      <c r="H584" t="s">
        <v>831</v>
      </c>
      <c r="I584" t="str">
        <f>INDEX(Bd_PF!$E:$E,MATCH(Tab_SuiviOF[[#This Row],[REFERENCE]],Bd_PF!$C:$C,0))</f>
        <v>Hydrinstant parf.pomme avec sucre et édulc stick 30g Tonus line</v>
      </c>
      <c r="J584" t="str">
        <f>INDEX(Bd_PF!$D:$D,MATCH(Tab_SuiviOF[[#This Row],[REFERENCE]],Bd_PF!$C:$C,0))</f>
        <v>SF01299</v>
      </c>
      <c r="K584" s="4">
        <f>INDEX(Bd_PF!$I:$I,MATCH(Tab_SuiviOF[[#This Row],[REFERENCE]],Bd_PF!$C:$C,0))</f>
        <v>0.03</v>
      </c>
      <c r="L584" t="str">
        <f>INDEX(Bd_PF!$J:$J,MATCH(Tab_SuiviOF[[#This Row],[REFERENCE]],Bd_PF!$C:$C,0))</f>
        <v>Stick</v>
      </c>
      <c r="M584" t="str">
        <f>INDEX(Bd_PF!$K:$K,MATCH(Tab_SuiviOF[[#This Row],[REFERENCE]],Bd_PF!$C:$C,0))</f>
        <v>Produit pesé</v>
      </c>
      <c r="N584" s="3">
        <v>43179</v>
      </c>
      <c r="O584" s="3">
        <v>43179</v>
      </c>
      <c r="P584" s="5">
        <f>YEAR(Tab_SuiviOF[[#This Row],[DATEFINREVISEE]])</f>
        <v>2018</v>
      </c>
      <c r="Q584" s="5">
        <f>MONTH(Tab_SuiviOF[[#This Row],[DATEFINREVISEE]])</f>
        <v>3</v>
      </c>
      <c r="R584" s="5">
        <f>WEEKNUM(Tab_SuiviOF[[#This Row],[DATEFINREVISEE]],21)</f>
        <v>12</v>
      </c>
      <c r="S584">
        <v>2400</v>
      </c>
      <c r="T584">
        <v>2400</v>
      </c>
      <c r="U584">
        <v>2370</v>
      </c>
      <c r="V584" s="4">
        <f>Tab_SuiviOF[[#This Row],[QTEBL]]*Tab_SuiviOF[[#This Row],[POIDS NET]]</f>
        <v>71.099999999999994</v>
      </c>
      <c r="W584" s="4">
        <f>IFERROR(INDEX(Bd_MÉLANGES!$I:$I,MATCH('Bd_FABRICATIONS PF'!$G:$G,Bd_MÉLANGES!$J:$J,0)),0)</f>
        <v>149.5</v>
      </c>
      <c r="X584" s="4">
        <f>IFERROR(INDEX(Bd_MÉLANGES!$K:$K,MATCH(Tab_SuiviOF[[#This Row],[LOT A PRENDRE EN COMPTE]],Bd_MÉLANGES!$J:$J,0)),0)</f>
        <v>150.02999999999997</v>
      </c>
    </row>
    <row r="585" spans="1:24" hidden="1" x14ac:dyDescent="0.2">
      <c r="A585">
        <v>102</v>
      </c>
      <c r="B585">
        <v>5</v>
      </c>
      <c r="C585">
        <v>41812</v>
      </c>
      <c r="D585">
        <v>692410</v>
      </c>
      <c r="E585">
        <v>46701</v>
      </c>
      <c r="F585" t="str">
        <f t="array" ref="F585">INDEX(Bd_VENTILATIONS!$G:$G,MATCH(Tab_SuiviOF[[#This Row],[REFERENCE]]&amp;Tab_SuiviOF[[#This Row],[BLNO]],Bd_VENTILATIONS!$F:$F&amp;Bd_VENTILATIONS!$D:$D,0))</f>
        <v>A075MR02-8</v>
      </c>
      <c r="G585" t="str">
        <f>IFERROR(MID(Tab_SuiviOF[[#This Row],[LOT]],1,SEARCH("-",Tab_SuiviOF[[#This Row],[LOT]])-1),Tab_SuiviOF[[#This Row],[LOT]])</f>
        <v>A075MR02</v>
      </c>
      <c r="H585" t="s">
        <v>829</v>
      </c>
      <c r="I585" t="str">
        <f>INDEX(Bd_PF!$E:$E,MATCH(Tab_SuiviOF[[#This Row],[REFERENCE]],Bd_PF!$C:$C,0))</f>
        <v>Hydrinstant parf.orange avec sucre et édulc stick 30g Tonus line</v>
      </c>
      <c r="J585" t="str">
        <f>INDEX(Bd_PF!$D:$D,MATCH(Tab_SuiviOF[[#This Row],[REFERENCE]],Bd_PF!$C:$C,0))</f>
        <v>SF01298</v>
      </c>
      <c r="K585" s="4">
        <f>INDEX(Bd_PF!$I:$I,MATCH(Tab_SuiviOF[[#This Row],[REFERENCE]],Bd_PF!$C:$C,0))</f>
        <v>0.03</v>
      </c>
      <c r="L585" t="str">
        <f>INDEX(Bd_PF!$J:$J,MATCH(Tab_SuiviOF[[#This Row],[REFERENCE]],Bd_PF!$C:$C,0))</f>
        <v>Stick</v>
      </c>
      <c r="M585" t="str">
        <f>INDEX(Bd_PF!$K:$K,MATCH(Tab_SuiviOF[[#This Row],[REFERENCE]],Bd_PF!$C:$C,0))</f>
        <v>Produit pesé</v>
      </c>
      <c r="N585" s="3">
        <v>43180</v>
      </c>
      <c r="O585" s="3">
        <v>43180</v>
      </c>
      <c r="P585" s="5">
        <f>YEAR(Tab_SuiviOF[[#This Row],[DATEFINREVISEE]])</f>
        <v>2018</v>
      </c>
      <c r="Q585" s="5">
        <f>MONTH(Tab_SuiviOF[[#This Row],[DATEFINREVISEE]])</f>
        <v>3</v>
      </c>
      <c r="R585" s="5">
        <f>WEEKNUM(Tab_SuiviOF[[#This Row],[DATEFINREVISEE]],21)</f>
        <v>12</v>
      </c>
      <c r="S585">
        <v>5340</v>
      </c>
      <c r="T585">
        <v>5340</v>
      </c>
      <c r="U585">
        <v>5205</v>
      </c>
      <c r="V585" s="4">
        <f>Tab_SuiviOF[[#This Row],[QTEBL]]*Tab_SuiviOF[[#This Row],[POIDS NET]]</f>
        <v>156.15</v>
      </c>
      <c r="W585" s="4">
        <f>IFERROR(INDEX(Bd_MÉLANGES!$I:$I,MATCH('Bd_FABRICATIONS PF'!$G:$G,Bd_MÉLANGES!$J:$J,0)),0)</f>
        <v>0</v>
      </c>
      <c r="X585" s="4">
        <f>IFERROR(INDEX(Bd_MÉLANGES!$K:$K,MATCH(Tab_SuiviOF[[#This Row],[LOT A PRENDRE EN COMPTE]],Bd_MÉLANGES!$J:$J,0)),0)</f>
        <v>0</v>
      </c>
    </row>
    <row r="586" spans="1:24" hidden="1" x14ac:dyDescent="0.2">
      <c r="A586">
        <v>102</v>
      </c>
      <c r="B586">
        <v>5</v>
      </c>
      <c r="C586">
        <v>41840</v>
      </c>
      <c r="D586">
        <v>692607</v>
      </c>
      <c r="E586">
        <v>46692</v>
      </c>
      <c r="F586" t="str">
        <f t="array" ref="F586">INDEX(Bd_VENTILATIONS!$G:$G,MATCH(Tab_SuiviOF[[#This Row],[REFERENCE]]&amp;Tab_SuiviOF[[#This Row],[BLNO]],Bd_VENTILATIONS!$F:$F&amp;Bd_VENTILATIONS!$D:$D,0))</f>
        <v>A078M04-1</v>
      </c>
      <c r="G586" t="str">
        <f>IFERROR(MID(Tab_SuiviOF[[#This Row],[LOT]],1,SEARCH("-",Tab_SuiviOF[[#This Row],[LOT]])-1),Tab_SuiviOF[[#This Row],[LOT]])</f>
        <v>A078M04</v>
      </c>
      <c r="H586" t="s">
        <v>937</v>
      </c>
      <c r="I586" t="str">
        <f>INDEX(Bd_PF!$E:$E,MATCH(Tab_SuiviOF[[#This Row],[REFERENCE]],Bd_PF!$C:$C,0))</f>
        <v>Gel'froid parfum ananas boite 1 kg "Tonus Line"</v>
      </c>
      <c r="J586" t="str">
        <f>INDEX(Bd_PF!$D:$D,MATCH(Tab_SuiviOF[[#This Row],[REFERENCE]],Bd_PF!$C:$C,0))</f>
        <v>SF01250</v>
      </c>
      <c r="K586" s="4">
        <f>INDEX(Bd_PF!$I:$I,MATCH(Tab_SuiviOF[[#This Row],[REFERENCE]],Bd_PF!$C:$C,0))</f>
        <v>1</v>
      </c>
      <c r="L586" t="str">
        <f>INDEX(Bd_PF!$J:$J,MATCH(Tab_SuiviOF[[#This Row],[REFERENCE]],Bd_PF!$C:$C,0))</f>
        <v>OTS</v>
      </c>
      <c r="M586" t="str">
        <f>INDEX(Bd_PF!$K:$K,MATCH(Tab_SuiviOF[[#This Row],[REFERENCE]],Bd_PF!$C:$C,0))</f>
        <v>Produit pesé</v>
      </c>
      <c r="N586" s="3">
        <v>43180</v>
      </c>
      <c r="O586" s="3">
        <v>43180</v>
      </c>
      <c r="P586" s="5">
        <f>YEAR(Tab_SuiviOF[[#This Row],[DATEFINREVISEE]])</f>
        <v>2018</v>
      </c>
      <c r="Q586" s="5">
        <f>MONTH(Tab_SuiviOF[[#This Row],[DATEFINREVISEE]])</f>
        <v>3</v>
      </c>
      <c r="R586" s="5">
        <f>WEEKNUM(Tab_SuiviOF[[#This Row],[DATEFINREVISEE]],21)</f>
        <v>12</v>
      </c>
      <c r="S586">
        <v>324</v>
      </c>
      <c r="T586">
        <v>324</v>
      </c>
      <c r="U586">
        <v>323</v>
      </c>
      <c r="V586" s="4">
        <f>Tab_SuiviOF[[#This Row],[QTEBL]]*Tab_SuiviOF[[#This Row],[POIDS NET]]</f>
        <v>323</v>
      </c>
      <c r="W586" s="4">
        <f>IFERROR(INDEX(Bd_MÉLANGES!$I:$I,MATCH('Bd_FABRICATIONS PF'!$G:$G,Bd_MÉLANGES!$J:$J,0)),0)</f>
        <v>324.10000000000002</v>
      </c>
      <c r="X586" s="4">
        <f>IFERROR(INDEX(Bd_MÉLANGES!$K:$K,MATCH(Tab_SuiviOF[[#This Row],[LOT A PRENDRE EN COMPTE]],Bd_MÉLANGES!$J:$J,0)),0)</f>
        <v>324.81</v>
      </c>
    </row>
    <row r="587" spans="1:24" hidden="1" x14ac:dyDescent="0.2">
      <c r="A587">
        <v>102</v>
      </c>
      <c r="B587">
        <v>5</v>
      </c>
      <c r="C587">
        <v>41842</v>
      </c>
      <c r="D587">
        <v>692636</v>
      </c>
      <c r="E587">
        <v>46698</v>
      </c>
      <c r="F587" t="str">
        <f t="array" ref="F587">INDEX(Bd_VENTILATIONS!$G:$G,MATCH(Tab_SuiviOF[[#This Row],[REFERENCE]]&amp;Tab_SuiviOF[[#This Row],[BLNO]],Bd_VENTILATIONS!$F:$F&amp;Bd_VENTILATIONS!$D:$D,0))</f>
        <v>A078M05-1</v>
      </c>
      <c r="G587" t="str">
        <f>IFERROR(MID(Tab_SuiviOF[[#This Row],[LOT]],1,SEARCH("-",Tab_SuiviOF[[#This Row],[LOT]])-1),Tab_SuiviOF[[#This Row],[LOT]])</f>
        <v>A078M05</v>
      </c>
      <c r="H587" t="s">
        <v>926</v>
      </c>
      <c r="I587" t="str">
        <f>INDEX(Bd_PF!$E:$E,MATCH(Tab_SuiviOF[[#This Row],[REFERENCE]],Bd_PF!$C:$C,0))</f>
        <v>Protinut bte 0kg500 "TOL"</v>
      </c>
      <c r="J587" t="str">
        <f>INDEX(Bd_PF!$D:$D,MATCH(Tab_SuiviOF[[#This Row],[REFERENCE]],Bd_PF!$C:$C,0))</f>
        <v>SF00841</v>
      </c>
      <c r="K587" s="4">
        <f>INDEX(Bd_PF!$I:$I,MATCH(Tab_SuiviOF[[#This Row],[REFERENCE]],Bd_PF!$C:$C,0))</f>
        <v>0.5</v>
      </c>
      <c r="L587" t="str">
        <f>INDEX(Bd_PF!$J:$J,MATCH(Tab_SuiviOF[[#This Row],[REFERENCE]],Bd_PF!$C:$C,0))</f>
        <v>OTS</v>
      </c>
      <c r="M587" t="str">
        <f>INDEX(Bd_PF!$K:$K,MATCH(Tab_SuiviOF[[#This Row],[REFERENCE]],Bd_PF!$C:$C,0))</f>
        <v>Produit pesé</v>
      </c>
      <c r="N587" s="3">
        <v>43180</v>
      </c>
      <c r="O587" s="3">
        <v>43180</v>
      </c>
      <c r="P587" s="5">
        <f>YEAR(Tab_SuiviOF[[#This Row],[DATEFINREVISEE]])</f>
        <v>2018</v>
      </c>
      <c r="Q587" s="5">
        <f>MONTH(Tab_SuiviOF[[#This Row],[DATEFINREVISEE]])</f>
        <v>3</v>
      </c>
      <c r="R587" s="5">
        <f>WEEKNUM(Tab_SuiviOF[[#This Row],[DATEFINREVISEE]],21)</f>
        <v>12</v>
      </c>
      <c r="S587">
        <v>810</v>
      </c>
      <c r="T587">
        <v>810</v>
      </c>
      <c r="U587">
        <v>764</v>
      </c>
      <c r="V587" s="4">
        <f>Tab_SuiviOF[[#This Row],[QTEBL]]*Tab_SuiviOF[[#This Row],[POIDS NET]]</f>
        <v>382</v>
      </c>
      <c r="W587" s="4">
        <f>IFERROR(INDEX(Bd_MÉLANGES!$I:$I,MATCH('Bd_FABRICATIONS PF'!$G:$G,Bd_MÉLANGES!$J:$J,0)),0)</f>
        <v>384.9</v>
      </c>
      <c r="X587" s="4">
        <f>IFERROR(INDEX(Bd_MÉLANGES!$K:$K,MATCH(Tab_SuiviOF[[#This Row],[LOT A PRENDRE EN COMPTE]],Bd_MÉLANGES!$J:$J,0)),0)</f>
        <v>405</v>
      </c>
    </row>
    <row r="588" spans="1:24" hidden="1" x14ac:dyDescent="0.2">
      <c r="A588">
        <v>102</v>
      </c>
      <c r="B588">
        <v>5</v>
      </c>
      <c r="C588">
        <v>41844</v>
      </c>
      <c r="D588">
        <v>692645</v>
      </c>
      <c r="E588">
        <v>46699</v>
      </c>
      <c r="F588" t="str">
        <f t="array" ref="F588">INDEX(Bd_VENTILATIONS!$G:$G,MATCH(Tab_SuiviOF[[#This Row],[REFERENCE]]&amp;Tab_SuiviOF[[#This Row],[BLNO]],Bd_VENTILATIONS!$F:$F&amp;Bd_VENTILATIONS!$D:$D,0))</f>
        <v>A078M06-1</v>
      </c>
      <c r="G588" t="str">
        <f>IFERROR(MID(Tab_SuiviOF[[#This Row],[LOT]],1,SEARCH("-",Tab_SuiviOF[[#This Row],[LOT]])-1),Tab_SuiviOF[[#This Row],[LOT]])</f>
        <v>A078M06</v>
      </c>
      <c r="H588" t="s">
        <v>926</v>
      </c>
      <c r="I588" t="str">
        <f>INDEX(Bd_PF!$E:$E,MATCH(Tab_SuiviOF[[#This Row],[REFERENCE]],Bd_PF!$C:$C,0))</f>
        <v>Protinut bte 0kg500 "TOL"</v>
      </c>
      <c r="J588" t="str">
        <f>INDEX(Bd_PF!$D:$D,MATCH(Tab_SuiviOF[[#This Row],[REFERENCE]],Bd_PF!$C:$C,0))</f>
        <v>SF00841</v>
      </c>
      <c r="K588" s="4">
        <f>INDEX(Bd_PF!$I:$I,MATCH(Tab_SuiviOF[[#This Row],[REFERENCE]],Bd_PF!$C:$C,0))</f>
        <v>0.5</v>
      </c>
      <c r="L588" t="str">
        <f>INDEX(Bd_PF!$J:$J,MATCH(Tab_SuiviOF[[#This Row],[REFERENCE]],Bd_PF!$C:$C,0))</f>
        <v>OTS</v>
      </c>
      <c r="M588" t="str">
        <f>INDEX(Bd_PF!$K:$K,MATCH(Tab_SuiviOF[[#This Row],[REFERENCE]],Bd_PF!$C:$C,0))</f>
        <v>Produit pesé</v>
      </c>
      <c r="N588" s="3">
        <v>43180</v>
      </c>
      <c r="O588" s="3">
        <v>43180</v>
      </c>
      <c r="P588" s="5">
        <f>YEAR(Tab_SuiviOF[[#This Row],[DATEFINREVISEE]])</f>
        <v>2018</v>
      </c>
      <c r="Q588" s="5">
        <f>MONTH(Tab_SuiviOF[[#This Row],[DATEFINREVISEE]])</f>
        <v>3</v>
      </c>
      <c r="R588" s="5">
        <f>WEEKNUM(Tab_SuiviOF[[#This Row],[DATEFINREVISEE]],21)</f>
        <v>12</v>
      </c>
      <c r="S588">
        <v>810</v>
      </c>
      <c r="T588">
        <v>810</v>
      </c>
      <c r="U588">
        <v>820</v>
      </c>
      <c r="V588" s="4">
        <f>Tab_SuiviOF[[#This Row],[QTEBL]]*Tab_SuiviOF[[#This Row],[POIDS NET]]</f>
        <v>410</v>
      </c>
      <c r="W588" s="4">
        <f>IFERROR(INDEX(Bd_MÉLANGES!$I:$I,MATCH('Bd_FABRICATIONS PF'!$G:$G,Bd_MÉLANGES!$J:$J,0)),0)</f>
        <v>409.1</v>
      </c>
      <c r="X588" s="4">
        <f>IFERROR(INDEX(Bd_MÉLANGES!$K:$K,MATCH(Tab_SuiviOF[[#This Row],[LOT A PRENDRE EN COMPTE]],Bd_MÉLANGES!$J:$J,0)),0)</f>
        <v>405</v>
      </c>
    </row>
    <row r="589" spans="1:24" hidden="1" x14ac:dyDescent="0.2">
      <c r="A589">
        <v>102</v>
      </c>
      <c r="B589">
        <v>5</v>
      </c>
      <c r="C589">
        <v>41848</v>
      </c>
      <c r="D589">
        <v>692675</v>
      </c>
      <c r="E589">
        <v>46696</v>
      </c>
      <c r="F589" t="str">
        <f t="array" ref="F589">INDEX(Bd_VENTILATIONS!$G:$G,MATCH(Tab_SuiviOF[[#This Row],[REFERENCE]]&amp;Tab_SuiviOF[[#This Row],[BLNO]],Bd_VENTILATIONS!$F:$F&amp;Bd_VENTILATIONS!$D:$D,0))</f>
        <v>A079M02-1</v>
      </c>
      <c r="G589" t="str">
        <f>IFERROR(MID(Tab_SuiviOF[[#This Row],[LOT]],1,SEARCH("-",Tab_SuiviOF[[#This Row],[LOT]])-1),Tab_SuiviOF[[#This Row],[LOT]])</f>
        <v>A079M02</v>
      </c>
      <c r="H589" t="s">
        <v>295</v>
      </c>
      <c r="I589" t="str">
        <f>INDEX(Bd_PF!$E:$E,MATCH(Tab_SuiviOF[[#This Row],[REFERENCE]],Bd_PF!$C:$C,0))</f>
        <v>Céréal'Dèj saveur vanille édulc bte 750 g</v>
      </c>
      <c r="J589" t="str">
        <f>INDEX(Bd_PF!$D:$D,MATCH(Tab_SuiviOF[[#This Row],[REFERENCE]],Bd_PF!$C:$C,0))</f>
        <v>SF01304</v>
      </c>
      <c r="K589" s="4">
        <f>INDEX(Bd_PF!$I:$I,MATCH(Tab_SuiviOF[[#This Row],[REFERENCE]],Bd_PF!$C:$C,0))</f>
        <v>0.75</v>
      </c>
      <c r="L589" t="str">
        <f>INDEX(Bd_PF!$J:$J,MATCH(Tab_SuiviOF[[#This Row],[REFERENCE]],Bd_PF!$C:$C,0))</f>
        <v>OTS</v>
      </c>
      <c r="M589" t="str">
        <f>INDEX(Bd_PF!$K:$K,MATCH(Tab_SuiviOF[[#This Row],[REFERENCE]],Bd_PF!$C:$C,0))</f>
        <v>Produit pesé</v>
      </c>
      <c r="N589" s="3">
        <v>43180</v>
      </c>
      <c r="O589" s="3">
        <v>43180</v>
      </c>
      <c r="P589" s="5">
        <f>YEAR(Tab_SuiviOF[[#This Row],[DATEFINREVISEE]])</f>
        <v>2018</v>
      </c>
      <c r="Q589" s="5">
        <f>MONTH(Tab_SuiviOF[[#This Row],[DATEFINREVISEE]])</f>
        <v>3</v>
      </c>
      <c r="R589" s="5">
        <f>WEEKNUM(Tab_SuiviOF[[#This Row],[DATEFINREVISEE]],21)</f>
        <v>12</v>
      </c>
      <c r="S589">
        <v>648</v>
      </c>
      <c r="T589">
        <v>648</v>
      </c>
      <c r="U589">
        <v>647</v>
      </c>
      <c r="V589" s="4">
        <f>Tab_SuiviOF[[#This Row],[QTEBL]]*Tab_SuiviOF[[#This Row],[POIDS NET]]</f>
        <v>485.25</v>
      </c>
      <c r="W589" s="4">
        <f>IFERROR(INDEX(Bd_MÉLANGES!$I:$I,MATCH('Bd_FABRICATIONS PF'!$G:$G,Bd_MÉLANGES!$J:$J,0)),0)</f>
        <v>490.5</v>
      </c>
      <c r="X589" s="4">
        <f>IFERROR(INDEX(Bd_MÉLANGES!$K:$K,MATCH(Tab_SuiviOF[[#This Row],[LOT A PRENDRE EN COMPTE]],Bd_MÉLANGES!$J:$J,0)),0)</f>
        <v>486.01</v>
      </c>
    </row>
    <row r="590" spans="1:24" hidden="1" x14ac:dyDescent="0.2">
      <c r="A590">
        <v>102</v>
      </c>
      <c r="B590">
        <v>5</v>
      </c>
      <c r="C590">
        <v>41921</v>
      </c>
      <c r="D590">
        <v>693476</v>
      </c>
      <c r="E590">
        <v>46691</v>
      </c>
      <c r="F590" t="str">
        <f t="array" ref="F590">INDEX(Bd_VENTILATIONS!$G:$G,MATCH(Tab_SuiviOF[[#This Row],[REFERENCE]]&amp;Tab_SuiviOF[[#This Row],[BLNO]],Bd_VENTILATIONS!$F:$F&amp;Bd_VENTILATIONS!$D:$D,0))</f>
        <v>A075M01-8</v>
      </c>
      <c r="G590" t="str">
        <f>IFERROR(MID(Tab_SuiviOF[[#This Row],[LOT]],1,SEARCH("-",Tab_SuiviOF[[#This Row],[LOT]])-1),Tab_SuiviOF[[#This Row],[LOT]])</f>
        <v>A075M01</v>
      </c>
      <c r="H590" t="s">
        <v>817</v>
      </c>
      <c r="I590" t="str">
        <f>INDEX(Bd_PF!$E:$E,MATCH(Tab_SuiviOF[[#This Row],[REFERENCE]],Bd_PF!$C:$C,0))</f>
        <v>Hydrinstant parf. abricot avec sucre et édulc stick 30g Tonus line</v>
      </c>
      <c r="J590" t="str">
        <f>INDEX(Bd_PF!$D:$D,MATCH(Tab_SuiviOF[[#This Row],[REFERENCE]],Bd_PF!$C:$C,0))</f>
        <v>SF01291</v>
      </c>
      <c r="K590" s="4">
        <f>INDEX(Bd_PF!$I:$I,MATCH(Tab_SuiviOF[[#This Row],[REFERENCE]],Bd_PF!$C:$C,0))</f>
        <v>0.03</v>
      </c>
      <c r="L590" t="str">
        <f>INDEX(Bd_PF!$J:$J,MATCH(Tab_SuiviOF[[#This Row],[REFERENCE]],Bd_PF!$C:$C,0))</f>
        <v>Stick</v>
      </c>
      <c r="M590" t="str">
        <f>INDEX(Bd_PF!$K:$K,MATCH(Tab_SuiviOF[[#This Row],[REFERENCE]],Bd_PF!$C:$C,0))</f>
        <v>Produit pesé</v>
      </c>
      <c r="N590" s="3">
        <v>43179</v>
      </c>
      <c r="O590" s="3">
        <v>43180</v>
      </c>
      <c r="P590" s="5">
        <f>YEAR(Tab_SuiviOF[[#This Row],[DATEFINREVISEE]])</f>
        <v>2018</v>
      </c>
      <c r="Q590" s="5">
        <f>MONTH(Tab_SuiviOF[[#This Row],[DATEFINREVISEE]])</f>
        <v>3</v>
      </c>
      <c r="R590" s="5">
        <f>WEEKNUM(Tab_SuiviOF[[#This Row],[DATEFINREVISEE]],21)</f>
        <v>12</v>
      </c>
      <c r="S590">
        <v>4000</v>
      </c>
      <c r="T590">
        <v>4000</v>
      </c>
      <c r="U590">
        <v>3900</v>
      </c>
      <c r="V590" s="4">
        <f>Tab_SuiviOF[[#This Row],[QTEBL]]*Tab_SuiviOF[[#This Row],[POIDS NET]]</f>
        <v>117</v>
      </c>
      <c r="W590" s="4">
        <f>IFERROR(INDEX(Bd_MÉLANGES!$I:$I,MATCH('Bd_FABRICATIONS PF'!$G:$G,Bd_MÉLANGES!$J:$J,0)),0)</f>
        <v>119.7</v>
      </c>
      <c r="X590" s="4">
        <f>IFERROR(INDEX(Bd_MÉLANGES!$K:$K,MATCH(Tab_SuiviOF[[#This Row],[LOT A PRENDRE EN COMPTE]],Bd_MÉLANGES!$J:$J,0)),0)</f>
        <v>120.02</v>
      </c>
    </row>
    <row r="591" spans="1:24" hidden="1" x14ac:dyDescent="0.2">
      <c r="A591">
        <v>102</v>
      </c>
      <c r="B591">
        <v>5</v>
      </c>
      <c r="C591">
        <v>42005</v>
      </c>
      <c r="D591">
        <v>694388</v>
      </c>
      <c r="E591">
        <v>46694</v>
      </c>
      <c r="F591" t="str">
        <f t="array" ref="F591">INDEX(Bd_VENTILATIONS!$G:$G,MATCH(Tab_SuiviOF[[#This Row],[REFERENCE]]&amp;Tab_SuiviOF[[#This Row],[BLNO]],Bd_VENTILATIONS!$F:$F&amp;Bd_VENTILATIONS!$D:$D,0))</f>
        <v>A075M03-1</v>
      </c>
      <c r="G591" t="str">
        <f>IFERROR(MID(Tab_SuiviOF[[#This Row],[LOT]],1,SEARCH("-",Tab_SuiviOF[[#This Row],[LOT]])-1),Tab_SuiviOF[[#This Row],[LOT]])</f>
        <v>A075M03</v>
      </c>
      <c r="H591" t="s">
        <v>803</v>
      </c>
      <c r="I591" t="str">
        <f>INDEX(Bd_PF!$E:$E,MATCH(Tab_SuiviOF[[#This Row],[REFERENCE]],Bd_PF!$C:$C,0))</f>
        <v>Hydr'instant saveur grenadine avec sucre et édulc 0.600 g</v>
      </c>
      <c r="J591" t="str">
        <f>INDEX(Bd_PF!$D:$D,MATCH(Tab_SuiviOF[[#This Row],[REFERENCE]],Bd_PF!$C:$C,0))</f>
        <v>SF01295</v>
      </c>
      <c r="K591" s="4">
        <f>INDEX(Bd_PF!$I:$I,MATCH(Tab_SuiviOF[[#This Row],[REFERENCE]],Bd_PF!$C:$C,0))</f>
        <v>0.6</v>
      </c>
      <c r="L591" t="str">
        <f>INDEX(Bd_PF!$J:$J,MATCH(Tab_SuiviOF[[#This Row],[REFERENCE]],Bd_PF!$C:$C,0))</f>
        <v>OTS</v>
      </c>
      <c r="M591" t="str">
        <f>INDEX(Bd_PF!$K:$K,MATCH(Tab_SuiviOF[[#This Row],[REFERENCE]],Bd_PF!$C:$C,0))</f>
        <v>Produit pesé</v>
      </c>
      <c r="N591" s="3">
        <v>43180</v>
      </c>
      <c r="O591" s="3">
        <v>43180</v>
      </c>
      <c r="P591" s="5">
        <f>YEAR(Tab_SuiviOF[[#This Row],[DATEFINREVISEE]])</f>
        <v>2018</v>
      </c>
      <c r="Q591" s="5">
        <f>MONTH(Tab_SuiviOF[[#This Row],[DATEFINREVISEE]])</f>
        <v>3</v>
      </c>
      <c r="R591" s="5">
        <f>WEEKNUM(Tab_SuiviOF[[#This Row],[DATEFINREVISEE]],21)</f>
        <v>12</v>
      </c>
      <c r="S591">
        <v>341</v>
      </c>
      <c r="T591">
        <v>341</v>
      </c>
      <c r="U591">
        <v>338</v>
      </c>
      <c r="V591" s="4">
        <f>Tab_SuiviOF[[#This Row],[QTEBL]]*Tab_SuiviOF[[#This Row],[POIDS NET]]</f>
        <v>202.79999999999998</v>
      </c>
      <c r="W591" s="4">
        <f>IFERROR(INDEX(Bd_MÉLANGES!$I:$I,MATCH('Bd_FABRICATIONS PF'!$G:$G,Bd_MÉLANGES!$J:$J,0)),0)</f>
        <v>0</v>
      </c>
      <c r="X591" s="4">
        <f>IFERROR(INDEX(Bd_MÉLANGES!$K:$K,MATCH(Tab_SuiviOF[[#This Row],[LOT A PRENDRE EN COMPTE]],Bd_MÉLANGES!$J:$J,0)),0)</f>
        <v>0</v>
      </c>
    </row>
    <row r="592" spans="1:24" hidden="1" x14ac:dyDescent="0.2">
      <c r="A592">
        <v>102</v>
      </c>
      <c r="B592">
        <v>5</v>
      </c>
      <c r="C592">
        <v>42006</v>
      </c>
      <c r="D592">
        <v>694396</v>
      </c>
      <c r="E592">
        <v>46690</v>
      </c>
      <c r="F592" t="str">
        <f t="array" ref="F592">INDEX(Bd_VENTILATIONS!$G:$G,MATCH(Tab_SuiviOF[[#This Row],[REFERENCE]]&amp;Tab_SuiviOF[[#This Row],[BLNO]],Bd_VENTILATIONS!$F:$F&amp;Bd_VENTILATIONS!$D:$D,0))</f>
        <v>A075M02-1</v>
      </c>
      <c r="G592" t="str">
        <f>IFERROR(MID(Tab_SuiviOF[[#This Row],[LOT]],1,SEARCH("-",Tab_SuiviOF[[#This Row],[LOT]])-1),Tab_SuiviOF[[#This Row],[LOT]])</f>
        <v>A075M02</v>
      </c>
      <c r="H592" t="s">
        <v>809</v>
      </c>
      <c r="I592" t="str">
        <f>INDEX(Bd_PF!$E:$E,MATCH(Tab_SuiviOF[[#This Row],[REFERENCE]],Bd_PF!$C:$C,0))</f>
        <v>Hydr'instant saveur orange avec sucre et édulc 0.600 g</v>
      </c>
      <c r="J592" t="str">
        <f>INDEX(Bd_PF!$D:$D,MATCH(Tab_SuiviOF[[#This Row],[REFERENCE]],Bd_PF!$C:$C,0))</f>
        <v>SF01298</v>
      </c>
      <c r="K592" s="4">
        <f>INDEX(Bd_PF!$I:$I,MATCH(Tab_SuiviOF[[#This Row],[REFERENCE]],Bd_PF!$C:$C,0))</f>
        <v>0.6</v>
      </c>
      <c r="L592" t="str">
        <f>INDEX(Bd_PF!$J:$J,MATCH(Tab_SuiviOF[[#This Row],[REFERENCE]],Bd_PF!$C:$C,0))</f>
        <v>OTS</v>
      </c>
      <c r="M592" t="str">
        <f>INDEX(Bd_PF!$K:$K,MATCH(Tab_SuiviOF[[#This Row],[REFERENCE]],Bd_PF!$C:$C,0))</f>
        <v>Produit pesé</v>
      </c>
      <c r="N592" s="3">
        <v>43180</v>
      </c>
      <c r="O592" s="3">
        <v>43180</v>
      </c>
      <c r="P592" s="5">
        <f>YEAR(Tab_SuiviOF[[#This Row],[DATEFINREVISEE]])</f>
        <v>2018</v>
      </c>
      <c r="Q592" s="5">
        <f>MONTH(Tab_SuiviOF[[#This Row],[DATEFINREVISEE]])</f>
        <v>3</v>
      </c>
      <c r="R592" s="5">
        <f>WEEKNUM(Tab_SuiviOF[[#This Row],[DATEFINREVISEE]],21)</f>
        <v>12</v>
      </c>
      <c r="S592">
        <v>328</v>
      </c>
      <c r="T592">
        <v>328</v>
      </c>
      <c r="U592">
        <v>325</v>
      </c>
      <c r="V592" s="4">
        <f>Tab_SuiviOF[[#This Row],[QTEBL]]*Tab_SuiviOF[[#This Row],[POIDS NET]]</f>
        <v>195</v>
      </c>
      <c r="W592" s="4">
        <f>IFERROR(INDEX(Bd_MÉLANGES!$I:$I,MATCH('Bd_FABRICATIONS PF'!$G:$G,Bd_MÉLANGES!$J:$J,0)),0)</f>
        <v>0</v>
      </c>
      <c r="X592" s="4">
        <f>IFERROR(INDEX(Bd_MÉLANGES!$K:$K,MATCH(Tab_SuiviOF[[#This Row],[LOT A PRENDRE EN COMPTE]],Bd_MÉLANGES!$J:$J,0)),0)</f>
        <v>0</v>
      </c>
    </row>
    <row r="593" spans="1:24" hidden="1" x14ac:dyDescent="0.2">
      <c r="A593">
        <v>102</v>
      </c>
      <c r="B593">
        <v>5</v>
      </c>
      <c r="C593">
        <v>42017</v>
      </c>
      <c r="D593">
        <v>694590</v>
      </c>
      <c r="E593">
        <v>46693</v>
      </c>
      <c r="F593" t="str">
        <f t="array" ref="F593">INDEX(Bd_VENTILATIONS!$G:$G,MATCH(Tab_SuiviOF[[#This Row],[REFERENCE]]&amp;Tab_SuiviOF[[#This Row],[BLNO]],Bd_VENTILATIONS!$F:$F&amp;Bd_VENTILATIONS!$D:$D,0))</f>
        <v>A079R01-3</v>
      </c>
      <c r="G593" t="str">
        <f>IFERROR(MID(Tab_SuiviOF[[#This Row],[LOT]],1,SEARCH("-",Tab_SuiviOF[[#This Row],[LOT]])-1),Tab_SuiviOF[[#This Row],[LOT]])</f>
        <v>A079R01</v>
      </c>
      <c r="H593" t="s">
        <v>1000</v>
      </c>
      <c r="I593" t="str">
        <f>INDEX(Bd_PF!$E:$E,MATCH(Tab_SuiviOF[[#This Row],[REFERENCE]],Bd_PF!$C:$C,0))</f>
        <v>Protinut sachet 12 g /200"Tonus Line"</v>
      </c>
      <c r="J593" t="str">
        <f>INDEX(Bd_PF!$D:$D,MATCH(Tab_SuiviOF[[#This Row],[REFERENCE]],Bd_PF!$C:$C,0))</f>
        <v>SF00841</v>
      </c>
      <c r="K593" s="4">
        <f>INDEX(Bd_PF!$I:$I,MATCH(Tab_SuiviOF[[#This Row],[REFERENCE]],Bd_PF!$C:$C,0))</f>
        <v>1.2E-2</v>
      </c>
      <c r="L593" t="str">
        <f>INDEX(Bd_PF!$J:$J,MATCH(Tab_SuiviOF[[#This Row],[REFERENCE]],Bd_PF!$C:$C,0))</f>
        <v>Rovema</v>
      </c>
      <c r="M593" t="str">
        <f>INDEX(Bd_PF!$K:$K,MATCH(Tab_SuiviOF[[#This Row],[REFERENCE]],Bd_PF!$C:$C,0))</f>
        <v>Reconditionnement</v>
      </c>
      <c r="N593" s="3">
        <v>43179</v>
      </c>
      <c r="O593" s="3">
        <v>43180</v>
      </c>
      <c r="P593" s="5">
        <f>YEAR(Tab_SuiviOF[[#This Row],[DATEFINREVISEE]])</f>
        <v>2018</v>
      </c>
      <c r="Q593" s="5">
        <f>MONTH(Tab_SuiviOF[[#This Row],[DATEFINREVISEE]])</f>
        <v>3</v>
      </c>
      <c r="R593" s="5">
        <f>WEEKNUM(Tab_SuiviOF[[#This Row],[DATEFINREVISEE]],21)</f>
        <v>12</v>
      </c>
      <c r="S593">
        <v>8750</v>
      </c>
      <c r="T593">
        <v>8750</v>
      </c>
      <c r="U593">
        <v>8490</v>
      </c>
      <c r="V593" s="4">
        <f>Tab_SuiviOF[[#This Row],[QTEBL]]*Tab_SuiviOF[[#This Row],[POIDS NET]]</f>
        <v>101.88</v>
      </c>
      <c r="W593" s="4">
        <f>IFERROR(INDEX(Bd_MÉLANGES!$I:$I,MATCH('Bd_FABRICATIONS PF'!$G:$G,Bd_MÉLANGES!$J:$J,0)),0)</f>
        <v>0</v>
      </c>
      <c r="X593" s="4">
        <f>IFERROR(INDEX(Bd_MÉLANGES!$K:$K,MATCH(Tab_SuiviOF[[#This Row],[LOT A PRENDRE EN COMPTE]],Bd_MÉLANGES!$J:$J,0)),0)</f>
        <v>0</v>
      </c>
    </row>
    <row r="594" spans="1:24" hidden="1" x14ac:dyDescent="0.2">
      <c r="A594">
        <v>102</v>
      </c>
      <c r="B594">
        <v>5</v>
      </c>
      <c r="C594">
        <v>42026</v>
      </c>
      <c r="D594">
        <v>694697</v>
      </c>
      <c r="E594">
        <v>46695</v>
      </c>
      <c r="F594" t="str">
        <f t="array" ref="F594">INDEX(Bd_VENTILATIONS!$G:$G,MATCH(Tab_SuiviOF[[#This Row],[REFERENCE]]&amp;Tab_SuiviOF[[#This Row],[BLNO]],Bd_VENTILATIONS!$F:$F&amp;Bd_VENTILATIONS!$D:$D,0))</f>
        <v>A079M05-6</v>
      </c>
      <c r="G594" t="str">
        <f>IFERROR(MID(Tab_SuiviOF[[#This Row],[LOT]],1,SEARCH("-",Tab_SuiviOF[[#This Row],[LOT]])-1),Tab_SuiviOF[[#This Row],[LOT]])</f>
        <v>A079M05</v>
      </c>
      <c r="H594" t="s">
        <v>76</v>
      </c>
      <c r="I594" t="str">
        <f>INDEX(Bd_PF!$E:$E,MATCH(Tab_SuiviOF[[#This Row],[REFERENCE]],Bd_PF!$C:$C,0))</f>
        <v>Jus d'agneau  SANS GLUTAMATE 600G "BRAKE"</v>
      </c>
      <c r="J594" t="str">
        <f>INDEX(Bd_PF!$D:$D,MATCH(Tab_SuiviOF[[#This Row],[REFERENCE]],Bd_PF!$C:$C,0))</f>
        <v>SF01431</v>
      </c>
      <c r="K594" s="4">
        <f>INDEX(Bd_PF!$I:$I,MATCH(Tab_SuiviOF[[#This Row],[REFERENCE]],Bd_PF!$C:$C,0))</f>
        <v>0.6</v>
      </c>
      <c r="L594" t="str">
        <f>INDEX(Bd_PF!$J:$J,MATCH(Tab_SuiviOF[[#This Row],[REFERENCE]],Bd_PF!$C:$C,0))</f>
        <v>Boite plastique</v>
      </c>
      <c r="M594" t="str">
        <f>INDEX(Bd_PF!$K:$K,MATCH(Tab_SuiviOF[[#This Row],[REFERENCE]],Bd_PF!$C:$C,0))</f>
        <v>Produit pesé</v>
      </c>
      <c r="N594" s="3">
        <v>43180</v>
      </c>
      <c r="O594" s="3">
        <v>43180</v>
      </c>
      <c r="P594" s="5">
        <f>YEAR(Tab_SuiviOF[[#This Row],[DATEFINREVISEE]])</f>
        <v>2018</v>
      </c>
      <c r="Q594" s="5">
        <f>MONTH(Tab_SuiviOF[[#This Row],[DATEFINREVISEE]])</f>
        <v>3</v>
      </c>
      <c r="R594" s="5">
        <f>WEEKNUM(Tab_SuiviOF[[#This Row],[DATEFINREVISEE]],21)</f>
        <v>12</v>
      </c>
      <c r="S594">
        <v>384</v>
      </c>
      <c r="T594">
        <v>384</v>
      </c>
      <c r="U594">
        <v>382</v>
      </c>
      <c r="V594" s="4">
        <f>Tab_SuiviOF[[#This Row],[QTEBL]]*Tab_SuiviOF[[#This Row],[POIDS NET]]</f>
        <v>229.2</v>
      </c>
      <c r="W594" s="4">
        <f>IFERROR(INDEX(Bd_MÉLANGES!$I:$I,MATCH('Bd_FABRICATIONS PF'!$G:$G,Bd_MÉLANGES!$J:$J,0)),0)</f>
        <v>230.9</v>
      </c>
      <c r="X594" s="4">
        <f>IFERROR(INDEX(Bd_MÉLANGES!$K:$K,MATCH(Tab_SuiviOF[[#This Row],[LOT A PRENDRE EN COMPTE]],Bd_MÉLANGES!$J:$J,0)),0)</f>
        <v>230.39000000000001</v>
      </c>
    </row>
    <row r="595" spans="1:24" hidden="1" x14ac:dyDescent="0.2">
      <c r="A595">
        <v>102</v>
      </c>
      <c r="B595">
        <v>5</v>
      </c>
      <c r="C595">
        <v>42030</v>
      </c>
      <c r="D595">
        <v>694749</v>
      </c>
      <c r="E595">
        <v>46697</v>
      </c>
      <c r="F595" t="str">
        <f t="array" ref="F595">INDEX(Bd_VENTILATIONS!$G:$G,MATCH(Tab_SuiviOF[[#This Row],[REFERENCE]]&amp;Tab_SuiviOF[[#This Row],[BLNO]],Bd_VENTILATIONS!$F:$F&amp;Bd_VENTILATIONS!$D:$D,0))</f>
        <v>A080M02-6</v>
      </c>
      <c r="G595" t="str">
        <f>IFERROR(MID(Tab_SuiviOF[[#This Row],[LOT]],1,SEARCH("-",Tab_SuiviOF[[#This Row],[LOT]])-1),Tab_SuiviOF[[#This Row],[LOT]])</f>
        <v>A080M02</v>
      </c>
      <c r="H595" t="s">
        <v>70</v>
      </c>
      <c r="I595" t="str">
        <f>INDEX(Bd_PF!$E:$E,MATCH(Tab_SuiviOF[[#This Row],[REFERENCE]],Bd_PF!$C:$C,0))</f>
        <v>Fonds brun lié demi-glace SANS GLUTAMATE 600G "BRAKE"</v>
      </c>
      <c r="J595" t="str">
        <f>INDEX(Bd_PF!$D:$D,MATCH(Tab_SuiviOF[[#This Row],[REFERENCE]],Bd_PF!$C:$C,0))</f>
        <v>SF01429</v>
      </c>
      <c r="K595" s="4">
        <f>INDEX(Bd_PF!$I:$I,MATCH(Tab_SuiviOF[[#This Row],[REFERENCE]],Bd_PF!$C:$C,0))</f>
        <v>0.6</v>
      </c>
      <c r="L595" t="str">
        <f>INDEX(Bd_PF!$J:$J,MATCH(Tab_SuiviOF[[#This Row],[REFERENCE]],Bd_PF!$C:$C,0))</f>
        <v>Boite plastique</v>
      </c>
      <c r="M595" t="str">
        <f>INDEX(Bd_PF!$K:$K,MATCH(Tab_SuiviOF[[#This Row],[REFERENCE]],Bd_PF!$C:$C,0))</f>
        <v>Produit pesé</v>
      </c>
      <c r="N595" s="3">
        <v>43180</v>
      </c>
      <c r="O595" s="3">
        <v>43180</v>
      </c>
      <c r="P595" s="5">
        <f>YEAR(Tab_SuiviOF[[#This Row],[DATEFINREVISEE]])</f>
        <v>2018</v>
      </c>
      <c r="Q595" s="5">
        <f>MONTH(Tab_SuiviOF[[#This Row],[DATEFINREVISEE]])</f>
        <v>3</v>
      </c>
      <c r="R595" s="5">
        <f>WEEKNUM(Tab_SuiviOF[[#This Row],[DATEFINREVISEE]],21)</f>
        <v>12</v>
      </c>
      <c r="S595">
        <v>384</v>
      </c>
      <c r="T595">
        <v>384</v>
      </c>
      <c r="U595">
        <v>382</v>
      </c>
      <c r="V595" s="4">
        <f>Tab_SuiviOF[[#This Row],[QTEBL]]*Tab_SuiviOF[[#This Row],[POIDS NET]]</f>
        <v>229.2</v>
      </c>
      <c r="W595" s="4">
        <f>IFERROR(INDEX(Bd_MÉLANGES!$I:$I,MATCH('Bd_FABRICATIONS PF'!$G:$G,Bd_MÉLANGES!$J:$J,0)),0)</f>
        <v>231.1</v>
      </c>
      <c r="X595" s="4">
        <f>IFERROR(INDEX(Bd_MÉLANGES!$K:$K,MATCH(Tab_SuiviOF[[#This Row],[LOT A PRENDRE EN COMPTE]],Bd_MÉLANGES!$J:$J,0)),0)</f>
        <v>230.42</v>
      </c>
    </row>
    <row r="596" spans="1:24" hidden="1" x14ac:dyDescent="0.2">
      <c r="A596">
        <v>102</v>
      </c>
      <c r="B596">
        <v>5</v>
      </c>
      <c r="C596">
        <v>42042</v>
      </c>
      <c r="D596">
        <v>694971</v>
      </c>
      <c r="E596">
        <v>46700</v>
      </c>
      <c r="F596" t="str">
        <f t="array" ref="F596">INDEX(Bd_VENTILATIONS!$G:$G,MATCH(Tab_SuiviOF[[#This Row],[REFERENCE]]&amp;Tab_SuiviOF[[#This Row],[BLNO]],Bd_VENTILATIONS!$F:$F&amp;Bd_VENTILATIONS!$D:$D,0))</f>
        <v>A080R02-6</v>
      </c>
      <c r="G596" t="str">
        <f>IFERROR(MID(Tab_SuiviOF[[#This Row],[LOT]],1,SEARCH("-",Tab_SuiviOF[[#This Row],[LOT]])-1),Tab_SuiviOF[[#This Row],[LOT]])</f>
        <v>A080R02</v>
      </c>
      <c r="H596" t="s">
        <v>42</v>
      </c>
      <c r="I596" t="str">
        <f>INDEX(Bd_PF!$E:$E,MATCH(Tab_SuiviOF[[#This Row],[REFERENCE]],Bd_PF!$C:$C,0))</f>
        <v>Roux blanc - boite 1,5 kg</v>
      </c>
      <c r="J596" t="str">
        <f>INDEX(Bd_PF!$D:$D,MATCH(Tab_SuiviOF[[#This Row],[REFERENCE]],Bd_PF!$C:$C,0))</f>
        <v>SF00843</v>
      </c>
      <c r="K596" s="4">
        <f>INDEX(Bd_PF!$I:$I,MATCH(Tab_SuiviOF[[#This Row],[REFERENCE]],Bd_PF!$C:$C,0))</f>
        <v>1.5</v>
      </c>
      <c r="L596" t="str">
        <f>INDEX(Bd_PF!$J:$J,MATCH(Tab_SuiviOF[[#This Row],[REFERENCE]],Bd_PF!$C:$C,0))</f>
        <v>Boite plastique</v>
      </c>
      <c r="M596" t="str">
        <f>INDEX(Bd_PF!$K:$K,MATCH(Tab_SuiviOF[[#This Row],[REFERENCE]],Bd_PF!$C:$C,0))</f>
        <v>Reconditionnement</v>
      </c>
      <c r="N596" s="3">
        <v>43180</v>
      </c>
      <c r="O596" s="3">
        <v>43180</v>
      </c>
      <c r="P596" s="5">
        <f>YEAR(Tab_SuiviOF[[#This Row],[DATEFINREVISEE]])</f>
        <v>2018</v>
      </c>
      <c r="Q596" s="5">
        <f>MONTH(Tab_SuiviOF[[#This Row],[DATEFINREVISEE]])</f>
        <v>3</v>
      </c>
      <c r="R596" s="5">
        <f>WEEKNUM(Tab_SuiviOF[[#This Row],[DATEFINREVISEE]],21)</f>
        <v>12</v>
      </c>
      <c r="S596">
        <v>192</v>
      </c>
      <c r="T596">
        <v>192</v>
      </c>
      <c r="U596">
        <v>186</v>
      </c>
      <c r="V596" s="4">
        <f>Tab_SuiviOF[[#This Row],[QTEBL]]*Tab_SuiviOF[[#This Row],[POIDS NET]]</f>
        <v>279</v>
      </c>
      <c r="W596" s="4">
        <f>IFERROR(INDEX(Bd_MÉLANGES!$I:$I,MATCH('Bd_FABRICATIONS PF'!$G:$G,Bd_MÉLANGES!$J:$J,0)),0)</f>
        <v>0</v>
      </c>
      <c r="X596" s="4">
        <f>IFERROR(INDEX(Bd_MÉLANGES!$K:$K,MATCH(Tab_SuiviOF[[#This Row],[LOT A PRENDRE EN COMPTE]],Bd_MÉLANGES!$J:$J,0)),0)</f>
        <v>0</v>
      </c>
    </row>
    <row r="597" spans="1:24" hidden="1" x14ac:dyDescent="0.2">
      <c r="A597">
        <v>102</v>
      </c>
      <c r="B597">
        <v>5</v>
      </c>
      <c r="C597">
        <v>41810</v>
      </c>
      <c r="D597">
        <v>692385</v>
      </c>
      <c r="E597">
        <v>46721</v>
      </c>
      <c r="F597" t="str">
        <f t="array" ref="F597">INDEX(Bd_VENTILATIONS!$G:$G,MATCH(Tab_SuiviOF[[#This Row],[REFERENCE]]&amp;Tab_SuiviOF[[#This Row],[BLNO]],Bd_VENTILATIONS!$F:$F&amp;Bd_VENTILATIONS!$D:$D,0))</f>
        <v>A075MR03-8</v>
      </c>
      <c r="G597" t="str">
        <f>IFERROR(MID(Tab_SuiviOF[[#This Row],[LOT]],1,SEARCH("-",Tab_SuiviOF[[#This Row],[LOT]])-1),Tab_SuiviOF[[#This Row],[LOT]])</f>
        <v>A075MR03</v>
      </c>
      <c r="H597" t="s">
        <v>825</v>
      </c>
      <c r="I597" t="str">
        <f>INDEX(Bd_PF!$E:$E,MATCH(Tab_SuiviOF[[#This Row],[REFERENCE]],Bd_PF!$C:$C,0))</f>
        <v>Hydrinstant parf.grenadine avec sucre et édulc stick 30g Tonus line</v>
      </c>
      <c r="J597" t="str">
        <f>INDEX(Bd_PF!$D:$D,MATCH(Tab_SuiviOF[[#This Row],[REFERENCE]],Bd_PF!$C:$C,0))</f>
        <v>SF01295</v>
      </c>
      <c r="K597" s="4">
        <f>INDEX(Bd_PF!$I:$I,MATCH(Tab_SuiviOF[[#This Row],[REFERENCE]],Bd_PF!$C:$C,0))</f>
        <v>0.03</v>
      </c>
      <c r="L597" t="str">
        <f>INDEX(Bd_PF!$J:$J,MATCH(Tab_SuiviOF[[#This Row],[REFERENCE]],Bd_PF!$C:$C,0))</f>
        <v>Stick</v>
      </c>
      <c r="M597" t="str">
        <f>INDEX(Bd_PF!$K:$K,MATCH(Tab_SuiviOF[[#This Row],[REFERENCE]],Bd_PF!$C:$C,0))</f>
        <v>Produit pesé</v>
      </c>
      <c r="N597" s="3">
        <v>43181</v>
      </c>
      <c r="O597" s="3">
        <v>43181</v>
      </c>
      <c r="P597" s="5">
        <f>YEAR(Tab_SuiviOF[[#This Row],[DATEFINREVISEE]])</f>
        <v>2018</v>
      </c>
      <c r="Q597" s="5">
        <f>MONTH(Tab_SuiviOF[[#This Row],[DATEFINREVISEE]])</f>
        <v>3</v>
      </c>
      <c r="R597" s="5">
        <f>WEEKNUM(Tab_SuiviOF[[#This Row],[DATEFINREVISEE]],21)</f>
        <v>12</v>
      </c>
      <c r="S597">
        <v>3000</v>
      </c>
      <c r="T597">
        <v>3000</v>
      </c>
      <c r="U597">
        <v>2880</v>
      </c>
      <c r="V597" s="4">
        <f>Tab_SuiviOF[[#This Row],[QTEBL]]*Tab_SuiviOF[[#This Row],[POIDS NET]]</f>
        <v>86.399999999999991</v>
      </c>
      <c r="W597" s="4">
        <f>IFERROR(INDEX(Bd_MÉLANGES!$I:$I,MATCH('Bd_FABRICATIONS PF'!$G:$G,Bd_MÉLANGES!$J:$J,0)),0)</f>
        <v>294.7</v>
      </c>
      <c r="X597" s="4">
        <f>IFERROR(INDEX(Bd_MÉLANGES!$K:$K,MATCH(Tab_SuiviOF[[#This Row],[LOT A PRENDRE EN COMPTE]],Bd_MÉLANGES!$J:$J,0)),0)</f>
        <v>294</v>
      </c>
    </row>
    <row r="598" spans="1:24" hidden="1" x14ac:dyDescent="0.2">
      <c r="A598">
        <v>102</v>
      </c>
      <c r="B598">
        <v>5</v>
      </c>
      <c r="C598">
        <v>41826</v>
      </c>
      <c r="D598">
        <v>692514</v>
      </c>
      <c r="E598">
        <v>46703</v>
      </c>
      <c r="F598" t="str">
        <f t="array" ref="F598">INDEX(Bd_VENTILATIONS!$G:$G,MATCH(Tab_SuiviOF[[#This Row],[REFERENCE]]&amp;Tab_SuiviOF[[#This Row],[BLNO]],Bd_VENTILATIONS!$F:$F&amp;Bd_VENTILATIONS!$D:$D,0))</f>
        <v>A075M05-2</v>
      </c>
      <c r="G598" t="str">
        <f>IFERROR(MID(Tab_SuiviOF[[#This Row],[LOT]],1,SEARCH("-",Tab_SuiviOF[[#This Row],[LOT]])-1),Tab_SuiviOF[[#This Row],[LOT]])</f>
        <v>A075M05</v>
      </c>
      <c r="H598" t="s">
        <v>1049</v>
      </c>
      <c r="I598" t="str">
        <f>INDEX(Bd_PF!$E:$E,MATCH(Tab_SuiviOF[[#This Row],[REFERENCE]],Bd_PF!$C:$C,0))</f>
        <v>Eau gélifiée parfum fruits rouges sucré sachet 80g  "Tonus Line"</v>
      </c>
      <c r="J598" t="str">
        <f>INDEX(Bd_PF!$D:$D,MATCH(Tab_SuiviOF[[#This Row],[REFERENCE]],Bd_PF!$C:$C,0))</f>
        <v>SF00717</v>
      </c>
      <c r="K598" s="4">
        <f>INDEX(Bd_PF!$I:$I,MATCH(Tab_SuiviOF[[#This Row],[REFERENCE]],Bd_PF!$C:$C,0))</f>
        <v>0.08</v>
      </c>
      <c r="L598" t="str">
        <f>INDEX(Bd_PF!$J:$J,MATCH(Tab_SuiviOF[[#This Row],[REFERENCE]],Bd_PF!$C:$C,0))</f>
        <v>Tecse</v>
      </c>
      <c r="M598" t="str">
        <f>INDEX(Bd_PF!$K:$K,MATCH(Tab_SuiviOF[[#This Row],[REFERENCE]],Bd_PF!$C:$C,0))</f>
        <v>Produit pesé</v>
      </c>
      <c r="N598" s="3">
        <v>43178</v>
      </c>
      <c r="O598" s="3">
        <v>43181</v>
      </c>
      <c r="P598" s="5">
        <f>YEAR(Tab_SuiviOF[[#This Row],[DATEFINREVISEE]])</f>
        <v>2018</v>
      </c>
      <c r="Q598" s="5">
        <f>MONTH(Tab_SuiviOF[[#This Row],[DATEFINREVISEE]])</f>
        <v>3</v>
      </c>
      <c r="R598" s="5">
        <f>WEEKNUM(Tab_SuiviOF[[#This Row],[DATEFINREVISEE]],21)</f>
        <v>12</v>
      </c>
      <c r="S598">
        <v>5184</v>
      </c>
      <c r="T598">
        <v>5184</v>
      </c>
      <c r="U598">
        <v>5097</v>
      </c>
      <c r="V598" s="4">
        <f>Tab_SuiviOF[[#This Row],[QTEBL]]*Tab_SuiviOF[[#This Row],[POIDS NET]]</f>
        <v>407.76</v>
      </c>
      <c r="W598" s="4">
        <f>IFERROR(INDEX(Bd_MÉLANGES!$I:$I,MATCH('Bd_FABRICATIONS PF'!$G:$G,Bd_MÉLANGES!$J:$J,0)),0)</f>
        <v>416.9</v>
      </c>
      <c r="X598" s="4">
        <f>IFERROR(INDEX(Bd_MÉLANGES!$K:$K,MATCH(Tab_SuiviOF[[#This Row],[LOT A PRENDRE EN COMPTE]],Bd_MÉLANGES!$J:$J,0)),0)</f>
        <v>415.01</v>
      </c>
    </row>
    <row r="599" spans="1:24" hidden="1" x14ac:dyDescent="0.2">
      <c r="A599">
        <v>102</v>
      </c>
      <c r="B599">
        <v>5</v>
      </c>
      <c r="C599">
        <v>41846</v>
      </c>
      <c r="D599">
        <v>692654</v>
      </c>
      <c r="E599">
        <v>46716</v>
      </c>
      <c r="F599" t="str">
        <f t="array" ref="F599">INDEX(Bd_VENTILATIONS!$G:$G,MATCH(Tab_SuiviOF[[#This Row],[REFERENCE]]&amp;Tab_SuiviOF[[#This Row],[BLNO]],Bd_VENTILATIONS!$F:$F&amp;Bd_VENTILATIONS!$D:$D,0))</f>
        <v>A078M08-1</v>
      </c>
      <c r="G599" t="str">
        <f>IFERROR(MID(Tab_SuiviOF[[#This Row],[LOT]],1,SEARCH("-",Tab_SuiviOF[[#This Row],[LOT]])-1),Tab_SuiviOF[[#This Row],[LOT]])</f>
        <v>A078M08</v>
      </c>
      <c r="H599" t="s">
        <v>1154</v>
      </c>
      <c r="I599" t="str">
        <f>INDEX(Bd_PF!$E:$E,MATCH(Tab_SuiviOF[[#This Row],[REFERENCE]],Bd_PF!$C:$C,0))</f>
        <v>Céréal'nut HP+ saveur biscuit bte 900 g (ALLERGENES)</v>
      </c>
      <c r="J599" t="str">
        <f>INDEX(Bd_PF!$D:$D,MATCH(Tab_SuiviOF[[#This Row],[REFERENCE]],Bd_PF!$C:$C,0))</f>
        <v>SF01220</v>
      </c>
      <c r="K599" s="4">
        <f>INDEX(Bd_PF!$I:$I,MATCH(Tab_SuiviOF[[#This Row],[REFERENCE]],Bd_PF!$C:$C,0))</f>
        <v>0.9</v>
      </c>
      <c r="L599" t="str">
        <f>INDEX(Bd_PF!$J:$J,MATCH(Tab_SuiviOF[[#This Row],[REFERENCE]],Bd_PF!$C:$C,0))</f>
        <v>OTS</v>
      </c>
      <c r="M599" t="str">
        <f>INDEX(Bd_PF!$K:$K,MATCH(Tab_SuiviOF[[#This Row],[REFERENCE]],Bd_PF!$C:$C,0))</f>
        <v>Produit pesé</v>
      </c>
      <c r="N599" s="3">
        <v>43181</v>
      </c>
      <c r="O599" s="3">
        <v>43181</v>
      </c>
      <c r="P599" s="5">
        <f>YEAR(Tab_SuiviOF[[#This Row],[DATEFINREVISEE]])</f>
        <v>2018</v>
      </c>
      <c r="Q599" s="5">
        <f>MONTH(Tab_SuiviOF[[#This Row],[DATEFINREVISEE]])</f>
        <v>3</v>
      </c>
      <c r="R599" s="5">
        <f>WEEKNUM(Tab_SuiviOF[[#This Row],[DATEFINREVISEE]],21)</f>
        <v>12</v>
      </c>
      <c r="S599">
        <v>756</v>
      </c>
      <c r="T599">
        <v>756</v>
      </c>
      <c r="U599">
        <v>752</v>
      </c>
      <c r="V599" s="4">
        <f>Tab_SuiviOF[[#This Row],[QTEBL]]*Tab_SuiviOF[[#This Row],[POIDS NET]]</f>
        <v>676.80000000000007</v>
      </c>
      <c r="W599" s="4">
        <f>IFERROR(INDEX(Bd_MÉLANGES!$I:$I,MATCH('Bd_FABRICATIONS PF'!$G:$G,Bd_MÉLANGES!$J:$J,0)),0)</f>
        <v>683.9</v>
      </c>
      <c r="X599" s="4">
        <f>IFERROR(INDEX(Bd_MÉLANGES!$K:$K,MATCH(Tab_SuiviOF[[#This Row],[LOT A PRENDRE EN COMPTE]],Bd_MÉLANGES!$J:$J,0)),0)</f>
        <v>681.02</v>
      </c>
    </row>
    <row r="600" spans="1:24" hidden="1" x14ac:dyDescent="0.2">
      <c r="A600">
        <v>102</v>
      </c>
      <c r="B600">
        <v>5</v>
      </c>
      <c r="C600">
        <v>41850</v>
      </c>
      <c r="D600">
        <v>692695</v>
      </c>
      <c r="E600">
        <v>46722</v>
      </c>
      <c r="F600" t="str">
        <f t="array" ref="F600">INDEX(Bd_VENTILATIONS!$G:$G,MATCH(Tab_SuiviOF[[#This Row],[REFERENCE]]&amp;Tab_SuiviOF[[#This Row],[BLNO]],Bd_VENTILATIONS!$F:$F&amp;Bd_VENTILATIONS!$D:$D,0))</f>
        <v>A079M03-2</v>
      </c>
      <c r="G600" t="str">
        <f>IFERROR(MID(Tab_SuiviOF[[#This Row],[LOT]],1,SEARCH("-",Tab_SuiviOF[[#This Row],[LOT]])-1),Tab_SuiviOF[[#This Row],[LOT]])</f>
        <v>A079M03</v>
      </c>
      <c r="H600" t="s">
        <v>765</v>
      </c>
      <c r="I600" t="str">
        <f>INDEX(Bd_PF!$E:$E,MATCH(Tab_SuiviOF[[#This Row],[REFERENCE]],Bd_PF!$C:$C,0))</f>
        <v>Céréales instant saveur cacao Tonus Line 650 g</v>
      </c>
      <c r="J600" t="str">
        <f>INDEX(Bd_PF!$D:$D,MATCH(Tab_SuiviOF[[#This Row],[REFERENCE]],Bd_PF!$C:$C,0))</f>
        <v>SF01238</v>
      </c>
      <c r="K600" s="4">
        <f>INDEX(Bd_PF!$I:$I,MATCH(Tab_SuiviOF[[#This Row],[REFERENCE]],Bd_PF!$C:$C,0))</f>
        <v>0.65</v>
      </c>
      <c r="L600" t="str">
        <f>INDEX(Bd_PF!$J:$J,MATCH(Tab_SuiviOF[[#This Row],[REFERENCE]],Bd_PF!$C:$C,0))</f>
        <v>Tecse</v>
      </c>
      <c r="M600" t="str">
        <f>INDEX(Bd_PF!$K:$K,MATCH(Tab_SuiviOF[[#This Row],[REFERENCE]],Bd_PF!$C:$C,0))</f>
        <v>Produit pesé</v>
      </c>
      <c r="N600" s="3">
        <v>43181</v>
      </c>
      <c r="O600" s="3">
        <v>43181</v>
      </c>
      <c r="P600" s="5">
        <f>YEAR(Tab_SuiviOF[[#This Row],[DATEFINREVISEE]])</f>
        <v>2018</v>
      </c>
      <c r="Q600" s="5">
        <f>MONTH(Tab_SuiviOF[[#This Row],[DATEFINREVISEE]])</f>
        <v>3</v>
      </c>
      <c r="R600" s="5">
        <f>WEEKNUM(Tab_SuiviOF[[#This Row],[DATEFINREVISEE]],21)</f>
        <v>12</v>
      </c>
      <c r="S600">
        <v>972</v>
      </c>
      <c r="T600">
        <v>972</v>
      </c>
      <c r="U600">
        <v>969</v>
      </c>
      <c r="V600" s="4">
        <f>Tab_SuiviOF[[#This Row],[QTEBL]]*Tab_SuiviOF[[#This Row],[POIDS NET]]</f>
        <v>629.85</v>
      </c>
      <c r="W600" s="4">
        <f>IFERROR(INDEX(Bd_MÉLANGES!$I:$I,MATCH('Bd_FABRICATIONS PF'!$G:$G,Bd_MÉLANGES!$J:$J,0)),0)</f>
        <v>636.29999999999995</v>
      </c>
      <c r="X600" s="4">
        <f>IFERROR(INDEX(Bd_MÉLANGES!$K:$K,MATCH(Tab_SuiviOF[[#This Row],[LOT A PRENDRE EN COMPTE]],Bd_MÉLANGES!$J:$J,0)),0)</f>
        <v>631.99999999999989</v>
      </c>
    </row>
    <row r="601" spans="1:24" hidden="1" x14ac:dyDescent="0.2">
      <c r="A601">
        <v>102</v>
      </c>
      <c r="B601">
        <v>5</v>
      </c>
      <c r="C601">
        <v>41852</v>
      </c>
      <c r="D601">
        <v>692710</v>
      </c>
      <c r="E601">
        <v>46724</v>
      </c>
      <c r="F601" t="str">
        <f t="array" ref="F601">INDEX(Bd_VENTILATIONS!$G:$G,MATCH(Tab_SuiviOF[[#This Row],[REFERENCE]]&amp;Tab_SuiviOF[[#This Row],[BLNO]],Bd_VENTILATIONS!$F:$F&amp;Bd_VENTILATIONS!$D:$D,0))</f>
        <v>A079M04-2</v>
      </c>
      <c r="G601" t="str">
        <f>IFERROR(MID(Tab_SuiviOF[[#This Row],[LOT]],1,SEARCH("-",Tab_SuiviOF[[#This Row],[LOT]])-1),Tab_SuiviOF[[#This Row],[LOT]])</f>
        <v>A079M04</v>
      </c>
      <c r="H601" t="s">
        <v>782</v>
      </c>
      <c r="I601" t="str">
        <f>INDEX(Bd_PF!$E:$E,MATCH(Tab_SuiviOF[[#This Row],[REFERENCE]],Bd_PF!$C:$C,0))</f>
        <v>Crème HP saveur caramel beurre salé  sachet 200g "TOL"</v>
      </c>
      <c r="J601" t="str">
        <f>INDEX(Bd_PF!$D:$D,MATCH(Tab_SuiviOF[[#This Row],[REFERENCE]],Bd_PF!$C:$C,0))</f>
        <v>SF01260</v>
      </c>
      <c r="K601" s="4">
        <f>INDEX(Bd_PF!$I:$I,MATCH(Tab_SuiviOF[[#This Row],[REFERENCE]],Bd_PF!$C:$C,0))</f>
        <v>0.2</v>
      </c>
      <c r="L601" t="str">
        <f>INDEX(Bd_PF!$J:$J,MATCH(Tab_SuiviOF[[#This Row],[REFERENCE]],Bd_PF!$C:$C,0))</f>
        <v>Tecse</v>
      </c>
      <c r="M601" t="str">
        <f>INDEX(Bd_PF!$K:$K,MATCH(Tab_SuiviOF[[#This Row],[REFERENCE]],Bd_PF!$C:$C,0))</f>
        <v>Produit pesé</v>
      </c>
      <c r="N601" s="3">
        <v>43181</v>
      </c>
      <c r="O601" s="3">
        <v>43181</v>
      </c>
      <c r="P601" s="5">
        <f>YEAR(Tab_SuiviOF[[#This Row],[DATEFINREVISEE]])</f>
        <v>2018</v>
      </c>
      <c r="Q601" s="5">
        <f>MONTH(Tab_SuiviOF[[#This Row],[DATEFINREVISEE]])</f>
        <v>3</v>
      </c>
      <c r="R601" s="5">
        <f>WEEKNUM(Tab_SuiviOF[[#This Row],[DATEFINREVISEE]],21)</f>
        <v>12</v>
      </c>
      <c r="S601">
        <v>1620</v>
      </c>
      <c r="T601">
        <v>1620</v>
      </c>
      <c r="U601">
        <v>1581</v>
      </c>
      <c r="V601" s="4">
        <f>Tab_SuiviOF[[#This Row],[QTEBL]]*Tab_SuiviOF[[#This Row],[POIDS NET]]</f>
        <v>316.20000000000005</v>
      </c>
      <c r="W601" s="4">
        <f>IFERROR(INDEX(Bd_MÉLANGES!$I:$I,MATCH('Bd_FABRICATIONS PF'!$G:$G,Bd_MÉLANGES!$J:$J,0)),0)</f>
        <v>323.5</v>
      </c>
      <c r="X601" s="4">
        <f>IFERROR(INDEX(Bd_MÉLANGES!$K:$K,MATCH(Tab_SuiviOF[[#This Row],[LOT A PRENDRE EN COMPTE]],Bd_MÉLANGES!$J:$J,0)),0)</f>
        <v>324</v>
      </c>
    </row>
    <row r="602" spans="1:24" hidden="1" x14ac:dyDescent="0.2">
      <c r="A602">
        <v>102</v>
      </c>
      <c r="B602">
        <v>5</v>
      </c>
      <c r="C602">
        <v>41866</v>
      </c>
      <c r="D602">
        <v>692823</v>
      </c>
      <c r="E602">
        <v>46715</v>
      </c>
      <c r="F602" t="str">
        <f t="array" ref="F602">INDEX(Bd_VENTILATIONS!$G:$G,MATCH(Tab_SuiviOF[[#This Row],[REFERENCE]]&amp;Tab_SuiviOF[[#This Row],[BLNO]],Bd_VENTILATIONS!$F:$F&amp;Bd_VENTILATIONS!$D:$D,0))</f>
        <v>A078M10-1</v>
      </c>
      <c r="G602" t="str">
        <f>IFERROR(MID(Tab_SuiviOF[[#This Row],[LOT]],1,SEARCH("-",Tab_SuiviOF[[#This Row],[LOT]])-1),Tab_SuiviOF[[#This Row],[LOT]])</f>
        <v>A078M10</v>
      </c>
      <c r="H602" t="s">
        <v>1170</v>
      </c>
      <c r="I602" t="str">
        <f>INDEX(Bd_PF!$E:$E,MATCH(Tab_SuiviOF[[#This Row],[REFERENCE]],Bd_PF!$C:$C,0))</f>
        <v>Céréal'nut HP+ saveur praliné bte 900 g (ALLERGENES)</v>
      </c>
      <c r="J602" t="str">
        <f>INDEX(Bd_PF!$D:$D,MATCH(Tab_SuiviOF[[#This Row],[REFERENCE]],Bd_PF!$C:$C,0))</f>
        <v>SF01230</v>
      </c>
      <c r="K602" s="4">
        <f>INDEX(Bd_PF!$I:$I,MATCH(Tab_SuiviOF[[#This Row],[REFERENCE]],Bd_PF!$C:$C,0))</f>
        <v>0.9</v>
      </c>
      <c r="L602" t="str">
        <f>INDEX(Bd_PF!$J:$J,MATCH(Tab_SuiviOF[[#This Row],[REFERENCE]],Bd_PF!$C:$C,0))</f>
        <v>OTS</v>
      </c>
      <c r="M602" t="str">
        <f>INDEX(Bd_PF!$K:$K,MATCH(Tab_SuiviOF[[#This Row],[REFERENCE]],Bd_PF!$C:$C,0))</f>
        <v>Produit pesé</v>
      </c>
      <c r="N602" s="3">
        <v>43181</v>
      </c>
      <c r="O602" s="3">
        <v>43181</v>
      </c>
      <c r="P602" s="5">
        <f>YEAR(Tab_SuiviOF[[#This Row],[DATEFINREVISEE]])</f>
        <v>2018</v>
      </c>
      <c r="Q602" s="5">
        <f>MONTH(Tab_SuiviOF[[#This Row],[DATEFINREVISEE]])</f>
        <v>3</v>
      </c>
      <c r="R602" s="5">
        <f>WEEKNUM(Tab_SuiviOF[[#This Row],[DATEFINREVISEE]],21)</f>
        <v>12</v>
      </c>
      <c r="S602">
        <v>756</v>
      </c>
      <c r="T602">
        <v>756</v>
      </c>
      <c r="U602">
        <v>741</v>
      </c>
      <c r="V602" s="4">
        <f>Tab_SuiviOF[[#This Row],[QTEBL]]*Tab_SuiviOF[[#This Row],[POIDS NET]]</f>
        <v>666.9</v>
      </c>
      <c r="W602" s="4">
        <f>IFERROR(INDEX(Bd_MÉLANGES!$I:$I,MATCH('Bd_FABRICATIONS PF'!$G:$G,Bd_MÉLANGES!$J:$J,0)),0)</f>
        <v>678.4</v>
      </c>
      <c r="X602" s="4">
        <f>IFERROR(INDEX(Bd_MÉLANGES!$K:$K,MATCH(Tab_SuiviOF[[#This Row],[LOT A PRENDRE EN COMPTE]],Bd_MÉLANGES!$J:$J,0)),0)</f>
        <v>681.0200000000001</v>
      </c>
    </row>
    <row r="603" spans="1:24" hidden="1" x14ac:dyDescent="0.2">
      <c r="A603">
        <v>102</v>
      </c>
      <c r="B603">
        <v>5</v>
      </c>
      <c r="C603">
        <v>41868</v>
      </c>
      <c r="D603">
        <v>692843</v>
      </c>
      <c r="E603">
        <v>46720</v>
      </c>
      <c r="F603" t="str">
        <f t="array" ref="F603">INDEX(Bd_VENTILATIONS!$G:$G,MATCH(Tab_SuiviOF[[#This Row],[REFERENCE]]&amp;Tab_SuiviOF[[#This Row],[BLNO]],Bd_VENTILATIONS!$F:$F&amp;Bd_VENTILATIONS!$D:$D,0))</f>
        <v>A079M01-1</v>
      </c>
      <c r="G603" t="str">
        <f>IFERROR(MID(Tab_SuiviOF[[#This Row],[LOT]],1,SEARCH("-",Tab_SuiviOF[[#This Row],[LOT]])-1),Tab_SuiviOF[[#This Row],[LOT]])</f>
        <v>A079M01</v>
      </c>
      <c r="H603" t="s">
        <v>1170</v>
      </c>
      <c r="I603" t="str">
        <f>INDEX(Bd_PF!$E:$E,MATCH(Tab_SuiviOF[[#This Row],[REFERENCE]],Bd_PF!$C:$C,0))</f>
        <v>Céréal'nut HP+ saveur praliné bte 900 g (ALLERGENES)</v>
      </c>
      <c r="J603" t="str">
        <f>INDEX(Bd_PF!$D:$D,MATCH(Tab_SuiviOF[[#This Row],[REFERENCE]],Bd_PF!$C:$C,0))</f>
        <v>SF01230</v>
      </c>
      <c r="K603" s="4">
        <f>INDEX(Bd_PF!$I:$I,MATCH(Tab_SuiviOF[[#This Row],[REFERENCE]],Bd_PF!$C:$C,0))</f>
        <v>0.9</v>
      </c>
      <c r="L603" t="str">
        <f>INDEX(Bd_PF!$J:$J,MATCH(Tab_SuiviOF[[#This Row],[REFERENCE]],Bd_PF!$C:$C,0))</f>
        <v>OTS</v>
      </c>
      <c r="M603" t="str">
        <f>INDEX(Bd_PF!$K:$K,MATCH(Tab_SuiviOF[[#This Row],[REFERENCE]],Bd_PF!$C:$C,0))</f>
        <v>Produit pesé</v>
      </c>
      <c r="N603" s="3">
        <v>43181</v>
      </c>
      <c r="O603" s="3">
        <v>43181</v>
      </c>
      <c r="P603" s="5">
        <f>YEAR(Tab_SuiviOF[[#This Row],[DATEFINREVISEE]])</f>
        <v>2018</v>
      </c>
      <c r="Q603" s="5">
        <f>MONTH(Tab_SuiviOF[[#This Row],[DATEFINREVISEE]])</f>
        <v>3</v>
      </c>
      <c r="R603" s="5">
        <f>WEEKNUM(Tab_SuiviOF[[#This Row],[DATEFINREVISEE]],21)</f>
        <v>12</v>
      </c>
      <c r="S603">
        <v>756</v>
      </c>
      <c r="T603">
        <v>756</v>
      </c>
      <c r="U603">
        <v>755</v>
      </c>
      <c r="V603" s="4">
        <f>Tab_SuiviOF[[#This Row],[QTEBL]]*Tab_SuiviOF[[#This Row],[POIDS NET]]</f>
        <v>679.5</v>
      </c>
      <c r="W603" s="4">
        <f>IFERROR(INDEX(Bd_MÉLANGES!$I:$I,MATCH('Bd_FABRICATIONS PF'!$G:$G,Bd_MÉLANGES!$J:$J,0)),0)</f>
        <v>686.4</v>
      </c>
      <c r="X603" s="4">
        <f>IFERROR(INDEX(Bd_MÉLANGES!$K:$K,MATCH(Tab_SuiviOF[[#This Row],[LOT A PRENDRE EN COMPTE]],Bd_MÉLANGES!$J:$J,0)),0)</f>
        <v>681.0200000000001</v>
      </c>
    </row>
    <row r="604" spans="1:24" hidden="1" x14ac:dyDescent="0.2">
      <c r="A604">
        <v>102</v>
      </c>
      <c r="B604">
        <v>5</v>
      </c>
      <c r="C604">
        <v>41870</v>
      </c>
      <c r="D604">
        <v>692863</v>
      </c>
      <c r="E604">
        <v>46723</v>
      </c>
      <c r="F604" t="str">
        <f t="array" ref="F604">INDEX(Bd_VENTILATIONS!$G:$G,MATCH(Tab_SuiviOF[[#This Row],[REFERENCE]]&amp;Tab_SuiviOF[[#This Row],[BLNO]],Bd_VENTILATIONS!$F:$F&amp;Bd_VENTILATIONS!$D:$D,0))</f>
        <v>A080M01-1</v>
      </c>
      <c r="G604" t="str">
        <f>IFERROR(MID(Tab_SuiviOF[[#This Row],[LOT]],1,SEARCH("-",Tab_SuiviOF[[#This Row],[LOT]])-1),Tab_SuiviOF[[#This Row],[LOT]])</f>
        <v>A080M01</v>
      </c>
      <c r="H604" t="s">
        <v>495</v>
      </c>
      <c r="I604" t="str">
        <f>INDEX(Bd_PF!$E:$E,MATCH(Tab_SuiviOF[[#This Row],[REFERENCE]],Bd_PF!$C:$C,0))</f>
        <v>Jus de veau lié pauvre en sodium 1 kg  "Nutrisens Performance"</v>
      </c>
      <c r="J604" t="str">
        <f>INDEX(Bd_PF!$D:$D,MATCH(Tab_SuiviOF[[#This Row],[REFERENCE]],Bd_PF!$C:$C,0))</f>
        <v>SF01327</v>
      </c>
      <c r="K604" s="4">
        <f>INDEX(Bd_PF!$I:$I,MATCH(Tab_SuiviOF[[#This Row],[REFERENCE]],Bd_PF!$C:$C,0))</f>
        <v>1</v>
      </c>
      <c r="L604" t="str">
        <f>INDEX(Bd_PF!$J:$J,MATCH(Tab_SuiviOF[[#This Row],[REFERENCE]],Bd_PF!$C:$C,0))</f>
        <v>OTS</v>
      </c>
      <c r="M604" t="str">
        <f>INDEX(Bd_PF!$K:$K,MATCH(Tab_SuiviOF[[#This Row],[REFERENCE]],Bd_PF!$C:$C,0))</f>
        <v>Produit pesé</v>
      </c>
      <c r="N604" s="3">
        <v>43181</v>
      </c>
      <c r="O604" s="3">
        <v>43181</v>
      </c>
      <c r="P604" s="5">
        <f>YEAR(Tab_SuiviOF[[#This Row],[DATEFINREVISEE]])</f>
        <v>2018</v>
      </c>
      <c r="Q604" s="5">
        <f>MONTH(Tab_SuiviOF[[#This Row],[DATEFINREVISEE]])</f>
        <v>3</v>
      </c>
      <c r="R604" s="5">
        <f>WEEKNUM(Tab_SuiviOF[[#This Row],[DATEFINREVISEE]],21)</f>
        <v>12</v>
      </c>
      <c r="S604">
        <v>648</v>
      </c>
      <c r="T604">
        <v>648</v>
      </c>
      <c r="U604">
        <v>392</v>
      </c>
      <c r="V604" s="4">
        <f>Tab_SuiviOF[[#This Row],[QTEBL]]*Tab_SuiviOF[[#This Row],[POIDS NET]]</f>
        <v>392</v>
      </c>
      <c r="W604" s="4">
        <f>IFERROR(INDEX(Bd_MÉLANGES!$I:$I,MATCH('Bd_FABRICATIONS PF'!$G:$G,Bd_MÉLANGES!$J:$J,0)),0)</f>
        <v>647.29999999999995</v>
      </c>
      <c r="X604" s="4">
        <f>IFERROR(INDEX(Bd_MÉLANGES!$K:$K,MATCH(Tab_SuiviOF[[#This Row],[LOT A PRENDRE EN COMPTE]],Bd_MÉLANGES!$J:$J,0)),0)</f>
        <v>648.00000000000011</v>
      </c>
    </row>
    <row r="605" spans="1:24" hidden="1" x14ac:dyDescent="0.2">
      <c r="A605">
        <v>102</v>
      </c>
      <c r="B605">
        <v>5</v>
      </c>
      <c r="C605">
        <v>41925</v>
      </c>
      <c r="D605">
        <v>693526</v>
      </c>
      <c r="E605">
        <v>46725</v>
      </c>
      <c r="F605" t="str">
        <f t="array" ref="F605">INDEX(Bd_VENTILATIONS!$G:$G,MATCH(Tab_SuiviOF[[#This Row],[REFERENCE]]&amp;Tab_SuiviOF[[#This Row],[BLNO]],Bd_VENTILATIONS!$F:$F&amp;Bd_VENTILATIONS!$D:$D,0))</f>
        <v>A080M03-61</v>
      </c>
      <c r="G605" t="str">
        <f>IFERROR(MID(Tab_SuiviOF[[#This Row],[LOT]],1,SEARCH("-",Tab_SuiviOF[[#This Row],[LOT]])-1),Tab_SuiviOF[[#This Row],[LOT]])</f>
        <v>A080M03</v>
      </c>
      <c r="H605" t="s">
        <v>500</v>
      </c>
      <c r="I605" t="str">
        <f>INDEX(Bd_PF!$E:$E,MATCH(Tab_SuiviOF[[#This Row],[REFERENCE]],Bd_PF!$C:$C,0))</f>
        <v>Bouillon de légumes - boite 1 kg "NUTRISENS PERFORMANCE"</v>
      </c>
      <c r="J605" t="str">
        <f>INDEX(Bd_PF!$D:$D,MATCH(Tab_SuiviOF[[#This Row],[REFERENCE]],Bd_PF!$C:$C,0))</f>
        <v>SF01312</v>
      </c>
      <c r="K605" s="4">
        <f>INDEX(Bd_PF!$I:$I,MATCH(Tab_SuiviOF[[#This Row],[REFERENCE]],Bd_PF!$C:$C,0))</f>
        <v>1</v>
      </c>
      <c r="L605" t="str">
        <f>INDEX(Bd_PF!$J:$J,MATCH(Tab_SuiviOF[[#This Row],[REFERENCE]],Bd_PF!$C:$C,0))</f>
        <v>OTS</v>
      </c>
      <c r="M605" t="str">
        <f>INDEX(Bd_PF!$K:$K,MATCH(Tab_SuiviOF[[#This Row],[REFERENCE]],Bd_PF!$C:$C,0))</f>
        <v>Produit pesé</v>
      </c>
      <c r="N605" s="3">
        <v>43181</v>
      </c>
      <c r="O605" s="3">
        <v>43181</v>
      </c>
      <c r="P605" s="5">
        <f>YEAR(Tab_SuiviOF[[#This Row],[DATEFINREVISEE]])</f>
        <v>2018</v>
      </c>
      <c r="Q605" s="5">
        <f>MONTH(Tab_SuiviOF[[#This Row],[DATEFINREVISEE]])</f>
        <v>3</v>
      </c>
      <c r="R605" s="5">
        <f>WEEKNUM(Tab_SuiviOF[[#This Row],[DATEFINREVISEE]],21)</f>
        <v>12</v>
      </c>
      <c r="S605">
        <v>324</v>
      </c>
      <c r="T605">
        <v>324</v>
      </c>
      <c r="U605">
        <v>320</v>
      </c>
      <c r="V605" s="4">
        <f>Tab_SuiviOF[[#This Row],[QTEBL]]*Tab_SuiviOF[[#This Row],[POIDS NET]]</f>
        <v>320</v>
      </c>
      <c r="W605" s="4">
        <f>IFERROR(INDEX(Bd_MÉLANGES!$I:$I,MATCH('Bd_FABRICATIONS PF'!$G:$G,Bd_MÉLANGES!$J:$J,0)),0)</f>
        <v>323.89999999999998</v>
      </c>
      <c r="X605" s="4">
        <f>IFERROR(INDEX(Bd_MÉLANGES!$K:$K,MATCH(Tab_SuiviOF[[#This Row],[LOT A PRENDRE EN COMPTE]],Bd_MÉLANGES!$J:$J,0)),0)</f>
        <v>324.00000000000006</v>
      </c>
    </row>
    <row r="606" spans="1:24" hidden="1" x14ac:dyDescent="0.2">
      <c r="A606">
        <v>102</v>
      </c>
      <c r="B606">
        <v>5</v>
      </c>
      <c r="C606">
        <v>42043</v>
      </c>
      <c r="D606">
        <v>694979</v>
      </c>
      <c r="E606">
        <v>46702</v>
      </c>
      <c r="F606" t="str">
        <f t="array" ref="F606">INDEX(Bd_VENTILATIONS!$G:$G,MATCH(Tab_SuiviOF[[#This Row],[REFERENCE]]&amp;Tab_SuiviOF[[#This Row],[BLNO]],Bd_VENTILATIONS!$F:$F&amp;Bd_VENTILATIONS!$D:$D,0))</f>
        <v>A080R01-6</v>
      </c>
      <c r="G606" t="str">
        <f>IFERROR(MID(Tab_SuiviOF[[#This Row],[LOT]],1,SEARCH("-",Tab_SuiviOF[[#This Row],[LOT]])-1),Tab_SuiviOF[[#This Row],[LOT]])</f>
        <v>A080R01</v>
      </c>
      <c r="H606" t="s">
        <v>42</v>
      </c>
      <c r="I606" t="str">
        <f>INDEX(Bd_PF!$E:$E,MATCH(Tab_SuiviOF[[#This Row],[REFERENCE]],Bd_PF!$C:$C,0))</f>
        <v>Roux blanc - boite 1,5 kg</v>
      </c>
      <c r="J606" t="str">
        <f>INDEX(Bd_PF!$D:$D,MATCH(Tab_SuiviOF[[#This Row],[REFERENCE]],Bd_PF!$C:$C,0))</f>
        <v>SF00843</v>
      </c>
      <c r="K606" s="4">
        <f>INDEX(Bd_PF!$I:$I,MATCH(Tab_SuiviOF[[#This Row],[REFERENCE]],Bd_PF!$C:$C,0))</f>
        <v>1.5</v>
      </c>
      <c r="L606" t="str">
        <f>INDEX(Bd_PF!$J:$J,MATCH(Tab_SuiviOF[[#This Row],[REFERENCE]],Bd_PF!$C:$C,0))</f>
        <v>Boite plastique</v>
      </c>
      <c r="M606" t="str">
        <f>INDEX(Bd_PF!$K:$K,MATCH(Tab_SuiviOF[[#This Row],[REFERENCE]],Bd_PF!$C:$C,0))</f>
        <v>Reconditionnement</v>
      </c>
      <c r="N606" s="3">
        <v>43180</v>
      </c>
      <c r="O606" s="3">
        <v>43181</v>
      </c>
      <c r="P606" s="5">
        <f>YEAR(Tab_SuiviOF[[#This Row],[DATEFINREVISEE]])</f>
        <v>2018</v>
      </c>
      <c r="Q606" s="5">
        <f>MONTH(Tab_SuiviOF[[#This Row],[DATEFINREVISEE]])</f>
        <v>3</v>
      </c>
      <c r="R606" s="5">
        <f>WEEKNUM(Tab_SuiviOF[[#This Row],[DATEFINREVISEE]],21)</f>
        <v>12</v>
      </c>
      <c r="S606">
        <v>456</v>
      </c>
      <c r="T606">
        <v>456</v>
      </c>
      <c r="U606">
        <v>216</v>
      </c>
      <c r="V606" s="4">
        <f>Tab_SuiviOF[[#This Row],[QTEBL]]*Tab_SuiviOF[[#This Row],[POIDS NET]]</f>
        <v>324</v>
      </c>
      <c r="W606" s="4">
        <f>IFERROR(INDEX(Bd_MÉLANGES!$I:$I,MATCH('Bd_FABRICATIONS PF'!$G:$G,Bd_MÉLANGES!$J:$J,0)),0)</f>
        <v>0</v>
      </c>
      <c r="X606" s="4">
        <f>IFERROR(INDEX(Bd_MÉLANGES!$K:$K,MATCH(Tab_SuiviOF[[#This Row],[LOT A PRENDRE EN COMPTE]],Bd_MÉLANGES!$J:$J,0)),0)</f>
        <v>0</v>
      </c>
    </row>
    <row r="607" spans="1:24" hidden="1" x14ac:dyDescent="0.2">
      <c r="A607">
        <v>102</v>
      </c>
      <c r="B607">
        <v>5</v>
      </c>
      <c r="C607">
        <v>42100</v>
      </c>
      <c r="D607">
        <v>695508</v>
      </c>
      <c r="E607">
        <v>46728</v>
      </c>
      <c r="F607" t="str">
        <f t="array" ref="F607">INDEX(Bd_VENTILATIONS!$G:$G,MATCH(Tab_SuiviOF[[#This Row],[REFERENCE]]&amp;Tab_SuiviOF[[#This Row],[BLNO]],Bd_VENTILATIONS!$F:$F&amp;Bd_VENTILATIONS!$D:$D,0))</f>
        <v>A081R01-1</v>
      </c>
      <c r="G607" t="str">
        <f>IFERROR(MID(Tab_SuiviOF[[#This Row],[LOT]],1,SEARCH("-",Tab_SuiviOF[[#This Row],[LOT]])-1),Tab_SuiviOF[[#This Row],[LOT]])</f>
        <v>A081R01</v>
      </c>
      <c r="H607" t="s">
        <v>2549</v>
      </c>
      <c r="I607" t="str">
        <f>INDEX(Bd_PF!$E:$E,MATCH(Tab_SuiviOF[[#This Row],[REFERENCE]],Bd_PF!$C:$C,0))</f>
        <v>Protipulse 550 g</v>
      </c>
      <c r="J607" t="str">
        <f>INDEX(Bd_PF!$D:$D,MATCH(Tab_SuiviOF[[#This Row],[REFERENCE]],Bd_PF!$C:$C,0))</f>
        <v>XMP866</v>
      </c>
      <c r="K607" s="4">
        <f>INDEX(Bd_PF!$I:$I,MATCH(Tab_SuiviOF[[#This Row],[REFERENCE]],Bd_PF!$C:$C,0))</f>
        <v>0.55000000000000004</v>
      </c>
      <c r="L607" t="str">
        <f>INDEX(Bd_PF!$J:$J,MATCH(Tab_SuiviOF[[#This Row],[REFERENCE]],Bd_PF!$C:$C,0))</f>
        <v>OTS</v>
      </c>
      <c r="M607" t="str">
        <f>INDEX(Bd_PF!$K:$K,MATCH(Tab_SuiviOF[[#This Row],[REFERENCE]],Bd_PF!$C:$C,0))</f>
        <v>Reconditionnement</v>
      </c>
      <c r="N607" s="3">
        <v>43181</v>
      </c>
      <c r="O607" s="3">
        <v>43181</v>
      </c>
      <c r="P607" s="5">
        <f>YEAR(Tab_SuiviOF[[#This Row],[DATEFINREVISEE]])</f>
        <v>2018</v>
      </c>
      <c r="Q607" s="5">
        <f>MONTH(Tab_SuiviOF[[#This Row],[DATEFINREVISEE]])</f>
        <v>3</v>
      </c>
      <c r="R607" s="5">
        <f>WEEKNUM(Tab_SuiviOF[[#This Row],[DATEFINREVISEE]],21)</f>
        <v>12</v>
      </c>
      <c r="S607">
        <v>854</v>
      </c>
      <c r="T607">
        <v>854</v>
      </c>
      <c r="U607">
        <v>849</v>
      </c>
      <c r="V607" s="4">
        <f>Tab_SuiviOF[[#This Row],[QTEBL]]*Tab_SuiviOF[[#This Row],[POIDS NET]]</f>
        <v>466.95000000000005</v>
      </c>
      <c r="W607" s="4">
        <f>IFERROR(INDEX(Bd_MÉLANGES!$I:$I,MATCH('Bd_FABRICATIONS PF'!$G:$G,Bd_MÉLANGES!$J:$J,0)),0)</f>
        <v>0</v>
      </c>
      <c r="X607" s="4">
        <f>IFERROR(INDEX(Bd_MÉLANGES!$K:$K,MATCH(Tab_SuiviOF[[#This Row],[LOT A PRENDRE EN COMPTE]],Bd_MÉLANGES!$J:$J,0)),0)</f>
        <v>0</v>
      </c>
    </row>
    <row r="608" spans="1:24" hidden="1" x14ac:dyDescent="0.2">
      <c r="A608">
        <v>102</v>
      </c>
      <c r="B608">
        <v>5</v>
      </c>
      <c r="C608">
        <v>42101</v>
      </c>
      <c r="D608">
        <v>695530</v>
      </c>
      <c r="E608">
        <v>46746</v>
      </c>
      <c r="F608" t="str">
        <f t="array" ref="F608">INDEX(Bd_VENTILATIONS!$G:$G,MATCH(Tab_SuiviOF[[#This Row],[REFERENCE]]&amp;Tab_SuiviOF[[#This Row],[BLNO]],Bd_VENTILATIONS!$F:$F&amp;Bd_VENTILATIONS!$D:$D,0))</f>
        <v>A081M01-2</v>
      </c>
      <c r="G608" t="str">
        <f>IFERROR(MID(Tab_SuiviOF[[#This Row],[LOT]],1,SEARCH("-",Tab_SuiviOF[[#This Row],[LOT]])-1),Tab_SuiviOF[[#This Row],[LOT]])</f>
        <v>A081M01</v>
      </c>
      <c r="H608" t="s">
        <v>1139</v>
      </c>
      <c r="I608" t="str">
        <f>INDEX(Bd_PF!$E:$E,MATCH(Tab_SuiviOF[[#This Row],[REFERENCE]],Bd_PF!$C:$C,0))</f>
        <v>Gel' Ami - sac 1 kg - "Tonus Line"</v>
      </c>
      <c r="J608" t="str">
        <f>INDEX(Bd_PF!$D:$D,MATCH(Tab_SuiviOF[[#This Row],[REFERENCE]],Bd_PF!$C:$C,0))</f>
        <v>SF01122</v>
      </c>
      <c r="K608" s="4">
        <f>INDEX(Bd_PF!$I:$I,MATCH(Tab_SuiviOF[[#This Row],[REFERENCE]],Bd_PF!$C:$C,0))</f>
        <v>1</v>
      </c>
      <c r="L608" t="str">
        <f>INDEX(Bd_PF!$J:$J,MATCH(Tab_SuiviOF[[#This Row],[REFERENCE]],Bd_PF!$C:$C,0))</f>
        <v>Tecse</v>
      </c>
      <c r="M608" t="str">
        <f>INDEX(Bd_PF!$K:$K,MATCH(Tab_SuiviOF[[#This Row],[REFERENCE]],Bd_PF!$C:$C,0))</f>
        <v>Produit pesé</v>
      </c>
      <c r="N608" s="3">
        <v>43185</v>
      </c>
      <c r="O608" s="3">
        <v>43185</v>
      </c>
      <c r="P608" s="5">
        <f>YEAR(Tab_SuiviOF[[#This Row],[DATEFINREVISEE]])</f>
        <v>2018</v>
      </c>
      <c r="Q608" s="5">
        <f>MONTH(Tab_SuiviOF[[#This Row],[DATEFINREVISEE]])</f>
        <v>3</v>
      </c>
      <c r="R608" s="5">
        <f>WEEKNUM(Tab_SuiviOF[[#This Row],[DATEFINREVISEE]],21)</f>
        <v>13</v>
      </c>
      <c r="S608">
        <v>409</v>
      </c>
      <c r="T608">
        <v>409</v>
      </c>
      <c r="U608">
        <v>410</v>
      </c>
      <c r="V608" s="4">
        <f>Tab_SuiviOF[[#This Row],[QTEBL]]*Tab_SuiviOF[[#This Row],[POIDS NET]]</f>
        <v>410</v>
      </c>
      <c r="W608" s="4">
        <f>IFERROR(INDEX(Bd_MÉLANGES!$I:$I,MATCH('Bd_FABRICATIONS PF'!$G:$G,Bd_MÉLANGES!$J:$J,0)),0)</f>
        <v>0</v>
      </c>
      <c r="X608" s="4">
        <f>IFERROR(INDEX(Bd_MÉLANGES!$K:$K,MATCH(Tab_SuiviOF[[#This Row],[LOT A PRENDRE EN COMPTE]],Bd_MÉLANGES!$J:$J,0)),0)</f>
        <v>0</v>
      </c>
    </row>
    <row r="609" spans="1:24" hidden="1" x14ac:dyDescent="0.2">
      <c r="A609">
        <v>102</v>
      </c>
      <c r="B609">
        <v>5</v>
      </c>
      <c r="C609">
        <v>42102</v>
      </c>
      <c r="D609">
        <v>695535</v>
      </c>
      <c r="E609">
        <v>46752</v>
      </c>
      <c r="F609" t="str">
        <f t="array" ref="F609">INDEX(Bd_VENTILATIONS!$G:$G,MATCH(Tab_SuiviOF[[#This Row],[REFERENCE]]&amp;Tab_SuiviOF[[#This Row],[BLNO]],Bd_VENTILATIONS!$F:$F&amp;Bd_VENTILATIONS!$D:$D,0))</f>
        <v>A074M01-2</v>
      </c>
      <c r="G609" t="str">
        <f>IFERROR(MID(Tab_SuiviOF[[#This Row],[LOT]],1,SEARCH("-",Tab_SuiviOF[[#This Row],[LOT]])-1),Tab_SuiviOF[[#This Row],[LOT]])</f>
        <v>A074M01</v>
      </c>
      <c r="H609" t="s">
        <v>1139</v>
      </c>
      <c r="I609" t="str">
        <f>INDEX(Bd_PF!$E:$E,MATCH(Tab_SuiviOF[[#This Row],[REFERENCE]],Bd_PF!$C:$C,0))</f>
        <v>Gel' Ami - sac 1 kg - "Tonus Line"</v>
      </c>
      <c r="J609" t="str">
        <f>INDEX(Bd_PF!$D:$D,MATCH(Tab_SuiviOF[[#This Row],[REFERENCE]],Bd_PF!$C:$C,0))</f>
        <v>SF01122</v>
      </c>
      <c r="K609" s="4">
        <f>INDEX(Bd_PF!$I:$I,MATCH(Tab_SuiviOF[[#This Row],[REFERENCE]],Bd_PF!$C:$C,0))</f>
        <v>1</v>
      </c>
      <c r="L609" t="str">
        <f>INDEX(Bd_PF!$J:$J,MATCH(Tab_SuiviOF[[#This Row],[REFERENCE]],Bd_PF!$C:$C,0))</f>
        <v>Tecse</v>
      </c>
      <c r="M609" t="str">
        <f>INDEX(Bd_PF!$K:$K,MATCH(Tab_SuiviOF[[#This Row],[REFERENCE]],Bd_PF!$C:$C,0))</f>
        <v>Produit pesé</v>
      </c>
      <c r="N609" s="3">
        <v>43185</v>
      </c>
      <c r="O609" s="3">
        <v>43185</v>
      </c>
      <c r="P609" s="5">
        <f>YEAR(Tab_SuiviOF[[#This Row],[DATEFINREVISEE]])</f>
        <v>2018</v>
      </c>
      <c r="Q609" s="5">
        <f>MONTH(Tab_SuiviOF[[#This Row],[DATEFINREVISEE]])</f>
        <v>3</v>
      </c>
      <c r="R609" s="5">
        <f>WEEKNUM(Tab_SuiviOF[[#This Row],[DATEFINREVISEE]],21)</f>
        <v>13</v>
      </c>
      <c r="S609">
        <v>420</v>
      </c>
      <c r="T609">
        <v>420</v>
      </c>
      <c r="U609">
        <v>420</v>
      </c>
      <c r="V609" s="4">
        <f>Tab_SuiviOF[[#This Row],[QTEBL]]*Tab_SuiviOF[[#This Row],[POIDS NET]]</f>
        <v>420</v>
      </c>
      <c r="W609" s="4">
        <f>IFERROR(INDEX(Bd_MÉLANGES!$I:$I,MATCH('Bd_FABRICATIONS PF'!$G:$G,Bd_MÉLANGES!$J:$J,0)),0)</f>
        <v>420.3</v>
      </c>
      <c r="X609" s="4">
        <f>IFERROR(INDEX(Bd_MÉLANGES!$K:$K,MATCH(Tab_SuiviOF[[#This Row],[LOT A PRENDRE EN COMPTE]],Bd_MÉLANGES!$J:$J,0)),0)</f>
        <v>423</v>
      </c>
    </row>
    <row r="610" spans="1:24" hidden="1" x14ac:dyDescent="0.2">
      <c r="A610">
        <v>102</v>
      </c>
      <c r="B610">
        <v>5</v>
      </c>
      <c r="C610">
        <v>42104</v>
      </c>
      <c r="D610">
        <v>695544</v>
      </c>
      <c r="E610">
        <v>46750</v>
      </c>
      <c r="F610" t="str">
        <f t="array" ref="F610">INDEX(Bd_VENTILATIONS!$G:$G,MATCH(Tab_SuiviOF[[#This Row],[REFERENCE]]&amp;Tab_SuiviOF[[#This Row],[BLNO]],Bd_VENTILATIONS!$F:$F&amp;Bd_VENTILATIONS!$D:$D,0))</f>
        <v>A081M02-2</v>
      </c>
      <c r="G610" t="str">
        <f>IFERROR(MID(Tab_SuiviOF[[#This Row],[LOT]],1,SEARCH("-",Tab_SuiviOF[[#This Row],[LOT]])-1),Tab_SuiviOF[[#This Row],[LOT]])</f>
        <v>A081M02</v>
      </c>
      <c r="H610" t="s">
        <v>1139</v>
      </c>
      <c r="I610" t="str">
        <f>INDEX(Bd_PF!$E:$E,MATCH(Tab_SuiviOF[[#This Row],[REFERENCE]],Bd_PF!$C:$C,0))</f>
        <v>Gel' Ami - sac 1 kg - "Tonus Line"</v>
      </c>
      <c r="J610" t="str">
        <f>INDEX(Bd_PF!$D:$D,MATCH(Tab_SuiviOF[[#This Row],[REFERENCE]],Bd_PF!$C:$C,0))</f>
        <v>SF01122</v>
      </c>
      <c r="K610" s="4">
        <f>INDEX(Bd_PF!$I:$I,MATCH(Tab_SuiviOF[[#This Row],[REFERENCE]],Bd_PF!$C:$C,0))</f>
        <v>1</v>
      </c>
      <c r="L610" t="str">
        <f>INDEX(Bd_PF!$J:$J,MATCH(Tab_SuiviOF[[#This Row],[REFERENCE]],Bd_PF!$C:$C,0))</f>
        <v>Tecse</v>
      </c>
      <c r="M610" t="str">
        <f>INDEX(Bd_PF!$K:$K,MATCH(Tab_SuiviOF[[#This Row],[REFERENCE]],Bd_PF!$C:$C,0))</f>
        <v>Produit pesé</v>
      </c>
      <c r="N610" s="3">
        <v>43185</v>
      </c>
      <c r="O610" s="3">
        <v>43185</v>
      </c>
      <c r="P610" s="5">
        <f>YEAR(Tab_SuiviOF[[#This Row],[DATEFINREVISEE]])</f>
        <v>2018</v>
      </c>
      <c r="Q610" s="5">
        <f>MONTH(Tab_SuiviOF[[#This Row],[DATEFINREVISEE]])</f>
        <v>3</v>
      </c>
      <c r="R610" s="5">
        <f>WEEKNUM(Tab_SuiviOF[[#This Row],[DATEFINREVISEE]],21)</f>
        <v>13</v>
      </c>
      <c r="S610">
        <v>419</v>
      </c>
      <c r="T610">
        <v>419</v>
      </c>
      <c r="U610">
        <v>420</v>
      </c>
      <c r="V610" s="4">
        <f>Tab_SuiviOF[[#This Row],[QTEBL]]*Tab_SuiviOF[[#This Row],[POIDS NET]]</f>
        <v>420</v>
      </c>
      <c r="W610" s="4">
        <f>IFERROR(INDEX(Bd_MÉLANGES!$I:$I,MATCH('Bd_FABRICATIONS PF'!$G:$G,Bd_MÉLANGES!$J:$J,0)),0)</f>
        <v>419.4</v>
      </c>
      <c r="X610" s="4">
        <f>IFERROR(INDEX(Bd_MÉLANGES!$K:$K,MATCH(Tab_SuiviOF[[#This Row],[LOT A PRENDRE EN COMPTE]],Bd_MÉLANGES!$J:$J,0)),0)</f>
        <v>423</v>
      </c>
    </row>
    <row r="611" spans="1:24" hidden="1" x14ac:dyDescent="0.2">
      <c r="A611">
        <v>102</v>
      </c>
      <c r="B611">
        <v>5</v>
      </c>
      <c r="C611">
        <v>42105</v>
      </c>
      <c r="D611">
        <v>695549</v>
      </c>
      <c r="E611">
        <v>46755</v>
      </c>
      <c r="F611" t="str">
        <f t="array" ref="F611">INDEX(Bd_VENTILATIONS!$G:$G,MATCH(Tab_SuiviOF[[#This Row],[REFERENCE]]&amp;Tab_SuiviOF[[#This Row],[BLNO]],Bd_VENTILATIONS!$F:$F&amp;Bd_VENTILATIONS!$D:$D,0))</f>
        <v>A081M03-2</v>
      </c>
      <c r="G611" t="str">
        <f>IFERROR(MID(Tab_SuiviOF[[#This Row],[LOT]],1,SEARCH("-",Tab_SuiviOF[[#This Row],[LOT]])-1),Tab_SuiviOF[[#This Row],[LOT]])</f>
        <v>A081M03</v>
      </c>
      <c r="H611" t="s">
        <v>1139</v>
      </c>
      <c r="I611" t="str">
        <f>INDEX(Bd_PF!$E:$E,MATCH(Tab_SuiviOF[[#This Row],[REFERENCE]],Bd_PF!$C:$C,0))</f>
        <v>Gel' Ami - sac 1 kg - "Tonus Line"</v>
      </c>
      <c r="J611" t="str">
        <f>INDEX(Bd_PF!$D:$D,MATCH(Tab_SuiviOF[[#This Row],[REFERENCE]],Bd_PF!$C:$C,0))</f>
        <v>SF01122</v>
      </c>
      <c r="K611" s="4">
        <f>INDEX(Bd_PF!$I:$I,MATCH(Tab_SuiviOF[[#This Row],[REFERENCE]],Bd_PF!$C:$C,0))</f>
        <v>1</v>
      </c>
      <c r="L611" t="str">
        <f>INDEX(Bd_PF!$J:$J,MATCH(Tab_SuiviOF[[#This Row],[REFERENCE]],Bd_PF!$C:$C,0))</f>
        <v>Tecse</v>
      </c>
      <c r="M611" t="str">
        <f>INDEX(Bd_PF!$K:$K,MATCH(Tab_SuiviOF[[#This Row],[REFERENCE]],Bd_PF!$C:$C,0))</f>
        <v>Produit pesé</v>
      </c>
      <c r="N611" s="3">
        <v>43185</v>
      </c>
      <c r="O611" s="3">
        <v>43185</v>
      </c>
      <c r="P611" s="5">
        <f>YEAR(Tab_SuiviOF[[#This Row],[DATEFINREVISEE]])</f>
        <v>2018</v>
      </c>
      <c r="Q611" s="5">
        <f>MONTH(Tab_SuiviOF[[#This Row],[DATEFINREVISEE]])</f>
        <v>3</v>
      </c>
      <c r="R611" s="5">
        <f>WEEKNUM(Tab_SuiviOF[[#This Row],[DATEFINREVISEE]],21)</f>
        <v>13</v>
      </c>
      <c r="S611">
        <v>423</v>
      </c>
      <c r="T611">
        <v>423</v>
      </c>
      <c r="U611">
        <v>430</v>
      </c>
      <c r="V611" s="4">
        <f>Tab_SuiviOF[[#This Row],[QTEBL]]*Tab_SuiviOF[[#This Row],[POIDS NET]]</f>
        <v>430</v>
      </c>
      <c r="W611" s="4">
        <f>IFERROR(INDEX(Bd_MÉLANGES!$I:$I,MATCH('Bd_FABRICATIONS PF'!$G:$G,Bd_MÉLANGES!$J:$J,0)),0)</f>
        <v>423</v>
      </c>
      <c r="X611" s="4">
        <f>IFERROR(INDEX(Bd_MÉLANGES!$K:$K,MATCH(Tab_SuiviOF[[#This Row],[LOT A PRENDRE EN COMPTE]],Bd_MÉLANGES!$J:$J,0)),0)</f>
        <v>423</v>
      </c>
    </row>
    <row r="612" spans="1:24" hidden="1" x14ac:dyDescent="0.2">
      <c r="A612">
        <v>102</v>
      </c>
      <c r="B612">
        <v>5</v>
      </c>
      <c r="C612">
        <v>42106</v>
      </c>
      <c r="D612">
        <v>695554</v>
      </c>
      <c r="E612">
        <v>46759</v>
      </c>
      <c r="F612" t="str">
        <f t="array" ref="F612">INDEX(Bd_VENTILATIONS!$G:$G,MATCH(Tab_SuiviOF[[#This Row],[REFERENCE]]&amp;Tab_SuiviOF[[#This Row],[BLNO]],Bd_VENTILATIONS!$F:$F&amp;Bd_VENTILATIONS!$D:$D,0))</f>
        <v>A081M04-2</v>
      </c>
      <c r="G612" t="str">
        <f>IFERROR(MID(Tab_SuiviOF[[#This Row],[LOT]],1,SEARCH("-",Tab_SuiviOF[[#This Row],[LOT]])-1),Tab_SuiviOF[[#This Row],[LOT]])</f>
        <v>A081M04</v>
      </c>
      <c r="H612" t="s">
        <v>1139</v>
      </c>
      <c r="I612" t="str">
        <f>INDEX(Bd_PF!$E:$E,MATCH(Tab_SuiviOF[[#This Row],[REFERENCE]],Bd_PF!$C:$C,0))</f>
        <v>Gel' Ami - sac 1 kg - "Tonus Line"</v>
      </c>
      <c r="J612" t="str">
        <f>INDEX(Bd_PF!$D:$D,MATCH(Tab_SuiviOF[[#This Row],[REFERENCE]],Bd_PF!$C:$C,0))</f>
        <v>SF01122</v>
      </c>
      <c r="K612" s="4">
        <f>INDEX(Bd_PF!$I:$I,MATCH(Tab_SuiviOF[[#This Row],[REFERENCE]],Bd_PF!$C:$C,0))</f>
        <v>1</v>
      </c>
      <c r="L612" t="str">
        <f>INDEX(Bd_PF!$J:$J,MATCH(Tab_SuiviOF[[#This Row],[REFERENCE]],Bd_PF!$C:$C,0))</f>
        <v>Tecse</v>
      </c>
      <c r="M612" t="str">
        <f>INDEX(Bd_PF!$K:$K,MATCH(Tab_SuiviOF[[#This Row],[REFERENCE]],Bd_PF!$C:$C,0))</f>
        <v>Produit pesé</v>
      </c>
      <c r="N612" s="3">
        <v>43185</v>
      </c>
      <c r="O612" s="3">
        <v>43185</v>
      </c>
      <c r="P612" s="5">
        <f>YEAR(Tab_SuiviOF[[#This Row],[DATEFINREVISEE]])</f>
        <v>2018</v>
      </c>
      <c r="Q612" s="5">
        <f>MONTH(Tab_SuiviOF[[#This Row],[DATEFINREVISEE]])</f>
        <v>3</v>
      </c>
      <c r="R612" s="5">
        <f>WEEKNUM(Tab_SuiviOF[[#This Row],[DATEFINREVISEE]],21)</f>
        <v>13</v>
      </c>
      <c r="S612">
        <v>423</v>
      </c>
      <c r="T612">
        <v>423</v>
      </c>
      <c r="U612">
        <v>420</v>
      </c>
      <c r="V612" s="4">
        <f>Tab_SuiviOF[[#This Row],[QTEBL]]*Tab_SuiviOF[[#This Row],[POIDS NET]]</f>
        <v>420</v>
      </c>
      <c r="W612" s="4">
        <f>IFERROR(INDEX(Bd_MÉLANGES!$I:$I,MATCH('Bd_FABRICATIONS PF'!$G:$G,Bd_MÉLANGES!$J:$J,0)),0)</f>
        <v>423.8</v>
      </c>
      <c r="X612" s="4">
        <f>IFERROR(INDEX(Bd_MÉLANGES!$K:$K,MATCH(Tab_SuiviOF[[#This Row],[LOT A PRENDRE EN COMPTE]],Bd_MÉLANGES!$J:$J,0)),0)</f>
        <v>423</v>
      </c>
    </row>
    <row r="613" spans="1:24" hidden="1" x14ac:dyDescent="0.2">
      <c r="A613">
        <v>102</v>
      </c>
      <c r="B613">
        <v>5</v>
      </c>
      <c r="C613">
        <v>42110</v>
      </c>
      <c r="D613">
        <v>695596</v>
      </c>
      <c r="E613">
        <v>46747</v>
      </c>
      <c r="F613" t="str">
        <f t="array" ref="F613">INDEX(Bd_VENTILATIONS!$G:$G,MATCH(Tab_SuiviOF[[#This Row],[REFERENCE]]&amp;Tab_SuiviOF[[#This Row],[BLNO]],Bd_VENTILATIONS!$F:$F&amp;Bd_VENTILATIONS!$D:$D,0))</f>
        <v>A081M08-1</v>
      </c>
      <c r="G613" t="str">
        <f>IFERROR(MID(Tab_SuiviOF[[#This Row],[LOT]],1,SEARCH("-",Tab_SuiviOF[[#This Row],[LOT]])-1),Tab_SuiviOF[[#This Row],[LOT]])</f>
        <v>A081M08</v>
      </c>
      <c r="H613" t="s">
        <v>915</v>
      </c>
      <c r="I613" t="str">
        <f>INDEX(Bd_PF!$E:$E,MATCH(Tab_SuiviOF[[#This Row],[REFERENCE]],Bd_PF!$C:$C,0))</f>
        <v>Gel Ami bte 0.800 kg "TOL"</v>
      </c>
      <c r="J613" t="str">
        <f>INDEX(Bd_PF!$D:$D,MATCH(Tab_SuiviOF[[#This Row],[REFERENCE]],Bd_PF!$C:$C,0))</f>
        <v>SF01122</v>
      </c>
      <c r="K613" s="4">
        <f>INDEX(Bd_PF!$I:$I,MATCH(Tab_SuiviOF[[#This Row],[REFERENCE]],Bd_PF!$C:$C,0))</f>
        <v>0.8</v>
      </c>
      <c r="L613" t="str">
        <f>INDEX(Bd_PF!$J:$J,MATCH(Tab_SuiviOF[[#This Row],[REFERENCE]],Bd_PF!$C:$C,0))</f>
        <v>OTS</v>
      </c>
      <c r="M613" t="str">
        <f>INDEX(Bd_PF!$K:$K,MATCH(Tab_SuiviOF[[#This Row],[REFERENCE]],Bd_PF!$C:$C,0))</f>
        <v>Produit pesé</v>
      </c>
      <c r="N613" s="3">
        <v>43185</v>
      </c>
      <c r="O613" s="3">
        <v>43185</v>
      </c>
      <c r="P613" s="5">
        <f>YEAR(Tab_SuiviOF[[#This Row],[DATEFINREVISEE]])</f>
        <v>2018</v>
      </c>
      <c r="Q613" s="5">
        <f>MONTH(Tab_SuiviOF[[#This Row],[DATEFINREVISEE]])</f>
        <v>3</v>
      </c>
      <c r="R613" s="5">
        <f>WEEKNUM(Tab_SuiviOF[[#This Row],[DATEFINREVISEE]],21)</f>
        <v>13</v>
      </c>
      <c r="S613">
        <v>530</v>
      </c>
      <c r="T613">
        <v>530</v>
      </c>
      <c r="U613">
        <v>520</v>
      </c>
      <c r="V613" s="4">
        <f>Tab_SuiviOF[[#This Row],[QTEBL]]*Tab_SuiviOF[[#This Row],[POIDS NET]]</f>
        <v>416</v>
      </c>
      <c r="W613" s="4">
        <f>IFERROR(INDEX(Bd_MÉLANGES!$I:$I,MATCH('Bd_FABRICATIONS PF'!$G:$G,Bd_MÉLANGES!$J:$J,0)),0)</f>
        <v>424.3</v>
      </c>
      <c r="X613" s="4">
        <f>IFERROR(INDEX(Bd_MÉLANGES!$K:$K,MATCH(Tab_SuiviOF[[#This Row],[LOT A PRENDRE EN COMPTE]],Bd_MÉLANGES!$J:$J,0)),0)</f>
        <v>423</v>
      </c>
    </row>
    <row r="614" spans="1:24" hidden="1" x14ac:dyDescent="0.2">
      <c r="A614">
        <v>102</v>
      </c>
      <c r="B614">
        <v>5</v>
      </c>
      <c r="C614">
        <v>42111</v>
      </c>
      <c r="D614">
        <v>695604</v>
      </c>
      <c r="E614">
        <v>46751</v>
      </c>
      <c r="F614" t="str">
        <f t="array" ref="F614">INDEX(Bd_VENTILATIONS!$G:$G,MATCH(Tab_SuiviOF[[#This Row],[REFERENCE]]&amp;Tab_SuiviOF[[#This Row],[BLNO]],Bd_VENTILATIONS!$F:$F&amp;Bd_VENTILATIONS!$D:$D,0))</f>
        <v>A081M09-1</v>
      </c>
      <c r="G614" t="str">
        <f>IFERROR(MID(Tab_SuiviOF[[#This Row],[LOT]],1,SEARCH("-",Tab_SuiviOF[[#This Row],[LOT]])-1),Tab_SuiviOF[[#This Row],[LOT]])</f>
        <v>A081M09</v>
      </c>
      <c r="H614" t="s">
        <v>915</v>
      </c>
      <c r="I614" t="str">
        <f>INDEX(Bd_PF!$E:$E,MATCH(Tab_SuiviOF[[#This Row],[REFERENCE]],Bd_PF!$C:$C,0))</f>
        <v>Gel Ami bte 0.800 kg "TOL"</v>
      </c>
      <c r="J614" t="str">
        <f>INDEX(Bd_PF!$D:$D,MATCH(Tab_SuiviOF[[#This Row],[REFERENCE]],Bd_PF!$C:$C,0))</f>
        <v>SF01122</v>
      </c>
      <c r="K614" s="4">
        <f>INDEX(Bd_PF!$I:$I,MATCH(Tab_SuiviOF[[#This Row],[REFERENCE]],Bd_PF!$C:$C,0))</f>
        <v>0.8</v>
      </c>
      <c r="L614" t="str">
        <f>INDEX(Bd_PF!$J:$J,MATCH(Tab_SuiviOF[[#This Row],[REFERENCE]],Bd_PF!$C:$C,0))</f>
        <v>OTS</v>
      </c>
      <c r="M614" t="str">
        <f>INDEX(Bd_PF!$K:$K,MATCH(Tab_SuiviOF[[#This Row],[REFERENCE]],Bd_PF!$C:$C,0))</f>
        <v>Produit pesé</v>
      </c>
      <c r="N614" s="3">
        <v>43185</v>
      </c>
      <c r="O614" s="3">
        <v>43185</v>
      </c>
      <c r="P614" s="5">
        <f>YEAR(Tab_SuiviOF[[#This Row],[DATEFINREVISEE]])</f>
        <v>2018</v>
      </c>
      <c r="Q614" s="5">
        <f>MONTH(Tab_SuiviOF[[#This Row],[DATEFINREVISEE]])</f>
        <v>3</v>
      </c>
      <c r="R614" s="5">
        <f>WEEKNUM(Tab_SuiviOF[[#This Row],[DATEFINREVISEE]],21)</f>
        <v>13</v>
      </c>
      <c r="S614">
        <v>519</v>
      </c>
      <c r="T614">
        <v>519</v>
      </c>
      <c r="U614">
        <v>510</v>
      </c>
      <c r="V614" s="4">
        <f>Tab_SuiviOF[[#This Row],[QTEBL]]*Tab_SuiviOF[[#This Row],[POIDS NET]]</f>
        <v>408</v>
      </c>
      <c r="W614" s="4">
        <f>IFERROR(INDEX(Bd_MÉLANGES!$I:$I,MATCH('Bd_FABRICATIONS PF'!$G:$G,Bd_MÉLANGES!$J:$J,0)),0)</f>
        <v>415.8</v>
      </c>
      <c r="X614" s="4">
        <f>IFERROR(INDEX(Bd_MÉLANGES!$K:$K,MATCH(Tab_SuiviOF[[#This Row],[LOT A PRENDRE EN COMPTE]],Bd_MÉLANGES!$J:$J,0)),0)</f>
        <v>423</v>
      </c>
    </row>
    <row r="615" spans="1:24" hidden="1" x14ac:dyDescent="0.2">
      <c r="A615">
        <v>102</v>
      </c>
      <c r="B615">
        <v>5</v>
      </c>
      <c r="C615">
        <v>42112</v>
      </c>
      <c r="D615">
        <v>695612</v>
      </c>
      <c r="E615">
        <v>46749</v>
      </c>
      <c r="F615" t="str">
        <f t="array" ref="F615">INDEX(Bd_VENTILATIONS!$G:$G,MATCH(Tab_SuiviOF[[#This Row],[REFERENCE]]&amp;Tab_SuiviOF[[#This Row],[BLNO]],Bd_VENTILATIONS!$F:$F&amp;Bd_VENTILATIONS!$D:$D,0))</f>
        <v>A081M10-1</v>
      </c>
      <c r="G615" t="str">
        <f>IFERROR(MID(Tab_SuiviOF[[#This Row],[LOT]],1,SEARCH("-",Tab_SuiviOF[[#This Row],[LOT]])-1),Tab_SuiviOF[[#This Row],[LOT]])</f>
        <v>A081M10</v>
      </c>
      <c r="H615" t="s">
        <v>915</v>
      </c>
      <c r="I615" t="str">
        <f>INDEX(Bd_PF!$E:$E,MATCH(Tab_SuiviOF[[#This Row],[REFERENCE]],Bd_PF!$C:$C,0))</f>
        <v>Gel Ami bte 0.800 kg "TOL"</v>
      </c>
      <c r="J615" t="str">
        <f>INDEX(Bd_PF!$D:$D,MATCH(Tab_SuiviOF[[#This Row],[REFERENCE]],Bd_PF!$C:$C,0))</f>
        <v>SF01122</v>
      </c>
      <c r="K615" s="4">
        <f>INDEX(Bd_PF!$I:$I,MATCH(Tab_SuiviOF[[#This Row],[REFERENCE]],Bd_PF!$C:$C,0))</f>
        <v>0.8</v>
      </c>
      <c r="L615" t="str">
        <f>INDEX(Bd_PF!$J:$J,MATCH(Tab_SuiviOF[[#This Row],[REFERENCE]],Bd_PF!$C:$C,0))</f>
        <v>OTS</v>
      </c>
      <c r="M615" t="str">
        <f>INDEX(Bd_PF!$K:$K,MATCH(Tab_SuiviOF[[#This Row],[REFERENCE]],Bd_PF!$C:$C,0))</f>
        <v>Produit pesé</v>
      </c>
      <c r="N615" s="3">
        <v>43185</v>
      </c>
      <c r="O615" s="3">
        <v>43185</v>
      </c>
      <c r="P615" s="5">
        <f>YEAR(Tab_SuiviOF[[#This Row],[DATEFINREVISEE]])</f>
        <v>2018</v>
      </c>
      <c r="Q615" s="5">
        <f>MONTH(Tab_SuiviOF[[#This Row],[DATEFINREVISEE]])</f>
        <v>3</v>
      </c>
      <c r="R615" s="5">
        <f>WEEKNUM(Tab_SuiviOF[[#This Row],[DATEFINREVISEE]],21)</f>
        <v>13</v>
      </c>
      <c r="S615">
        <v>542</v>
      </c>
      <c r="T615">
        <v>542</v>
      </c>
      <c r="U615">
        <v>543</v>
      </c>
      <c r="V615" s="4">
        <f>Tab_SuiviOF[[#This Row],[QTEBL]]*Tab_SuiviOF[[#This Row],[POIDS NET]]</f>
        <v>434.40000000000003</v>
      </c>
      <c r="W615" s="4">
        <f>IFERROR(INDEX(Bd_MÉLANGES!$I:$I,MATCH('Bd_FABRICATIONS PF'!$G:$G,Bd_MÉLANGES!$J:$J,0)),0)</f>
        <v>434.2</v>
      </c>
      <c r="X615" s="4">
        <f>IFERROR(INDEX(Bd_MÉLANGES!$K:$K,MATCH(Tab_SuiviOF[[#This Row],[LOT A PRENDRE EN COMPTE]],Bd_MÉLANGES!$J:$J,0)),0)</f>
        <v>423</v>
      </c>
    </row>
    <row r="616" spans="1:24" hidden="1" x14ac:dyDescent="0.2">
      <c r="A616">
        <v>102</v>
      </c>
      <c r="B616">
        <v>5</v>
      </c>
      <c r="C616">
        <v>42113</v>
      </c>
      <c r="D616">
        <v>695619</v>
      </c>
      <c r="E616">
        <v>46757</v>
      </c>
      <c r="F616" t="str">
        <f t="array" ref="F616">INDEX(Bd_VENTILATIONS!$G:$G,MATCH(Tab_SuiviOF[[#This Row],[REFERENCE]]&amp;Tab_SuiviOF[[#This Row],[BLNO]],Bd_VENTILATIONS!$F:$F&amp;Bd_VENTILATIONS!$D:$D,0))</f>
        <v>A081M12-1</v>
      </c>
      <c r="G616" t="str">
        <f>IFERROR(MID(Tab_SuiviOF[[#This Row],[LOT]],1,SEARCH("-",Tab_SuiviOF[[#This Row],[LOT]])-1),Tab_SuiviOF[[#This Row],[LOT]])</f>
        <v>A081M12</v>
      </c>
      <c r="H616" t="s">
        <v>913</v>
      </c>
      <c r="I616" t="str">
        <f>INDEX(Bd_PF!$E:$E,MATCH(Tab_SuiviOF[[#This Row],[REFERENCE]],Bd_PF!$C:$C,0))</f>
        <v>Gel Ami bte 0.300 kg "TOL"</v>
      </c>
      <c r="J616" t="str">
        <f>INDEX(Bd_PF!$D:$D,MATCH(Tab_SuiviOF[[#This Row],[REFERENCE]],Bd_PF!$C:$C,0))</f>
        <v>SF01122</v>
      </c>
      <c r="K616" s="4">
        <f>INDEX(Bd_PF!$I:$I,MATCH(Tab_SuiviOF[[#This Row],[REFERENCE]],Bd_PF!$C:$C,0))</f>
        <v>0.3</v>
      </c>
      <c r="L616" t="str">
        <f>INDEX(Bd_PF!$J:$J,MATCH(Tab_SuiviOF[[#This Row],[REFERENCE]],Bd_PF!$C:$C,0))</f>
        <v>OTS</v>
      </c>
      <c r="M616" t="str">
        <f>INDEX(Bd_PF!$K:$K,MATCH(Tab_SuiviOF[[#This Row],[REFERENCE]],Bd_PF!$C:$C,0))</f>
        <v>Produit pesé</v>
      </c>
      <c r="N616" s="3">
        <v>43185</v>
      </c>
      <c r="O616" s="3">
        <v>43185</v>
      </c>
      <c r="P616" s="5">
        <f>YEAR(Tab_SuiviOF[[#This Row],[DATEFINREVISEE]])</f>
        <v>2018</v>
      </c>
      <c r="Q616" s="5">
        <f>MONTH(Tab_SuiviOF[[#This Row],[DATEFINREVISEE]])</f>
        <v>3</v>
      </c>
      <c r="R616" s="5">
        <f>WEEKNUM(Tab_SuiviOF[[#This Row],[DATEFINREVISEE]],21)</f>
        <v>13</v>
      </c>
      <c r="S616">
        <v>1417</v>
      </c>
      <c r="T616">
        <v>1417</v>
      </c>
      <c r="U616">
        <v>1417</v>
      </c>
      <c r="V616" s="4">
        <f>Tab_SuiviOF[[#This Row],[QTEBL]]*Tab_SuiviOF[[#This Row],[POIDS NET]]</f>
        <v>425.09999999999997</v>
      </c>
      <c r="W616" s="4">
        <f>IFERROR(INDEX(Bd_MÉLANGES!$I:$I,MATCH('Bd_FABRICATIONS PF'!$G:$G,Bd_MÉLANGES!$J:$J,0)),0)</f>
        <v>425.2</v>
      </c>
      <c r="X616" s="4">
        <f>IFERROR(INDEX(Bd_MÉLANGES!$K:$K,MATCH(Tab_SuiviOF[[#This Row],[LOT A PRENDRE EN COMPTE]],Bd_MÉLANGES!$J:$J,0)),0)</f>
        <v>423</v>
      </c>
    </row>
    <row r="617" spans="1:24" hidden="1" x14ac:dyDescent="0.2">
      <c r="A617">
        <v>102</v>
      </c>
      <c r="B617">
        <v>5</v>
      </c>
      <c r="C617">
        <v>42115</v>
      </c>
      <c r="D617">
        <v>695642</v>
      </c>
      <c r="E617">
        <v>46744</v>
      </c>
      <c r="F617" t="str">
        <f t="array" ref="F617">INDEX(Bd_VENTILATIONS!$G:$G,MATCH(Tab_SuiviOF[[#This Row],[REFERENCE]]&amp;Tab_SuiviOF[[#This Row],[BLNO]],Bd_VENTILATIONS!$F:$F&amp;Bd_VENTILATIONS!$D:$D,0))</f>
        <v>A085M07</v>
      </c>
      <c r="G617" t="str">
        <f>IFERROR(MID(Tab_SuiviOF[[#This Row],[LOT]],1,SEARCH("-",Tab_SuiviOF[[#This Row],[LOT]])-1),Tab_SuiviOF[[#This Row],[LOT]])</f>
        <v>A085M07</v>
      </c>
      <c r="H617" t="s">
        <v>2547</v>
      </c>
      <c r="I617" t="str">
        <f>INDEX(Bd_PF!$E:$E,MATCH(Tab_SuiviOF[[#This Row],[REFERENCE]],Bd_PF!$C:$C,0))</f>
        <v>Pré-mix purée grand-mère salée "nouvelle recette"</v>
      </c>
      <c r="J617" t="str">
        <f>INDEX(Bd_PF!$D:$D,MATCH(Tab_SuiviOF[[#This Row],[REFERENCE]],Bd_PF!$C:$C,0))</f>
        <v>XMP736</v>
      </c>
      <c r="K617" s="4">
        <f>INDEX(Bd_PF!$I:$I,MATCH(Tab_SuiviOF[[#This Row],[REFERENCE]],Bd_PF!$C:$C,0))</f>
        <v>0</v>
      </c>
      <c r="L617" t="str">
        <f>INDEX(Bd_PF!$J:$J,MATCH(Tab_SuiviOF[[#This Row],[REFERENCE]],Bd_PF!$C:$C,0))</f>
        <v>Pesée/mélange</v>
      </c>
      <c r="M617" t="str">
        <f>INDEX(Bd_PF!$K:$K,MATCH(Tab_SuiviOF[[#This Row],[REFERENCE]],Bd_PF!$C:$C,0))</f>
        <v>Purée</v>
      </c>
      <c r="N617" s="3">
        <v>43185</v>
      </c>
      <c r="O617" s="3">
        <v>43185</v>
      </c>
      <c r="P617" s="5">
        <f>YEAR(Tab_SuiviOF[[#This Row],[DATEFINREVISEE]])</f>
        <v>2018</v>
      </c>
      <c r="Q617" s="5">
        <f>MONTH(Tab_SuiviOF[[#This Row],[DATEFINREVISEE]])</f>
        <v>3</v>
      </c>
      <c r="R617" s="5">
        <f>WEEKNUM(Tab_SuiviOF[[#This Row],[DATEFINREVISEE]],21)</f>
        <v>13</v>
      </c>
      <c r="S617">
        <v>500</v>
      </c>
      <c r="T617">
        <v>500</v>
      </c>
      <c r="U617">
        <v>506.3</v>
      </c>
      <c r="V617" s="4">
        <f>Tab_SuiviOF[[#This Row],[QTEBL]]*Tab_SuiviOF[[#This Row],[POIDS NET]]</f>
        <v>0</v>
      </c>
      <c r="W617" s="4">
        <f>IFERROR(INDEX(Bd_MÉLANGES!$I:$I,MATCH('Bd_FABRICATIONS PF'!$G:$G,Bd_MÉLANGES!$J:$J,0)),0)</f>
        <v>0</v>
      </c>
      <c r="X617" s="4">
        <f>IFERROR(INDEX(Bd_MÉLANGES!$K:$K,MATCH(Tab_SuiviOF[[#This Row],[LOT A PRENDRE EN COMPTE]],Bd_MÉLANGES!$J:$J,0)),0)</f>
        <v>0</v>
      </c>
    </row>
    <row r="618" spans="1:24" hidden="1" x14ac:dyDescent="0.2">
      <c r="A618">
        <v>102</v>
      </c>
      <c r="B618">
        <v>5</v>
      </c>
      <c r="C618">
        <v>41951</v>
      </c>
      <c r="D618">
        <v>693875</v>
      </c>
      <c r="E618">
        <v>46776</v>
      </c>
      <c r="F618" t="str">
        <f t="array" ref="F618">INDEX(Bd_VENTILATIONS!$G:$G,MATCH(Tab_SuiviOF[[#This Row],[REFERENCE]]&amp;Tab_SuiviOF[[#This Row],[BLNO]],Bd_VENTILATIONS!$F:$F&amp;Bd_VENTILATIONS!$D:$D,0))</f>
        <v>A085M05-1</v>
      </c>
      <c r="G618" t="str">
        <f>IFERROR(MID(Tab_SuiviOF[[#This Row],[LOT]],1,SEARCH("-",Tab_SuiviOF[[#This Row],[LOT]])-1),Tab_SuiviOF[[#This Row],[LOT]])</f>
        <v>A085M05</v>
      </c>
      <c r="H618" t="s">
        <v>926</v>
      </c>
      <c r="I618" t="str">
        <f>INDEX(Bd_PF!$E:$E,MATCH(Tab_SuiviOF[[#This Row],[REFERENCE]],Bd_PF!$C:$C,0))</f>
        <v>Protinut bte 0kg500 "TOL"</v>
      </c>
      <c r="J618" t="str">
        <f>INDEX(Bd_PF!$D:$D,MATCH(Tab_SuiviOF[[#This Row],[REFERENCE]],Bd_PF!$C:$C,0))</f>
        <v>SF00841</v>
      </c>
      <c r="K618" s="4">
        <f>INDEX(Bd_PF!$I:$I,MATCH(Tab_SuiviOF[[#This Row],[REFERENCE]],Bd_PF!$C:$C,0))</f>
        <v>0.5</v>
      </c>
      <c r="L618" t="str">
        <f>INDEX(Bd_PF!$J:$J,MATCH(Tab_SuiviOF[[#This Row],[REFERENCE]],Bd_PF!$C:$C,0))</f>
        <v>OTS</v>
      </c>
      <c r="M618" t="str">
        <f>INDEX(Bd_PF!$K:$K,MATCH(Tab_SuiviOF[[#This Row],[REFERENCE]],Bd_PF!$C:$C,0))</f>
        <v>Produit pesé</v>
      </c>
      <c r="N618" s="3">
        <v>43186</v>
      </c>
      <c r="O618" s="3">
        <v>43186</v>
      </c>
      <c r="P618" s="5">
        <f>YEAR(Tab_SuiviOF[[#This Row],[DATEFINREVISEE]])</f>
        <v>2018</v>
      </c>
      <c r="Q618" s="5">
        <f>MONTH(Tab_SuiviOF[[#This Row],[DATEFINREVISEE]])</f>
        <v>3</v>
      </c>
      <c r="R618" s="5">
        <f>WEEKNUM(Tab_SuiviOF[[#This Row],[DATEFINREVISEE]],21)</f>
        <v>13</v>
      </c>
      <c r="S618">
        <v>810</v>
      </c>
      <c r="T618">
        <v>810</v>
      </c>
      <c r="U618">
        <v>810</v>
      </c>
      <c r="V618" s="4">
        <f>Tab_SuiviOF[[#This Row],[QTEBL]]*Tab_SuiviOF[[#This Row],[POIDS NET]]</f>
        <v>405</v>
      </c>
      <c r="W618" s="4">
        <f>IFERROR(INDEX(Bd_MÉLANGES!$I:$I,MATCH('Bd_FABRICATIONS PF'!$G:$G,Bd_MÉLANGES!$J:$J,0)),0)</f>
        <v>404.1</v>
      </c>
      <c r="X618" s="4">
        <f>IFERROR(INDEX(Bd_MÉLANGES!$K:$K,MATCH(Tab_SuiviOF[[#This Row],[LOT A PRENDRE EN COMPTE]],Bd_MÉLANGES!$J:$J,0)),0)</f>
        <v>405</v>
      </c>
    </row>
    <row r="619" spans="1:24" hidden="1" x14ac:dyDescent="0.2">
      <c r="A619">
        <v>102</v>
      </c>
      <c r="B619">
        <v>5</v>
      </c>
      <c r="C619">
        <v>41953</v>
      </c>
      <c r="D619">
        <v>693884</v>
      </c>
      <c r="E619">
        <v>46783</v>
      </c>
      <c r="F619" t="str">
        <f t="array" ref="F619">INDEX(Bd_VENTILATIONS!$G:$G,MATCH(Tab_SuiviOF[[#This Row],[REFERENCE]]&amp;Tab_SuiviOF[[#This Row],[BLNO]],Bd_VENTILATIONS!$F:$F&amp;Bd_VENTILATIONS!$D:$D,0))</f>
        <v>A085M06-1</v>
      </c>
      <c r="G619" t="str">
        <f>IFERROR(MID(Tab_SuiviOF[[#This Row],[LOT]],1,SEARCH("-",Tab_SuiviOF[[#This Row],[LOT]])-1),Tab_SuiviOF[[#This Row],[LOT]])</f>
        <v>A085M06</v>
      </c>
      <c r="H619" t="s">
        <v>926</v>
      </c>
      <c r="I619" t="str">
        <f>INDEX(Bd_PF!$E:$E,MATCH(Tab_SuiviOF[[#This Row],[REFERENCE]],Bd_PF!$C:$C,0))</f>
        <v>Protinut bte 0kg500 "TOL"</v>
      </c>
      <c r="J619" t="str">
        <f>INDEX(Bd_PF!$D:$D,MATCH(Tab_SuiviOF[[#This Row],[REFERENCE]],Bd_PF!$C:$C,0))</f>
        <v>SF00841</v>
      </c>
      <c r="K619" s="4">
        <f>INDEX(Bd_PF!$I:$I,MATCH(Tab_SuiviOF[[#This Row],[REFERENCE]],Bd_PF!$C:$C,0))</f>
        <v>0.5</v>
      </c>
      <c r="L619" t="str">
        <f>INDEX(Bd_PF!$J:$J,MATCH(Tab_SuiviOF[[#This Row],[REFERENCE]],Bd_PF!$C:$C,0))</f>
        <v>OTS</v>
      </c>
      <c r="M619" t="str">
        <f>INDEX(Bd_PF!$K:$K,MATCH(Tab_SuiviOF[[#This Row],[REFERENCE]],Bd_PF!$C:$C,0))</f>
        <v>Produit pesé</v>
      </c>
      <c r="N619" s="3">
        <v>43186</v>
      </c>
      <c r="O619" s="3">
        <v>43186</v>
      </c>
      <c r="P619" s="5">
        <f>YEAR(Tab_SuiviOF[[#This Row],[DATEFINREVISEE]])</f>
        <v>2018</v>
      </c>
      <c r="Q619" s="5">
        <f>MONTH(Tab_SuiviOF[[#This Row],[DATEFINREVISEE]])</f>
        <v>3</v>
      </c>
      <c r="R619" s="5">
        <f>WEEKNUM(Tab_SuiviOF[[#This Row],[DATEFINREVISEE]],21)</f>
        <v>13</v>
      </c>
      <c r="S619">
        <v>810</v>
      </c>
      <c r="T619">
        <v>810</v>
      </c>
      <c r="U619">
        <v>811</v>
      </c>
      <c r="V619" s="4">
        <f>Tab_SuiviOF[[#This Row],[QTEBL]]*Tab_SuiviOF[[#This Row],[POIDS NET]]</f>
        <v>405.5</v>
      </c>
      <c r="W619" s="4">
        <f>IFERROR(INDEX(Bd_MÉLANGES!$I:$I,MATCH('Bd_FABRICATIONS PF'!$G:$G,Bd_MÉLANGES!$J:$J,0)),0)</f>
        <v>409.5</v>
      </c>
      <c r="X619" s="4">
        <f>IFERROR(INDEX(Bd_MÉLANGES!$K:$K,MATCH(Tab_SuiviOF[[#This Row],[LOT A PRENDRE EN COMPTE]],Bd_MÉLANGES!$J:$J,0)),0)</f>
        <v>405</v>
      </c>
    </row>
    <row r="620" spans="1:24" hidden="1" x14ac:dyDescent="0.2">
      <c r="A620">
        <v>102</v>
      </c>
      <c r="B620">
        <v>5</v>
      </c>
      <c r="C620">
        <v>41961</v>
      </c>
      <c r="D620">
        <v>693956</v>
      </c>
      <c r="E620">
        <v>46782</v>
      </c>
      <c r="F620" t="str">
        <f t="array" ref="F620">INDEX(Bd_VENTILATIONS!$G:$G,MATCH(Tab_SuiviOF[[#This Row],[REFERENCE]]&amp;Tab_SuiviOF[[#This Row],[BLNO]],Bd_VENTILATIONS!$F:$F&amp;Bd_VENTILATIONS!$D:$D,0))</f>
        <v>A085M04-3</v>
      </c>
      <c r="G620" t="str">
        <f>IFERROR(MID(Tab_SuiviOF[[#This Row],[LOT]],1,SEARCH("-",Tab_SuiviOF[[#This Row],[LOT]])-1),Tab_SuiviOF[[#This Row],[LOT]])</f>
        <v>A085M04</v>
      </c>
      <c r="H620" t="s">
        <v>774</v>
      </c>
      <c r="I620" t="str">
        <f>INDEX(Bd_PF!$E:$E,MATCH(Tab_SuiviOF[[#This Row],[REFERENCE]],Bd_PF!$C:$C,0))</f>
        <v>Eau gélifiée parfum menthe édulcoré sachet 25 g "Tonus Line"</v>
      </c>
      <c r="J620" t="str">
        <f>INDEX(Bd_PF!$D:$D,MATCH(Tab_SuiviOF[[#This Row],[REFERENCE]],Bd_PF!$C:$C,0))</f>
        <v>SF00633</v>
      </c>
      <c r="K620" s="4">
        <f>INDEX(Bd_PF!$I:$I,MATCH(Tab_SuiviOF[[#This Row],[REFERENCE]],Bd_PF!$C:$C,0))</f>
        <v>2.5000000000000001E-2</v>
      </c>
      <c r="L620" t="str">
        <f>INDEX(Bd_PF!$J:$J,MATCH(Tab_SuiviOF[[#This Row],[REFERENCE]],Bd_PF!$C:$C,0))</f>
        <v>Rovema</v>
      </c>
      <c r="M620" t="str">
        <f>INDEX(Bd_PF!$K:$K,MATCH(Tab_SuiviOF[[#This Row],[REFERENCE]],Bd_PF!$C:$C,0))</f>
        <v>Produit pesé</v>
      </c>
      <c r="N620" s="3">
        <v>43186</v>
      </c>
      <c r="O620" s="3">
        <v>43186</v>
      </c>
      <c r="P620" s="5">
        <f>YEAR(Tab_SuiviOF[[#This Row],[DATEFINREVISEE]])</f>
        <v>2018</v>
      </c>
      <c r="Q620" s="5">
        <f>MONTH(Tab_SuiviOF[[#This Row],[DATEFINREVISEE]])</f>
        <v>3</v>
      </c>
      <c r="R620" s="5">
        <f>WEEKNUM(Tab_SuiviOF[[#This Row],[DATEFINREVISEE]],21)</f>
        <v>13</v>
      </c>
      <c r="S620">
        <v>5184</v>
      </c>
      <c r="T620">
        <v>5184</v>
      </c>
      <c r="U620">
        <v>5116</v>
      </c>
      <c r="V620" s="4">
        <f>Tab_SuiviOF[[#This Row],[QTEBL]]*Tab_SuiviOF[[#This Row],[POIDS NET]]</f>
        <v>127.9</v>
      </c>
      <c r="W620" s="4">
        <f>IFERROR(INDEX(Bd_MÉLANGES!$I:$I,MATCH('Bd_FABRICATIONS PF'!$G:$G,Bd_MÉLANGES!$J:$J,0)),0)</f>
        <v>130.5</v>
      </c>
      <c r="X620" s="4">
        <f>IFERROR(INDEX(Bd_MÉLANGES!$K:$K,MATCH(Tab_SuiviOF[[#This Row],[LOT A PRENDRE EN COMPTE]],Bd_MÉLANGES!$J:$J,0)),0)</f>
        <v>130</v>
      </c>
    </row>
    <row r="621" spans="1:24" hidden="1" x14ac:dyDescent="0.2">
      <c r="A621">
        <v>102</v>
      </c>
      <c r="B621">
        <v>5</v>
      </c>
      <c r="C621">
        <v>41966</v>
      </c>
      <c r="D621">
        <v>693994</v>
      </c>
      <c r="E621">
        <v>46770</v>
      </c>
      <c r="F621" t="str">
        <f t="array" ref="F621">INDEX(Bd_VENTILATIONS!$G:$G,MATCH(Tab_SuiviOF[[#This Row],[REFERENCE]]&amp;Tab_SuiviOF[[#This Row],[BLNO]],Bd_VENTILATIONS!$F:$F&amp;Bd_VENTILATIONS!$D:$D,0))</f>
        <v>A082M02-1</v>
      </c>
      <c r="G621" t="str">
        <f>IFERROR(MID(Tab_SuiviOF[[#This Row],[LOT]],1,SEARCH("-",Tab_SuiviOF[[#This Row],[LOT]])-1),Tab_SuiviOF[[#This Row],[LOT]])</f>
        <v>A082M02</v>
      </c>
      <c r="H621" t="s">
        <v>951</v>
      </c>
      <c r="I621" t="str">
        <f>INDEX(Bd_PF!$E:$E,MATCH(Tab_SuiviOF[[#This Row],[REFERENCE]],Bd_PF!$C:$C,0))</f>
        <v>Eau gélifiée parfum abricot sucré boite 800 g "Tonus Line"</v>
      </c>
      <c r="J621" t="str">
        <f>INDEX(Bd_PF!$D:$D,MATCH(Tab_SuiviOF[[#This Row],[REFERENCE]],Bd_PF!$C:$C,0))</f>
        <v>SF00711</v>
      </c>
      <c r="K621" s="4">
        <f>INDEX(Bd_PF!$I:$I,MATCH(Tab_SuiviOF[[#This Row],[REFERENCE]],Bd_PF!$C:$C,0))</f>
        <v>0.8</v>
      </c>
      <c r="L621" t="str">
        <f>INDEX(Bd_PF!$J:$J,MATCH(Tab_SuiviOF[[#This Row],[REFERENCE]],Bd_PF!$C:$C,0))</f>
        <v>OTS</v>
      </c>
      <c r="M621" t="str">
        <f>INDEX(Bd_PF!$K:$K,MATCH(Tab_SuiviOF[[#This Row],[REFERENCE]],Bd_PF!$C:$C,0))</f>
        <v>Produit pesé</v>
      </c>
      <c r="N621" s="3">
        <v>43186</v>
      </c>
      <c r="O621" s="3">
        <v>43186</v>
      </c>
      <c r="P621" s="5">
        <f>YEAR(Tab_SuiviOF[[#This Row],[DATEFINREVISEE]])</f>
        <v>2018</v>
      </c>
      <c r="Q621" s="5">
        <f>MONTH(Tab_SuiviOF[[#This Row],[DATEFINREVISEE]])</f>
        <v>3</v>
      </c>
      <c r="R621" s="5">
        <f>WEEKNUM(Tab_SuiviOF[[#This Row],[DATEFINREVISEE]],21)</f>
        <v>13</v>
      </c>
      <c r="S621">
        <v>648</v>
      </c>
      <c r="T621">
        <v>648</v>
      </c>
      <c r="U621">
        <v>132</v>
      </c>
      <c r="V621" s="4">
        <f>Tab_SuiviOF[[#This Row],[QTEBL]]*Tab_SuiviOF[[#This Row],[POIDS NET]]</f>
        <v>105.60000000000001</v>
      </c>
      <c r="W621" s="4">
        <f>IFERROR(INDEX(Bd_MÉLANGES!$I:$I,MATCH('Bd_FABRICATIONS PF'!$G:$G,Bd_MÉLANGES!$J:$J,0)),0)</f>
        <v>515.4</v>
      </c>
      <c r="X621" s="4">
        <f>IFERROR(INDEX(Bd_MÉLANGES!$K:$K,MATCH(Tab_SuiviOF[[#This Row],[LOT A PRENDRE EN COMPTE]],Bd_MÉLANGES!$J:$J,0)),0)</f>
        <v>519.00000000000011</v>
      </c>
    </row>
    <row r="622" spans="1:24" hidden="1" x14ac:dyDescent="0.2">
      <c r="A622">
        <v>102</v>
      </c>
      <c r="B622">
        <v>5</v>
      </c>
      <c r="C622">
        <v>41968</v>
      </c>
      <c r="D622">
        <v>694009</v>
      </c>
      <c r="E622">
        <v>46781</v>
      </c>
      <c r="F622" t="str">
        <f t="array" ref="F622">INDEX(Bd_VENTILATIONS!$G:$G,MATCH(Tab_SuiviOF[[#This Row],[REFERENCE]]&amp;Tab_SuiviOF[[#This Row],[BLNO]],Bd_VENTILATIONS!$F:$F&amp;Bd_VENTILATIONS!$D:$D,0))</f>
        <v>A082M04-2</v>
      </c>
      <c r="G622" t="str">
        <f>IFERROR(MID(Tab_SuiviOF[[#This Row],[LOT]],1,SEARCH("-",Tab_SuiviOF[[#This Row],[LOT]])-1),Tab_SuiviOF[[#This Row],[LOT]])</f>
        <v>A082M04</v>
      </c>
      <c r="H622" t="s">
        <v>1041</v>
      </c>
      <c r="I622" t="str">
        <f>INDEX(Bd_PF!$E:$E,MATCH(Tab_SuiviOF[[#This Row],[REFERENCE]],Bd_PF!$C:$C,0))</f>
        <v>Eau gélifiée parfum abricot sucré sachet 80g  "Tonus Line"</v>
      </c>
      <c r="J622" t="str">
        <f>INDEX(Bd_PF!$D:$D,MATCH(Tab_SuiviOF[[#This Row],[REFERENCE]],Bd_PF!$C:$C,0))</f>
        <v>SF00711</v>
      </c>
      <c r="K622" s="4">
        <f>INDEX(Bd_PF!$I:$I,MATCH(Tab_SuiviOF[[#This Row],[REFERENCE]],Bd_PF!$C:$C,0))</f>
        <v>0.08</v>
      </c>
      <c r="L622" t="str">
        <f>INDEX(Bd_PF!$J:$J,MATCH(Tab_SuiviOF[[#This Row],[REFERENCE]],Bd_PF!$C:$C,0))</f>
        <v>Tecse</v>
      </c>
      <c r="M622" t="str">
        <f>INDEX(Bd_PF!$K:$K,MATCH(Tab_SuiviOF[[#This Row],[REFERENCE]],Bd_PF!$C:$C,0))</f>
        <v>Produit pesé</v>
      </c>
      <c r="N622" s="3">
        <v>43186</v>
      </c>
      <c r="O622" s="3">
        <v>43186</v>
      </c>
      <c r="P622" s="5">
        <f>YEAR(Tab_SuiviOF[[#This Row],[DATEFINREVISEE]])</f>
        <v>2018</v>
      </c>
      <c r="Q622" s="5">
        <f>MONTH(Tab_SuiviOF[[#This Row],[DATEFINREVISEE]])</f>
        <v>3</v>
      </c>
      <c r="R622" s="5">
        <f>WEEKNUM(Tab_SuiviOF[[#This Row],[DATEFINREVISEE]],21)</f>
        <v>13</v>
      </c>
      <c r="S622">
        <v>2592</v>
      </c>
      <c r="T622">
        <v>2592</v>
      </c>
      <c r="U622">
        <v>2585</v>
      </c>
      <c r="V622" s="4">
        <f>Tab_SuiviOF[[#This Row],[QTEBL]]*Tab_SuiviOF[[#This Row],[POIDS NET]]</f>
        <v>206.8</v>
      </c>
      <c r="W622" s="4">
        <f>IFERROR(INDEX(Bd_MÉLANGES!$I:$I,MATCH('Bd_FABRICATIONS PF'!$G:$G,Bd_MÉLANGES!$J:$J,0)),0)</f>
        <v>211.5</v>
      </c>
      <c r="X622" s="4">
        <f>IFERROR(INDEX(Bd_MÉLANGES!$K:$K,MATCH(Tab_SuiviOF[[#This Row],[LOT A PRENDRE EN COMPTE]],Bd_MÉLANGES!$J:$J,0)),0)</f>
        <v>208</v>
      </c>
    </row>
    <row r="623" spans="1:24" hidden="1" x14ac:dyDescent="0.2">
      <c r="A623">
        <v>102</v>
      </c>
      <c r="B623">
        <v>5</v>
      </c>
      <c r="C623">
        <v>41978</v>
      </c>
      <c r="D623">
        <v>694076</v>
      </c>
      <c r="E623">
        <v>46764</v>
      </c>
      <c r="F623" t="str">
        <f t="array" ref="F623">INDEX(Bd_VENTILATIONS!$G:$G,MATCH(Tab_SuiviOF[[#This Row],[REFERENCE]]&amp;Tab_SuiviOF[[#This Row],[BLNO]],Bd_VENTILATIONS!$F:$F&amp;Bd_VENTILATIONS!$D:$D,0))</f>
        <v>A082M01-3</v>
      </c>
      <c r="G623" t="str">
        <f>IFERROR(MID(Tab_SuiviOF[[#This Row],[LOT]],1,SEARCH("-",Tab_SuiviOF[[#This Row],[LOT]])-1),Tab_SuiviOF[[#This Row],[LOT]])</f>
        <v>A082M01</v>
      </c>
      <c r="H623" t="s">
        <v>1114</v>
      </c>
      <c r="I623" t="str">
        <f>INDEX(Bd_PF!$E:$E,MATCH(Tab_SuiviOF[[#This Row],[REFERENCE]],Bd_PF!$C:$C,0))</f>
        <v>Eau gélifiée parfum abricot édulcoré sachet 25 g "Tonus Line"</v>
      </c>
      <c r="J623" t="str">
        <f>INDEX(Bd_PF!$D:$D,MATCH(Tab_SuiviOF[[#This Row],[REFERENCE]],Bd_PF!$C:$C,0))</f>
        <v>SF00722</v>
      </c>
      <c r="K623" s="4">
        <f>INDEX(Bd_PF!$I:$I,MATCH(Tab_SuiviOF[[#This Row],[REFERENCE]],Bd_PF!$C:$C,0))</f>
        <v>2.5000000000000001E-2</v>
      </c>
      <c r="L623" t="str">
        <f>INDEX(Bd_PF!$J:$J,MATCH(Tab_SuiviOF[[#This Row],[REFERENCE]],Bd_PF!$C:$C,0))</f>
        <v>Rovema</v>
      </c>
      <c r="M623" t="str">
        <f>INDEX(Bd_PF!$K:$K,MATCH(Tab_SuiviOF[[#This Row],[REFERENCE]],Bd_PF!$C:$C,0))</f>
        <v>Produit pesé</v>
      </c>
      <c r="N623" s="3">
        <v>43185</v>
      </c>
      <c r="O623" s="3">
        <v>43186</v>
      </c>
      <c r="P623" s="5">
        <f>YEAR(Tab_SuiviOF[[#This Row],[DATEFINREVISEE]])</f>
        <v>2018</v>
      </c>
      <c r="Q623" s="5">
        <f>MONTH(Tab_SuiviOF[[#This Row],[DATEFINREVISEE]])</f>
        <v>3</v>
      </c>
      <c r="R623" s="5">
        <f>WEEKNUM(Tab_SuiviOF[[#This Row],[DATEFINREVISEE]],21)</f>
        <v>13</v>
      </c>
      <c r="S623">
        <v>10368</v>
      </c>
      <c r="T623">
        <v>10368</v>
      </c>
      <c r="U623">
        <v>10150</v>
      </c>
      <c r="V623" s="4">
        <f>Tab_SuiviOF[[#This Row],[QTEBL]]*Tab_SuiviOF[[#This Row],[POIDS NET]]</f>
        <v>253.75</v>
      </c>
      <c r="W623" s="4">
        <f>IFERROR(INDEX(Bd_MÉLANGES!$I:$I,MATCH('Bd_FABRICATIONS PF'!$G:$G,Bd_MÉLANGES!$J:$J,0)),0)</f>
        <v>260</v>
      </c>
      <c r="X623" s="4">
        <f>IFERROR(INDEX(Bd_MÉLANGES!$K:$K,MATCH(Tab_SuiviOF[[#This Row],[LOT A PRENDRE EN COMPTE]],Bd_MÉLANGES!$J:$J,0)),0)</f>
        <v>260</v>
      </c>
    </row>
    <row r="624" spans="1:24" hidden="1" x14ac:dyDescent="0.2">
      <c r="A624">
        <v>102</v>
      </c>
      <c r="B624">
        <v>5</v>
      </c>
      <c r="C624">
        <v>42040</v>
      </c>
      <c r="D624">
        <v>694931</v>
      </c>
      <c r="E624">
        <v>46777</v>
      </c>
      <c r="F624" t="str">
        <f t="array" ref="F624">INDEX(Bd_VENTILATIONS!$G:$G,MATCH(Tab_SuiviOF[[#This Row],[REFERENCE]]&amp;Tab_SuiviOF[[#This Row],[BLNO]],Bd_VENTILATIONS!$F:$F&amp;Bd_VENTILATIONS!$D:$D,0))</f>
        <v>A085M02-3</v>
      </c>
      <c r="G624" t="str">
        <f>IFERROR(MID(Tab_SuiviOF[[#This Row],[LOT]],1,SEARCH("-",Tab_SuiviOF[[#This Row],[LOT]])-1),Tab_SuiviOF[[#This Row],[LOT]])</f>
        <v>A085M02</v>
      </c>
      <c r="H624" t="s">
        <v>1122</v>
      </c>
      <c r="I624" t="str">
        <f>INDEX(Bd_PF!$E:$E,MATCH(Tab_SuiviOF[[#This Row],[REFERENCE]],Bd_PF!$C:$C,0))</f>
        <v>Eau gélifiée parfum fruits rouges édulcoré sachet 25 g "Tonus Line"</v>
      </c>
      <c r="J624" t="str">
        <f>INDEX(Bd_PF!$D:$D,MATCH(Tab_SuiviOF[[#This Row],[REFERENCE]],Bd_PF!$C:$C,0))</f>
        <v>SF00724</v>
      </c>
      <c r="K624" s="4">
        <f>INDEX(Bd_PF!$I:$I,MATCH(Tab_SuiviOF[[#This Row],[REFERENCE]],Bd_PF!$C:$C,0))</f>
        <v>2.5000000000000001E-2</v>
      </c>
      <c r="L624" t="str">
        <f>INDEX(Bd_PF!$J:$J,MATCH(Tab_SuiviOF[[#This Row],[REFERENCE]],Bd_PF!$C:$C,0))</f>
        <v>Rovema</v>
      </c>
      <c r="M624" t="str">
        <f>INDEX(Bd_PF!$K:$K,MATCH(Tab_SuiviOF[[#This Row],[REFERENCE]],Bd_PF!$C:$C,0))</f>
        <v>Produit pesé</v>
      </c>
      <c r="N624" s="3">
        <v>43186</v>
      </c>
      <c r="O624" s="3">
        <v>43186</v>
      </c>
      <c r="P624" s="5">
        <f>YEAR(Tab_SuiviOF[[#This Row],[DATEFINREVISEE]])</f>
        <v>2018</v>
      </c>
      <c r="Q624" s="5">
        <f>MONTH(Tab_SuiviOF[[#This Row],[DATEFINREVISEE]])</f>
        <v>3</v>
      </c>
      <c r="R624" s="5">
        <f>WEEKNUM(Tab_SuiviOF[[#This Row],[DATEFINREVISEE]],21)</f>
        <v>13</v>
      </c>
      <c r="S624">
        <v>10368</v>
      </c>
      <c r="T624">
        <v>10368</v>
      </c>
      <c r="U624">
        <v>10149</v>
      </c>
      <c r="V624" s="4">
        <f>Tab_SuiviOF[[#This Row],[QTEBL]]*Tab_SuiviOF[[#This Row],[POIDS NET]]</f>
        <v>253.72500000000002</v>
      </c>
      <c r="W624" s="4">
        <f>IFERROR(INDEX(Bd_MÉLANGES!$I:$I,MATCH('Bd_FABRICATIONS PF'!$G:$G,Bd_MÉLANGES!$J:$J,0)),0)</f>
        <v>260.7</v>
      </c>
      <c r="X624" s="4">
        <f>IFERROR(INDEX(Bd_MÉLANGES!$K:$K,MATCH(Tab_SuiviOF[[#This Row],[LOT A PRENDRE EN COMPTE]],Bd_MÉLANGES!$J:$J,0)),0)</f>
        <v>260.01</v>
      </c>
    </row>
    <row r="625" spans="1:24" hidden="1" x14ac:dyDescent="0.2">
      <c r="A625">
        <v>102</v>
      </c>
      <c r="B625">
        <v>5</v>
      </c>
      <c r="C625">
        <v>42107</v>
      </c>
      <c r="D625">
        <v>695559</v>
      </c>
      <c r="E625">
        <v>46763</v>
      </c>
      <c r="F625" t="str">
        <f t="array" ref="F625">INDEX(Bd_VENTILATIONS!$G:$G,MATCH(Tab_SuiviOF[[#This Row],[REFERENCE]]&amp;Tab_SuiviOF[[#This Row],[BLNO]],Bd_VENTILATIONS!$F:$F&amp;Bd_VENTILATIONS!$D:$D,0))</f>
        <v>A081M05-2</v>
      </c>
      <c r="G625" t="str">
        <f>IFERROR(MID(Tab_SuiviOF[[#This Row],[LOT]],1,SEARCH("-",Tab_SuiviOF[[#This Row],[LOT]])-1),Tab_SuiviOF[[#This Row],[LOT]])</f>
        <v>A081M05</v>
      </c>
      <c r="H625" t="s">
        <v>1139</v>
      </c>
      <c r="I625" t="str">
        <f>INDEX(Bd_PF!$E:$E,MATCH(Tab_SuiviOF[[#This Row],[REFERENCE]],Bd_PF!$C:$C,0))</f>
        <v>Gel' Ami - sac 1 kg - "Tonus Line"</v>
      </c>
      <c r="J625" t="str">
        <f>INDEX(Bd_PF!$D:$D,MATCH(Tab_SuiviOF[[#This Row],[REFERENCE]],Bd_PF!$C:$C,0))</f>
        <v>SF01122</v>
      </c>
      <c r="K625" s="4">
        <f>INDEX(Bd_PF!$I:$I,MATCH(Tab_SuiviOF[[#This Row],[REFERENCE]],Bd_PF!$C:$C,0))</f>
        <v>1</v>
      </c>
      <c r="L625" t="str">
        <f>INDEX(Bd_PF!$J:$J,MATCH(Tab_SuiviOF[[#This Row],[REFERENCE]],Bd_PF!$C:$C,0))</f>
        <v>Tecse</v>
      </c>
      <c r="M625" t="str">
        <f>INDEX(Bd_PF!$K:$K,MATCH(Tab_SuiviOF[[#This Row],[REFERENCE]],Bd_PF!$C:$C,0))</f>
        <v>Produit pesé</v>
      </c>
      <c r="N625" s="3">
        <v>43185</v>
      </c>
      <c r="O625" s="3">
        <v>43186</v>
      </c>
      <c r="P625" s="5">
        <f>YEAR(Tab_SuiviOF[[#This Row],[DATEFINREVISEE]])</f>
        <v>2018</v>
      </c>
      <c r="Q625" s="5">
        <f>MONTH(Tab_SuiviOF[[#This Row],[DATEFINREVISEE]])</f>
        <v>3</v>
      </c>
      <c r="R625" s="5">
        <f>WEEKNUM(Tab_SuiviOF[[#This Row],[DATEFINREVISEE]],21)</f>
        <v>13</v>
      </c>
      <c r="S625">
        <v>425</v>
      </c>
      <c r="T625">
        <v>425</v>
      </c>
      <c r="U625">
        <v>420</v>
      </c>
      <c r="V625" s="4">
        <f>Tab_SuiviOF[[#This Row],[QTEBL]]*Tab_SuiviOF[[#This Row],[POIDS NET]]</f>
        <v>420</v>
      </c>
      <c r="W625" s="4">
        <f>IFERROR(INDEX(Bd_MÉLANGES!$I:$I,MATCH('Bd_FABRICATIONS PF'!$G:$G,Bd_MÉLANGES!$J:$J,0)),0)</f>
        <v>425.6</v>
      </c>
      <c r="X625" s="4">
        <f>IFERROR(INDEX(Bd_MÉLANGES!$K:$K,MATCH(Tab_SuiviOF[[#This Row],[LOT A PRENDRE EN COMPTE]],Bd_MÉLANGES!$J:$J,0)),0)</f>
        <v>423</v>
      </c>
    </row>
    <row r="626" spans="1:24" hidden="1" x14ac:dyDescent="0.2">
      <c r="A626">
        <v>102</v>
      </c>
      <c r="B626">
        <v>5</v>
      </c>
      <c r="C626">
        <v>42108</v>
      </c>
      <c r="D626">
        <v>695586</v>
      </c>
      <c r="E626">
        <v>46766</v>
      </c>
      <c r="F626" t="str">
        <f t="array" ref="F626">INDEX(Bd_VENTILATIONS!$G:$G,MATCH(Tab_SuiviOF[[#This Row],[REFERENCE]]&amp;Tab_SuiviOF[[#This Row],[BLNO]],Bd_VENTILATIONS!$F:$F&amp;Bd_VENTILATIONS!$D:$D,0))</f>
        <v>A081M06-2</v>
      </c>
      <c r="G626" t="str">
        <f>IFERROR(MID(Tab_SuiviOF[[#This Row],[LOT]],1,SEARCH("-",Tab_SuiviOF[[#This Row],[LOT]])-1),Tab_SuiviOF[[#This Row],[LOT]])</f>
        <v>A081M06</v>
      </c>
      <c r="H626" t="s">
        <v>1139</v>
      </c>
      <c r="I626" t="str">
        <f>INDEX(Bd_PF!$E:$E,MATCH(Tab_SuiviOF[[#This Row],[REFERENCE]],Bd_PF!$C:$C,0))</f>
        <v>Gel' Ami - sac 1 kg - "Tonus Line"</v>
      </c>
      <c r="J626" t="str">
        <f>INDEX(Bd_PF!$D:$D,MATCH(Tab_SuiviOF[[#This Row],[REFERENCE]],Bd_PF!$C:$C,0))</f>
        <v>SF01122</v>
      </c>
      <c r="K626" s="4">
        <f>INDEX(Bd_PF!$I:$I,MATCH(Tab_SuiviOF[[#This Row],[REFERENCE]],Bd_PF!$C:$C,0))</f>
        <v>1</v>
      </c>
      <c r="L626" t="str">
        <f>INDEX(Bd_PF!$J:$J,MATCH(Tab_SuiviOF[[#This Row],[REFERENCE]],Bd_PF!$C:$C,0))</f>
        <v>Tecse</v>
      </c>
      <c r="M626" t="str">
        <f>INDEX(Bd_PF!$K:$K,MATCH(Tab_SuiviOF[[#This Row],[REFERENCE]],Bd_PF!$C:$C,0))</f>
        <v>Produit pesé</v>
      </c>
      <c r="N626" s="3">
        <v>43186</v>
      </c>
      <c r="O626" s="3">
        <v>43186</v>
      </c>
      <c r="P626" s="5">
        <f>YEAR(Tab_SuiviOF[[#This Row],[DATEFINREVISEE]])</f>
        <v>2018</v>
      </c>
      <c r="Q626" s="5">
        <f>MONTH(Tab_SuiviOF[[#This Row],[DATEFINREVISEE]])</f>
        <v>3</v>
      </c>
      <c r="R626" s="5">
        <f>WEEKNUM(Tab_SuiviOF[[#This Row],[DATEFINREVISEE]],21)</f>
        <v>13</v>
      </c>
      <c r="S626">
        <v>423</v>
      </c>
      <c r="T626">
        <v>423</v>
      </c>
      <c r="U626">
        <v>420</v>
      </c>
      <c r="V626" s="4">
        <f>Tab_SuiviOF[[#This Row],[QTEBL]]*Tab_SuiviOF[[#This Row],[POIDS NET]]</f>
        <v>420</v>
      </c>
      <c r="W626" s="4">
        <f>IFERROR(INDEX(Bd_MÉLANGES!$I:$I,MATCH('Bd_FABRICATIONS PF'!$G:$G,Bd_MÉLANGES!$J:$J,0)),0)</f>
        <v>423.3</v>
      </c>
      <c r="X626" s="4">
        <f>IFERROR(INDEX(Bd_MÉLANGES!$K:$K,MATCH(Tab_SuiviOF[[#This Row],[LOT A PRENDRE EN COMPTE]],Bd_MÉLANGES!$J:$J,0)),0)</f>
        <v>423</v>
      </c>
    </row>
    <row r="627" spans="1:24" hidden="1" x14ac:dyDescent="0.2">
      <c r="A627">
        <v>102</v>
      </c>
      <c r="B627">
        <v>5</v>
      </c>
      <c r="C627">
        <v>42109</v>
      </c>
      <c r="D627">
        <v>695591</v>
      </c>
      <c r="E627">
        <v>46771</v>
      </c>
      <c r="F627" t="str">
        <f t="array" ref="F627">INDEX(Bd_VENTILATIONS!$G:$G,MATCH(Tab_SuiviOF[[#This Row],[REFERENCE]]&amp;Tab_SuiviOF[[#This Row],[BLNO]],Bd_VENTILATIONS!$F:$F&amp;Bd_VENTILATIONS!$D:$D,0))</f>
        <v>A081M07-2</v>
      </c>
      <c r="G627" t="str">
        <f>IFERROR(MID(Tab_SuiviOF[[#This Row],[LOT]],1,SEARCH("-",Tab_SuiviOF[[#This Row],[LOT]])-1),Tab_SuiviOF[[#This Row],[LOT]])</f>
        <v>A081M07</v>
      </c>
      <c r="H627" t="s">
        <v>1139</v>
      </c>
      <c r="I627" t="str">
        <f>INDEX(Bd_PF!$E:$E,MATCH(Tab_SuiviOF[[#This Row],[REFERENCE]],Bd_PF!$C:$C,0))</f>
        <v>Gel' Ami - sac 1 kg - "Tonus Line"</v>
      </c>
      <c r="J627" t="str">
        <f>INDEX(Bd_PF!$D:$D,MATCH(Tab_SuiviOF[[#This Row],[REFERENCE]],Bd_PF!$C:$C,0))</f>
        <v>SF01122</v>
      </c>
      <c r="K627" s="4">
        <f>INDEX(Bd_PF!$I:$I,MATCH(Tab_SuiviOF[[#This Row],[REFERENCE]],Bd_PF!$C:$C,0))</f>
        <v>1</v>
      </c>
      <c r="L627" t="str">
        <f>INDEX(Bd_PF!$J:$J,MATCH(Tab_SuiviOF[[#This Row],[REFERENCE]],Bd_PF!$C:$C,0))</f>
        <v>Tecse</v>
      </c>
      <c r="M627" t="str">
        <f>INDEX(Bd_PF!$K:$K,MATCH(Tab_SuiviOF[[#This Row],[REFERENCE]],Bd_PF!$C:$C,0))</f>
        <v>Produit pesé</v>
      </c>
      <c r="N627" s="3">
        <v>43186</v>
      </c>
      <c r="O627" s="3">
        <v>43186</v>
      </c>
      <c r="P627" s="5">
        <f>YEAR(Tab_SuiviOF[[#This Row],[DATEFINREVISEE]])</f>
        <v>2018</v>
      </c>
      <c r="Q627" s="5">
        <f>MONTH(Tab_SuiviOF[[#This Row],[DATEFINREVISEE]])</f>
        <v>3</v>
      </c>
      <c r="R627" s="5">
        <f>WEEKNUM(Tab_SuiviOF[[#This Row],[DATEFINREVISEE]],21)</f>
        <v>13</v>
      </c>
      <c r="S627">
        <v>423</v>
      </c>
      <c r="T627">
        <v>423</v>
      </c>
      <c r="U627">
        <v>404</v>
      </c>
      <c r="V627" s="4">
        <f>Tab_SuiviOF[[#This Row],[QTEBL]]*Tab_SuiviOF[[#This Row],[POIDS NET]]</f>
        <v>404</v>
      </c>
      <c r="W627" s="4">
        <f>IFERROR(INDEX(Bd_MÉLANGES!$I:$I,MATCH('Bd_FABRICATIONS PF'!$G:$G,Bd_MÉLANGES!$J:$J,0)),0)</f>
        <v>423.7</v>
      </c>
      <c r="X627" s="4">
        <f>IFERROR(INDEX(Bd_MÉLANGES!$K:$K,MATCH(Tab_SuiviOF[[#This Row],[LOT A PRENDRE EN COMPTE]],Bd_MÉLANGES!$J:$J,0)),0)</f>
        <v>423</v>
      </c>
    </row>
    <row r="628" spans="1:24" hidden="1" x14ac:dyDescent="0.2">
      <c r="A628">
        <v>102</v>
      </c>
      <c r="B628">
        <v>5</v>
      </c>
      <c r="C628">
        <v>42124</v>
      </c>
      <c r="D628">
        <v>695743</v>
      </c>
      <c r="E628">
        <v>46762</v>
      </c>
      <c r="F628" t="str">
        <f t="array" ref="F628">INDEX(Bd_VENTILATIONS!$G:$G,MATCH(Tab_SuiviOF[[#This Row],[REFERENCE]]&amp;Tab_SuiviOF[[#This Row],[BLNO]],Bd_VENTILATIONS!$F:$F&amp;Bd_VENTILATIONS!$D:$D,0))</f>
        <v>A085R02-1</v>
      </c>
      <c r="G628" t="str">
        <f>IFERROR(MID(Tab_SuiviOF[[#This Row],[LOT]],1,SEARCH("-",Tab_SuiviOF[[#This Row],[LOT]])-1),Tab_SuiviOF[[#This Row],[LOT]])</f>
        <v>A085R02</v>
      </c>
      <c r="H628" t="s">
        <v>922</v>
      </c>
      <c r="I628" t="str">
        <f>INDEX(Bd_PF!$E:$E,MATCH(Tab_SuiviOF[[#This Row],[REFERENCE]],Bd_PF!$C:$C,0))</f>
        <v>Gel' M bte 300g</v>
      </c>
      <c r="J628" t="str">
        <f>INDEX(Bd_PF!$D:$D,MATCH(Tab_SuiviOF[[#This Row],[REFERENCE]],Bd_PF!$C:$C,0))</f>
        <v>SF01117</v>
      </c>
      <c r="K628" s="4">
        <f>INDEX(Bd_PF!$I:$I,MATCH(Tab_SuiviOF[[#This Row],[REFERENCE]],Bd_PF!$C:$C,0))</f>
        <v>0.3</v>
      </c>
      <c r="L628" t="str">
        <f>INDEX(Bd_PF!$J:$J,MATCH(Tab_SuiviOF[[#This Row],[REFERENCE]],Bd_PF!$C:$C,0))</f>
        <v>OTS</v>
      </c>
      <c r="M628" t="str">
        <f>INDEX(Bd_PF!$K:$K,MATCH(Tab_SuiviOF[[#This Row],[REFERENCE]],Bd_PF!$C:$C,0))</f>
        <v>Reconditionnement</v>
      </c>
      <c r="N628" s="3">
        <v>43185</v>
      </c>
      <c r="O628" s="3">
        <v>43186</v>
      </c>
      <c r="P628" s="5">
        <f>YEAR(Tab_SuiviOF[[#This Row],[DATEFINREVISEE]])</f>
        <v>2018</v>
      </c>
      <c r="Q628" s="5">
        <f>MONTH(Tab_SuiviOF[[#This Row],[DATEFINREVISEE]])</f>
        <v>3</v>
      </c>
      <c r="R628" s="5">
        <f>WEEKNUM(Tab_SuiviOF[[#This Row],[DATEFINREVISEE]],21)</f>
        <v>13</v>
      </c>
      <c r="S628">
        <v>1000</v>
      </c>
      <c r="T628">
        <v>1000</v>
      </c>
      <c r="U628">
        <v>1051</v>
      </c>
      <c r="V628" s="4">
        <f>Tab_SuiviOF[[#This Row],[QTEBL]]*Tab_SuiviOF[[#This Row],[POIDS NET]]</f>
        <v>315.3</v>
      </c>
      <c r="W628" s="4">
        <f>IFERROR(INDEX(Bd_MÉLANGES!$I:$I,MATCH('Bd_FABRICATIONS PF'!$G:$G,Bd_MÉLANGES!$J:$J,0)),0)</f>
        <v>0</v>
      </c>
      <c r="X628" s="4">
        <f>IFERROR(INDEX(Bd_MÉLANGES!$K:$K,MATCH(Tab_SuiviOF[[#This Row],[LOT A PRENDRE EN COMPTE]],Bd_MÉLANGES!$J:$J,0)),0)</f>
        <v>0</v>
      </c>
    </row>
    <row r="629" spans="1:24" hidden="1" x14ac:dyDescent="0.2">
      <c r="A629">
        <v>102</v>
      </c>
      <c r="B629">
        <v>5</v>
      </c>
      <c r="C629">
        <v>42125</v>
      </c>
      <c r="D629">
        <v>695753</v>
      </c>
      <c r="E629">
        <v>46772</v>
      </c>
      <c r="F629" t="str">
        <f t="array" ref="F629">INDEX(Bd_VENTILATIONS!$G:$G,MATCH(Tab_SuiviOF[[#This Row],[REFERENCE]]&amp;Tab_SuiviOF[[#This Row],[BLNO]],Bd_VENTILATIONS!$F:$F&amp;Bd_VENTILATIONS!$D:$D,0))</f>
        <v>A086R01-1</v>
      </c>
      <c r="G629" t="str">
        <f>IFERROR(MID(Tab_SuiviOF[[#This Row],[LOT]],1,SEARCH("-",Tab_SuiviOF[[#This Row],[LOT]])-1),Tab_SuiviOF[[#This Row],[LOT]])</f>
        <v>A086R01</v>
      </c>
      <c r="H629" t="s">
        <v>922</v>
      </c>
      <c r="I629" t="str">
        <f>INDEX(Bd_PF!$E:$E,MATCH(Tab_SuiviOF[[#This Row],[REFERENCE]],Bd_PF!$C:$C,0))</f>
        <v>Gel' M bte 300g</v>
      </c>
      <c r="J629" t="str">
        <f>INDEX(Bd_PF!$D:$D,MATCH(Tab_SuiviOF[[#This Row],[REFERENCE]],Bd_PF!$C:$C,0))</f>
        <v>SF01117</v>
      </c>
      <c r="K629" s="4">
        <f>INDEX(Bd_PF!$I:$I,MATCH(Tab_SuiviOF[[#This Row],[REFERENCE]],Bd_PF!$C:$C,0))</f>
        <v>0.3</v>
      </c>
      <c r="L629" t="str">
        <f>INDEX(Bd_PF!$J:$J,MATCH(Tab_SuiviOF[[#This Row],[REFERENCE]],Bd_PF!$C:$C,0))</f>
        <v>OTS</v>
      </c>
      <c r="M629" t="str">
        <f>INDEX(Bd_PF!$K:$K,MATCH(Tab_SuiviOF[[#This Row],[REFERENCE]],Bd_PF!$C:$C,0))</f>
        <v>Reconditionnement</v>
      </c>
      <c r="N629" s="3">
        <v>43186</v>
      </c>
      <c r="O629" s="3">
        <v>43186</v>
      </c>
      <c r="P629" s="5">
        <f>YEAR(Tab_SuiviOF[[#This Row],[DATEFINREVISEE]])</f>
        <v>2018</v>
      </c>
      <c r="Q629" s="5">
        <f>MONTH(Tab_SuiviOF[[#This Row],[DATEFINREVISEE]])</f>
        <v>3</v>
      </c>
      <c r="R629" s="5">
        <f>WEEKNUM(Tab_SuiviOF[[#This Row],[DATEFINREVISEE]],21)</f>
        <v>13</v>
      </c>
      <c r="S629">
        <v>1333</v>
      </c>
      <c r="T629">
        <v>1333</v>
      </c>
      <c r="U629">
        <v>1449</v>
      </c>
      <c r="V629" s="4">
        <f>Tab_SuiviOF[[#This Row],[QTEBL]]*Tab_SuiviOF[[#This Row],[POIDS NET]]</f>
        <v>434.7</v>
      </c>
      <c r="W629" s="4">
        <f>IFERROR(INDEX(Bd_MÉLANGES!$I:$I,MATCH('Bd_FABRICATIONS PF'!$G:$G,Bd_MÉLANGES!$J:$J,0)),0)</f>
        <v>0</v>
      </c>
      <c r="X629" s="4">
        <f>IFERROR(INDEX(Bd_MÉLANGES!$K:$K,MATCH(Tab_SuiviOF[[#This Row],[LOT A PRENDRE EN COMPTE]],Bd_MÉLANGES!$J:$J,0)),0)</f>
        <v>0</v>
      </c>
    </row>
    <row r="630" spans="1:24" hidden="1" x14ac:dyDescent="0.2">
      <c r="A630">
        <v>102</v>
      </c>
      <c r="B630">
        <v>5</v>
      </c>
      <c r="C630">
        <v>42128</v>
      </c>
      <c r="D630">
        <v>695865</v>
      </c>
      <c r="E630">
        <v>46785</v>
      </c>
      <c r="F630" t="str">
        <f t="array" ref="F630">INDEX(Bd_VENTILATIONS!$G:$G,MATCH(Tab_SuiviOF[[#This Row],[REFERENCE]]&amp;Tab_SuiviOF[[#This Row],[BLNO]],Bd_VENTILATIONS!$F:$F&amp;Bd_VENTILATIONS!$D:$D,0))</f>
        <v>AS13PU04-7</v>
      </c>
      <c r="G630" t="str">
        <f>IFERROR(MID(Tab_SuiviOF[[#This Row],[LOT]],1,SEARCH("-",Tab_SuiviOF[[#This Row],[LOT]])-1),Tab_SuiviOF[[#This Row],[LOT]])</f>
        <v>AS13PU04</v>
      </c>
      <c r="H630" t="s">
        <v>298</v>
      </c>
      <c r="I630" t="str">
        <f>INDEX(Bd_PF!$E:$E,MATCH(Tab_SuiviOF[[#This Row],[REFERENCE]],Bd_PF!$C:$C,0))</f>
        <v>Purée du Chef pauvre en sodium sac 5 kg</v>
      </c>
      <c r="J630" t="str">
        <f>INDEX(Bd_PF!$D:$D,MATCH(Tab_SuiviOF[[#This Row],[REFERENCE]],Bd_PF!$C:$C,0))</f>
        <v>SF01356</v>
      </c>
      <c r="K630" s="4">
        <f>INDEX(Bd_PF!$I:$I,MATCH(Tab_SuiviOF[[#This Row],[REFERENCE]],Bd_PF!$C:$C,0))</f>
        <v>5</v>
      </c>
      <c r="L630" t="str">
        <f>INDEX(Bd_PF!$J:$J,MATCH(Tab_SuiviOF[[#This Row],[REFERENCE]],Bd_PF!$C:$C,0))</f>
        <v>Purée</v>
      </c>
      <c r="M630" t="str">
        <f>INDEX(Bd_PF!$K:$K,MATCH(Tab_SuiviOF[[#This Row],[REFERENCE]],Bd_PF!$C:$C,0))</f>
        <v>Purée</v>
      </c>
      <c r="N630" s="3">
        <v>43186</v>
      </c>
      <c r="O630" s="3">
        <v>43186</v>
      </c>
      <c r="P630" s="5">
        <f>YEAR(Tab_SuiviOF[[#This Row],[DATEFINREVISEE]])</f>
        <v>2018</v>
      </c>
      <c r="Q630" s="5">
        <f>MONTH(Tab_SuiviOF[[#This Row],[DATEFINREVISEE]])</f>
        <v>3</v>
      </c>
      <c r="R630" s="5">
        <f>WEEKNUM(Tab_SuiviOF[[#This Row],[DATEFINREVISEE]],21)</f>
        <v>13</v>
      </c>
      <c r="S630">
        <v>698</v>
      </c>
      <c r="T630">
        <v>698</v>
      </c>
      <c r="U630">
        <v>697</v>
      </c>
      <c r="V630" s="4">
        <f>Tab_SuiviOF[[#This Row],[QTEBL]]*Tab_SuiviOF[[#This Row],[POIDS NET]]</f>
        <v>3485</v>
      </c>
      <c r="W630" s="4">
        <f>IFERROR(INDEX(Bd_MÉLANGES!$I:$I,MATCH('Bd_FABRICATIONS PF'!$G:$G,Bd_MÉLANGES!$J:$J,0)),0)</f>
        <v>0</v>
      </c>
      <c r="X630" s="4">
        <f>IFERROR(INDEX(Bd_MÉLANGES!$K:$K,MATCH(Tab_SuiviOF[[#This Row],[LOT A PRENDRE EN COMPTE]],Bd_MÉLANGES!$J:$J,0)),0)</f>
        <v>0</v>
      </c>
    </row>
    <row r="631" spans="1:24" hidden="1" x14ac:dyDescent="0.2">
      <c r="A631">
        <v>102</v>
      </c>
      <c r="B631">
        <v>5</v>
      </c>
      <c r="C631">
        <v>41704</v>
      </c>
      <c r="D631">
        <v>690971</v>
      </c>
      <c r="E631">
        <v>46807</v>
      </c>
      <c r="F631" t="str">
        <f t="array" ref="F631">INDEX(Bd_VENTILATIONS!$G:$G,MATCH(Tab_SuiviOF[[#This Row],[REFERENCE]]&amp;Tab_SuiviOF[[#This Row],[BLNO]],Bd_VENTILATIONS!$F:$F&amp;Bd_VENTILATIONS!$D:$D,0))</f>
        <v>A072M04-1</v>
      </c>
      <c r="G631" t="str">
        <f>IFERROR(MID(Tab_SuiviOF[[#This Row],[LOT]],1,SEARCH("-",Tab_SuiviOF[[#This Row],[LOT]])-1),Tab_SuiviOF[[#This Row],[LOT]])</f>
        <v>A072M04</v>
      </c>
      <c r="H631" t="s">
        <v>414</v>
      </c>
      <c r="I631" t="str">
        <f>INDEX(Bd_PF!$E:$E,MATCH(Tab_SuiviOF[[#This Row],[REFERENCE]],Bd_PF!$C:$C,0))</f>
        <v>Arômatique Tex-Mex - boite 0 kg 600 - "Impact"</v>
      </c>
      <c r="J631" t="str">
        <f>INDEX(Bd_PF!$D:$D,MATCH(Tab_SuiviOF[[#This Row],[REFERENCE]],Bd_PF!$C:$C,0))</f>
        <v>SF00524</v>
      </c>
      <c r="K631" s="4">
        <f>INDEX(Bd_PF!$I:$I,MATCH(Tab_SuiviOF[[#This Row],[REFERENCE]],Bd_PF!$C:$C,0))</f>
        <v>0.6</v>
      </c>
      <c r="L631" t="str">
        <f>INDEX(Bd_PF!$J:$J,MATCH(Tab_SuiviOF[[#This Row],[REFERENCE]],Bd_PF!$C:$C,0))</f>
        <v>OTS</v>
      </c>
      <c r="M631" t="str">
        <f>INDEX(Bd_PF!$K:$K,MATCH(Tab_SuiviOF[[#This Row],[REFERENCE]],Bd_PF!$C:$C,0))</f>
        <v>Produit pesé</v>
      </c>
      <c r="N631" s="3">
        <v>43187</v>
      </c>
      <c r="O631" s="3">
        <v>43187</v>
      </c>
      <c r="P631" s="5">
        <f>YEAR(Tab_SuiviOF[[#This Row],[DATEFINREVISEE]])</f>
        <v>2018</v>
      </c>
      <c r="Q631" s="5">
        <f>MONTH(Tab_SuiviOF[[#This Row],[DATEFINREVISEE]])</f>
        <v>3</v>
      </c>
      <c r="R631" s="5">
        <f>WEEKNUM(Tab_SuiviOF[[#This Row],[DATEFINREVISEE]],21)</f>
        <v>13</v>
      </c>
      <c r="S631">
        <v>162</v>
      </c>
      <c r="T631">
        <v>162</v>
      </c>
      <c r="U631">
        <v>161</v>
      </c>
      <c r="V631" s="4">
        <f>Tab_SuiviOF[[#This Row],[QTEBL]]*Tab_SuiviOF[[#This Row],[POIDS NET]]</f>
        <v>96.6</v>
      </c>
      <c r="W631" s="4">
        <f>IFERROR(INDEX(Bd_MÉLANGES!$I:$I,MATCH('Bd_FABRICATIONS PF'!$G:$G,Bd_MÉLANGES!$J:$J,0)),0)</f>
        <v>97.9</v>
      </c>
      <c r="X631" s="4">
        <f>IFERROR(INDEX(Bd_MÉLANGES!$K:$K,MATCH(Tab_SuiviOF[[#This Row],[LOT A PRENDRE EN COMPTE]],Bd_MÉLANGES!$J:$J,0)),0)</f>
        <v>98</v>
      </c>
    </row>
    <row r="632" spans="1:24" hidden="1" x14ac:dyDescent="0.2">
      <c r="A632">
        <v>102</v>
      </c>
      <c r="B632">
        <v>5</v>
      </c>
      <c r="C632">
        <v>41934</v>
      </c>
      <c r="D632">
        <v>693715</v>
      </c>
      <c r="E632">
        <v>46801</v>
      </c>
      <c r="F632" t="str">
        <f t="array" ref="F632">INDEX(Bd_VENTILATIONS!$G:$G,MATCH(Tab_SuiviOF[[#This Row],[REFERENCE]]&amp;Tab_SuiviOF[[#This Row],[BLNO]],Bd_VENTILATIONS!$F:$F&amp;Bd_VENTILATIONS!$D:$D,0))</f>
        <v>A086M04-1</v>
      </c>
      <c r="G632" t="str">
        <f>IFERROR(MID(Tab_SuiviOF[[#This Row],[LOT]],1,SEARCH("-",Tab_SuiviOF[[#This Row],[LOT]])-1),Tab_SuiviOF[[#This Row],[LOT]])</f>
        <v>A086M04</v>
      </c>
      <c r="H632" t="s">
        <v>530</v>
      </c>
      <c r="I632" t="str">
        <f>INDEX(Bd_PF!$E:$E,MATCH(Tab_SuiviOF[[#This Row],[REFERENCE]],Bd_PF!$C:$C,0))</f>
        <v>Bouillon de boeuf 1 kg "NUTRISENS PERFORMANCE"</v>
      </c>
      <c r="J632" t="str">
        <f>INDEX(Bd_PF!$D:$D,MATCH(Tab_SuiviOF[[#This Row],[REFERENCE]],Bd_PF!$C:$C,0))</f>
        <v>SF01311</v>
      </c>
      <c r="K632" s="4">
        <f>INDEX(Bd_PF!$I:$I,MATCH(Tab_SuiviOF[[#This Row],[REFERENCE]],Bd_PF!$C:$C,0))</f>
        <v>1</v>
      </c>
      <c r="L632" t="str">
        <f>INDEX(Bd_PF!$J:$J,MATCH(Tab_SuiviOF[[#This Row],[REFERENCE]],Bd_PF!$C:$C,0))</f>
        <v>OTS</v>
      </c>
      <c r="M632" t="str">
        <f>INDEX(Bd_PF!$K:$K,MATCH(Tab_SuiviOF[[#This Row],[REFERENCE]],Bd_PF!$C:$C,0))</f>
        <v>Produit pesé</v>
      </c>
      <c r="N632" s="3">
        <v>43187</v>
      </c>
      <c r="O632" s="3">
        <v>43187</v>
      </c>
      <c r="P632" s="5">
        <f>YEAR(Tab_SuiviOF[[#This Row],[DATEFINREVISEE]])</f>
        <v>2018</v>
      </c>
      <c r="Q632" s="5">
        <f>MONTH(Tab_SuiviOF[[#This Row],[DATEFINREVISEE]])</f>
        <v>3</v>
      </c>
      <c r="R632" s="5">
        <f>WEEKNUM(Tab_SuiviOF[[#This Row],[DATEFINREVISEE]],21)</f>
        <v>13</v>
      </c>
      <c r="S632">
        <v>270</v>
      </c>
      <c r="T632">
        <v>270</v>
      </c>
      <c r="U632">
        <v>268</v>
      </c>
      <c r="V632" s="4">
        <f>Tab_SuiviOF[[#This Row],[QTEBL]]*Tab_SuiviOF[[#This Row],[POIDS NET]]</f>
        <v>268</v>
      </c>
      <c r="W632" s="4">
        <f>IFERROR(INDEX(Bd_MÉLANGES!$I:$I,MATCH('Bd_FABRICATIONS PF'!$G:$G,Bd_MÉLANGES!$J:$J,0)),0)</f>
        <v>269.3</v>
      </c>
      <c r="X632" s="4">
        <f>IFERROR(INDEX(Bd_MÉLANGES!$K:$K,MATCH(Tab_SuiviOF[[#This Row],[LOT A PRENDRE EN COMPTE]],Bd_MÉLANGES!$J:$J,0)),0)</f>
        <v>269.99999999999994</v>
      </c>
    </row>
    <row r="633" spans="1:24" hidden="1" x14ac:dyDescent="0.2">
      <c r="A633">
        <v>102</v>
      </c>
      <c r="B633">
        <v>5</v>
      </c>
      <c r="C633">
        <v>41957</v>
      </c>
      <c r="D633">
        <v>693914</v>
      </c>
      <c r="E633">
        <v>46794</v>
      </c>
      <c r="F633" t="str">
        <f t="array" ref="F633">INDEX(Bd_VENTILATIONS!$G:$G,MATCH(Tab_SuiviOF[[#This Row],[REFERENCE]]&amp;Tab_SuiviOF[[#This Row],[BLNO]],Bd_VENTILATIONS!$F:$F&amp;Bd_VENTILATIONS!$D:$D,0))</f>
        <v>A085M08-1</v>
      </c>
      <c r="G633" t="str">
        <f>IFERROR(MID(Tab_SuiviOF[[#This Row],[LOT]],1,SEARCH("-",Tab_SuiviOF[[#This Row],[LOT]])-1),Tab_SuiviOF[[#This Row],[LOT]])</f>
        <v>A085M08</v>
      </c>
      <c r="H633" t="s">
        <v>1157</v>
      </c>
      <c r="I633" t="str">
        <f>INDEX(Bd_PF!$E:$E,MATCH(Tab_SuiviOF[[#This Row],[REFERENCE]],Bd_PF!$C:$C,0))</f>
        <v>Céréal'nut HP+ avec édulcorants saveur biscuit bte 750 g (ALLERGENES)</v>
      </c>
      <c r="J633" t="str">
        <f>INDEX(Bd_PF!$D:$D,MATCH(Tab_SuiviOF[[#This Row],[REFERENCE]],Bd_PF!$C:$C,0))</f>
        <v>SF01221</v>
      </c>
      <c r="K633" s="4">
        <f>INDEX(Bd_PF!$I:$I,MATCH(Tab_SuiviOF[[#This Row],[REFERENCE]],Bd_PF!$C:$C,0))</f>
        <v>0.75</v>
      </c>
      <c r="L633" t="str">
        <f>INDEX(Bd_PF!$J:$J,MATCH(Tab_SuiviOF[[#This Row],[REFERENCE]],Bd_PF!$C:$C,0))</f>
        <v>OTS</v>
      </c>
      <c r="M633" t="str">
        <f>INDEX(Bd_PF!$K:$K,MATCH(Tab_SuiviOF[[#This Row],[REFERENCE]],Bd_PF!$C:$C,0))</f>
        <v>Produit pesé</v>
      </c>
      <c r="N633" s="3">
        <v>43186</v>
      </c>
      <c r="O633" s="3">
        <v>43187</v>
      </c>
      <c r="P633" s="5">
        <f>YEAR(Tab_SuiviOF[[#This Row],[DATEFINREVISEE]])</f>
        <v>2018</v>
      </c>
      <c r="Q633" s="5">
        <f>MONTH(Tab_SuiviOF[[#This Row],[DATEFINREVISEE]])</f>
        <v>3</v>
      </c>
      <c r="R633" s="5">
        <f>WEEKNUM(Tab_SuiviOF[[#This Row],[DATEFINREVISEE]],21)</f>
        <v>13</v>
      </c>
      <c r="S633">
        <v>864</v>
      </c>
      <c r="T633">
        <v>864</v>
      </c>
      <c r="U633">
        <v>867</v>
      </c>
      <c r="V633" s="4">
        <f>Tab_SuiviOF[[#This Row],[QTEBL]]*Tab_SuiviOF[[#This Row],[POIDS NET]]</f>
        <v>650.25</v>
      </c>
      <c r="W633" s="4">
        <f>IFERROR(INDEX(Bd_MÉLANGES!$I:$I,MATCH('Bd_FABRICATIONS PF'!$G:$G,Bd_MÉLANGES!$J:$J,0)),0)</f>
        <v>652.4</v>
      </c>
      <c r="X633" s="4">
        <f>IFERROR(INDEX(Bd_MÉLANGES!$K:$K,MATCH(Tab_SuiviOF[[#This Row],[LOT A PRENDRE EN COMPTE]],Bd_MÉLANGES!$J:$J,0)),0)</f>
        <v>648</v>
      </c>
    </row>
    <row r="634" spans="1:24" hidden="1" x14ac:dyDescent="0.2">
      <c r="A634">
        <v>102</v>
      </c>
      <c r="B634">
        <v>5</v>
      </c>
      <c r="C634">
        <v>41959</v>
      </c>
      <c r="D634">
        <v>693935</v>
      </c>
      <c r="E634">
        <v>46798</v>
      </c>
      <c r="F634" t="str">
        <f t="array" ref="F634">INDEX(Bd_VENTILATIONS!$G:$G,MATCH(Tab_SuiviOF[[#This Row],[REFERENCE]]&amp;Tab_SuiviOF[[#This Row],[BLNO]],Bd_VENTILATIONS!$F:$F&amp;Bd_VENTILATIONS!$D:$D,0))</f>
        <v>A085M09-1</v>
      </c>
      <c r="G634" t="str">
        <f>IFERROR(MID(Tab_SuiviOF[[#This Row],[LOT]],1,SEARCH("-",Tab_SuiviOF[[#This Row],[LOT]])-1),Tab_SuiviOF[[#This Row],[LOT]])</f>
        <v>A085M09</v>
      </c>
      <c r="H634" t="s">
        <v>1164</v>
      </c>
      <c r="I634" t="str">
        <f>INDEX(Bd_PF!$E:$E,MATCH(Tab_SuiviOF[[#This Row],[REFERENCE]],Bd_PF!$C:$C,0))</f>
        <v>Céréal'nut HP+ saveur fruits des bois bte 900 g (ALLERGENES)</v>
      </c>
      <c r="J634" t="str">
        <f>INDEX(Bd_PF!$D:$D,MATCH(Tab_SuiviOF[[#This Row],[REFERENCE]],Bd_PF!$C:$C,0))</f>
        <v>SF01228</v>
      </c>
      <c r="K634" s="4">
        <f>INDEX(Bd_PF!$I:$I,MATCH(Tab_SuiviOF[[#This Row],[REFERENCE]],Bd_PF!$C:$C,0))</f>
        <v>0.9</v>
      </c>
      <c r="L634" t="str">
        <f>INDEX(Bd_PF!$J:$J,MATCH(Tab_SuiviOF[[#This Row],[REFERENCE]],Bd_PF!$C:$C,0))</f>
        <v>OTS</v>
      </c>
      <c r="M634" t="str">
        <f>INDEX(Bd_PF!$K:$K,MATCH(Tab_SuiviOF[[#This Row],[REFERENCE]],Bd_PF!$C:$C,0))</f>
        <v>Produit pesé</v>
      </c>
      <c r="N634" s="3">
        <v>43187</v>
      </c>
      <c r="O634" s="3">
        <v>43187</v>
      </c>
      <c r="P634" s="5">
        <f>YEAR(Tab_SuiviOF[[#This Row],[DATEFINREVISEE]])</f>
        <v>2018</v>
      </c>
      <c r="Q634" s="5">
        <f>MONTH(Tab_SuiviOF[[#This Row],[DATEFINREVISEE]])</f>
        <v>3</v>
      </c>
      <c r="R634" s="5">
        <f>WEEKNUM(Tab_SuiviOF[[#This Row],[DATEFINREVISEE]],21)</f>
        <v>13</v>
      </c>
      <c r="S634">
        <v>756</v>
      </c>
      <c r="T634">
        <v>756</v>
      </c>
      <c r="U634">
        <v>751</v>
      </c>
      <c r="V634" s="4">
        <f>Tab_SuiviOF[[#This Row],[QTEBL]]*Tab_SuiviOF[[#This Row],[POIDS NET]]</f>
        <v>675.9</v>
      </c>
      <c r="W634" s="4">
        <f>IFERROR(INDEX(Bd_MÉLANGES!$I:$I,MATCH('Bd_FABRICATIONS PF'!$G:$G,Bd_MÉLANGES!$J:$J,0)),0)</f>
        <v>682.5</v>
      </c>
      <c r="X634" s="4">
        <f>IFERROR(INDEX(Bd_MÉLANGES!$K:$K,MATCH(Tab_SuiviOF[[#This Row],[LOT A PRENDRE EN COMPTE]],Bd_MÉLANGES!$J:$J,0)),0)</f>
        <v>681.0200000000001</v>
      </c>
    </row>
    <row r="635" spans="1:24" hidden="1" x14ac:dyDescent="0.2">
      <c r="A635">
        <v>102</v>
      </c>
      <c r="B635">
        <v>5</v>
      </c>
      <c r="C635">
        <v>41970</v>
      </c>
      <c r="D635">
        <v>694023</v>
      </c>
      <c r="E635">
        <v>46793</v>
      </c>
      <c r="F635" t="str">
        <f t="array" ref="F635">INDEX(Bd_VENTILATIONS!$G:$G,MATCH(Tab_SuiviOF[[#This Row],[REFERENCE]]&amp;Tab_SuiviOF[[#This Row],[BLNO]],Bd_VENTILATIONS!$F:$F&amp;Bd_VENTILATIONS!$D:$D,0))</f>
        <v>A082M03-2</v>
      </c>
      <c r="G635" t="str">
        <f>IFERROR(MID(Tab_SuiviOF[[#This Row],[LOT]],1,SEARCH("-",Tab_SuiviOF[[#This Row],[LOT]])-1),Tab_SuiviOF[[#This Row],[LOT]])</f>
        <v>A082M03</v>
      </c>
      <c r="H635" t="s">
        <v>1045</v>
      </c>
      <c r="I635" t="str">
        <f>INDEX(Bd_PF!$E:$E,MATCH(Tab_SuiviOF[[#This Row],[REFERENCE]],Bd_PF!$C:$C,0))</f>
        <v>Eau gélifiée parfum citron sucré sachet 80g  "Tonus Line"</v>
      </c>
      <c r="J635" t="str">
        <f>INDEX(Bd_PF!$D:$D,MATCH(Tab_SuiviOF[[#This Row],[REFERENCE]],Bd_PF!$C:$C,0))</f>
        <v>SF00715</v>
      </c>
      <c r="K635" s="4">
        <f>INDEX(Bd_PF!$I:$I,MATCH(Tab_SuiviOF[[#This Row],[REFERENCE]],Bd_PF!$C:$C,0))</f>
        <v>0.08</v>
      </c>
      <c r="L635" t="str">
        <f>INDEX(Bd_PF!$J:$J,MATCH(Tab_SuiviOF[[#This Row],[REFERENCE]],Bd_PF!$C:$C,0))</f>
        <v>Tecse</v>
      </c>
      <c r="M635" t="str">
        <f>INDEX(Bd_PF!$K:$K,MATCH(Tab_SuiviOF[[#This Row],[REFERENCE]],Bd_PF!$C:$C,0))</f>
        <v>Produit pesé</v>
      </c>
      <c r="N635" s="3">
        <v>43186</v>
      </c>
      <c r="O635" s="3">
        <v>43187</v>
      </c>
      <c r="P635" s="5">
        <f>YEAR(Tab_SuiviOF[[#This Row],[DATEFINREVISEE]])</f>
        <v>2018</v>
      </c>
      <c r="Q635" s="5">
        <f>MONTH(Tab_SuiviOF[[#This Row],[DATEFINREVISEE]])</f>
        <v>3</v>
      </c>
      <c r="R635" s="5">
        <f>WEEKNUM(Tab_SuiviOF[[#This Row],[DATEFINREVISEE]],21)</f>
        <v>13</v>
      </c>
      <c r="S635">
        <v>2592</v>
      </c>
      <c r="T635">
        <v>2592</v>
      </c>
      <c r="U635">
        <v>2495</v>
      </c>
      <c r="V635" s="4">
        <f>Tab_SuiviOF[[#This Row],[QTEBL]]*Tab_SuiviOF[[#This Row],[POIDS NET]]</f>
        <v>199.6</v>
      </c>
      <c r="W635" s="4">
        <f>IFERROR(INDEX(Bd_MÉLANGES!$I:$I,MATCH('Bd_FABRICATIONS PF'!$G:$G,Bd_MÉLANGES!$J:$J,0)),0)</f>
        <v>206.9</v>
      </c>
      <c r="X635" s="4">
        <f>IFERROR(INDEX(Bd_MÉLANGES!$K:$K,MATCH(Tab_SuiviOF[[#This Row],[LOT A PRENDRE EN COMPTE]],Bd_MÉLANGES!$J:$J,0)),0)</f>
        <v>207.01000000000002</v>
      </c>
    </row>
    <row r="636" spans="1:24" hidden="1" x14ac:dyDescent="0.2">
      <c r="A636">
        <v>102</v>
      </c>
      <c r="B636">
        <v>5</v>
      </c>
      <c r="C636">
        <v>41972</v>
      </c>
      <c r="D636">
        <v>694037</v>
      </c>
      <c r="E636">
        <v>46797</v>
      </c>
      <c r="F636" t="str">
        <f t="array" ref="F636">INDEX(Bd_VENTILATIONS!$G:$G,MATCH(Tab_SuiviOF[[#This Row],[REFERENCE]]&amp;Tab_SuiviOF[[#This Row],[BLNO]],Bd_VENTILATIONS!$F:$F&amp;Bd_VENTILATIONS!$D:$D,0))</f>
        <v>A082M05-2</v>
      </c>
      <c r="G636" t="str">
        <f>IFERROR(MID(Tab_SuiviOF[[#This Row],[LOT]],1,SEARCH("-",Tab_SuiviOF[[#This Row],[LOT]])-1),Tab_SuiviOF[[#This Row],[LOT]])</f>
        <v>A082M05</v>
      </c>
      <c r="H636" t="s">
        <v>1068</v>
      </c>
      <c r="I636" t="str">
        <f>INDEX(Bd_PF!$E:$E,MATCH(Tab_SuiviOF[[#This Row],[REFERENCE]],Bd_PF!$C:$C,0))</f>
        <v>Eau gélifiée parfum banane sucré sachet 80g  "Tonus Line"</v>
      </c>
      <c r="J636" t="str">
        <f>INDEX(Bd_PF!$D:$D,MATCH(Tab_SuiviOF[[#This Row],[REFERENCE]],Bd_PF!$C:$C,0))</f>
        <v>SF00713</v>
      </c>
      <c r="K636" s="4">
        <f>INDEX(Bd_PF!$I:$I,MATCH(Tab_SuiviOF[[#This Row],[REFERENCE]],Bd_PF!$C:$C,0))</f>
        <v>0.08</v>
      </c>
      <c r="L636" t="str">
        <f>INDEX(Bd_PF!$J:$J,MATCH(Tab_SuiviOF[[#This Row],[REFERENCE]],Bd_PF!$C:$C,0))</f>
        <v>Tecse</v>
      </c>
      <c r="M636" t="str">
        <f>INDEX(Bd_PF!$K:$K,MATCH(Tab_SuiviOF[[#This Row],[REFERENCE]],Bd_PF!$C:$C,0))</f>
        <v>Produit pesé</v>
      </c>
      <c r="N636" s="3">
        <v>43187</v>
      </c>
      <c r="O636" s="3">
        <v>43187</v>
      </c>
      <c r="P636" s="5">
        <f>YEAR(Tab_SuiviOF[[#This Row],[DATEFINREVISEE]])</f>
        <v>2018</v>
      </c>
      <c r="Q636" s="5">
        <f>MONTH(Tab_SuiviOF[[#This Row],[DATEFINREVISEE]])</f>
        <v>3</v>
      </c>
      <c r="R636" s="5">
        <f>WEEKNUM(Tab_SuiviOF[[#This Row],[DATEFINREVISEE]],21)</f>
        <v>13</v>
      </c>
      <c r="S636">
        <v>2592</v>
      </c>
      <c r="T636">
        <v>2592</v>
      </c>
      <c r="U636">
        <v>2519</v>
      </c>
      <c r="V636" s="4">
        <f>Tab_SuiviOF[[#This Row],[QTEBL]]*Tab_SuiviOF[[#This Row],[POIDS NET]]</f>
        <v>201.52</v>
      </c>
      <c r="W636" s="4">
        <f>IFERROR(INDEX(Bd_MÉLANGES!$I:$I,MATCH('Bd_FABRICATIONS PF'!$G:$G,Bd_MÉLANGES!$J:$J,0)),0)</f>
        <v>208.1</v>
      </c>
      <c r="X636" s="4">
        <f>IFERROR(INDEX(Bd_MÉLANGES!$K:$K,MATCH(Tab_SuiviOF[[#This Row],[LOT A PRENDRE EN COMPTE]],Bd_MÉLANGES!$J:$J,0)),0)</f>
        <v>207.98999999999998</v>
      </c>
    </row>
    <row r="637" spans="1:24" hidden="1" x14ac:dyDescent="0.2">
      <c r="A637">
        <v>102</v>
      </c>
      <c r="B637">
        <v>5</v>
      </c>
      <c r="C637">
        <v>41974</v>
      </c>
      <c r="D637">
        <v>694050</v>
      </c>
      <c r="E637">
        <v>46802</v>
      </c>
      <c r="F637" t="str">
        <f t="array" ref="F637">INDEX(Bd_VENTILATIONS!$G:$G,MATCH(Tab_SuiviOF[[#This Row],[REFERENCE]]&amp;Tab_SuiviOF[[#This Row],[BLNO]],Bd_VENTILATIONS!$F:$F&amp;Bd_VENTILATIONS!$D:$D,0))</f>
        <v>A082M06-2</v>
      </c>
      <c r="G637" t="str">
        <f>IFERROR(MID(Tab_SuiviOF[[#This Row],[LOT]],1,SEARCH("-",Tab_SuiviOF[[#This Row],[LOT]])-1),Tab_SuiviOF[[#This Row],[LOT]])</f>
        <v>A082M06</v>
      </c>
      <c r="H637" t="s">
        <v>238</v>
      </c>
      <c r="I637" t="str">
        <f>INDEX(Bd_PF!$E:$E,MATCH(Tab_SuiviOF[[#This Row],[REFERENCE]],Bd_PF!$C:$C,0))</f>
        <v>Rudy'Gel parfum pêche sachet 100g  "Edé Ruy"</v>
      </c>
      <c r="J637" t="str">
        <f>INDEX(Bd_PF!$D:$D,MATCH(Tab_SuiviOF[[#This Row],[REFERENCE]],Bd_PF!$C:$C,0))</f>
        <v>SF01197</v>
      </c>
      <c r="K637" s="4">
        <f>INDEX(Bd_PF!$I:$I,MATCH(Tab_SuiviOF[[#This Row],[REFERENCE]],Bd_PF!$C:$C,0))</f>
        <v>0.1</v>
      </c>
      <c r="L637" t="str">
        <f>INDEX(Bd_PF!$J:$J,MATCH(Tab_SuiviOF[[#This Row],[REFERENCE]],Bd_PF!$C:$C,0))</f>
        <v>Tecse</v>
      </c>
      <c r="M637" t="str">
        <f>INDEX(Bd_PF!$K:$K,MATCH(Tab_SuiviOF[[#This Row],[REFERENCE]],Bd_PF!$C:$C,0))</f>
        <v>Produit pesé</v>
      </c>
      <c r="N637" s="3">
        <v>43187</v>
      </c>
      <c r="O637" s="3">
        <v>43187</v>
      </c>
      <c r="P637" s="5">
        <f>YEAR(Tab_SuiviOF[[#This Row],[DATEFINREVISEE]])</f>
        <v>2018</v>
      </c>
      <c r="Q637" s="5">
        <f>MONTH(Tab_SuiviOF[[#This Row],[DATEFINREVISEE]])</f>
        <v>3</v>
      </c>
      <c r="R637" s="5">
        <f>WEEKNUM(Tab_SuiviOF[[#This Row],[DATEFINREVISEE]],21)</f>
        <v>13</v>
      </c>
      <c r="S637">
        <v>1344</v>
      </c>
      <c r="T637">
        <v>1344</v>
      </c>
      <c r="U637">
        <v>1255</v>
      </c>
      <c r="V637" s="4">
        <f>Tab_SuiviOF[[#This Row],[QTEBL]]*Tab_SuiviOF[[#This Row],[POIDS NET]]</f>
        <v>125.5</v>
      </c>
      <c r="W637" s="4">
        <f>IFERROR(INDEX(Bd_MÉLANGES!$I:$I,MATCH('Bd_FABRICATIONS PF'!$G:$G,Bd_MÉLANGES!$J:$J,0)),0)</f>
        <v>129.1</v>
      </c>
      <c r="X637" s="4">
        <f>IFERROR(INDEX(Bd_MÉLANGES!$K:$K,MATCH(Tab_SuiviOF[[#This Row],[LOT A PRENDRE EN COMPTE]],Bd_MÉLANGES!$J:$J,0)),0)</f>
        <v>129.32</v>
      </c>
    </row>
    <row r="638" spans="1:24" hidden="1" x14ac:dyDescent="0.2">
      <c r="A638">
        <v>102</v>
      </c>
      <c r="B638">
        <v>5</v>
      </c>
      <c r="C638">
        <v>41976</v>
      </c>
      <c r="D638">
        <v>694063</v>
      </c>
      <c r="E638">
        <v>46805</v>
      </c>
      <c r="F638" t="str">
        <f t="array" ref="F638">INDEX(Bd_VENTILATIONS!$G:$G,MATCH(Tab_SuiviOF[[#This Row],[REFERENCE]]&amp;Tab_SuiviOF[[#This Row],[BLNO]],Bd_VENTILATIONS!$F:$F&amp;Bd_VENTILATIONS!$D:$D,0))</f>
        <v>A085M01-2</v>
      </c>
      <c r="G638" t="str">
        <f>IFERROR(MID(Tab_SuiviOF[[#This Row],[LOT]],1,SEARCH("-",Tab_SuiviOF[[#This Row],[LOT]])-1),Tab_SuiviOF[[#This Row],[LOT]])</f>
        <v>A085M01</v>
      </c>
      <c r="H638" t="s">
        <v>253</v>
      </c>
      <c r="I638" t="str">
        <f>INDEX(Bd_PF!$E:$E,MATCH(Tab_SuiviOF[[#This Row],[REFERENCE]],Bd_PF!$C:$C,0))</f>
        <v>Rudy'Gel parfum fruits rouges sachet 100g  "Edé Ruy"</v>
      </c>
      <c r="J638" t="str">
        <f>INDEX(Bd_PF!$D:$D,MATCH(Tab_SuiviOF[[#This Row],[REFERENCE]],Bd_PF!$C:$C,0))</f>
        <v>SF01222</v>
      </c>
      <c r="K638" s="4">
        <f>INDEX(Bd_PF!$I:$I,MATCH(Tab_SuiviOF[[#This Row],[REFERENCE]],Bd_PF!$C:$C,0))</f>
        <v>0.1</v>
      </c>
      <c r="L638" t="str">
        <f>INDEX(Bd_PF!$J:$J,MATCH(Tab_SuiviOF[[#This Row],[REFERENCE]],Bd_PF!$C:$C,0))</f>
        <v>Tecse</v>
      </c>
      <c r="M638" t="str">
        <f>INDEX(Bd_PF!$K:$K,MATCH(Tab_SuiviOF[[#This Row],[REFERENCE]],Bd_PF!$C:$C,0))</f>
        <v>Produit pesé</v>
      </c>
      <c r="N638" s="3">
        <v>43187</v>
      </c>
      <c r="O638" s="3">
        <v>43187</v>
      </c>
      <c r="P638" s="5">
        <f>YEAR(Tab_SuiviOF[[#This Row],[DATEFINREVISEE]])</f>
        <v>2018</v>
      </c>
      <c r="Q638" s="5">
        <f>MONTH(Tab_SuiviOF[[#This Row],[DATEFINREVISEE]])</f>
        <v>3</v>
      </c>
      <c r="R638" s="5">
        <f>WEEKNUM(Tab_SuiviOF[[#This Row],[DATEFINREVISEE]],21)</f>
        <v>13</v>
      </c>
      <c r="S638">
        <v>1344</v>
      </c>
      <c r="T638">
        <v>1344</v>
      </c>
      <c r="U638">
        <v>1296</v>
      </c>
      <c r="V638" s="4">
        <f>Tab_SuiviOF[[#This Row],[QTEBL]]*Tab_SuiviOF[[#This Row],[POIDS NET]]</f>
        <v>129.6</v>
      </c>
      <c r="W638" s="4">
        <f>IFERROR(INDEX(Bd_MÉLANGES!$I:$I,MATCH('Bd_FABRICATIONS PF'!$G:$G,Bd_MÉLANGES!$J:$J,0)),0)</f>
        <v>135.1</v>
      </c>
      <c r="X638" s="4">
        <f>IFERROR(INDEX(Bd_MÉLANGES!$K:$K,MATCH(Tab_SuiviOF[[#This Row],[LOT A PRENDRE EN COMPTE]],Bd_MÉLANGES!$J:$J,0)),0)</f>
        <v>135.33999999999997</v>
      </c>
    </row>
    <row r="639" spans="1:24" hidden="1" x14ac:dyDescent="0.2">
      <c r="A639">
        <v>102</v>
      </c>
      <c r="B639">
        <v>5</v>
      </c>
      <c r="C639">
        <v>41994</v>
      </c>
      <c r="D639">
        <v>694158</v>
      </c>
      <c r="E639">
        <v>46800</v>
      </c>
      <c r="F639" t="str">
        <f t="array" ref="F639">INDEX(Bd_VENTILATIONS!$G:$G,MATCH(Tab_SuiviOF[[#This Row],[REFERENCE]]&amp;Tab_SuiviOF[[#This Row],[BLNO]],Bd_VENTILATIONS!$F:$F&amp;Bd_VENTILATIONS!$D:$D,0))</f>
        <v>A086M08-3</v>
      </c>
      <c r="G639" t="str">
        <f>IFERROR(MID(Tab_SuiviOF[[#This Row],[LOT]],1,SEARCH("-",Tab_SuiviOF[[#This Row],[LOT]])-1),Tab_SuiviOF[[#This Row],[LOT]])</f>
        <v>A086M08</v>
      </c>
      <c r="H639" t="s">
        <v>575</v>
      </c>
      <c r="I639" t="str">
        <f>INDEX(Bd_PF!$E:$E,MATCH(Tab_SuiviOF[[#This Row],[REFERENCE]],Bd_PF!$C:$C,0))</f>
        <v>Potage instant champignons pauvre en sodium 20g "NUTRISENS PERFORMANCE"</v>
      </c>
      <c r="J639" t="str">
        <f>INDEX(Bd_PF!$D:$D,MATCH(Tab_SuiviOF[[#This Row],[REFERENCE]],Bd_PF!$C:$C,0))</f>
        <v>SF01423</v>
      </c>
      <c r="K639" s="4">
        <f>INDEX(Bd_PF!$I:$I,MATCH(Tab_SuiviOF[[#This Row],[REFERENCE]],Bd_PF!$C:$C,0))</f>
        <v>0.02</v>
      </c>
      <c r="L639" t="str">
        <f>INDEX(Bd_PF!$J:$J,MATCH(Tab_SuiviOF[[#This Row],[REFERENCE]],Bd_PF!$C:$C,0))</f>
        <v>Rovema</v>
      </c>
      <c r="M639" t="str">
        <f>INDEX(Bd_PF!$K:$K,MATCH(Tab_SuiviOF[[#This Row],[REFERENCE]],Bd_PF!$C:$C,0))</f>
        <v>Produit pesé</v>
      </c>
      <c r="N639" s="3">
        <v>43187</v>
      </c>
      <c r="O639" s="3">
        <v>43187</v>
      </c>
      <c r="P639" s="5">
        <f>YEAR(Tab_SuiviOF[[#This Row],[DATEFINREVISEE]])</f>
        <v>2018</v>
      </c>
      <c r="Q639" s="5">
        <f>MONTH(Tab_SuiviOF[[#This Row],[DATEFINREVISEE]])</f>
        <v>3</v>
      </c>
      <c r="R639" s="5">
        <f>WEEKNUM(Tab_SuiviOF[[#This Row],[DATEFINREVISEE]],21)</f>
        <v>13</v>
      </c>
      <c r="S639">
        <v>10000</v>
      </c>
      <c r="T639">
        <v>10000</v>
      </c>
      <c r="U639">
        <v>9285</v>
      </c>
      <c r="V639" s="4">
        <f>Tab_SuiviOF[[#This Row],[QTEBL]]*Tab_SuiviOF[[#This Row],[POIDS NET]]</f>
        <v>185.70000000000002</v>
      </c>
      <c r="W639" s="4">
        <f>IFERROR(INDEX(Bd_MÉLANGES!$I:$I,MATCH('Bd_FABRICATIONS PF'!$G:$G,Bd_MÉLANGES!$J:$J,0)),0)</f>
        <v>199.9</v>
      </c>
      <c r="X639" s="4">
        <f>IFERROR(INDEX(Bd_MÉLANGES!$K:$K,MATCH(Tab_SuiviOF[[#This Row],[LOT A PRENDRE EN COMPTE]],Bd_MÉLANGES!$J:$J,0)),0)</f>
        <v>200.00000000000003</v>
      </c>
    </row>
    <row r="640" spans="1:24" hidden="1" x14ac:dyDescent="0.2">
      <c r="A640">
        <v>102</v>
      </c>
      <c r="B640">
        <v>5</v>
      </c>
      <c r="C640">
        <v>42034</v>
      </c>
      <c r="D640">
        <v>694881</v>
      </c>
      <c r="E640">
        <v>46799</v>
      </c>
      <c r="F640" t="str">
        <f t="array" ref="F640">INDEX(Bd_VENTILATIONS!$G:$G,MATCH(Tab_SuiviOF[[#This Row],[REFERENCE]]&amp;Tab_SuiviOF[[#This Row],[BLNO]],Bd_VENTILATIONS!$F:$F&amp;Bd_VENTILATIONS!$D:$D,0))</f>
        <v>A086M03-1</v>
      </c>
      <c r="G640" t="str">
        <f>IFERROR(MID(Tab_SuiviOF[[#This Row],[LOT]],1,SEARCH("-",Tab_SuiviOF[[#This Row],[LOT]])-1),Tab_SuiviOF[[#This Row],[LOT]])</f>
        <v>A086M03</v>
      </c>
      <c r="H640" t="s">
        <v>611</v>
      </c>
      <c r="I640" t="str">
        <f>INDEX(Bd_PF!$E:$E,MATCH(Tab_SuiviOF[[#This Row],[REFERENCE]],Bd_PF!$C:$C,0))</f>
        <v>Mousse parfum chocolat boite 1 kg "Cookalim"</v>
      </c>
      <c r="J640" t="str">
        <f>INDEX(Bd_PF!$D:$D,MATCH(Tab_SuiviOF[[#This Row],[REFERENCE]],Bd_PF!$C:$C,0))</f>
        <v>SF01106</v>
      </c>
      <c r="K640" s="4">
        <f>INDEX(Bd_PF!$I:$I,MATCH(Tab_SuiviOF[[#This Row],[REFERENCE]],Bd_PF!$C:$C,0))</f>
        <v>1</v>
      </c>
      <c r="L640" t="str">
        <f>INDEX(Bd_PF!$J:$J,MATCH(Tab_SuiviOF[[#This Row],[REFERENCE]],Bd_PF!$C:$C,0))</f>
        <v>OTS</v>
      </c>
      <c r="M640" t="str">
        <f>INDEX(Bd_PF!$K:$K,MATCH(Tab_SuiviOF[[#This Row],[REFERENCE]],Bd_PF!$C:$C,0))</f>
        <v>Produit pesé</v>
      </c>
      <c r="N640" s="3">
        <v>43187</v>
      </c>
      <c r="O640" s="3">
        <v>43187</v>
      </c>
      <c r="P640" s="5">
        <f>YEAR(Tab_SuiviOF[[#This Row],[DATEFINREVISEE]])</f>
        <v>2018</v>
      </c>
      <c r="Q640" s="5">
        <f>MONTH(Tab_SuiviOF[[#This Row],[DATEFINREVISEE]])</f>
        <v>3</v>
      </c>
      <c r="R640" s="5">
        <f>WEEKNUM(Tab_SuiviOF[[#This Row],[DATEFINREVISEE]],21)</f>
        <v>13</v>
      </c>
      <c r="S640">
        <v>648</v>
      </c>
      <c r="T640">
        <v>648</v>
      </c>
      <c r="U640">
        <v>645</v>
      </c>
      <c r="V640" s="4">
        <f>Tab_SuiviOF[[#This Row],[QTEBL]]*Tab_SuiviOF[[#This Row],[POIDS NET]]</f>
        <v>645</v>
      </c>
      <c r="W640" s="4">
        <f>IFERROR(INDEX(Bd_MÉLANGES!$I:$I,MATCH('Bd_FABRICATIONS PF'!$G:$G,Bd_MÉLANGES!$J:$J,0)),0)</f>
        <v>646.9</v>
      </c>
      <c r="X640" s="4">
        <f>IFERROR(INDEX(Bd_MÉLANGES!$K:$K,MATCH(Tab_SuiviOF[[#This Row],[LOT A PRENDRE EN COMPTE]],Bd_MÉLANGES!$J:$J,0)),0)</f>
        <v>648</v>
      </c>
    </row>
    <row r="641" spans="1:24" hidden="1" x14ac:dyDescent="0.2">
      <c r="A641">
        <v>102</v>
      </c>
      <c r="B641">
        <v>5</v>
      </c>
      <c r="C641">
        <v>42036</v>
      </c>
      <c r="D641">
        <v>694899</v>
      </c>
      <c r="E641">
        <v>46795</v>
      </c>
      <c r="F641" t="str">
        <f t="array" ref="F641">INDEX(Bd_VENTILATIONS!$G:$G,MATCH(Tab_SuiviOF[[#This Row],[REFERENCE]]&amp;Tab_SuiviOF[[#This Row],[BLNO]],Bd_VENTILATIONS!$F:$F&amp;Bd_VENTILATIONS!$D:$D,0))</f>
        <v>A086M01-3</v>
      </c>
      <c r="G641" t="str">
        <f>IFERROR(MID(Tab_SuiviOF[[#This Row],[LOT]],1,SEARCH("-",Tab_SuiviOF[[#This Row],[LOT]])-1),Tab_SuiviOF[[#This Row],[LOT]])</f>
        <v>A086M01</v>
      </c>
      <c r="H641" t="s">
        <v>870</v>
      </c>
      <c r="I641" t="str">
        <f>INDEX(Bd_PF!$E:$E,MATCH(Tab_SuiviOF[[#This Row],[REFERENCE]],Bd_PF!$C:$C,0))</f>
        <v>Entremets à chaud parfum chocolat avec édulcorants sachet 50g  "NUTRISENS</v>
      </c>
      <c r="J641" t="str">
        <f>INDEX(Bd_PF!$D:$D,MATCH(Tab_SuiviOF[[#This Row],[REFERENCE]],Bd_PF!$C:$C,0))</f>
        <v>SF01152</v>
      </c>
      <c r="K641" s="4">
        <f>INDEX(Bd_PF!$I:$I,MATCH(Tab_SuiviOF[[#This Row],[REFERENCE]],Bd_PF!$C:$C,0))</f>
        <v>0.05</v>
      </c>
      <c r="L641" t="str">
        <f>INDEX(Bd_PF!$J:$J,MATCH(Tab_SuiviOF[[#This Row],[REFERENCE]],Bd_PF!$C:$C,0))</f>
        <v>Rovema</v>
      </c>
      <c r="M641" t="str">
        <f>INDEX(Bd_PF!$K:$K,MATCH(Tab_SuiviOF[[#This Row],[REFERENCE]],Bd_PF!$C:$C,0))</f>
        <v>Produit pesé</v>
      </c>
      <c r="N641" s="3">
        <v>43187</v>
      </c>
      <c r="O641" s="3">
        <v>43187</v>
      </c>
      <c r="P641" s="5">
        <f>YEAR(Tab_SuiviOF[[#This Row],[DATEFINREVISEE]])</f>
        <v>2018</v>
      </c>
      <c r="Q641" s="5">
        <f>MONTH(Tab_SuiviOF[[#This Row],[DATEFINREVISEE]])</f>
        <v>3</v>
      </c>
      <c r="R641" s="5">
        <f>WEEKNUM(Tab_SuiviOF[[#This Row],[DATEFINREVISEE]],21)</f>
        <v>13</v>
      </c>
      <c r="S641">
        <v>2600</v>
      </c>
      <c r="T641">
        <v>2600</v>
      </c>
      <c r="U641">
        <v>2496</v>
      </c>
      <c r="V641" s="4">
        <f>Tab_SuiviOF[[#This Row],[QTEBL]]*Tab_SuiviOF[[#This Row],[POIDS NET]]</f>
        <v>124.80000000000001</v>
      </c>
      <c r="W641" s="4">
        <f>IFERROR(INDEX(Bd_MÉLANGES!$I:$I,MATCH('Bd_FABRICATIONS PF'!$G:$G,Bd_MÉLANGES!$J:$J,0)),0)</f>
        <v>130.30000000000001</v>
      </c>
      <c r="X641" s="4">
        <f>IFERROR(INDEX(Bd_MÉLANGES!$K:$K,MATCH(Tab_SuiviOF[[#This Row],[LOT A PRENDRE EN COMPTE]],Bd_MÉLANGES!$J:$J,0)),0)</f>
        <v>130.01</v>
      </c>
    </row>
    <row r="642" spans="1:24" hidden="1" x14ac:dyDescent="0.2">
      <c r="A642">
        <v>102</v>
      </c>
      <c r="B642">
        <v>5</v>
      </c>
      <c r="C642">
        <v>42126</v>
      </c>
      <c r="D642">
        <v>695810</v>
      </c>
      <c r="E642">
        <v>46806</v>
      </c>
      <c r="F642" t="str">
        <f t="array" ref="F642">INDEX(Bd_VENTILATIONS!$G:$G,MATCH(Tab_SuiviOF[[#This Row],[REFERENCE]]&amp;Tab_SuiviOF[[#This Row],[BLNO]],Bd_VENTILATIONS!$F:$F&amp;Bd_VENTILATIONS!$D:$D,0))</f>
        <v>A086M06-1</v>
      </c>
      <c r="G642" t="str">
        <f>IFERROR(MID(Tab_SuiviOF[[#This Row],[LOT]],1,SEARCH("-",Tab_SuiviOF[[#This Row],[LOT]])-1),Tab_SuiviOF[[#This Row],[LOT]])</f>
        <v>A086M06</v>
      </c>
      <c r="H642" t="s">
        <v>509</v>
      </c>
      <c r="I642" t="str">
        <f>INDEX(Bd_PF!$E:$E,MATCH(Tab_SuiviOF[[#This Row],[REFERENCE]],Bd_PF!$C:$C,0))</f>
        <v>Fonds blanc de veau pauvre en sodium 1KG "NUTRISENS PERFORMANCE"</v>
      </c>
      <c r="J642" t="str">
        <f>INDEX(Bd_PF!$D:$D,MATCH(Tab_SuiviOF[[#This Row],[REFERENCE]],Bd_PF!$C:$C,0))</f>
        <v>SF01321</v>
      </c>
      <c r="K642" s="4">
        <f>INDEX(Bd_PF!$I:$I,MATCH(Tab_SuiviOF[[#This Row],[REFERENCE]],Bd_PF!$C:$C,0))</f>
        <v>1</v>
      </c>
      <c r="L642" t="str">
        <f>INDEX(Bd_PF!$J:$J,MATCH(Tab_SuiviOF[[#This Row],[REFERENCE]],Bd_PF!$C:$C,0))</f>
        <v>OTS</v>
      </c>
      <c r="M642" t="str">
        <f>INDEX(Bd_PF!$K:$K,MATCH(Tab_SuiviOF[[#This Row],[REFERENCE]],Bd_PF!$C:$C,0))</f>
        <v>Produit pesé</v>
      </c>
      <c r="N642" s="3">
        <v>43187</v>
      </c>
      <c r="O642" s="3">
        <v>43187</v>
      </c>
      <c r="P642" s="5">
        <f>YEAR(Tab_SuiviOF[[#This Row],[DATEFINREVISEE]])</f>
        <v>2018</v>
      </c>
      <c r="Q642" s="5">
        <f>MONTH(Tab_SuiviOF[[#This Row],[DATEFINREVISEE]])</f>
        <v>3</v>
      </c>
      <c r="R642" s="5">
        <f>WEEKNUM(Tab_SuiviOF[[#This Row],[DATEFINREVISEE]],21)</f>
        <v>13</v>
      </c>
      <c r="S642">
        <v>108</v>
      </c>
      <c r="T642">
        <v>108</v>
      </c>
      <c r="U642">
        <v>106</v>
      </c>
      <c r="V642" s="4">
        <f>Tab_SuiviOF[[#This Row],[QTEBL]]*Tab_SuiviOF[[#This Row],[POIDS NET]]</f>
        <v>106</v>
      </c>
      <c r="W642" s="4">
        <f>IFERROR(INDEX(Bd_MÉLANGES!$I:$I,MATCH('Bd_FABRICATIONS PF'!$G:$G,Bd_MÉLANGES!$J:$J,0)),0)</f>
        <v>107.3</v>
      </c>
      <c r="X642" s="4">
        <f>IFERROR(INDEX(Bd_MÉLANGES!$K:$K,MATCH(Tab_SuiviOF[[#This Row],[LOT A PRENDRE EN COMPTE]],Bd_MÉLANGES!$J:$J,0)),0)</f>
        <v>107.96</v>
      </c>
    </row>
    <row r="643" spans="1:24" hidden="1" x14ac:dyDescent="0.2">
      <c r="A643">
        <v>102</v>
      </c>
      <c r="B643">
        <v>5</v>
      </c>
      <c r="C643">
        <v>42129</v>
      </c>
      <c r="D643">
        <v>695905</v>
      </c>
      <c r="E643">
        <v>46788</v>
      </c>
      <c r="F643" t="str">
        <f t="array" ref="F643">INDEX(Bd_VENTILATIONS!$G:$G,MATCH(Tab_SuiviOF[[#This Row],[REFERENCE]]&amp;Tab_SuiviOF[[#This Row],[BLNO]],Bd_VENTILATIONS!$F:$F&amp;Bd_VENTILATIONS!$D:$D,0))</f>
        <v>AS13PU06-7</v>
      </c>
      <c r="G643" t="str">
        <f>IFERROR(MID(Tab_SuiviOF[[#This Row],[LOT]],1,SEARCH("-",Tab_SuiviOF[[#This Row],[LOT]])-1),Tab_SuiviOF[[#This Row],[LOT]])</f>
        <v>AS13PU06</v>
      </c>
      <c r="H643" t="s">
        <v>681</v>
      </c>
      <c r="I643" t="str">
        <f>INDEX(Bd_PF!$E:$E,MATCH(Tab_SuiviOF[[#This Row],[REFERENCE]],Bd_PF!$C:$C,0))</f>
        <v>Purée premium pauvre en sodium sac 5 kg</v>
      </c>
      <c r="J643" t="str">
        <f>INDEX(Bd_PF!$D:$D,MATCH(Tab_SuiviOF[[#This Row],[REFERENCE]],Bd_PF!$C:$C,0))</f>
        <v>SF01287</v>
      </c>
      <c r="K643" s="4">
        <f>INDEX(Bd_PF!$I:$I,MATCH(Tab_SuiviOF[[#This Row],[REFERENCE]],Bd_PF!$C:$C,0))</f>
        <v>5</v>
      </c>
      <c r="L643" t="str">
        <f>INDEX(Bd_PF!$J:$J,MATCH(Tab_SuiviOF[[#This Row],[REFERENCE]],Bd_PF!$C:$C,0))</f>
        <v>Purée</v>
      </c>
      <c r="M643" t="str">
        <f>INDEX(Bd_PF!$K:$K,MATCH(Tab_SuiviOF[[#This Row],[REFERENCE]],Bd_PF!$C:$C,0))</f>
        <v>Purée</v>
      </c>
      <c r="N643" s="3">
        <v>43187</v>
      </c>
      <c r="O643" s="3">
        <v>43187</v>
      </c>
      <c r="P643" s="5">
        <f>YEAR(Tab_SuiviOF[[#This Row],[DATEFINREVISEE]])</f>
        <v>2018</v>
      </c>
      <c r="Q643" s="5">
        <f>MONTH(Tab_SuiviOF[[#This Row],[DATEFINREVISEE]])</f>
        <v>3</v>
      </c>
      <c r="R643" s="5">
        <f>WEEKNUM(Tab_SuiviOF[[#This Row],[DATEFINREVISEE]],21)</f>
        <v>13</v>
      </c>
      <c r="S643">
        <v>160</v>
      </c>
      <c r="T643">
        <v>160</v>
      </c>
      <c r="U643">
        <v>160</v>
      </c>
      <c r="V643" s="4">
        <f>Tab_SuiviOF[[#This Row],[QTEBL]]*Tab_SuiviOF[[#This Row],[POIDS NET]]</f>
        <v>800</v>
      </c>
      <c r="W643" s="4">
        <f>IFERROR(INDEX(Bd_MÉLANGES!$I:$I,MATCH('Bd_FABRICATIONS PF'!$G:$G,Bd_MÉLANGES!$J:$J,0)),0)</f>
        <v>0</v>
      </c>
      <c r="X643" s="4">
        <f>IFERROR(INDEX(Bd_MÉLANGES!$K:$K,MATCH(Tab_SuiviOF[[#This Row],[LOT A PRENDRE EN COMPTE]],Bd_MÉLANGES!$J:$J,0)),0)</f>
        <v>0</v>
      </c>
    </row>
    <row r="644" spans="1:24" hidden="1" x14ac:dyDescent="0.2">
      <c r="A644">
        <v>102</v>
      </c>
      <c r="B644">
        <v>5</v>
      </c>
      <c r="C644">
        <v>42156</v>
      </c>
      <c r="D644">
        <v>696261</v>
      </c>
      <c r="E644">
        <v>46804</v>
      </c>
      <c r="F644" t="str">
        <f t="array" ref="F644">INDEX(Bd_VENTILATIONS!$G:$G,MATCH(Tab_SuiviOF[[#This Row],[REFERENCE]]&amp;Tab_SuiviOF[[#This Row],[BLNO]],Bd_VENTILATIONS!$F:$F&amp;Bd_VENTILATIONS!$D:$D,0))</f>
        <v>AS13PU02-7</v>
      </c>
      <c r="G644" t="str">
        <f>IFERROR(MID(Tab_SuiviOF[[#This Row],[LOT]],1,SEARCH("-",Tab_SuiviOF[[#This Row],[LOT]])-1),Tab_SuiviOF[[#This Row],[LOT]])</f>
        <v>AS13PU02</v>
      </c>
      <c r="H644" t="s">
        <v>291</v>
      </c>
      <c r="I644" t="str">
        <f>INDEX(Bd_PF!$E:$E,MATCH(Tab_SuiviOF[[#This Row],[REFERENCE]],Bd_PF!$C:$C,0))</f>
        <v>Purée grand-mère pauvre en sodium sac 5 kg</v>
      </c>
      <c r="J644" t="str">
        <f>INDEX(Bd_PF!$D:$D,MATCH(Tab_SuiviOF[[#This Row],[REFERENCE]],Bd_PF!$C:$C,0))</f>
        <v>SF01287</v>
      </c>
      <c r="K644" s="4">
        <f>INDEX(Bd_PF!$I:$I,MATCH(Tab_SuiviOF[[#This Row],[REFERENCE]],Bd_PF!$C:$C,0))</f>
        <v>5</v>
      </c>
      <c r="L644" t="str">
        <f>INDEX(Bd_PF!$J:$J,MATCH(Tab_SuiviOF[[#This Row],[REFERENCE]],Bd_PF!$C:$C,0))</f>
        <v>Purée</v>
      </c>
      <c r="M644" t="str">
        <f>INDEX(Bd_PF!$K:$K,MATCH(Tab_SuiviOF[[#This Row],[REFERENCE]],Bd_PF!$C:$C,0))</f>
        <v>Purée</v>
      </c>
      <c r="N644" s="3">
        <v>43187</v>
      </c>
      <c r="O644" s="3">
        <v>43187</v>
      </c>
      <c r="P644" s="5">
        <f>YEAR(Tab_SuiviOF[[#This Row],[DATEFINREVISEE]])</f>
        <v>2018</v>
      </c>
      <c r="Q644" s="5">
        <f>MONTH(Tab_SuiviOF[[#This Row],[DATEFINREVISEE]])</f>
        <v>3</v>
      </c>
      <c r="R644" s="5">
        <f>WEEKNUM(Tab_SuiviOF[[#This Row],[DATEFINREVISEE]],21)</f>
        <v>13</v>
      </c>
      <c r="S644">
        <v>677</v>
      </c>
      <c r="T644">
        <v>677</v>
      </c>
      <c r="U644">
        <v>675</v>
      </c>
      <c r="V644" s="4">
        <f>Tab_SuiviOF[[#This Row],[QTEBL]]*Tab_SuiviOF[[#This Row],[POIDS NET]]</f>
        <v>3375</v>
      </c>
      <c r="W644" s="4">
        <f>IFERROR(INDEX(Bd_MÉLANGES!$I:$I,MATCH('Bd_FABRICATIONS PF'!$G:$G,Bd_MÉLANGES!$J:$J,0)),0)</f>
        <v>0</v>
      </c>
      <c r="X644" s="4">
        <f>IFERROR(INDEX(Bd_MÉLANGES!$K:$K,MATCH(Tab_SuiviOF[[#This Row],[LOT A PRENDRE EN COMPTE]],Bd_MÉLANGES!$J:$J,0)),0)</f>
        <v>0</v>
      </c>
    </row>
    <row r="645" spans="1:24" hidden="1" x14ac:dyDescent="0.2">
      <c r="A645">
        <v>102</v>
      </c>
      <c r="B645">
        <v>5</v>
      </c>
      <c r="C645">
        <v>42157</v>
      </c>
      <c r="D645">
        <v>696280</v>
      </c>
      <c r="E645">
        <v>46828</v>
      </c>
      <c r="F645" t="str">
        <f t="array" ref="F645">INDEX(Bd_VENTILATIONS!$G:$G,MATCH(Tab_SuiviOF[[#This Row],[REFERENCE]]&amp;Tab_SuiviOF[[#This Row],[BLNO]],Bd_VENTILATIONS!$F:$F&amp;Bd_VENTILATIONS!$D:$D,0))</f>
        <v>A088R01-1</v>
      </c>
      <c r="G645" t="str">
        <f>IFERROR(MID(Tab_SuiviOF[[#This Row],[LOT]],1,SEARCH("-",Tab_SuiviOF[[#This Row],[LOT]])-1),Tab_SuiviOF[[#This Row],[LOT]])</f>
        <v>A088R01</v>
      </c>
      <c r="H645" t="s">
        <v>2549</v>
      </c>
      <c r="I645" t="str">
        <f>INDEX(Bd_PF!$E:$E,MATCH(Tab_SuiviOF[[#This Row],[REFERENCE]],Bd_PF!$C:$C,0))</f>
        <v>Protipulse 550 g</v>
      </c>
      <c r="J645" t="str">
        <f>INDEX(Bd_PF!$D:$D,MATCH(Tab_SuiviOF[[#This Row],[REFERENCE]],Bd_PF!$C:$C,0))</f>
        <v>XMP866</v>
      </c>
      <c r="K645" s="4">
        <f>INDEX(Bd_PF!$I:$I,MATCH(Tab_SuiviOF[[#This Row],[REFERENCE]],Bd_PF!$C:$C,0))</f>
        <v>0.55000000000000004</v>
      </c>
      <c r="L645" t="str">
        <f>INDEX(Bd_PF!$J:$J,MATCH(Tab_SuiviOF[[#This Row],[REFERENCE]],Bd_PF!$C:$C,0))</f>
        <v>OTS</v>
      </c>
      <c r="M645" t="str">
        <f>INDEX(Bd_PF!$K:$K,MATCH(Tab_SuiviOF[[#This Row],[REFERENCE]],Bd_PF!$C:$C,0))</f>
        <v>Reconditionnement</v>
      </c>
      <c r="N645" s="3">
        <v>43187</v>
      </c>
      <c r="O645" s="3">
        <v>43187</v>
      </c>
      <c r="P645" s="5">
        <f>YEAR(Tab_SuiviOF[[#This Row],[DATEFINREVISEE]])</f>
        <v>2018</v>
      </c>
      <c r="Q645" s="5">
        <f>MONTH(Tab_SuiviOF[[#This Row],[DATEFINREVISEE]])</f>
        <v>3</v>
      </c>
      <c r="R645" s="5">
        <f>WEEKNUM(Tab_SuiviOF[[#This Row],[DATEFINREVISEE]],21)</f>
        <v>13</v>
      </c>
      <c r="S645">
        <v>854</v>
      </c>
      <c r="T645">
        <v>854</v>
      </c>
      <c r="U645">
        <v>850</v>
      </c>
      <c r="V645" s="4">
        <f>Tab_SuiviOF[[#This Row],[QTEBL]]*Tab_SuiviOF[[#This Row],[POIDS NET]]</f>
        <v>467.50000000000006</v>
      </c>
      <c r="W645" s="4">
        <f>IFERROR(INDEX(Bd_MÉLANGES!$I:$I,MATCH('Bd_FABRICATIONS PF'!$G:$G,Bd_MÉLANGES!$J:$J,0)),0)</f>
        <v>0</v>
      </c>
      <c r="X645" s="4">
        <f>IFERROR(INDEX(Bd_MÉLANGES!$K:$K,MATCH(Tab_SuiviOF[[#This Row],[LOT A PRENDRE EN COMPTE]],Bd_MÉLANGES!$J:$J,0)),0)</f>
        <v>0</v>
      </c>
    </row>
    <row r="646" spans="1:24" hidden="1" x14ac:dyDescent="0.2">
      <c r="A646">
        <v>102</v>
      </c>
      <c r="B646">
        <v>5</v>
      </c>
      <c r="C646">
        <v>41900</v>
      </c>
      <c r="D646">
        <v>693128</v>
      </c>
      <c r="E646">
        <v>46833</v>
      </c>
      <c r="F646" t="str">
        <f t="array" ref="F646">INDEX(Bd_VENTILATIONS!$G:$G,MATCH(Tab_SuiviOF[[#This Row],[REFERENCE]]&amp;Tab_SuiviOF[[#This Row],[BLNO]],Bd_VENTILATIONS!$F:$F&amp;Bd_VENTILATIONS!$D:$D,0))</f>
        <v>A087M04-6</v>
      </c>
      <c r="G646" t="str">
        <f>IFERROR(MID(Tab_SuiviOF[[#This Row],[LOT]],1,SEARCH("-",Tab_SuiviOF[[#This Row],[LOT]])-1),Tab_SuiviOF[[#This Row],[LOT]])</f>
        <v>A087M04</v>
      </c>
      <c r="H646" t="s">
        <v>79</v>
      </c>
      <c r="I646" t="str">
        <f>INDEX(Bd_PF!$E:$E,MATCH(Tab_SuiviOF[[#This Row],[REFERENCE]],Bd_PF!$C:$C,0))</f>
        <v>Bouillon de volaille SANS GLUTAMATE 1.5KG "BRAKE"</v>
      </c>
      <c r="J646" t="str">
        <f>INDEX(Bd_PF!$D:$D,MATCH(Tab_SuiviOF[[#This Row],[REFERENCE]],Bd_PF!$C:$C,0))</f>
        <v>SF01432</v>
      </c>
      <c r="K646" s="4">
        <f>INDEX(Bd_PF!$I:$I,MATCH(Tab_SuiviOF[[#This Row],[REFERENCE]],Bd_PF!$C:$C,0))</f>
        <v>1.5</v>
      </c>
      <c r="L646" t="str">
        <f>INDEX(Bd_PF!$J:$J,MATCH(Tab_SuiviOF[[#This Row],[REFERENCE]],Bd_PF!$C:$C,0))</f>
        <v>Boite plastique</v>
      </c>
      <c r="M646" t="str">
        <f>INDEX(Bd_PF!$K:$K,MATCH(Tab_SuiviOF[[#This Row],[REFERENCE]],Bd_PF!$C:$C,0))</f>
        <v>Produit pesé</v>
      </c>
      <c r="N646" s="3">
        <v>43188</v>
      </c>
      <c r="O646" s="3">
        <v>43188</v>
      </c>
      <c r="P646" s="5">
        <f>YEAR(Tab_SuiviOF[[#This Row],[DATEFINREVISEE]])</f>
        <v>2018</v>
      </c>
      <c r="Q646" s="5">
        <f>MONTH(Tab_SuiviOF[[#This Row],[DATEFINREVISEE]])</f>
        <v>3</v>
      </c>
      <c r="R646" s="5">
        <f>WEEKNUM(Tab_SuiviOF[[#This Row],[DATEFINREVISEE]],21)</f>
        <v>13</v>
      </c>
      <c r="S646">
        <v>216</v>
      </c>
      <c r="T646">
        <v>216</v>
      </c>
      <c r="U646">
        <v>215</v>
      </c>
      <c r="V646" s="4">
        <f>Tab_SuiviOF[[#This Row],[QTEBL]]*Tab_SuiviOF[[#This Row],[POIDS NET]]</f>
        <v>322.5</v>
      </c>
      <c r="W646" s="4">
        <f>IFERROR(INDEX(Bd_MÉLANGES!$I:$I,MATCH('Bd_FABRICATIONS PF'!$G:$G,Bd_MÉLANGES!$J:$J,0)),0)</f>
        <v>325.10000000000002</v>
      </c>
      <c r="X646" s="4">
        <f>IFERROR(INDEX(Bd_MÉLANGES!$K:$K,MATCH(Tab_SuiviOF[[#This Row],[LOT A PRENDRE EN COMPTE]],Bd_MÉLANGES!$J:$J,0)),0)</f>
        <v>323.99000000000007</v>
      </c>
    </row>
    <row r="647" spans="1:24" hidden="1" x14ac:dyDescent="0.2">
      <c r="A647">
        <v>102</v>
      </c>
      <c r="B647">
        <v>5</v>
      </c>
      <c r="C647">
        <v>41904</v>
      </c>
      <c r="D647">
        <v>693176</v>
      </c>
      <c r="E647">
        <v>46824</v>
      </c>
      <c r="F647" t="str">
        <f t="array" ref="F647">INDEX(Bd_VENTILATIONS!$G:$G,MATCH(Tab_SuiviOF[[#This Row],[REFERENCE]]&amp;Tab_SuiviOF[[#This Row],[BLNO]],Bd_VENTILATIONS!$F:$F&amp;Bd_VENTILATIONS!$D:$D,0))</f>
        <v>A086M05-6</v>
      </c>
      <c r="G647" t="str">
        <f>IFERROR(MID(Tab_SuiviOF[[#This Row],[LOT]],1,SEARCH("-",Tab_SuiviOF[[#This Row],[LOT]])-1),Tab_SuiviOF[[#This Row],[LOT]])</f>
        <v>A086M05</v>
      </c>
      <c r="H647" t="s">
        <v>47</v>
      </c>
      <c r="I647" t="str">
        <f>INDEX(Bd_PF!$E:$E,MATCH(Tab_SuiviOF[[#This Row],[REFERENCE]],Bd_PF!$C:$C,0))</f>
        <v>Fonds brun lié SANS GLUTAMATE 600G "BRAKE"</v>
      </c>
      <c r="J647" t="str">
        <f>INDEX(Bd_PF!$D:$D,MATCH(Tab_SuiviOF[[#This Row],[REFERENCE]],Bd_PF!$C:$C,0))</f>
        <v>SF01385</v>
      </c>
      <c r="K647" s="4">
        <f>INDEX(Bd_PF!$I:$I,MATCH(Tab_SuiviOF[[#This Row],[REFERENCE]],Bd_PF!$C:$C,0))</f>
        <v>0.6</v>
      </c>
      <c r="L647" t="str">
        <f>INDEX(Bd_PF!$J:$J,MATCH(Tab_SuiviOF[[#This Row],[REFERENCE]],Bd_PF!$C:$C,0))</f>
        <v>Boite plastique</v>
      </c>
      <c r="M647" t="str">
        <f>INDEX(Bd_PF!$K:$K,MATCH(Tab_SuiviOF[[#This Row],[REFERENCE]],Bd_PF!$C:$C,0))</f>
        <v>Produit pesé</v>
      </c>
      <c r="N647" s="3">
        <v>43187</v>
      </c>
      <c r="O647" s="3">
        <v>43188</v>
      </c>
      <c r="P647" s="5">
        <f>YEAR(Tab_SuiviOF[[#This Row],[DATEFINREVISEE]])</f>
        <v>2018</v>
      </c>
      <c r="Q647" s="5">
        <f>MONTH(Tab_SuiviOF[[#This Row],[DATEFINREVISEE]])</f>
        <v>3</v>
      </c>
      <c r="R647" s="5">
        <f>WEEKNUM(Tab_SuiviOF[[#This Row],[DATEFINREVISEE]],21)</f>
        <v>13</v>
      </c>
      <c r="S647">
        <v>1152</v>
      </c>
      <c r="T647">
        <v>1152</v>
      </c>
      <c r="U647">
        <v>1142</v>
      </c>
      <c r="V647" s="4">
        <f>Tab_SuiviOF[[#This Row],[QTEBL]]*Tab_SuiviOF[[#This Row],[POIDS NET]]</f>
        <v>685.19999999999993</v>
      </c>
      <c r="W647" s="4">
        <f>IFERROR(INDEX(Bd_MÉLANGES!$I:$I,MATCH('Bd_FABRICATIONS PF'!$G:$G,Bd_MÉLANGES!$J:$J,0)),0)</f>
        <v>690.9</v>
      </c>
      <c r="X647" s="4">
        <f>IFERROR(INDEX(Bd_MÉLANGES!$K:$K,MATCH(Tab_SuiviOF[[#This Row],[LOT A PRENDRE EN COMPTE]],Bd_MÉLANGES!$J:$J,0)),0)</f>
        <v>691.19</v>
      </c>
    </row>
    <row r="648" spans="1:24" hidden="1" x14ac:dyDescent="0.2">
      <c r="A648">
        <v>102</v>
      </c>
      <c r="B648">
        <v>5</v>
      </c>
      <c r="C648">
        <v>41928</v>
      </c>
      <c r="D648">
        <v>693653</v>
      </c>
      <c r="E648">
        <v>46829</v>
      </c>
      <c r="F648" t="str">
        <f t="array" ref="F648">INDEX(Bd_VENTILATIONS!$G:$G,MATCH(Tab_SuiviOF[[#This Row],[REFERENCE]]&amp;Tab_SuiviOF[[#This Row],[BLNO]],Bd_VENTILATIONS!$F:$F&amp;Bd_VENTILATIONS!$D:$D,0))</f>
        <v>A087M03-1</v>
      </c>
      <c r="G648" t="str">
        <f>IFERROR(MID(Tab_SuiviOF[[#This Row],[LOT]],1,SEARCH("-",Tab_SuiviOF[[#This Row],[LOT]])-1),Tab_SuiviOF[[#This Row],[LOT]])</f>
        <v>A087M03</v>
      </c>
      <c r="H648" t="s">
        <v>55</v>
      </c>
      <c r="I648" t="str">
        <f>INDEX(Bd_PF!$E:$E,MATCH(Tab_SuiviOF[[#This Row],[REFERENCE]],Bd_PF!$C:$C,0))</f>
        <v>Fonds blanc de volaille SANS GLUTAMATE 600G "BRAKE"</v>
      </c>
      <c r="J648" t="str">
        <f>INDEX(Bd_PF!$D:$D,MATCH(Tab_SuiviOF[[#This Row],[REFERENCE]],Bd_PF!$C:$C,0))</f>
        <v>SF01387</v>
      </c>
      <c r="K648" s="4">
        <f>INDEX(Bd_PF!$I:$I,MATCH(Tab_SuiviOF[[#This Row],[REFERENCE]],Bd_PF!$C:$C,0))</f>
        <v>0.6</v>
      </c>
      <c r="L648" t="str">
        <f>INDEX(Bd_PF!$J:$J,MATCH(Tab_SuiviOF[[#This Row],[REFERENCE]],Bd_PF!$C:$C,0))</f>
        <v>Boite plastique</v>
      </c>
      <c r="M648" t="str">
        <f>INDEX(Bd_PF!$K:$K,MATCH(Tab_SuiviOF[[#This Row],[REFERENCE]],Bd_PF!$C:$C,0))</f>
        <v>Produit pesé</v>
      </c>
      <c r="N648" s="3">
        <v>43188</v>
      </c>
      <c r="O648" s="3">
        <v>43188</v>
      </c>
      <c r="P648" s="5">
        <f>YEAR(Tab_SuiviOF[[#This Row],[DATEFINREVISEE]])</f>
        <v>2018</v>
      </c>
      <c r="Q648" s="5">
        <f>MONTH(Tab_SuiviOF[[#This Row],[DATEFINREVISEE]])</f>
        <v>3</v>
      </c>
      <c r="R648" s="5">
        <f>WEEKNUM(Tab_SuiviOF[[#This Row],[DATEFINREVISEE]],21)</f>
        <v>13</v>
      </c>
      <c r="S648">
        <v>1152</v>
      </c>
      <c r="T648">
        <v>1152</v>
      </c>
      <c r="U648">
        <v>1148</v>
      </c>
      <c r="V648" s="4">
        <f>Tab_SuiviOF[[#This Row],[QTEBL]]*Tab_SuiviOF[[#This Row],[POIDS NET]]</f>
        <v>688.8</v>
      </c>
      <c r="W648" s="4">
        <f>IFERROR(INDEX(Bd_MÉLANGES!$I:$I,MATCH('Bd_FABRICATIONS PF'!$G:$G,Bd_MÉLANGES!$J:$J,0)),0)</f>
        <v>693.4</v>
      </c>
      <c r="X648" s="4">
        <f>IFERROR(INDEX(Bd_MÉLANGES!$K:$K,MATCH(Tab_SuiviOF[[#This Row],[LOT A PRENDRE EN COMPTE]],Bd_MÉLANGES!$J:$J,0)),0)</f>
        <v>691.18000000000006</v>
      </c>
    </row>
    <row r="649" spans="1:24" hidden="1" x14ac:dyDescent="0.2">
      <c r="A649">
        <v>102</v>
      </c>
      <c r="B649">
        <v>5</v>
      </c>
      <c r="C649">
        <v>41930</v>
      </c>
      <c r="D649">
        <v>693679</v>
      </c>
      <c r="E649">
        <v>46823</v>
      </c>
      <c r="F649" t="str">
        <f t="array" ref="F649">INDEX(Bd_VENTILATIONS!$G:$G,MATCH(Tab_SuiviOF[[#This Row],[REFERENCE]]&amp;Tab_SuiviOF[[#This Row],[BLNO]],Bd_VENTILATIONS!$F:$F&amp;Bd_VENTILATIONS!$D:$D,0))</f>
        <v>A087M05-1</v>
      </c>
      <c r="G649" t="str">
        <f>IFERROR(MID(Tab_SuiviOF[[#This Row],[LOT]],1,SEARCH("-",Tab_SuiviOF[[#This Row],[LOT]])-1),Tab_SuiviOF[[#This Row],[LOT]])</f>
        <v>A087M05</v>
      </c>
      <c r="H649" t="s">
        <v>1005</v>
      </c>
      <c r="I649" t="str">
        <f>INDEX(Bd_PF!$E:$E,MATCH(Tab_SuiviOF[[#This Row],[REFERENCE]],Bd_PF!$C:$C,0))</f>
        <v>Mixé mousseline de poisson bte 350 g "TOL"</v>
      </c>
      <c r="J649" t="str">
        <f>INDEX(Bd_PF!$D:$D,MATCH(Tab_SuiviOF[[#This Row],[REFERENCE]],Bd_PF!$C:$C,0))</f>
        <v>SF01156</v>
      </c>
      <c r="K649" s="4">
        <f>INDEX(Bd_PF!$I:$I,MATCH(Tab_SuiviOF[[#This Row],[REFERENCE]],Bd_PF!$C:$C,0))</f>
        <v>0.35</v>
      </c>
      <c r="L649" t="str">
        <f>INDEX(Bd_PF!$J:$J,MATCH(Tab_SuiviOF[[#This Row],[REFERENCE]],Bd_PF!$C:$C,0))</f>
        <v>OTS</v>
      </c>
      <c r="M649" t="str">
        <f>INDEX(Bd_PF!$K:$K,MATCH(Tab_SuiviOF[[#This Row],[REFERENCE]],Bd_PF!$C:$C,0))</f>
        <v>Produit pesé</v>
      </c>
      <c r="N649" s="3">
        <v>43188</v>
      </c>
      <c r="O649" s="3">
        <v>43188</v>
      </c>
      <c r="P649" s="5">
        <f>YEAR(Tab_SuiviOF[[#This Row],[DATEFINREVISEE]])</f>
        <v>2018</v>
      </c>
      <c r="Q649" s="5">
        <f>MONTH(Tab_SuiviOF[[#This Row],[DATEFINREVISEE]])</f>
        <v>3</v>
      </c>
      <c r="R649" s="5">
        <f>WEEKNUM(Tab_SuiviOF[[#This Row],[DATEFINREVISEE]],21)</f>
        <v>13</v>
      </c>
      <c r="S649">
        <v>324</v>
      </c>
      <c r="T649">
        <v>324</v>
      </c>
      <c r="U649">
        <v>162</v>
      </c>
      <c r="V649" s="4">
        <f>Tab_SuiviOF[[#This Row],[QTEBL]]*Tab_SuiviOF[[#This Row],[POIDS NET]]</f>
        <v>56.699999999999996</v>
      </c>
      <c r="W649" s="4">
        <f>IFERROR(INDEX(Bd_MÉLANGES!$I:$I,MATCH('Bd_FABRICATIONS PF'!$G:$G,Bd_MÉLANGES!$J:$J,0)),0)</f>
        <v>114.3</v>
      </c>
      <c r="X649" s="4">
        <f>IFERROR(INDEX(Bd_MÉLANGES!$K:$K,MATCH(Tab_SuiviOF[[#This Row],[LOT A PRENDRE EN COMPTE]],Bd_MÉLANGES!$J:$J,0)),0)</f>
        <v>107.16000000000001</v>
      </c>
    </row>
    <row r="650" spans="1:24" hidden="1" x14ac:dyDescent="0.2">
      <c r="A650">
        <v>102</v>
      </c>
      <c r="B650">
        <v>5</v>
      </c>
      <c r="C650">
        <v>41932</v>
      </c>
      <c r="D650">
        <v>693702</v>
      </c>
      <c r="E650">
        <v>46813</v>
      </c>
      <c r="F650" t="str">
        <f t="array" ref="F650">INDEX(Bd_VENTILATIONS!$G:$G,MATCH(Tab_SuiviOF[[#This Row],[REFERENCE]]&amp;Tab_SuiviOF[[#This Row],[BLNO]],Bd_VENTILATIONS!$F:$F&amp;Bd_VENTILATIONS!$D:$D,0))</f>
        <v>A086M02-2</v>
      </c>
      <c r="G650" t="str">
        <f>IFERROR(MID(Tab_SuiviOF[[#This Row],[LOT]],1,SEARCH("-",Tab_SuiviOF[[#This Row],[LOT]])-1),Tab_SuiviOF[[#This Row],[LOT]])</f>
        <v>A086M02</v>
      </c>
      <c r="H650" t="s">
        <v>768</v>
      </c>
      <c r="I650" t="str">
        <f>INDEX(Bd_PF!$E:$E,MATCH(Tab_SuiviOF[[#This Row],[REFERENCE]],Bd_PF!$C:$C,0))</f>
        <v>Céréales instant saveur miel Tonus Line 650 g</v>
      </c>
      <c r="J650" t="str">
        <f>INDEX(Bd_PF!$D:$D,MATCH(Tab_SuiviOF[[#This Row],[REFERENCE]],Bd_PF!$C:$C,0))</f>
        <v>SF01239</v>
      </c>
      <c r="K650" s="4">
        <f>INDEX(Bd_PF!$I:$I,MATCH(Tab_SuiviOF[[#This Row],[REFERENCE]],Bd_PF!$C:$C,0))</f>
        <v>0.65</v>
      </c>
      <c r="L650" t="str">
        <f>INDEX(Bd_PF!$J:$J,MATCH(Tab_SuiviOF[[#This Row],[REFERENCE]],Bd_PF!$C:$C,0))</f>
        <v>Tecse</v>
      </c>
      <c r="M650" t="str">
        <f>INDEX(Bd_PF!$K:$K,MATCH(Tab_SuiviOF[[#This Row],[REFERENCE]],Bd_PF!$C:$C,0))</f>
        <v>Produit pesé</v>
      </c>
      <c r="N650" s="3">
        <v>43187</v>
      </c>
      <c r="O650" s="3">
        <v>43188</v>
      </c>
      <c r="P650" s="5">
        <f>YEAR(Tab_SuiviOF[[#This Row],[DATEFINREVISEE]])</f>
        <v>2018</v>
      </c>
      <c r="Q650" s="5">
        <f>MONTH(Tab_SuiviOF[[#This Row],[DATEFINREVISEE]])</f>
        <v>3</v>
      </c>
      <c r="R650" s="5">
        <f>WEEKNUM(Tab_SuiviOF[[#This Row],[DATEFINREVISEE]],21)</f>
        <v>13</v>
      </c>
      <c r="S650">
        <v>972</v>
      </c>
      <c r="T650">
        <v>972</v>
      </c>
      <c r="U650">
        <v>960</v>
      </c>
      <c r="V650" s="4">
        <f>Tab_SuiviOF[[#This Row],[QTEBL]]*Tab_SuiviOF[[#This Row],[POIDS NET]]</f>
        <v>624</v>
      </c>
      <c r="W650" s="4">
        <f>IFERROR(INDEX(Bd_MÉLANGES!$I:$I,MATCH('Bd_FABRICATIONS PF'!$G:$G,Bd_MÉLANGES!$J:$J,0)),0)</f>
        <v>631.4</v>
      </c>
      <c r="X650" s="4">
        <f>IFERROR(INDEX(Bd_MÉLANGES!$K:$K,MATCH(Tab_SuiviOF[[#This Row],[LOT A PRENDRE EN COMPTE]],Bd_MÉLANGES!$J:$J,0)),0)</f>
        <v>629</v>
      </c>
    </row>
    <row r="651" spans="1:24" hidden="1" x14ac:dyDescent="0.2">
      <c r="A651">
        <v>102</v>
      </c>
      <c r="B651">
        <v>5</v>
      </c>
      <c r="C651">
        <v>41938</v>
      </c>
      <c r="D651">
        <v>693751</v>
      </c>
      <c r="E651">
        <v>46832</v>
      </c>
      <c r="F651" t="str">
        <f t="array" ref="F651">INDEX(Bd_VENTILATIONS!$G:$G,MATCH(Tab_SuiviOF[[#This Row],[REFERENCE]]&amp;Tab_SuiviOF[[#This Row],[BLNO]],Bd_VENTILATIONS!$F:$F&amp;Bd_VENTILATIONS!$D:$D,0))</f>
        <v>A086M07-2</v>
      </c>
      <c r="G651" t="str">
        <f>IFERROR(MID(Tab_SuiviOF[[#This Row],[LOT]],1,SEARCH("-",Tab_SuiviOF[[#This Row],[LOT]])-1),Tab_SuiviOF[[#This Row],[LOT]])</f>
        <v>A086M07</v>
      </c>
      <c r="H651" t="s">
        <v>750</v>
      </c>
      <c r="I651" t="str">
        <f>INDEX(Bd_PF!$E:$E,MATCH(Tab_SuiviOF[[#This Row],[REFERENCE]],Bd_PF!$C:$C,0))</f>
        <v>Velouté de légumes variés HP HC - sachet 70g - Tonus Line</v>
      </c>
      <c r="J651" t="str">
        <f>INDEX(Bd_PF!$D:$D,MATCH(Tab_SuiviOF[[#This Row],[REFERENCE]],Bd_PF!$C:$C,0))</f>
        <v>SF00983</v>
      </c>
      <c r="K651" s="4">
        <f>INDEX(Bd_PF!$I:$I,MATCH(Tab_SuiviOF[[#This Row],[REFERENCE]],Bd_PF!$C:$C,0))</f>
        <v>7.0000000000000007E-2</v>
      </c>
      <c r="L651" t="str">
        <f>INDEX(Bd_PF!$J:$J,MATCH(Tab_SuiviOF[[#This Row],[REFERENCE]],Bd_PF!$C:$C,0))</f>
        <v>Tecse</v>
      </c>
      <c r="M651" t="str">
        <f>INDEX(Bd_PF!$K:$K,MATCH(Tab_SuiviOF[[#This Row],[REFERENCE]],Bd_PF!$C:$C,0))</f>
        <v>Produit pesé</v>
      </c>
      <c r="N651" s="3">
        <v>43188</v>
      </c>
      <c r="O651" s="3">
        <v>43188</v>
      </c>
      <c r="P651" s="5">
        <f>YEAR(Tab_SuiviOF[[#This Row],[DATEFINREVISEE]])</f>
        <v>2018</v>
      </c>
      <c r="Q651" s="5">
        <f>MONTH(Tab_SuiviOF[[#This Row],[DATEFINREVISEE]])</f>
        <v>3</v>
      </c>
      <c r="R651" s="5">
        <f>WEEKNUM(Tab_SuiviOF[[#This Row],[DATEFINREVISEE]],21)</f>
        <v>13</v>
      </c>
      <c r="S651">
        <v>3888</v>
      </c>
      <c r="T651">
        <v>5184</v>
      </c>
      <c r="U651">
        <v>5059</v>
      </c>
      <c r="V651" s="4">
        <f>Tab_SuiviOF[[#This Row],[QTEBL]]*Tab_SuiviOF[[#This Row],[POIDS NET]]</f>
        <v>354.13000000000005</v>
      </c>
      <c r="W651" s="4">
        <f>IFERROR(INDEX(Bd_MÉLANGES!$I:$I,MATCH('Bd_FABRICATIONS PF'!$G:$G,Bd_MÉLANGES!$J:$J,0)),0)</f>
        <v>364.7</v>
      </c>
      <c r="X651" s="4">
        <f>IFERROR(INDEX(Bd_MÉLANGES!$K:$K,MATCH(Tab_SuiviOF[[#This Row],[LOT A PRENDRE EN COMPTE]],Bd_MÉLANGES!$J:$J,0)),0)</f>
        <v>363.01</v>
      </c>
    </row>
    <row r="652" spans="1:24" hidden="1" x14ac:dyDescent="0.2">
      <c r="A652">
        <v>102</v>
      </c>
      <c r="B652">
        <v>5</v>
      </c>
      <c r="C652">
        <v>41942</v>
      </c>
      <c r="D652">
        <v>693794</v>
      </c>
      <c r="E652">
        <v>46814</v>
      </c>
      <c r="F652" t="str">
        <f t="array" ref="F652">INDEX(Bd_VENTILATIONS!$G:$G,MATCH(Tab_SuiviOF[[#This Row],[REFERENCE]]&amp;Tab_SuiviOF[[#This Row],[BLNO]],Bd_VENTILATIONS!$F:$F&amp;Bd_VENTILATIONS!$D:$D,0))</f>
        <v>A087M01-1</v>
      </c>
      <c r="G652" t="str">
        <f>IFERROR(MID(Tab_SuiviOF[[#This Row],[LOT]],1,SEARCH("-",Tab_SuiviOF[[#This Row],[LOT]])-1),Tab_SuiviOF[[#This Row],[LOT]])</f>
        <v>A087M01</v>
      </c>
      <c r="H652" t="s">
        <v>592</v>
      </c>
      <c r="I652" t="str">
        <f>INDEX(Bd_PF!$E:$E,MATCH(Tab_SuiviOF[[#This Row],[REFERENCE]],Bd_PF!$C:$C,0))</f>
        <v>Bouillon de volaille boite 1 kg Cookalim</v>
      </c>
      <c r="J652" t="str">
        <f>INDEX(Bd_PF!$D:$D,MATCH(Tab_SuiviOF[[#This Row],[REFERENCE]],Bd_PF!$C:$C,0))</f>
        <v>SF00857</v>
      </c>
      <c r="K652" s="4">
        <f>INDEX(Bd_PF!$I:$I,MATCH(Tab_SuiviOF[[#This Row],[REFERENCE]],Bd_PF!$C:$C,0))</f>
        <v>1</v>
      </c>
      <c r="L652" t="str">
        <f>INDEX(Bd_PF!$J:$J,MATCH(Tab_SuiviOF[[#This Row],[REFERENCE]],Bd_PF!$C:$C,0))</f>
        <v>OTS</v>
      </c>
      <c r="M652" t="str">
        <f>INDEX(Bd_PF!$K:$K,MATCH(Tab_SuiviOF[[#This Row],[REFERENCE]],Bd_PF!$C:$C,0))</f>
        <v>Produit pesé</v>
      </c>
      <c r="N652" s="3">
        <v>43187</v>
      </c>
      <c r="O652" s="3">
        <v>43188</v>
      </c>
      <c r="P652" s="5">
        <f>YEAR(Tab_SuiviOF[[#This Row],[DATEFINREVISEE]])</f>
        <v>2018</v>
      </c>
      <c r="Q652" s="5">
        <f>MONTH(Tab_SuiviOF[[#This Row],[DATEFINREVISEE]])</f>
        <v>3</v>
      </c>
      <c r="R652" s="5">
        <f>WEEKNUM(Tab_SuiviOF[[#This Row],[DATEFINREVISEE]],21)</f>
        <v>13</v>
      </c>
      <c r="S652">
        <v>162</v>
      </c>
      <c r="T652">
        <v>162</v>
      </c>
      <c r="U652">
        <v>160</v>
      </c>
      <c r="V652" s="4">
        <f>Tab_SuiviOF[[#This Row],[QTEBL]]*Tab_SuiviOF[[#This Row],[POIDS NET]]</f>
        <v>160</v>
      </c>
      <c r="W652" s="4">
        <f>IFERROR(INDEX(Bd_MÉLANGES!$I:$I,MATCH('Bd_FABRICATIONS PF'!$G:$G,Bd_MÉLANGES!$J:$J,0)),0)</f>
        <v>162.1</v>
      </c>
      <c r="X652" s="4">
        <f>IFERROR(INDEX(Bd_MÉLANGES!$K:$K,MATCH(Tab_SuiviOF[[#This Row],[LOT A PRENDRE EN COMPTE]],Bd_MÉLANGES!$J:$J,0)),0)</f>
        <v>162</v>
      </c>
    </row>
    <row r="653" spans="1:24" hidden="1" x14ac:dyDescent="0.2">
      <c r="A653">
        <v>102</v>
      </c>
      <c r="B653">
        <v>5</v>
      </c>
      <c r="C653">
        <v>41944</v>
      </c>
      <c r="D653">
        <v>693812</v>
      </c>
      <c r="E653">
        <v>46822</v>
      </c>
      <c r="F653" t="str">
        <f t="array" ref="F653">INDEX(Bd_VENTILATIONS!$G:$G,MATCH(Tab_SuiviOF[[#This Row],[REFERENCE]]&amp;Tab_SuiviOF[[#This Row],[BLNO]],Bd_VENTILATIONS!$F:$F&amp;Bd_VENTILATIONS!$D:$D,0))</f>
        <v>A087M02-1</v>
      </c>
      <c r="G653" t="str">
        <f>IFERROR(MID(Tab_SuiviOF[[#This Row],[LOT]],1,SEARCH("-",Tab_SuiviOF[[#This Row],[LOT]])-1),Tab_SuiviOF[[#This Row],[LOT]])</f>
        <v>A087M02</v>
      </c>
      <c r="H653" t="s">
        <v>1002</v>
      </c>
      <c r="I653" t="str">
        <f>INDEX(Bd_PF!$E:$E,MATCH(Tab_SuiviOF[[#This Row],[REFERENCE]],Bd_PF!$C:$C,0))</f>
        <v>Mixé boeuf carottes bte 350 g "TOL"</v>
      </c>
      <c r="J653" t="str">
        <f>INDEX(Bd_PF!$D:$D,MATCH(Tab_SuiviOF[[#This Row],[REFERENCE]],Bd_PF!$C:$C,0))</f>
        <v>SF01154</v>
      </c>
      <c r="K653" s="4">
        <f>INDEX(Bd_PF!$I:$I,MATCH(Tab_SuiviOF[[#This Row],[REFERENCE]],Bd_PF!$C:$C,0))</f>
        <v>0.35</v>
      </c>
      <c r="L653" t="str">
        <f>INDEX(Bd_PF!$J:$J,MATCH(Tab_SuiviOF[[#This Row],[REFERENCE]],Bd_PF!$C:$C,0))</f>
        <v>OTS</v>
      </c>
      <c r="M653" t="str">
        <f>INDEX(Bd_PF!$K:$K,MATCH(Tab_SuiviOF[[#This Row],[REFERENCE]],Bd_PF!$C:$C,0))</f>
        <v>Produit pesé</v>
      </c>
      <c r="N653" s="3">
        <v>43188</v>
      </c>
      <c r="O653" s="3">
        <v>43188</v>
      </c>
      <c r="P653" s="5">
        <f>YEAR(Tab_SuiviOF[[#This Row],[DATEFINREVISEE]])</f>
        <v>2018</v>
      </c>
      <c r="Q653" s="5">
        <f>MONTH(Tab_SuiviOF[[#This Row],[DATEFINREVISEE]])</f>
        <v>3</v>
      </c>
      <c r="R653" s="5">
        <f>WEEKNUM(Tab_SuiviOF[[#This Row],[DATEFINREVISEE]],21)</f>
        <v>13</v>
      </c>
      <c r="S653">
        <v>324</v>
      </c>
      <c r="T653">
        <v>324</v>
      </c>
      <c r="U653">
        <v>302</v>
      </c>
      <c r="V653" s="4">
        <f>Tab_SuiviOF[[#This Row],[QTEBL]]*Tab_SuiviOF[[#This Row],[POIDS NET]]</f>
        <v>105.69999999999999</v>
      </c>
      <c r="W653" s="4">
        <f>IFERROR(INDEX(Bd_MÉLANGES!$I:$I,MATCH('Bd_FABRICATIONS PF'!$G:$G,Bd_MÉLANGES!$J:$J,0)),0)</f>
        <v>113.7</v>
      </c>
      <c r="X653" s="4">
        <f>IFERROR(INDEX(Bd_MÉLANGES!$K:$K,MATCH(Tab_SuiviOF[[#This Row],[LOT A PRENDRE EN COMPTE]],Bd_MÉLANGES!$J:$J,0)),0)</f>
        <v>107.16000000000001</v>
      </c>
    </row>
    <row r="654" spans="1:24" hidden="1" x14ac:dyDescent="0.2">
      <c r="A654">
        <v>102</v>
      </c>
      <c r="B654">
        <v>5</v>
      </c>
      <c r="C654">
        <v>42117</v>
      </c>
      <c r="D654">
        <v>695656</v>
      </c>
      <c r="E654">
        <v>46841</v>
      </c>
      <c r="F654" t="str">
        <f t="array" ref="F654">INDEX(Bd_VENTILATIONS!$G:$G,MATCH(Tab_SuiviOF[[#This Row],[REFERENCE]]&amp;Tab_SuiviOF[[#This Row],[BLNO]],Bd_VENTILATIONS!$F:$F&amp;Bd_VENTILATIONS!$D:$D,0))</f>
        <v>A081M11</v>
      </c>
      <c r="G654" t="str">
        <f>IFERROR(MID(Tab_SuiviOF[[#This Row],[LOT]],1,SEARCH("-",Tab_SuiviOF[[#This Row],[LOT]])-1),Tab_SuiviOF[[#This Row],[LOT]])</f>
        <v>A081M11</v>
      </c>
      <c r="H654" t="s">
        <v>361</v>
      </c>
      <c r="I654" t="str">
        <f>INDEX(Bd_PF!$E:$E,MATCH(Tab_SuiviOF[[#This Row],[REFERENCE]],Bd_PF!$C:$C,0))</f>
        <v>Proteo care</v>
      </c>
      <c r="J654" t="str">
        <f>INDEX(Bd_PF!$D:$D,MATCH(Tab_SuiviOF[[#This Row],[REFERENCE]],Bd_PF!$C:$C,0))</f>
        <v>SF01454</v>
      </c>
      <c r="K654" s="4">
        <f>INDEX(Bd_PF!$I:$I,MATCH(Tab_SuiviOF[[#This Row],[REFERENCE]],Bd_PF!$C:$C,0))</f>
        <v>0.01</v>
      </c>
      <c r="L654" t="str">
        <f>INDEX(Bd_PF!$J:$J,MATCH(Tab_SuiviOF[[#This Row],[REFERENCE]],Bd_PF!$C:$C,0))</f>
        <v>Stick</v>
      </c>
      <c r="M654" t="str">
        <f>INDEX(Bd_PF!$K:$K,MATCH(Tab_SuiviOF[[#This Row],[REFERENCE]],Bd_PF!$C:$C,0))</f>
        <v>Produit pesé</v>
      </c>
      <c r="N654" s="3">
        <v>43187</v>
      </c>
      <c r="O654" s="3">
        <v>43188</v>
      </c>
      <c r="P654" s="5">
        <f>YEAR(Tab_SuiviOF[[#This Row],[DATEFINREVISEE]])</f>
        <v>2018</v>
      </c>
      <c r="Q654" s="5">
        <f>MONTH(Tab_SuiviOF[[#This Row],[DATEFINREVISEE]])</f>
        <v>3</v>
      </c>
      <c r="R654" s="5">
        <f>WEEKNUM(Tab_SuiviOF[[#This Row],[DATEFINREVISEE]],21)</f>
        <v>13</v>
      </c>
      <c r="S654">
        <v>15200</v>
      </c>
      <c r="T654">
        <v>15200</v>
      </c>
      <c r="U654">
        <v>17580</v>
      </c>
      <c r="V654" s="4">
        <f>Tab_SuiviOF[[#This Row],[QTEBL]]*Tab_SuiviOF[[#This Row],[POIDS NET]]</f>
        <v>175.8</v>
      </c>
      <c r="W654" s="4">
        <f>IFERROR(INDEX(Bd_MÉLANGES!$I:$I,MATCH('Bd_FABRICATIONS PF'!$G:$G,Bd_MÉLANGES!$J:$J,0)),0)</f>
        <v>182.4</v>
      </c>
      <c r="X654" s="4">
        <f>IFERROR(INDEX(Bd_MÉLANGES!$K:$K,MATCH(Tab_SuiviOF[[#This Row],[LOT A PRENDRE EN COMPTE]],Bd_MÉLANGES!$J:$J,0)),0)</f>
        <v>182.4</v>
      </c>
    </row>
    <row r="655" spans="1:24" hidden="1" x14ac:dyDescent="0.2">
      <c r="A655">
        <v>102</v>
      </c>
      <c r="B655">
        <v>5</v>
      </c>
      <c r="C655">
        <v>42158</v>
      </c>
      <c r="D655">
        <v>696287</v>
      </c>
      <c r="E655">
        <v>46831</v>
      </c>
      <c r="F655" t="str">
        <f t="array" ref="F655">INDEX(Bd_VENTILATIONS!$G:$G,MATCH(Tab_SuiviOF[[#This Row],[REFERENCE]]&amp;Tab_SuiviOF[[#This Row],[BLNO]],Bd_VENTILATIONS!$F:$F&amp;Bd_VENTILATIONS!$D:$D,0))</f>
        <v>A088R02-1</v>
      </c>
      <c r="G655" t="str">
        <f>IFERROR(MID(Tab_SuiviOF[[#This Row],[LOT]],1,SEARCH("-",Tab_SuiviOF[[#This Row],[LOT]])-1),Tab_SuiviOF[[#This Row],[LOT]])</f>
        <v>A088R02</v>
      </c>
      <c r="H655" t="s">
        <v>2549</v>
      </c>
      <c r="I655" t="str">
        <f>INDEX(Bd_PF!$E:$E,MATCH(Tab_SuiviOF[[#This Row],[REFERENCE]],Bd_PF!$C:$C,0))</f>
        <v>Protipulse 550 g</v>
      </c>
      <c r="J655" t="str">
        <f>INDEX(Bd_PF!$D:$D,MATCH(Tab_SuiviOF[[#This Row],[REFERENCE]],Bd_PF!$C:$C,0))</f>
        <v>XMP866</v>
      </c>
      <c r="K655" s="4">
        <f>INDEX(Bd_PF!$I:$I,MATCH(Tab_SuiviOF[[#This Row],[REFERENCE]],Bd_PF!$C:$C,0))</f>
        <v>0.55000000000000004</v>
      </c>
      <c r="L655" t="str">
        <f>INDEX(Bd_PF!$J:$J,MATCH(Tab_SuiviOF[[#This Row],[REFERENCE]],Bd_PF!$C:$C,0))</f>
        <v>OTS</v>
      </c>
      <c r="M655" t="str">
        <f>INDEX(Bd_PF!$K:$K,MATCH(Tab_SuiviOF[[#This Row],[REFERENCE]],Bd_PF!$C:$C,0))</f>
        <v>Reconditionnement</v>
      </c>
      <c r="N655" s="3">
        <v>43188</v>
      </c>
      <c r="O655" s="3">
        <v>43188</v>
      </c>
      <c r="P655" s="5">
        <f>YEAR(Tab_SuiviOF[[#This Row],[DATEFINREVISEE]])</f>
        <v>2018</v>
      </c>
      <c r="Q655" s="5">
        <f>MONTH(Tab_SuiviOF[[#This Row],[DATEFINREVISEE]])</f>
        <v>3</v>
      </c>
      <c r="R655" s="5">
        <f>WEEKNUM(Tab_SuiviOF[[#This Row],[DATEFINREVISEE]],21)</f>
        <v>13</v>
      </c>
      <c r="S655">
        <v>854</v>
      </c>
      <c r="T655">
        <v>854</v>
      </c>
      <c r="U655">
        <v>816</v>
      </c>
      <c r="V655" s="4">
        <f>Tab_SuiviOF[[#This Row],[QTEBL]]*Tab_SuiviOF[[#This Row],[POIDS NET]]</f>
        <v>448.8</v>
      </c>
      <c r="W655" s="4">
        <f>IFERROR(INDEX(Bd_MÉLANGES!$I:$I,MATCH('Bd_FABRICATIONS PF'!$G:$G,Bd_MÉLANGES!$J:$J,0)),0)</f>
        <v>0</v>
      </c>
      <c r="X655" s="4">
        <f>IFERROR(INDEX(Bd_MÉLANGES!$K:$K,MATCH(Tab_SuiviOF[[#This Row],[LOT A PRENDRE EN COMPTE]],Bd_MÉLANGES!$J:$J,0)),0)</f>
        <v>0</v>
      </c>
    </row>
    <row r="656" spans="1:24" hidden="1" x14ac:dyDescent="0.2">
      <c r="A656">
        <v>102</v>
      </c>
      <c r="B656">
        <v>5</v>
      </c>
      <c r="C656">
        <v>42160</v>
      </c>
      <c r="D656">
        <v>696370</v>
      </c>
      <c r="E656">
        <v>46834</v>
      </c>
      <c r="F656" t="str">
        <f t="array" ref="F656">INDEX(Bd_VENTILATIONS!$G:$G,MATCH(Tab_SuiviOF[[#This Row],[REFERENCE]]&amp;Tab_SuiviOF[[#This Row],[BLNO]],Bd_VENTILATIONS!$F:$F&amp;Bd_VENTILATIONS!$D:$D,0))</f>
        <v>AS13PU01-7</v>
      </c>
      <c r="G656" t="str">
        <f>IFERROR(MID(Tab_SuiviOF[[#This Row],[LOT]],1,SEARCH("-",Tab_SuiviOF[[#This Row],[LOT]])-1),Tab_SuiviOF[[#This Row],[LOT]])</f>
        <v>AS13PU01</v>
      </c>
      <c r="H656" t="s">
        <v>289</v>
      </c>
      <c r="I656" t="str">
        <f>INDEX(Bd_PF!$E:$E,MATCH(Tab_SuiviOF[[#This Row],[REFERENCE]],Bd_PF!$C:$C,0))</f>
        <v>Purée grand-mère salée sac 15 kg</v>
      </c>
      <c r="J656" t="str">
        <f>INDEX(Bd_PF!$D:$D,MATCH(Tab_SuiviOF[[#This Row],[REFERENCE]],Bd_PF!$C:$C,0))</f>
        <v>SF01288</v>
      </c>
      <c r="K656" s="4">
        <f>INDEX(Bd_PF!$I:$I,MATCH(Tab_SuiviOF[[#This Row],[REFERENCE]],Bd_PF!$C:$C,0))</f>
        <v>15</v>
      </c>
      <c r="L656" t="str">
        <f>INDEX(Bd_PF!$J:$J,MATCH(Tab_SuiviOF[[#This Row],[REFERENCE]],Bd_PF!$C:$C,0))</f>
        <v>Purée</v>
      </c>
      <c r="M656" t="str">
        <f>INDEX(Bd_PF!$K:$K,MATCH(Tab_SuiviOF[[#This Row],[REFERENCE]],Bd_PF!$C:$C,0))</f>
        <v>Purée</v>
      </c>
      <c r="N656" s="3">
        <v>43188</v>
      </c>
      <c r="O656" s="3">
        <v>43188</v>
      </c>
      <c r="P656" s="5">
        <f>YEAR(Tab_SuiviOF[[#This Row],[DATEFINREVISEE]])</f>
        <v>2018</v>
      </c>
      <c r="Q656" s="5">
        <f>MONTH(Tab_SuiviOF[[#This Row],[DATEFINREVISEE]])</f>
        <v>3</v>
      </c>
      <c r="R656" s="5">
        <f>WEEKNUM(Tab_SuiviOF[[#This Row],[DATEFINREVISEE]],21)</f>
        <v>13</v>
      </c>
      <c r="S656">
        <v>200</v>
      </c>
      <c r="T656">
        <v>200</v>
      </c>
      <c r="U656">
        <v>199</v>
      </c>
      <c r="V656" s="4">
        <f>Tab_SuiviOF[[#This Row],[QTEBL]]*Tab_SuiviOF[[#This Row],[POIDS NET]]</f>
        <v>2985</v>
      </c>
      <c r="W656" s="4">
        <f>IFERROR(INDEX(Bd_MÉLANGES!$I:$I,MATCH('Bd_FABRICATIONS PF'!$G:$G,Bd_MÉLANGES!$J:$J,0)),0)</f>
        <v>0</v>
      </c>
      <c r="X656" s="4">
        <f>IFERROR(INDEX(Bd_MÉLANGES!$K:$K,MATCH(Tab_SuiviOF[[#This Row],[LOT A PRENDRE EN COMPTE]],Bd_MÉLANGES!$J:$J,0)),0)</f>
        <v>0</v>
      </c>
    </row>
    <row r="657" spans="1:24" hidden="1" x14ac:dyDescent="0.2">
      <c r="A657">
        <v>102</v>
      </c>
      <c r="B657">
        <v>5</v>
      </c>
      <c r="C657">
        <v>42047</v>
      </c>
      <c r="D657">
        <v>695017</v>
      </c>
      <c r="E657">
        <v>46861</v>
      </c>
      <c r="F657" t="str">
        <f t="array" ref="F657">INDEX(Bd_VENTILATIONS!$G:$G,MATCH(Tab_SuiviOF[[#This Row],[REFERENCE]]&amp;Tab_SuiviOF[[#This Row],[BLNO]],Bd_VENTILATIONS!$F:$F&amp;Bd_VENTILATIONS!$D:$D,0))</f>
        <v>A089M01-1</v>
      </c>
      <c r="G657" t="str">
        <f>IFERROR(MID(Tab_SuiviOF[[#This Row],[LOT]],1,SEARCH("-",Tab_SuiviOF[[#This Row],[LOT]])-1),Tab_SuiviOF[[#This Row],[LOT]])</f>
        <v>A089M01</v>
      </c>
      <c r="H657" t="s">
        <v>1083</v>
      </c>
      <c r="I657" t="str">
        <f>INDEX(Bd_PF!$E:$E,MATCH(Tab_SuiviOF[[#This Row],[REFERENCE]],Bd_PF!$C:$C,0))</f>
        <v>Eau gélifiée parfum citron édulcorée boite 625g "Tonus line"</v>
      </c>
      <c r="J657" t="str">
        <f>INDEX(Bd_PF!$D:$D,MATCH(Tab_SuiviOF[[#This Row],[REFERENCE]],Bd_PF!$C:$C,0))</f>
        <v>SF00723</v>
      </c>
      <c r="K657" s="4">
        <f>INDEX(Bd_PF!$I:$I,MATCH(Tab_SuiviOF[[#This Row],[REFERENCE]],Bd_PF!$C:$C,0))</f>
        <v>0.625</v>
      </c>
      <c r="L657" t="str">
        <f>INDEX(Bd_PF!$J:$J,MATCH(Tab_SuiviOF[[#This Row],[REFERENCE]],Bd_PF!$C:$C,0))</f>
        <v>OTS</v>
      </c>
      <c r="M657" t="str">
        <f>INDEX(Bd_PF!$K:$K,MATCH(Tab_SuiviOF[[#This Row],[REFERENCE]],Bd_PF!$C:$C,0))</f>
        <v>Produit pesé</v>
      </c>
      <c r="N657" s="3">
        <v>43193</v>
      </c>
      <c r="O657" s="3">
        <v>43193</v>
      </c>
      <c r="P657" s="5">
        <f>YEAR(Tab_SuiviOF[[#This Row],[DATEFINREVISEE]])</f>
        <v>2018</v>
      </c>
      <c r="Q657" s="5">
        <f>MONTH(Tab_SuiviOF[[#This Row],[DATEFINREVISEE]])</f>
        <v>4</v>
      </c>
      <c r="R657" s="5">
        <f>WEEKNUM(Tab_SuiviOF[[#This Row],[DATEFINREVISEE]],21)</f>
        <v>14</v>
      </c>
      <c r="S657">
        <v>648</v>
      </c>
      <c r="T657">
        <v>648</v>
      </c>
      <c r="U657">
        <v>648</v>
      </c>
      <c r="V657" s="4">
        <f>Tab_SuiviOF[[#This Row],[QTEBL]]*Tab_SuiviOF[[#This Row],[POIDS NET]]</f>
        <v>405</v>
      </c>
      <c r="W657" s="4">
        <f>IFERROR(INDEX(Bd_MÉLANGES!$I:$I,MATCH('Bd_FABRICATIONS PF'!$G:$G,Bd_MÉLANGES!$J:$J,0)),0)</f>
        <v>406.9</v>
      </c>
      <c r="X657" s="4">
        <f>IFERROR(INDEX(Bd_MÉLANGES!$K:$K,MATCH(Tab_SuiviOF[[#This Row],[LOT A PRENDRE EN COMPTE]],Bd_MÉLANGES!$J:$J,0)),0)</f>
        <v>405</v>
      </c>
    </row>
    <row r="658" spans="1:24" x14ac:dyDescent="0.2">
      <c r="A658">
        <v>102</v>
      </c>
      <c r="B658">
        <v>5</v>
      </c>
      <c r="C658">
        <v>42067</v>
      </c>
      <c r="D658">
        <v>695178</v>
      </c>
      <c r="E658">
        <v>46857</v>
      </c>
      <c r="F658" t="str">
        <f t="array" ref="F658">INDEX(Bd_VENTILATIONS!$G:$G,MATCH(Tab_SuiviOF[[#This Row],[REFERENCE]]&amp;Tab_SuiviOF[[#This Row],[BLNO]],Bd_VENTILATIONS!$F:$F&amp;Bd_VENTILATIONS!$D:$D,0))</f>
        <v>A089M04-2</v>
      </c>
      <c r="G658" t="str">
        <f>IFERROR(MID(Tab_SuiviOF[[#This Row],[LOT]],1,SEARCH("-",Tab_SuiviOF[[#This Row],[LOT]])-1),Tab_SuiviOF[[#This Row],[LOT]])</f>
        <v>A089M04</v>
      </c>
      <c r="H658" t="s">
        <v>1057</v>
      </c>
      <c r="I658" t="str">
        <f>INDEX(Bd_PF!$E:$E,MATCH(Tab_SuiviOF[[#This Row],[REFERENCE]],Bd_PF!$C:$C,0))</f>
        <v>Eau gélifiée parfum orange sucré sachet 80g  "Tonus Line"</v>
      </c>
      <c r="J658" t="str">
        <f>INDEX(Bd_PF!$D:$D,MATCH(Tab_SuiviOF[[#This Row],[REFERENCE]],Bd_PF!$C:$C,0))</f>
        <v>SF00720</v>
      </c>
      <c r="K658" s="4">
        <f>INDEX(Bd_PF!$I:$I,MATCH(Tab_SuiviOF[[#This Row],[REFERENCE]],Bd_PF!$C:$C,0))</f>
        <v>0.08</v>
      </c>
      <c r="L658" t="str">
        <f>INDEX(Bd_PF!$J:$J,MATCH(Tab_SuiviOF[[#This Row],[REFERENCE]],Bd_PF!$C:$C,0))</f>
        <v>Tecse</v>
      </c>
      <c r="M658" t="str">
        <f>INDEX(Bd_PF!$K:$K,MATCH(Tab_SuiviOF[[#This Row],[REFERENCE]],Bd_PF!$C:$C,0))</f>
        <v>Produit pesé</v>
      </c>
      <c r="N658" s="3">
        <v>43193</v>
      </c>
      <c r="O658" s="3">
        <v>43193</v>
      </c>
      <c r="P658" s="5">
        <f>YEAR(Tab_SuiviOF[[#This Row],[DATEFINREVISEE]])</f>
        <v>2018</v>
      </c>
      <c r="Q658" s="5">
        <f>MONTH(Tab_SuiviOF[[#This Row],[DATEFINREVISEE]])</f>
        <v>4</v>
      </c>
      <c r="R658" s="5">
        <f>WEEKNUM(Tab_SuiviOF[[#This Row],[DATEFINREVISEE]],21)</f>
        <v>14</v>
      </c>
      <c r="S658">
        <v>5184</v>
      </c>
      <c r="T658">
        <v>5184</v>
      </c>
      <c r="U658">
        <v>5118</v>
      </c>
      <c r="V658" s="4">
        <f>Tab_SuiviOF[[#This Row],[QTEBL]]*Tab_SuiviOF[[#This Row],[POIDS NET]]</f>
        <v>409.44</v>
      </c>
      <c r="W658" s="4">
        <f>IFERROR(INDEX(Bd_MÉLANGES!$I:$I,MATCH('Bd_FABRICATIONS PF'!$G:$G,Bd_MÉLANGES!$J:$J,0)),0)</f>
        <v>416.5</v>
      </c>
      <c r="X658" s="4">
        <f>IFERROR(INDEX(Bd_MÉLANGES!$K:$K,MATCH(Tab_SuiviOF[[#This Row],[LOT A PRENDRE EN COMPTE]],Bd_MÉLANGES!$J:$J,0)),0)</f>
        <v>415.01000000000005</v>
      </c>
    </row>
    <row r="659" spans="1:24" hidden="1" x14ac:dyDescent="0.2">
      <c r="A659">
        <v>102</v>
      </c>
      <c r="B659">
        <v>5</v>
      </c>
      <c r="C659">
        <v>42098</v>
      </c>
      <c r="D659">
        <v>695477</v>
      </c>
      <c r="E659">
        <v>46884</v>
      </c>
      <c r="F659" t="str">
        <f t="array" ref="F659">INDEX(Bd_VENTILATIONS!$G:$G,MATCH(Tab_SuiviOF[[#This Row],[REFERENCE]]&amp;Tab_SuiviOF[[#This Row],[BLNO]],Bd_VENTILATIONS!$F:$F&amp;Bd_VENTILATIONS!$D:$D,0))</f>
        <v>A088M01-1</v>
      </c>
      <c r="G659" t="str">
        <f>IFERROR(MID(Tab_SuiviOF[[#This Row],[LOT]],1,SEARCH("-",Tab_SuiviOF[[#This Row],[LOT]])-1),Tab_SuiviOF[[#This Row],[LOT]])</f>
        <v>A088M01</v>
      </c>
      <c r="H659" t="s">
        <v>713</v>
      </c>
      <c r="I659" t="str">
        <f>INDEX(Bd_PF!$E:$E,MATCH(Tab_SuiviOF[[#This Row],[REFERENCE]],Bd_PF!$C:$C,0))</f>
        <v>GEL CLEAR "NUTRISENS MEDICAL" 0.240G</v>
      </c>
      <c r="J659" t="str">
        <f>INDEX(Bd_PF!$D:$D,MATCH(Tab_SuiviOF[[#This Row],[REFERENCE]],Bd_PF!$C:$C,0))</f>
        <v>SF01381</v>
      </c>
      <c r="K659" s="4">
        <f>INDEX(Bd_PF!$I:$I,MATCH(Tab_SuiviOF[[#This Row],[REFERENCE]],Bd_PF!$C:$C,0))</f>
        <v>0.24</v>
      </c>
      <c r="L659" t="str">
        <f>INDEX(Bd_PF!$J:$J,MATCH(Tab_SuiviOF[[#This Row],[REFERENCE]],Bd_PF!$C:$C,0))</f>
        <v>OTS</v>
      </c>
      <c r="M659" t="str">
        <f>INDEX(Bd_PF!$K:$K,MATCH(Tab_SuiviOF[[#This Row],[REFERENCE]],Bd_PF!$C:$C,0))</f>
        <v>Produit pesé</v>
      </c>
      <c r="N659" s="3">
        <v>43193</v>
      </c>
      <c r="O659" s="3">
        <v>43193</v>
      </c>
      <c r="P659" s="5">
        <f>YEAR(Tab_SuiviOF[[#This Row],[DATEFINREVISEE]])</f>
        <v>2018</v>
      </c>
      <c r="Q659" s="5">
        <f>MONTH(Tab_SuiviOF[[#This Row],[DATEFINREVISEE]])</f>
        <v>4</v>
      </c>
      <c r="R659" s="5">
        <f>WEEKNUM(Tab_SuiviOF[[#This Row],[DATEFINREVISEE]],21)</f>
        <v>14</v>
      </c>
      <c r="S659">
        <v>1250</v>
      </c>
      <c r="T659">
        <v>1250</v>
      </c>
      <c r="U659">
        <v>1223</v>
      </c>
      <c r="V659" s="4">
        <f>Tab_SuiviOF[[#This Row],[QTEBL]]*Tab_SuiviOF[[#This Row],[POIDS NET]]</f>
        <v>293.52</v>
      </c>
      <c r="W659" s="4">
        <f>IFERROR(INDEX(Bd_MÉLANGES!$I:$I,MATCH('Bd_FABRICATIONS PF'!$G:$G,Bd_MÉLANGES!$J:$J,0)),0)</f>
        <v>299.3</v>
      </c>
      <c r="X659" s="4">
        <f>IFERROR(INDEX(Bd_MÉLANGES!$K:$K,MATCH(Tab_SuiviOF[[#This Row],[LOT A PRENDRE EN COMPTE]],Bd_MÉLANGES!$J:$J,0)),0)</f>
        <v>299.09000000000003</v>
      </c>
    </row>
    <row r="660" spans="1:24" hidden="1" x14ac:dyDescent="0.2">
      <c r="A660">
        <v>102</v>
      </c>
      <c r="B660">
        <v>5</v>
      </c>
      <c r="C660">
        <v>42212</v>
      </c>
      <c r="D660">
        <v>696848</v>
      </c>
      <c r="E660">
        <v>46853</v>
      </c>
      <c r="F660" t="str">
        <f t="array" ref="F660">INDEX(Bd_VENTILATIONS!$G:$G,MATCH(Tab_SuiviOF[[#This Row],[REFERENCE]]&amp;Tab_SuiviOF[[#This Row],[BLNO]],Bd_VENTILATIONS!$F:$F&amp;Bd_VENTILATIONS!$D:$D,0))</f>
        <v>A093R01-1</v>
      </c>
      <c r="G660" t="str">
        <f>IFERROR(MID(Tab_SuiviOF[[#This Row],[LOT]],1,SEARCH("-",Tab_SuiviOF[[#This Row],[LOT]])-1),Tab_SuiviOF[[#This Row],[LOT]])</f>
        <v>A093R01</v>
      </c>
      <c r="H660" t="s">
        <v>759</v>
      </c>
      <c r="I660" t="str">
        <f>INDEX(Bd_PF!$E:$E,MATCH(Tab_SuiviOF[[#This Row],[REFERENCE]],Bd_PF!$C:$C,0))</f>
        <v>Gel'mix+ bte 500g "TOL"</v>
      </c>
      <c r="J660" t="str">
        <f>INDEX(Bd_PF!$D:$D,MATCH(Tab_SuiviOF[[#This Row],[REFERENCE]],Bd_PF!$C:$C,0))</f>
        <v>SF01249</v>
      </c>
      <c r="K660" s="4">
        <f>INDEX(Bd_PF!$I:$I,MATCH(Tab_SuiviOF[[#This Row],[REFERENCE]],Bd_PF!$C:$C,0))</f>
        <v>0.5</v>
      </c>
      <c r="L660" t="str">
        <f>INDEX(Bd_PF!$J:$J,MATCH(Tab_SuiviOF[[#This Row],[REFERENCE]],Bd_PF!$C:$C,0))</f>
        <v>OTS</v>
      </c>
      <c r="M660" t="str">
        <f>INDEX(Bd_PF!$K:$K,MATCH(Tab_SuiviOF[[#This Row],[REFERENCE]],Bd_PF!$C:$C,0))</f>
        <v>Reconditionnement</v>
      </c>
      <c r="N660" s="3">
        <v>43193</v>
      </c>
      <c r="O660" s="3">
        <v>43193</v>
      </c>
      <c r="P660" s="5">
        <f>YEAR(Tab_SuiviOF[[#This Row],[DATEFINREVISEE]])</f>
        <v>2018</v>
      </c>
      <c r="Q660" s="5">
        <f>MONTH(Tab_SuiviOF[[#This Row],[DATEFINREVISEE]])</f>
        <v>4</v>
      </c>
      <c r="R660" s="5">
        <f>WEEKNUM(Tab_SuiviOF[[#This Row],[DATEFINREVISEE]],21)</f>
        <v>14</v>
      </c>
      <c r="S660">
        <v>700</v>
      </c>
      <c r="T660">
        <v>700</v>
      </c>
      <c r="U660">
        <v>699</v>
      </c>
      <c r="V660" s="4">
        <f>Tab_SuiviOF[[#This Row],[QTEBL]]*Tab_SuiviOF[[#This Row],[POIDS NET]]</f>
        <v>349.5</v>
      </c>
      <c r="W660" s="4">
        <f>IFERROR(INDEX(Bd_MÉLANGES!$I:$I,MATCH('Bd_FABRICATIONS PF'!$G:$G,Bd_MÉLANGES!$J:$J,0)),0)</f>
        <v>0</v>
      </c>
      <c r="X660" s="4">
        <f>IFERROR(INDEX(Bd_MÉLANGES!$K:$K,MATCH(Tab_SuiviOF[[#This Row],[LOT A PRENDRE EN COMPTE]],Bd_MÉLANGES!$J:$J,0)),0)</f>
        <v>0</v>
      </c>
    </row>
    <row r="661" spans="1:24" hidden="1" x14ac:dyDescent="0.2">
      <c r="A661">
        <v>102</v>
      </c>
      <c r="B661">
        <v>5</v>
      </c>
      <c r="C661">
        <v>42213</v>
      </c>
      <c r="D661">
        <v>696855</v>
      </c>
      <c r="E661">
        <v>46856</v>
      </c>
      <c r="F661" t="str">
        <f t="array" ref="F661">INDEX(Bd_VENTILATIONS!$G:$G,MATCH(Tab_SuiviOF[[#This Row],[REFERENCE]]&amp;Tab_SuiviOF[[#This Row],[BLNO]],Bd_VENTILATIONS!$F:$F&amp;Bd_VENTILATIONS!$D:$D,0))</f>
        <v>A093R02-1</v>
      </c>
      <c r="G661" t="str">
        <f>IFERROR(MID(Tab_SuiviOF[[#This Row],[LOT]],1,SEARCH("-",Tab_SuiviOF[[#This Row],[LOT]])-1),Tab_SuiviOF[[#This Row],[LOT]])</f>
        <v>A093R02</v>
      </c>
      <c r="H661" t="s">
        <v>922</v>
      </c>
      <c r="I661" t="str">
        <f>INDEX(Bd_PF!$E:$E,MATCH(Tab_SuiviOF[[#This Row],[REFERENCE]],Bd_PF!$C:$C,0))</f>
        <v>Gel' M bte 300g</v>
      </c>
      <c r="J661" t="str">
        <f>INDEX(Bd_PF!$D:$D,MATCH(Tab_SuiviOF[[#This Row],[REFERENCE]],Bd_PF!$C:$C,0))</f>
        <v>SF01117</v>
      </c>
      <c r="K661" s="4">
        <f>INDEX(Bd_PF!$I:$I,MATCH(Tab_SuiviOF[[#This Row],[REFERENCE]],Bd_PF!$C:$C,0))</f>
        <v>0.3</v>
      </c>
      <c r="L661" t="str">
        <f>INDEX(Bd_PF!$J:$J,MATCH(Tab_SuiviOF[[#This Row],[REFERENCE]],Bd_PF!$C:$C,0))</f>
        <v>OTS</v>
      </c>
      <c r="M661" t="str">
        <f>INDEX(Bd_PF!$K:$K,MATCH(Tab_SuiviOF[[#This Row],[REFERENCE]],Bd_PF!$C:$C,0))</f>
        <v>Reconditionnement</v>
      </c>
      <c r="N661" s="3">
        <v>43193</v>
      </c>
      <c r="O661" s="3">
        <v>43193</v>
      </c>
      <c r="P661" s="5">
        <f>YEAR(Tab_SuiviOF[[#This Row],[DATEFINREVISEE]])</f>
        <v>2018</v>
      </c>
      <c r="Q661" s="5">
        <f>MONTH(Tab_SuiviOF[[#This Row],[DATEFINREVISEE]])</f>
        <v>4</v>
      </c>
      <c r="R661" s="5">
        <f>WEEKNUM(Tab_SuiviOF[[#This Row],[DATEFINREVISEE]],21)</f>
        <v>14</v>
      </c>
      <c r="S661">
        <v>1333</v>
      </c>
      <c r="T661">
        <v>1333</v>
      </c>
      <c r="U661">
        <v>1429</v>
      </c>
      <c r="V661" s="4">
        <f>Tab_SuiviOF[[#This Row],[QTEBL]]*Tab_SuiviOF[[#This Row],[POIDS NET]]</f>
        <v>428.7</v>
      </c>
      <c r="W661" s="4">
        <f>IFERROR(INDEX(Bd_MÉLANGES!$I:$I,MATCH('Bd_FABRICATIONS PF'!$G:$G,Bd_MÉLANGES!$J:$J,0)),0)</f>
        <v>0</v>
      </c>
      <c r="X661" s="4">
        <f>IFERROR(INDEX(Bd_MÉLANGES!$K:$K,MATCH(Tab_SuiviOF[[#This Row],[LOT A PRENDRE EN COMPTE]],Bd_MÉLANGES!$J:$J,0)),0)</f>
        <v>0</v>
      </c>
    </row>
    <row r="662" spans="1:24" hidden="1" x14ac:dyDescent="0.2">
      <c r="A662">
        <v>102</v>
      </c>
      <c r="B662">
        <v>5</v>
      </c>
      <c r="C662">
        <v>41949</v>
      </c>
      <c r="D662">
        <v>693859</v>
      </c>
      <c r="E662">
        <v>46866</v>
      </c>
      <c r="F662" t="str">
        <f t="array" ref="F662">INDEX(Bd_VENTILATIONS!$G:$G,MATCH(Tab_SuiviOF[[#This Row],[REFERENCE]]&amp;Tab_SuiviOF[[#This Row],[BLNO]],Bd_VENTILATIONS!$F:$F&amp;Bd_VENTILATIONS!$D:$D,0))</f>
        <v>A085M03-1</v>
      </c>
      <c r="G662" t="str">
        <f>IFERROR(MID(Tab_SuiviOF[[#This Row],[LOT]],1,SEARCH("-",Tab_SuiviOF[[#This Row],[LOT]])-1),Tab_SuiviOF[[#This Row],[LOT]])</f>
        <v>A085M03</v>
      </c>
      <c r="H662" t="s">
        <v>963</v>
      </c>
      <c r="I662" t="str">
        <f>INDEX(Bd_PF!$E:$E,MATCH(Tab_SuiviOF[[#This Row],[REFERENCE]],Bd_PF!$C:$C,0))</f>
        <v>Eau gélifiée parfum fruits rouges sucré boite 800 g "Tonus Line"</v>
      </c>
      <c r="J662" t="str">
        <f>INDEX(Bd_PF!$D:$D,MATCH(Tab_SuiviOF[[#This Row],[REFERENCE]],Bd_PF!$C:$C,0))</f>
        <v>SF00717</v>
      </c>
      <c r="K662" s="4">
        <f>INDEX(Bd_PF!$I:$I,MATCH(Tab_SuiviOF[[#This Row],[REFERENCE]],Bd_PF!$C:$C,0))</f>
        <v>0.8</v>
      </c>
      <c r="L662" t="str">
        <f>INDEX(Bd_PF!$J:$J,MATCH(Tab_SuiviOF[[#This Row],[REFERENCE]],Bd_PF!$C:$C,0))</f>
        <v>OTS</v>
      </c>
      <c r="M662" t="str">
        <f>INDEX(Bd_PF!$K:$K,MATCH(Tab_SuiviOF[[#This Row],[REFERENCE]],Bd_PF!$C:$C,0))</f>
        <v>Produit pesé</v>
      </c>
      <c r="N662" s="3">
        <v>43194</v>
      </c>
      <c r="O662" s="3">
        <v>43194</v>
      </c>
      <c r="P662" s="5">
        <f>YEAR(Tab_SuiviOF[[#This Row],[DATEFINREVISEE]])</f>
        <v>2018</v>
      </c>
      <c r="Q662" s="5">
        <f>MONTH(Tab_SuiviOF[[#This Row],[DATEFINREVISEE]])</f>
        <v>4</v>
      </c>
      <c r="R662" s="5">
        <f>WEEKNUM(Tab_SuiviOF[[#This Row],[DATEFINREVISEE]],21)</f>
        <v>14</v>
      </c>
      <c r="S662">
        <v>648</v>
      </c>
      <c r="T662">
        <v>648</v>
      </c>
      <c r="U662">
        <v>646</v>
      </c>
      <c r="V662" s="4">
        <f>Tab_SuiviOF[[#This Row],[QTEBL]]*Tab_SuiviOF[[#This Row],[POIDS NET]]</f>
        <v>516.80000000000007</v>
      </c>
      <c r="W662" s="4">
        <f>IFERROR(INDEX(Bd_MÉLANGES!$I:$I,MATCH('Bd_FABRICATIONS PF'!$G:$G,Bd_MÉLANGES!$J:$J,0)),0)</f>
        <v>519.4</v>
      </c>
      <c r="X662" s="4">
        <f>IFERROR(INDEX(Bd_MÉLANGES!$K:$K,MATCH(Tab_SuiviOF[[#This Row],[LOT A PRENDRE EN COMPTE]],Bd_MÉLANGES!$J:$J,0)),0)</f>
        <v>519</v>
      </c>
    </row>
    <row r="663" spans="1:24" hidden="1" x14ac:dyDescent="0.2">
      <c r="A663">
        <v>102</v>
      </c>
      <c r="B663">
        <v>5</v>
      </c>
      <c r="C663">
        <v>42049</v>
      </c>
      <c r="D663">
        <v>695034</v>
      </c>
      <c r="E663">
        <v>46859</v>
      </c>
      <c r="F663" t="str">
        <f t="array" ref="F663">INDEX(Bd_VENTILATIONS!$G:$G,MATCH(Tab_SuiviOF[[#This Row],[REFERENCE]]&amp;Tab_SuiviOF[[#This Row],[BLNO]],Bd_VENTILATIONS!$F:$F&amp;Bd_VENTILATIONS!$D:$D,0))</f>
        <v>A089M02-1</v>
      </c>
      <c r="G663" t="str">
        <f>IFERROR(MID(Tab_SuiviOF[[#This Row],[LOT]],1,SEARCH("-",Tab_SuiviOF[[#This Row],[LOT]])-1),Tab_SuiviOF[[#This Row],[LOT]])</f>
        <v>A089M02</v>
      </c>
      <c r="H663" t="s">
        <v>1080</v>
      </c>
      <c r="I663" t="str">
        <f>INDEX(Bd_PF!$E:$E,MATCH(Tab_SuiviOF[[#This Row],[REFERENCE]],Bd_PF!$C:$C,0))</f>
        <v>Eau gélifiée parfum abricot édulcorée boite 625g "Tonus line"</v>
      </c>
      <c r="J663" t="str">
        <f>INDEX(Bd_PF!$D:$D,MATCH(Tab_SuiviOF[[#This Row],[REFERENCE]],Bd_PF!$C:$C,0))</f>
        <v>SF00722</v>
      </c>
      <c r="K663" s="4">
        <f>INDEX(Bd_PF!$I:$I,MATCH(Tab_SuiviOF[[#This Row],[REFERENCE]],Bd_PF!$C:$C,0))</f>
        <v>0.625</v>
      </c>
      <c r="L663" t="str">
        <f>INDEX(Bd_PF!$J:$J,MATCH(Tab_SuiviOF[[#This Row],[REFERENCE]],Bd_PF!$C:$C,0))</f>
        <v>OTS</v>
      </c>
      <c r="M663" t="str">
        <f>INDEX(Bd_PF!$K:$K,MATCH(Tab_SuiviOF[[#This Row],[REFERENCE]],Bd_PF!$C:$C,0))</f>
        <v>Produit pesé</v>
      </c>
      <c r="N663" s="3">
        <v>43194</v>
      </c>
      <c r="O663" s="3">
        <v>43194</v>
      </c>
      <c r="P663" s="5">
        <f>YEAR(Tab_SuiviOF[[#This Row],[DATEFINREVISEE]])</f>
        <v>2018</v>
      </c>
      <c r="Q663" s="5">
        <f>MONTH(Tab_SuiviOF[[#This Row],[DATEFINREVISEE]])</f>
        <v>4</v>
      </c>
      <c r="R663" s="5">
        <f>WEEKNUM(Tab_SuiviOF[[#This Row],[DATEFINREVISEE]],21)</f>
        <v>14</v>
      </c>
      <c r="S663">
        <v>648</v>
      </c>
      <c r="T663">
        <v>648</v>
      </c>
      <c r="U663">
        <v>645</v>
      </c>
      <c r="V663" s="4">
        <f>Tab_SuiviOF[[#This Row],[QTEBL]]*Tab_SuiviOF[[#This Row],[POIDS NET]]</f>
        <v>403.125</v>
      </c>
      <c r="W663" s="4">
        <f>IFERROR(INDEX(Bd_MÉLANGES!$I:$I,MATCH('Bd_FABRICATIONS PF'!$G:$G,Bd_MÉLANGES!$J:$J,0)),0)</f>
        <v>407.3</v>
      </c>
      <c r="X663" s="4">
        <f>IFERROR(INDEX(Bd_MÉLANGES!$K:$K,MATCH(Tab_SuiviOF[[#This Row],[LOT A PRENDRE EN COMPTE]],Bd_MÉLANGES!$J:$J,0)),0)</f>
        <v>405.01000000000005</v>
      </c>
    </row>
    <row r="664" spans="1:24" hidden="1" x14ac:dyDescent="0.2">
      <c r="A664">
        <v>102</v>
      </c>
      <c r="B664">
        <v>5</v>
      </c>
      <c r="C664">
        <v>42051</v>
      </c>
      <c r="D664">
        <v>695051</v>
      </c>
      <c r="E664">
        <v>46863</v>
      </c>
      <c r="F664" t="str">
        <f t="array" ref="F664">INDEX(Bd_VENTILATIONS!$G:$G,MATCH(Tab_SuiviOF[[#This Row],[REFERENCE]]&amp;Tab_SuiviOF[[#This Row],[BLNO]],Bd_VENTILATIONS!$F:$F&amp;Bd_VENTILATIONS!$D:$D,0))</f>
        <v>A089M03-1</v>
      </c>
      <c r="G664" t="str">
        <f>IFERROR(MID(Tab_SuiviOF[[#This Row],[LOT]],1,SEARCH("-",Tab_SuiviOF[[#This Row],[LOT]])-1),Tab_SuiviOF[[#This Row],[LOT]])</f>
        <v>A089M03</v>
      </c>
      <c r="H664" t="s">
        <v>1092</v>
      </c>
      <c r="I664" t="str">
        <f>INDEX(Bd_PF!$E:$E,MATCH(Tab_SuiviOF[[#This Row],[REFERENCE]],Bd_PF!$C:$C,0))</f>
        <v>Eau gélifiée parfum orange édulcorée boite 625g "Tonus line"</v>
      </c>
      <c r="J664" t="str">
        <f>INDEX(Bd_PF!$D:$D,MATCH(Tab_SuiviOF[[#This Row],[REFERENCE]],Bd_PF!$C:$C,0))</f>
        <v>SF00726</v>
      </c>
      <c r="K664" s="4">
        <f>INDEX(Bd_PF!$I:$I,MATCH(Tab_SuiviOF[[#This Row],[REFERENCE]],Bd_PF!$C:$C,0))</f>
        <v>0.625</v>
      </c>
      <c r="L664" t="str">
        <f>INDEX(Bd_PF!$J:$J,MATCH(Tab_SuiviOF[[#This Row],[REFERENCE]],Bd_PF!$C:$C,0))</f>
        <v>OTS</v>
      </c>
      <c r="M664" t="str">
        <f>INDEX(Bd_PF!$K:$K,MATCH(Tab_SuiviOF[[#This Row],[REFERENCE]],Bd_PF!$C:$C,0))</f>
        <v>Produit pesé</v>
      </c>
      <c r="N664" s="3">
        <v>43194</v>
      </c>
      <c r="O664" s="3">
        <v>43194</v>
      </c>
      <c r="P664" s="5">
        <f>YEAR(Tab_SuiviOF[[#This Row],[DATEFINREVISEE]])</f>
        <v>2018</v>
      </c>
      <c r="Q664" s="5">
        <f>MONTH(Tab_SuiviOF[[#This Row],[DATEFINREVISEE]])</f>
        <v>4</v>
      </c>
      <c r="R664" s="5">
        <f>WEEKNUM(Tab_SuiviOF[[#This Row],[DATEFINREVISEE]],21)</f>
        <v>14</v>
      </c>
      <c r="S664">
        <v>648</v>
      </c>
      <c r="T664">
        <v>648</v>
      </c>
      <c r="U664">
        <v>644</v>
      </c>
      <c r="V664" s="4">
        <f>Tab_SuiviOF[[#This Row],[QTEBL]]*Tab_SuiviOF[[#This Row],[POIDS NET]]</f>
        <v>402.5</v>
      </c>
      <c r="W664" s="4">
        <f>IFERROR(INDEX(Bd_MÉLANGES!$I:$I,MATCH('Bd_FABRICATIONS PF'!$G:$G,Bd_MÉLANGES!$J:$J,0)),0)</f>
        <v>405.1</v>
      </c>
      <c r="X664" s="4">
        <f>IFERROR(INDEX(Bd_MÉLANGES!$K:$K,MATCH(Tab_SuiviOF[[#This Row],[LOT A PRENDRE EN COMPTE]],Bd_MÉLANGES!$J:$J,0)),0)</f>
        <v>405.00000000000006</v>
      </c>
    </row>
    <row r="665" spans="1:24" hidden="1" x14ac:dyDescent="0.2">
      <c r="A665">
        <v>102</v>
      </c>
      <c r="B665">
        <v>5</v>
      </c>
      <c r="C665">
        <v>42053</v>
      </c>
      <c r="D665">
        <v>695068</v>
      </c>
      <c r="E665">
        <v>46867</v>
      </c>
      <c r="F665" t="str">
        <f t="array" ref="F665">INDEX(Bd_VENTILATIONS!$G:$G,MATCH(Tab_SuiviOF[[#This Row],[REFERENCE]]&amp;Tab_SuiviOF[[#This Row],[BLNO]],Bd_VENTILATIONS!$F:$F&amp;Bd_VENTILATIONS!$D:$D,0))</f>
        <v>A089M05-1</v>
      </c>
      <c r="G665" t="str">
        <f>IFERROR(MID(Tab_SuiviOF[[#This Row],[LOT]],1,SEARCH("-",Tab_SuiviOF[[#This Row],[LOT]])-1),Tab_SuiviOF[[#This Row],[LOT]])</f>
        <v>A089M05</v>
      </c>
      <c r="H665" t="s">
        <v>812</v>
      </c>
      <c r="I665" t="str">
        <f>INDEX(Bd_PF!$E:$E,MATCH(Tab_SuiviOF[[#This Row],[REFERENCE]],Bd_PF!$C:$C,0))</f>
        <v>Hydr'instant saveur pomme avec sucre et édulc 0.600 g</v>
      </c>
      <c r="J665" t="str">
        <f>INDEX(Bd_PF!$D:$D,MATCH(Tab_SuiviOF[[#This Row],[REFERENCE]],Bd_PF!$C:$C,0))</f>
        <v>SF01299</v>
      </c>
      <c r="K665" s="4">
        <f>INDEX(Bd_PF!$I:$I,MATCH(Tab_SuiviOF[[#This Row],[REFERENCE]],Bd_PF!$C:$C,0))</f>
        <v>0.6</v>
      </c>
      <c r="L665" t="str">
        <f>INDEX(Bd_PF!$J:$J,MATCH(Tab_SuiviOF[[#This Row],[REFERENCE]],Bd_PF!$C:$C,0))</f>
        <v>OTS</v>
      </c>
      <c r="M665" t="str">
        <f>INDEX(Bd_PF!$K:$K,MATCH(Tab_SuiviOF[[#This Row],[REFERENCE]],Bd_PF!$C:$C,0))</f>
        <v>Produit pesé</v>
      </c>
      <c r="N665" s="3">
        <v>43194</v>
      </c>
      <c r="O665" s="3">
        <v>43194</v>
      </c>
      <c r="P665" s="5">
        <f>YEAR(Tab_SuiviOF[[#This Row],[DATEFINREVISEE]])</f>
        <v>2018</v>
      </c>
      <c r="Q665" s="5">
        <f>MONTH(Tab_SuiviOF[[#This Row],[DATEFINREVISEE]])</f>
        <v>4</v>
      </c>
      <c r="R665" s="5">
        <f>WEEKNUM(Tab_SuiviOF[[#This Row],[DATEFINREVISEE]],21)</f>
        <v>14</v>
      </c>
      <c r="S665">
        <v>324</v>
      </c>
      <c r="T665">
        <v>324</v>
      </c>
      <c r="U665">
        <v>318</v>
      </c>
      <c r="V665" s="4">
        <f>Tab_SuiviOF[[#This Row],[QTEBL]]*Tab_SuiviOF[[#This Row],[POIDS NET]]</f>
        <v>190.79999999999998</v>
      </c>
      <c r="W665" s="4">
        <f>IFERROR(INDEX(Bd_MÉLANGES!$I:$I,MATCH('Bd_FABRICATIONS PF'!$G:$G,Bd_MÉLANGES!$J:$J,0)),0)</f>
        <v>194.5</v>
      </c>
      <c r="X665" s="4">
        <f>IFERROR(INDEX(Bd_MÉLANGES!$K:$K,MATCH(Tab_SuiviOF[[#This Row],[LOT A PRENDRE EN COMPTE]],Bd_MÉLANGES!$J:$J,0)),0)</f>
        <v>193.99</v>
      </c>
    </row>
    <row r="666" spans="1:24" hidden="1" x14ac:dyDescent="0.2">
      <c r="A666">
        <v>102</v>
      </c>
      <c r="B666">
        <v>5</v>
      </c>
      <c r="C666">
        <v>42055</v>
      </c>
      <c r="D666">
        <v>695087</v>
      </c>
      <c r="E666">
        <v>46869</v>
      </c>
      <c r="F666" t="str">
        <f t="array" ref="F666">INDEX(Bd_VENTILATIONS!$G:$G,MATCH(Tab_SuiviOF[[#This Row],[REFERENCE]]&amp;Tab_SuiviOF[[#This Row],[BLNO]],Bd_VENTILATIONS!$F:$F&amp;Bd_VENTILATIONS!$D:$D,0))</f>
        <v>A089M07-1</v>
      </c>
      <c r="G666" t="str">
        <f>IFERROR(MID(Tab_SuiviOF[[#This Row],[LOT]],1,SEARCH("-",Tab_SuiviOF[[#This Row],[LOT]])-1),Tab_SuiviOF[[#This Row],[LOT]])</f>
        <v>A089M07</v>
      </c>
      <c r="H666" t="s">
        <v>800</v>
      </c>
      <c r="I666" t="str">
        <f>INDEX(Bd_PF!$E:$E,MATCH(Tab_SuiviOF[[#This Row],[REFERENCE]],Bd_PF!$C:$C,0))</f>
        <v>Hydr'instant saveur fruits rouges avec sucre et édulc 0.600 g</v>
      </c>
      <c r="J666" t="str">
        <f>INDEX(Bd_PF!$D:$D,MATCH(Tab_SuiviOF[[#This Row],[REFERENCE]],Bd_PF!$C:$C,0))</f>
        <v>SF01294</v>
      </c>
      <c r="K666" s="4">
        <f>INDEX(Bd_PF!$I:$I,MATCH(Tab_SuiviOF[[#This Row],[REFERENCE]],Bd_PF!$C:$C,0))</f>
        <v>0.6</v>
      </c>
      <c r="L666" t="str">
        <f>INDEX(Bd_PF!$J:$J,MATCH(Tab_SuiviOF[[#This Row],[REFERENCE]],Bd_PF!$C:$C,0))</f>
        <v>OTS</v>
      </c>
      <c r="M666" t="str">
        <f>INDEX(Bd_PF!$K:$K,MATCH(Tab_SuiviOF[[#This Row],[REFERENCE]],Bd_PF!$C:$C,0))</f>
        <v>Produit pesé</v>
      </c>
      <c r="N666" s="3">
        <v>43194</v>
      </c>
      <c r="O666" s="3">
        <v>43194</v>
      </c>
      <c r="P666" s="5">
        <f>YEAR(Tab_SuiviOF[[#This Row],[DATEFINREVISEE]])</f>
        <v>2018</v>
      </c>
      <c r="Q666" s="5">
        <f>MONTH(Tab_SuiviOF[[#This Row],[DATEFINREVISEE]])</f>
        <v>4</v>
      </c>
      <c r="R666" s="5">
        <f>WEEKNUM(Tab_SuiviOF[[#This Row],[DATEFINREVISEE]],21)</f>
        <v>14</v>
      </c>
      <c r="S666">
        <v>864</v>
      </c>
      <c r="T666">
        <v>864</v>
      </c>
      <c r="U666">
        <v>864</v>
      </c>
      <c r="V666" s="4">
        <f>Tab_SuiviOF[[#This Row],[QTEBL]]*Tab_SuiviOF[[#This Row],[POIDS NET]]</f>
        <v>518.4</v>
      </c>
      <c r="W666" s="4">
        <f>IFERROR(INDEX(Bd_MÉLANGES!$I:$I,MATCH('Bd_FABRICATIONS PF'!$G:$G,Bd_MÉLANGES!$J:$J,0)),0)</f>
        <v>521.29999999999995</v>
      </c>
      <c r="X666" s="4">
        <f>IFERROR(INDEX(Bd_MÉLANGES!$K:$K,MATCH(Tab_SuiviOF[[#This Row],[LOT A PRENDRE EN COMPTE]],Bd_MÉLANGES!$J:$J,0)),0)</f>
        <v>518.41</v>
      </c>
    </row>
    <row r="667" spans="1:24" hidden="1" x14ac:dyDescent="0.2">
      <c r="A667">
        <v>102</v>
      </c>
      <c r="B667">
        <v>5</v>
      </c>
      <c r="C667">
        <v>42059</v>
      </c>
      <c r="D667">
        <v>695123</v>
      </c>
      <c r="E667">
        <v>46865</v>
      </c>
      <c r="F667" t="str">
        <f t="array" ref="F667">INDEX(Bd_VENTILATIONS!$G:$G,MATCH(Tab_SuiviOF[[#This Row],[REFERENCE]]&amp;Tab_SuiviOF[[#This Row],[BLNO]],Bd_VENTILATIONS!$F:$F&amp;Bd_VENTILATIONS!$D:$D,0))</f>
        <v>A089M06-1</v>
      </c>
      <c r="G667" t="str">
        <f>IFERROR(MID(Tab_SuiviOF[[#This Row],[LOT]],1,SEARCH("-",Tab_SuiviOF[[#This Row],[LOT]])-1),Tab_SuiviOF[[#This Row],[LOT]])</f>
        <v>A089M06</v>
      </c>
      <c r="H667" t="s">
        <v>978</v>
      </c>
      <c r="I667" t="str">
        <f>INDEX(Bd_PF!$E:$E,MATCH(Tab_SuiviOF[[#This Row],[REFERENCE]],Bd_PF!$C:$C,0))</f>
        <v>Eau gélifiée parfum orange sucré boite 800 g "Tonus Line"</v>
      </c>
      <c r="J667" t="str">
        <f>INDEX(Bd_PF!$D:$D,MATCH(Tab_SuiviOF[[#This Row],[REFERENCE]],Bd_PF!$C:$C,0))</f>
        <v>SF00720</v>
      </c>
      <c r="K667" s="4">
        <f>INDEX(Bd_PF!$I:$I,MATCH(Tab_SuiviOF[[#This Row],[REFERENCE]],Bd_PF!$C:$C,0))</f>
        <v>0.8</v>
      </c>
      <c r="L667" t="str">
        <f>INDEX(Bd_PF!$J:$J,MATCH(Tab_SuiviOF[[#This Row],[REFERENCE]],Bd_PF!$C:$C,0))</f>
        <v>OTS</v>
      </c>
      <c r="M667" t="str">
        <f>INDEX(Bd_PF!$K:$K,MATCH(Tab_SuiviOF[[#This Row],[REFERENCE]],Bd_PF!$C:$C,0))</f>
        <v>Produit pesé</v>
      </c>
      <c r="N667" s="3">
        <v>43194</v>
      </c>
      <c r="O667" s="3">
        <v>43194</v>
      </c>
      <c r="P667" s="5">
        <f>YEAR(Tab_SuiviOF[[#This Row],[DATEFINREVISEE]])</f>
        <v>2018</v>
      </c>
      <c r="Q667" s="5">
        <f>MONTH(Tab_SuiviOF[[#This Row],[DATEFINREVISEE]])</f>
        <v>4</v>
      </c>
      <c r="R667" s="5">
        <f>WEEKNUM(Tab_SuiviOF[[#This Row],[DATEFINREVISEE]],21)</f>
        <v>14</v>
      </c>
      <c r="S667">
        <v>648</v>
      </c>
      <c r="T667">
        <v>648</v>
      </c>
      <c r="U667">
        <v>653</v>
      </c>
      <c r="V667" s="4">
        <f>Tab_SuiviOF[[#This Row],[QTEBL]]*Tab_SuiviOF[[#This Row],[POIDS NET]]</f>
        <v>522.4</v>
      </c>
      <c r="W667" s="4">
        <f>IFERROR(INDEX(Bd_MÉLANGES!$I:$I,MATCH('Bd_FABRICATIONS PF'!$G:$G,Bd_MÉLANGES!$J:$J,0)),0)</f>
        <v>525.5</v>
      </c>
      <c r="X667" s="4">
        <f>IFERROR(INDEX(Bd_MÉLANGES!$K:$K,MATCH(Tab_SuiviOF[[#This Row],[LOT A PRENDRE EN COMPTE]],Bd_MÉLANGES!$J:$J,0)),0)</f>
        <v>519</v>
      </c>
    </row>
    <row r="668" spans="1:24" x14ac:dyDescent="0.2">
      <c r="A668">
        <v>102</v>
      </c>
      <c r="B668">
        <v>5</v>
      </c>
      <c r="C668">
        <v>42063</v>
      </c>
      <c r="D668">
        <v>695152</v>
      </c>
      <c r="E668">
        <v>46862</v>
      </c>
      <c r="F668" t="str">
        <f t="array" ref="F668">INDEX(Bd_VENTILATIONS!$G:$G,MATCH(Tab_SuiviOF[[#This Row],[REFERENCE]]&amp;Tab_SuiviOF[[#This Row],[BLNO]],Bd_VENTILATIONS!$F:$F&amp;Bd_VENTILATIONS!$D:$D,0))</f>
        <v>A089M08-2</v>
      </c>
      <c r="G668" t="str">
        <f>IFERROR(MID(Tab_SuiviOF[[#This Row],[LOT]],1,SEARCH("-",Tab_SuiviOF[[#This Row],[LOT]])-1),Tab_SuiviOF[[#This Row],[LOT]])</f>
        <v>A089M08</v>
      </c>
      <c r="H668" t="s">
        <v>1076</v>
      </c>
      <c r="I668" t="str">
        <f>INDEX(Bd_PF!$E:$E,MATCH(Tab_SuiviOF[[#This Row],[REFERENCE]],Bd_PF!$C:$C,0))</f>
        <v>Eau gélifiée parfum thé pêche sucré sachet 80g  "Tonus Line"</v>
      </c>
      <c r="J668" t="str">
        <f>INDEX(Bd_PF!$D:$D,MATCH(Tab_SuiviOF[[#This Row],[REFERENCE]],Bd_PF!$C:$C,0))</f>
        <v>SF00721</v>
      </c>
      <c r="K668" s="4">
        <f>INDEX(Bd_PF!$I:$I,MATCH(Tab_SuiviOF[[#This Row],[REFERENCE]],Bd_PF!$C:$C,0))</f>
        <v>0.08</v>
      </c>
      <c r="L668" t="str">
        <f>INDEX(Bd_PF!$J:$J,MATCH(Tab_SuiviOF[[#This Row],[REFERENCE]],Bd_PF!$C:$C,0))</f>
        <v>Tecse</v>
      </c>
      <c r="M668" t="str">
        <f>INDEX(Bd_PF!$K:$K,MATCH(Tab_SuiviOF[[#This Row],[REFERENCE]],Bd_PF!$C:$C,0))</f>
        <v>Produit pesé</v>
      </c>
      <c r="N668" s="3">
        <v>43193</v>
      </c>
      <c r="O668" s="3">
        <v>43194</v>
      </c>
      <c r="P668" s="5">
        <f>YEAR(Tab_SuiviOF[[#This Row],[DATEFINREVISEE]])</f>
        <v>2018</v>
      </c>
      <c r="Q668" s="5">
        <f>MONTH(Tab_SuiviOF[[#This Row],[DATEFINREVISEE]])</f>
        <v>4</v>
      </c>
      <c r="R668" s="5">
        <f>WEEKNUM(Tab_SuiviOF[[#This Row],[DATEFINREVISEE]],21)</f>
        <v>14</v>
      </c>
      <c r="S668">
        <v>5184</v>
      </c>
      <c r="T668">
        <v>5184</v>
      </c>
      <c r="U668">
        <v>5095</v>
      </c>
      <c r="V668" s="4">
        <f>Tab_SuiviOF[[#This Row],[QTEBL]]*Tab_SuiviOF[[#This Row],[POIDS NET]]</f>
        <v>407.6</v>
      </c>
      <c r="W668" s="4">
        <f>IFERROR(INDEX(Bd_MÉLANGES!$I:$I,MATCH('Bd_FABRICATIONS PF'!$G:$G,Bd_MÉLANGES!$J:$J,0)),0)</f>
        <v>416.7</v>
      </c>
      <c r="X668" s="4">
        <f>IFERROR(INDEX(Bd_MÉLANGES!$K:$K,MATCH(Tab_SuiviOF[[#This Row],[LOT A PRENDRE EN COMPTE]],Bd_MÉLANGES!$J:$J,0)),0)</f>
        <v>415.02</v>
      </c>
    </row>
    <row r="669" spans="1:24" x14ac:dyDescent="0.2">
      <c r="A669">
        <v>102</v>
      </c>
      <c r="B669">
        <v>5</v>
      </c>
      <c r="C669">
        <v>42069</v>
      </c>
      <c r="D669">
        <v>695192</v>
      </c>
      <c r="E669">
        <v>46868</v>
      </c>
      <c r="F669" t="str">
        <f t="array" ref="F669">INDEX(Bd_VENTILATIONS!$G:$G,MATCH(Tab_SuiviOF[[#This Row],[REFERENCE]]&amp;Tab_SuiviOF[[#This Row],[BLNO]],Bd_VENTILATIONS!$F:$F&amp;Bd_VENTILATIONS!$D:$D,0))</f>
        <v>A093M01-2</v>
      </c>
      <c r="G669" t="str">
        <f>IFERROR(MID(Tab_SuiviOF[[#This Row],[LOT]],1,SEARCH("-",Tab_SuiviOF[[#This Row],[LOT]])-1),Tab_SuiviOF[[#This Row],[LOT]])</f>
        <v>A093M01</v>
      </c>
      <c r="H669" t="s">
        <v>1072</v>
      </c>
      <c r="I669" t="str">
        <f>INDEX(Bd_PF!$E:$E,MATCH(Tab_SuiviOF[[#This Row],[REFERENCE]],Bd_PF!$C:$C,0))</f>
        <v>Eau gélifiée parfum menthe sucré sachet 80g  "Tonus Line"</v>
      </c>
      <c r="J669" t="str">
        <f>INDEX(Bd_PF!$D:$D,MATCH(Tab_SuiviOF[[#This Row],[REFERENCE]],Bd_PF!$C:$C,0))</f>
        <v>SF00719</v>
      </c>
      <c r="K669" s="4">
        <f>INDEX(Bd_PF!$I:$I,MATCH(Tab_SuiviOF[[#This Row],[REFERENCE]],Bd_PF!$C:$C,0))</f>
        <v>0.08</v>
      </c>
      <c r="L669" t="str">
        <f>INDEX(Bd_PF!$J:$J,MATCH(Tab_SuiviOF[[#This Row],[REFERENCE]],Bd_PF!$C:$C,0))</f>
        <v>Tecse</v>
      </c>
      <c r="M669" t="str">
        <f>INDEX(Bd_PF!$K:$K,MATCH(Tab_SuiviOF[[#This Row],[REFERENCE]],Bd_PF!$C:$C,0))</f>
        <v>Produit pesé</v>
      </c>
      <c r="N669" s="3">
        <v>43194</v>
      </c>
      <c r="O669" s="3">
        <v>43194</v>
      </c>
      <c r="P669" s="5">
        <f>YEAR(Tab_SuiviOF[[#This Row],[DATEFINREVISEE]])</f>
        <v>2018</v>
      </c>
      <c r="Q669" s="5">
        <f>MONTH(Tab_SuiviOF[[#This Row],[DATEFINREVISEE]])</f>
        <v>4</v>
      </c>
      <c r="R669" s="5">
        <f>WEEKNUM(Tab_SuiviOF[[#This Row],[DATEFINREVISEE]],21)</f>
        <v>14</v>
      </c>
      <c r="S669">
        <v>5184</v>
      </c>
      <c r="T669">
        <v>5184</v>
      </c>
      <c r="U669">
        <v>5115</v>
      </c>
      <c r="V669" s="4">
        <f>Tab_SuiviOF[[#This Row],[QTEBL]]*Tab_SuiviOF[[#This Row],[POIDS NET]]</f>
        <v>409.2</v>
      </c>
      <c r="W669" s="4">
        <f>IFERROR(INDEX(Bd_MÉLANGES!$I:$I,MATCH('Bd_FABRICATIONS PF'!$G:$G,Bd_MÉLANGES!$J:$J,0)),0)</f>
        <v>416.7</v>
      </c>
      <c r="X669" s="4">
        <f>IFERROR(INDEX(Bd_MÉLANGES!$K:$K,MATCH(Tab_SuiviOF[[#This Row],[LOT A PRENDRE EN COMPTE]],Bd_MÉLANGES!$J:$J,0)),0)</f>
        <v>415</v>
      </c>
    </row>
    <row r="670" spans="1:24" hidden="1" x14ac:dyDescent="0.2">
      <c r="A670">
        <v>102</v>
      </c>
      <c r="B670">
        <v>5</v>
      </c>
      <c r="C670">
        <v>42284</v>
      </c>
      <c r="D670">
        <v>697589</v>
      </c>
      <c r="E670">
        <v>46870</v>
      </c>
      <c r="F670" t="str">
        <f t="array" ref="F670">INDEX(Bd_VENTILATIONS!$G:$G,MATCH(Tab_SuiviOF[[#This Row],[REFERENCE]]&amp;Tab_SuiviOF[[#This Row],[BLNO]],Bd_VENTILATIONS!$F:$F&amp;Bd_VENTILATIONS!$D:$D,0))</f>
        <v>AS14PU01-7</v>
      </c>
      <c r="G670" t="str">
        <f>IFERROR(MID(Tab_SuiviOF[[#This Row],[LOT]],1,SEARCH("-",Tab_SuiviOF[[#This Row],[LOT]])-1),Tab_SuiviOF[[#This Row],[LOT]])</f>
        <v>AS14PU01</v>
      </c>
      <c r="H670" t="s">
        <v>289</v>
      </c>
      <c r="I670" t="str">
        <f>INDEX(Bd_PF!$E:$E,MATCH(Tab_SuiviOF[[#This Row],[REFERENCE]],Bd_PF!$C:$C,0))</f>
        <v>Purée grand-mère salée sac 15 kg</v>
      </c>
      <c r="J670" t="str">
        <f>INDEX(Bd_PF!$D:$D,MATCH(Tab_SuiviOF[[#This Row],[REFERENCE]],Bd_PF!$C:$C,0))</f>
        <v>SF01288</v>
      </c>
      <c r="K670" s="4">
        <f>INDEX(Bd_PF!$I:$I,MATCH(Tab_SuiviOF[[#This Row],[REFERENCE]],Bd_PF!$C:$C,0))</f>
        <v>15</v>
      </c>
      <c r="L670" t="str">
        <f>INDEX(Bd_PF!$J:$J,MATCH(Tab_SuiviOF[[#This Row],[REFERENCE]],Bd_PF!$C:$C,0))</f>
        <v>Purée</v>
      </c>
      <c r="M670" t="str">
        <f>INDEX(Bd_PF!$K:$K,MATCH(Tab_SuiviOF[[#This Row],[REFERENCE]],Bd_PF!$C:$C,0))</f>
        <v>Purée</v>
      </c>
      <c r="N670" s="3">
        <v>43194</v>
      </c>
      <c r="O670" s="3">
        <v>43194</v>
      </c>
      <c r="P670" s="5">
        <f>YEAR(Tab_SuiviOF[[#This Row],[DATEFINREVISEE]])</f>
        <v>2018</v>
      </c>
      <c r="Q670" s="5">
        <f>MONTH(Tab_SuiviOF[[#This Row],[DATEFINREVISEE]])</f>
        <v>4</v>
      </c>
      <c r="R670" s="5">
        <f>WEEKNUM(Tab_SuiviOF[[#This Row],[DATEFINREVISEE]],21)</f>
        <v>14</v>
      </c>
      <c r="S670">
        <v>331</v>
      </c>
      <c r="T670">
        <v>331</v>
      </c>
      <c r="U670">
        <v>330</v>
      </c>
      <c r="V670" s="4">
        <f>Tab_SuiviOF[[#This Row],[QTEBL]]*Tab_SuiviOF[[#This Row],[POIDS NET]]</f>
        <v>4950</v>
      </c>
      <c r="W670" s="4">
        <f>IFERROR(INDEX(Bd_MÉLANGES!$I:$I,MATCH('Bd_FABRICATIONS PF'!$G:$G,Bd_MÉLANGES!$J:$J,0)),0)</f>
        <v>0</v>
      </c>
      <c r="X670" s="4">
        <f>IFERROR(INDEX(Bd_MÉLANGES!$K:$K,MATCH(Tab_SuiviOF[[#This Row],[LOT A PRENDRE EN COMPTE]],Bd_MÉLANGES!$J:$J,0)),0)</f>
        <v>0</v>
      </c>
    </row>
    <row r="671" spans="1:24" hidden="1" x14ac:dyDescent="0.2">
      <c r="A671">
        <v>102</v>
      </c>
      <c r="B671">
        <v>5</v>
      </c>
      <c r="C671">
        <v>42073</v>
      </c>
      <c r="D671">
        <v>695220</v>
      </c>
      <c r="E671">
        <v>46880</v>
      </c>
      <c r="F671" t="str">
        <f t="array" ref="F671">INDEX(Bd_VENTILATIONS!$G:$G,MATCH(Tab_SuiviOF[[#This Row],[REFERENCE]]&amp;Tab_SuiviOF[[#This Row],[BLNO]],Bd_VENTILATIONS!$F:$F&amp;Bd_VENTILATIONS!$D:$D,0))</f>
        <v>A093M03-3</v>
      </c>
      <c r="G671" t="str">
        <f>IFERROR(MID(Tab_SuiviOF[[#This Row],[LOT]],1,SEARCH("-",Tab_SuiviOF[[#This Row],[LOT]])-1),Tab_SuiviOF[[#This Row],[LOT]])</f>
        <v>A093M03</v>
      </c>
      <c r="H671" t="s">
        <v>885</v>
      </c>
      <c r="I671" t="str">
        <f>INDEX(Bd_PF!$E:$E,MATCH(Tab_SuiviOF[[#This Row],[REFERENCE]],Bd_PF!$C:$C,0))</f>
        <v>Entremets à froid parfum citron avec édulcorants sachet 40g "NUTRISENS MEDICAL"</v>
      </c>
      <c r="J671" t="str">
        <f>INDEX(Bd_PF!$D:$D,MATCH(Tab_SuiviOF[[#This Row],[REFERENCE]],Bd_PF!$C:$C,0))</f>
        <v>SF01402</v>
      </c>
      <c r="K671" s="4">
        <f>INDEX(Bd_PF!$I:$I,MATCH(Tab_SuiviOF[[#This Row],[REFERENCE]],Bd_PF!$C:$C,0))</f>
        <v>0.04</v>
      </c>
      <c r="L671" t="str">
        <f>INDEX(Bd_PF!$J:$J,MATCH(Tab_SuiviOF[[#This Row],[REFERENCE]],Bd_PF!$C:$C,0))</f>
        <v>Rovema</v>
      </c>
      <c r="M671" t="str">
        <f>INDEX(Bd_PF!$K:$K,MATCH(Tab_SuiviOF[[#This Row],[REFERENCE]],Bd_PF!$C:$C,0))</f>
        <v>Produit pesé</v>
      </c>
      <c r="N671" s="3">
        <v>43195</v>
      </c>
      <c r="O671" s="3">
        <v>43195</v>
      </c>
      <c r="P671" s="5">
        <f>YEAR(Tab_SuiviOF[[#This Row],[DATEFINREVISEE]])</f>
        <v>2018</v>
      </c>
      <c r="Q671" s="5">
        <f>MONTH(Tab_SuiviOF[[#This Row],[DATEFINREVISEE]])</f>
        <v>4</v>
      </c>
      <c r="R671" s="5">
        <f>WEEKNUM(Tab_SuiviOF[[#This Row],[DATEFINREVISEE]],21)</f>
        <v>14</v>
      </c>
      <c r="S671">
        <v>2592</v>
      </c>
      <c r="T671">
        <v>2592</v>
      </c>
      <c r="U671">
        <v>2496</v>
      </c>
      <c r="V671" s="4">
        <f>Tab_SuiviOF[[#This Row],[QTEBL]]*Tab_SuiviOF[[#This Row],[POIDS NET]]</f>
        <v>99.84</v>
      </c>
      <c r="W671" s="4">
        <f>IFERROR(INDEX(Bd_MÉLANGES!$I:$I,MATCH('Bd_FABRICATIONS PF'!$G:$G,Bd_MÉLANGES!$J:$J,0)),0)</f>
        <v>104.5</v>
      </c>
      <c r="X671" s="4">
        <f>IFERROR(INDEX(Bd_MÉLANGES!$K:$K,MATCH(Tab_SuiviOF[[#This Row],[LOT A PRENDRE EN COMPTE]],Bd_MÉLANGES!$J:$J,0)),0)</f>
        <v>103.67999999999999</v>
      </c>
    </row>
    <row r="672" spans="1:24" hidden="1" x14ac:dyDescent="0.2">
      <c r="A672">
        <v>102</v>
      </c>
      <c r="B672">
        <v>5</v>
      </c>
      <c r="C672">
        <v>42075</v>
      </c>
      <c r="D672">
        <v>695239</v>
      </c>
      <c r="E672">
        <v>46882</v>
      </c>
      <c r="F672" t="str">
        <f t="array" ref="F672">INDEX(Bd_VENTILATIONS!$G:$G,MATCH(Tab_SuiviOF[[#This Row],[REFERENCE]]&amp;Tab_SuiviOF[[#This Row],[BLNO]],Bd_VENTILATIONS!$F:$F&amp;Bd_VENTILATIONS!$D:$D,0))</f>
        <v>A093M06-3</v>
      </c>
      <c r="G672" t="str">
        <f>IFERROR(MID(Tab_SuiviOF[[#This Row],[LOT]],1,SEARCH("-",Tab_SuiviOF[[#This Row],[LOT]])-1),Tab_SuiviOF[[#This Row],[LOT]])</f>
        <v>A093M06</v>
      </c>
      <c r="H672" t="s">
        <v>888</v>
      </c>
      <c r="I672" t="str">
        <f>INDEX(Bd_PF!$E:$E,MATCH(Tab_SuiviOF[[#This Row],[REFERENCE]],Bd_PF!$C:$C,0))</f>
        <v>Entremets à froid parfum café avec édulcorants sachet 40g "NUTRISENS MEDICAL"</v>
      </c>
      <c r="J672" t="str">
        <f>INDEX(Bd_PF!$D:$D,MATCH(Tab_SuiviOF[[#This Row],[REFERENCE]],Bd_PF!$C:$C,0))</f>
        <v>SF01403</v>
      </c>
      <c r="K672" s="4">
        <f>INDEX(Bd_PF!$I:$I,MATCH(Tab_SuiviOF[[#This Row],[REFERENCE]],Bd_PF!$C:$C,0))</f>
        <v>0.04</v>
      </c>
      <c r="L672" t="str">
        <f>INDEX(Bd_PF!$J:$J,MATCH(Tab_SuiviOF[[#This Row],[REFERENCE]],Bd_PF!$C:$C,0))</f>
        <v>Rovema</v>
      </c>
      <c r="M672" t="str">
        <f>INDEX(Bd_PF!$K:$K,MATCH(Tab_SuiviOF[[#This Row],[REFERENCE]],Bd_PF!$C:$C,0))</f>
        <v>Produit pesé</v>
      </c>
      <c r="N672" s="3">
        <v>43195</v>
      </c>
      <c r="O672" s="3">
        <v>43195</v>
      </c>
      <c r="P672" s="5">
        <f>YEAR(Tab_SuiviOF[[#This Row],[DATEFINREVISEE]])</f>
        <v>2018</v>
      </c>
      <c r="Q672" s="5">
        <f>MONTH(Tab_SuiviOF[[#This Row],[DATEFINREVISEE]])</f>
        <v>4</v>
      </c>
      <c r="R672" s="5">
        <f>WEEKNUM(Tab_SuiviOF[[#This Row],[DATEFINREVISEE]],21)</f>
        <v>14</v>
      </c>
      <c r="S672">
        <v>2592</v>
      </c>
      <c r="T672">
        <v>2592</v>
      </c>
      <c r="U672">
        <v>2539</v>
      </c>
      <c r="V672" s="4">
        <f>Tab_SuiviOF[[#This Row],[QTEBL]]*Tab_SuiviOF[[#This Row],[POIDS NET]]</f>
        <v>101.56</v>
      </c>
      <c r="W672" s="4">
        <f>IFERROR(INDEX(Bd_MÉLANGES!$I:$I,MATCH('Bd_FABRICATIONS PF'!$G:$G,Bd_MÉLANGES!$J:$J,0)),0)</f>
        <v>104.3</v>
      </c>
      <c r="X672" s="4">
        <f>IFERROR(INDEX(Bd_MÉLANGES!$K:$K,MATCH(Tab_SuiviOF[[#This Row],[LOT A PRENDRE EN COMPTE]],Bd_MÉLANGES!$J:$J,0)),0)</f>
        <v>104.00000000000001</v>
      </c>
    </row>
    <row r="673" spans="1:24" hidden="1" x14ac:dyDescent="0.2">
      <c r="A673">
        <v>102</v>
      </c>
      <c r="B673">
        <v>5</v>
      </c>
      <c r="C673">
        <v>42079</v>
      </c>
      <c r="D673">
        <v>695273</v>
      </c>
      <c r="E673">
        <v>46890</v>
      </c>
      <c r="F673" t="str">
        <f t="array" ref="F673">INDEX(Bd_VENTILATIONS!$G:$G,MATCH(Tab_SuiviOF[[#This Row],[REFERENCE]]&amp;Tab_SuiviOF[[#This Row],[BLNO]],Bd_VENTILATIONS!$F:$F&amp;Bd_VENTILATIONS!$D:$D,0))</f>
        <v>A093M07-3</v>
      </c>
      <c r="G673" t="str">
        <f>IFERROR(MID(Tab_SuiviOF[[#This Row],[LOT]],1,SEARCH("-",Tab_SuiviOF[[#This Row],[LOT]])-1),Tab_SuiviOF[[#This Row],[LOT]])</f>
        <v>A093M07</v>
      </c>
      <c r="H673" t="s">
        <v>861</v>
      </c>
      <c r="I673" t="str">
        <f>INDEX(Bd_PF!$E:$E,MATCH(Tab_SuiviOF[[#This Row],[REFERENCE]],Bd_PF!$C:$C,0))</f>
        <v>Entremets à chaud parfum café avec édulcorants sachet 50g  "NUTRISENS MEDICAL"</v>
      </c>
      <c r="J673" t="str">
        <f>INDEX(Bd_PF!$D:$D,MATCH(Tab_SuiviOF[[#This Row],[REFERENCE]],Bd_PF!$C:$C,0))</f>
        <v>SF01413</v>
      </c>
      <c r="K673" s="4">
        <f>INDEX(Bd_PF!$I:$I,MATCH(Tab_SuiviOF[[#This Row],[REFERENCE]],Bd_PF!$C:$C,0))</f>
        <v>0.05</v>
      </c>
      <c r="L673" t="str">
        <f>INDEX(Bd_PF!$J:$J,MATCH(Tab_SuiviOF[[#This Row],[REFERENCE]],Bd_PF!$C:$C,0))</f>
        <v>Rovema</v>
      </c>
      <c r="M673" t="str">
        <f>INDEX(Bd_PF!$K:$K,MATCH(Tab_SuiviOF[[#This Row],[REFERENCE]],Bd_PF!$C:$C,0))</f>
        <v>Produit pesé</v>
      </c>
      <c r="N673" s="3">
        <v>43195</v>
      </c>
      <c r="O673" s="3">
        <v>43195</v>
      </c>
      <c r="P673" s="5">
        <f>YEAR(Tab_SuiviOF[[#This Row],[DATEFINREVISEE]])</f>
        <v>2018</v>
      </c>
      <c r="Q673" s="5">
        <f>MONTH(Tab_SuiviOF[[#This Row],[DATEFINREVISEE]])</f>
        <v>4</v>
      </c>
      <c r="R673" s="5">
        <f>WEEKNUM(Tab_SuiviOF[[#This Row],[DATEFINREVISEE]],21)</f>
        <v>14</v>
      </c>
      <c r="S673">
        <v>1296</v>
      </c>
      <c r="T673">
        <v>1296</v>
      </c>
      <c r="U673">
        <v>1245</v>
      </c>
      <c r="V673" s="4">
        <f>Tab_SuiviOF[[#This Row],[QTEBL]]*Tab_SuiviOF[[#This Row],[POIDS NET]]</f>
        <v>62.25</v>
      </c>
      <c r="W673" s="4">
        <f>IFERROR(INDEX(Bd_MÉLANGES!$I:$I,MATCH('Bd_FABRICATIONS PF'!$G:$G,Bd_MÉLANGES!$J:$J,0)),0)</f>
        <v>64.900000000000006</v>
      </c>
      <c r="X673" s="4">
        <f>IFERROR(INDEX(Bd_MÉLANGES!$K:$K,MATCH(Tab_SuiviOF[[#This Row],[LOT A PRENDRE EN COMPTE]],Bd_MÉLANGES!$J:$J,0)),0)</f>
        <v>64.8</v>
      </c>
    </row>
    <row r="674" spans="1:24" hidden="1" x14ac:dyDescent="0.2">
      <c r="A674">
        <v>102</v>
      </c>
      <c r="B674">
        <v>5</v>
      </c>
      <c r="C674">
        <v>42087</v>
      </c>
      <c r="D674">
        <v>695349</v>
      </c>
      <c r="E674">
        <v>46881</v>
      </c>
      <c r="F674" t="str">
        <f t="array" ref="F674">INDEX(Bd_VENTILATIONS!$G:$G,MATCH(Tab_SuiviOF[[#This Row],[REFERENCE]]&amp;Tab_SuiviOF[[#This Row],[BLNO]],Bd_VENTILATIONS!$F:$F&amp;Bd_VENTILATIONS!$D:$D,0))</f>
        <v>A093M02-1</v>
      </c>
      <c r="G674" t="str">
        <f>IFERROR(MID(Tab_SuiviOF[[#This Row],[LOT]],1,SEARCH("-",Tab_SuiviOF[[#This Row],[LOT]])-1),Tab_SuiviOF[[#This Row],[LOT]])</f>
        <v>A093M02</v>
      </c>
      <c r="H674" t="s">
        <v>1167</v>
      </c>
      <c r="I674" t="str">
        <f>INDEX(Bd_PF!$E:$E,MATCH(Tab_SuiviOF[[#This Row],[REFERENCE]],Bd_PF!$C:$C,0))</f>
        <v>Céréal'nut HP+ saveur miel bte 900 g (ALLERGENES)</v>
      </c>
      <c r="J674" t="str">
        <f>INDEX(Bd_PF!$D:$D,MATCH(Tab_SuiviOF[[#This Row],[REFERENCE]],Bd_PF!$C:$C,0))</f>
        <v>SF01229</v>
      </c>
      <c r="K674" s="4">
        <f>INDEX(Bd_PF!$I:$I,MATCH(Tab_SuiviOF[[#This Row],[REFERENCE]],Bd_PF!$C:$C,0))</f>
        <v>0.9</v>
      </c>
      <c r="L674" t="str">
        <f>INDEX(Bd_PF!$J:$J,MATCH(Tab_SuiviOF[[#This Row],[REFERENCE]],Bd_PF!$C:$C,0))</f>
        <v>OTS</v>
      </c>
      <c r="M674" t="str">
        <f>INDEX(Bd_PF!$K:$K,MATCH(Tab_SuiviOF[[#This Row],[REFERENCE]],Bd_PF!$C:$C,0))</f>
        <v>Produit pesé</v>
      </c>
      <c r="N674" s="3">
        <v>43195</v>
      </c>
      <c r="O674" s="3">
        <v>43195</v>
      </c>
      <c r="P674" s="5">
        <f>YEAR(Tab_SuiviOF[[#This Row],[DATEFINREVISEE]])</f>
        <v>2018</v>
      </c>
      <c r="Q674" s="5">
        <f>MONTH(Tab_SuiviOF[[#This Row],[DATEFINREVISEE]])</f>
        <v>4</v>
      </c>
      <c r="R674" s="5">
        <f>WEEKNUM(Tab_SuiviOF[[#This Row],[DATEFINREVISEE]],21)</f>
        <v>14</v>
      </c>
      <c r="S674">
        <v>756</v>
      </c>
      <c r="T674">
        <v>756</v>
      </c>
      <c r="U674">
        <v>753</v>
      </c>
      <c r="V674" s="4">
        <f>Tab_SuiviOF[[#This Row],[QTEBL]]*Tab_SuiviOF[[#This Row],[POIDS NET]]</f>
        <v>677.7</v>
      </c>
      <c r="W674" s="4">
        <f>IFERROR(INDEX(Bd_MÉLANGES!$I:$I,MATCH('Bd_FABRICATIONS PF'!$G:$G,Bd_MÉLANGES!$J:$J,0)),0)</f>
        <v>686.3</v>
      </c>
      <c r="X674" s="4">
        <f>IFERROR(INDEX(Bd_MÉLANGES!$K:$K,MATCH(Tab_SuiviOF[[#This Row],[LOT A PRENDRE EN COMPTE]],Bd_MÉLANGES!$J:$J,0)),0)</f>
        <v>681.02</v>
      </c>
    </row>
    <row r="675" spans="1:24" hidden="1" x14ac:dyDescent="0.2">
      <c r="A675">
        <v>102</v>
      </c>
      <c r="B675">
        <v>5</v>
      </c>
      <c r="C675">
        <v>42095</v>
      </c>
      <c r="D675">
        <v>695441</v>
      </c>
      <c r="E675">
        <v>46889</v>
      </c>
      <c r="F675" t="str">
        <f t="array" ref="F675">INDEX(Bd_VENTILATIONS!$G:$G,MATCH(Tab_SuiviOF[[#This Row],[REFERENCE]]&amp;Tab_SuiviOF[[#This Row],[BLNO]],Bd_VENTILATIONS!$F:$F&amp;Bd_VENTILATIONS!$D:$D,0))</f>
        <v>A094M01-1</v>
      </c>
      <c r="G675" t="str">
        <f>IFERROR(MID(Tab_SuiviOF[[#This Row],[LOT]],1,SEARCH("-",Tab_SuiviOF[[#This Row],[LOT]])-1),Tab_SuiviOF[[#This Row],[LOT]])</f>
        <v>A094M01</v>
      </c>
      <c r="H675" t="s">
        <v>1023</v>
      </c>
      <c r="I675" t="str">
        <f>INDEX(Bd_PF!$E:$E,MATCH(Tab_SuiviOF[[#This Row],[REFERENCE]],Bd_PF!$C:$C,0))</f>
        <v>Mixé poulet aux petits légumes bte 350 g "TOL"</v>
      </c>
      <c r="J675" t="str">
        <f>INDEX(Bd_PF!$D:$D,MATCH(Tab_SuiviOF[[#This Row],[REFERENCE]],Bd_PF!$C:$C,0))</f>
        <v>SF01159</v>
      </c>
      <c r="K675" s="4">
        <f>INDEX(Bd_PF!$I:$I,MATCH(Tab_SuiviOF[[#This Row],[REFERENCE]],Bd_PF!$C:$C,0))</f>
        <v>0.35</v>
      </c>
      <c r="L675" t="str">
        <f>INDEX(Bd_PF!$J:$J,MATCH(Tab_SuiviOF[[#This Row],[REFERENCE]],Bd_PF!$C:$C,0))</f>
        <v>OTS</v>
      </c>
      <c r="M675" t="str">
        <f>INDEX(Bd_PF!$K:$K,MATCH(Tab_SuiviOF[[#This Row],[REFERENCE]],Bd_PF!$C:$C,0))</f>
        <v>Produit pesé</v>
      </c>
      <c r="N675" s="3">
        <v>43195</v>
      </c>
      <c r="O675" s="3">
        <v>43195</v>
      </c>
      <c r="P675" s="5">
        <f>YEAR(Tab_SuiviOF[[#This Row],[DATEFINREVISEE]])</f>
        <v>2018</v>
      </c>
      <c r="Q675" s="5">
        <f>MONTH(Tab_SuiviOF[[#This Row],[DATEFINREVISEE]])</f>
        <v>4</v>
      </c>
      <c r="R675" s="5">
        <f>WEEKNUM(Tab_SuiviOF[[#This Row],[DATEFINREVISEE]],21)</f>
        <v>14</v>
      </c>
      <c r="S675">
        <v>324</v>
      </c>
      <c r="T675">
        <v>324</v>
      </c>
      <c r="U675">
        <v>317</v>
      </c>
      <c r="V675" s="4">
        <f>Tab_SuiviOF[[#This Row],[QTEBL]]*Tab_SuiviOF[[#This Row],[POIDS NET]]</f>
        <v>110.94999999999999</v>
      </c>
      <c r="W675" s="4">
        <f>IFERROR(INDEX(Bd_MÉLANGES!$I:$I,MATCH('Bd_FABRICATIONS PF'!$G:$G,Bd_MÉLANGES!$J:$J,0)),0)</f>
        <v>114.3</v>
      </c>
      <c r="X675" s="4">
        <f>IFERROR(INDEX(Bd_MÉLANGES!$K:$K,MATCH(Tab_SuiviOF[[#This Row],[LOT A PRENDRE EN COMPTE]],Bd_MÉLANGES!$J:$J,0)),0)</f>
        <v>114.01000000000002</v>
      </c>
    </row>
    <row r="676" spans="1:24" hidden="1" x14ac:dyDescent="0.2">
      <c r="A676">
        <v>102</v>
      </c>
      <c r="B676">
        <v>5</v>
      </c>
      <c r="C676">
        <v>42118</v>
      </c>
      <c r="D676">
        <v>695671</v>
      </c>
      <c r="E676">
        <v>46887</v>
      </c>
      <c r="F676" t="str">
        <f t="array" ref="F676">INDEX(Bd_VENTILATIONS!$G:$G,MATCH(Tab_SuiviOF[[#This Row],[REFERENCE]]&amp;Tab_SuiviOF[[#This Row],[BLNO]],Bd_VENTILATIONS!$F:$F&amp;Bd_VENTILATIONS!$D:$D,0))</f>
        <v>A094M05-1</v>
      </c>
      <c r="G676" t="str">
        <f>IFERROR(MID(Tab_SuiviOF[[#This Row],[LOT]],1,SEARCH("-",Tab_SuiviOF[[#This Row],[LOT]])-1),Tab_SuiviOF[[#This Row],[LOT]])</f>
        <v>A094M05</v>
      </c>
      <c r="H676" t="s">
        <v>395</v>
      </c>
      <c r="I676" t="str">
        <f>INDEX(Bd_PF!$E:$E,MATCH(Tab_SuiviOF[[#This Row],[REFERENCE]],Bd_PF!$C:$C,0))</f>
        <v>Arômatique Bouquet garni - boite 0 kg 600 - "Impact"</v>
      </c>
      <c r="J676" t="str">
        <f>INDEX(Bd_PF!$D:$D,MATCH(Tab_SuiviOF[[#This Row],[REFERENCE]],Bd_PF!$C:$C,0))</f>
        <v>SF00526</v>
      </c>
      <c r="K676" s="4">
        <f>INDEX(Bd_PF!$I:$I,MATCH(Tab_SuiviOF[[#This Row],[REFERENCE]],Bd_PF!$C:$C,0))</f>
        <v>0.6</v>
      </c>
      <c r="L676" t="str">
        <f>INDEX(Bd_PF!$J:$J,MATCH(Tab_SuiviOF[[#This Row],[REFERENCE]],Bd_PF!$C:$C,0))</f>
        <v>OTS</v>
      </c>
      <c r="M676" t="str">
        <f>INDEX(Bd_PF!$K:$K,MATCH(Tab_SuiviOF[[#This Row],[REFERENCE]],Bd_PF!$C:$C,0))</f>
        <v>Produit pesé</v>
      </c>
      <c r="N676" s="3">
        <v>43195</v>
      </c>
      <c r="O676" s="3">
        <v>43195</v>
      </c>
      <c r="P676" s="5">
        <f>YEAR(Tab_SuiviOF[[#This Row],[DATEFINREVISEE]])</f>
        <v>2018</v>
      </c>
      <c r="Q676" s="5">
        <f>MONTH(Tab_SuiviOF[[#This Row],[DATEFINREVISEE]])</f>
        <v>4</v>
      </c>
      <c r="R676" s="5">
        <f>WEEKNUM(Tab_SuiviOF[[#This Row],[DATEFINREVISEE]],21)</f>
        <v>14</v>
      </c>
      <c r="S676">
        <v>324</v>
      </c>
      <c r="T676">
        <v>324</v>
      </c>
      <c r="U676">
        <v>324</v>
      </c>
      <c r="V676" s="4">
        <f>Tab_SuiviOF[[#This Row],[QTEBL]]*Tab_SuiviOF[[#This Row],[POIDS NET]]</f>
        <v>194.4</v>
      </c>
      <c r="W676" s="4">
        <f>IFERROR(INDEX(Bd_MÉLANGES!$I:$I,MATCH('Bd_FABRICATIONS PF'!$G:$G,Bd_MÉLANGES!$J:$J,0)),0)</f>
        <v>195.5</v>
      </c>
      <c r="X676" s="4">
        <f>IFERROR(INDEX(Bd_MÉLANGES!$K:$K,MATCH(Tab_SuiviOF[[#This Row],[LOT A PRENDRE EN COMPTE]],Bd_MÉLANGES!$J:$J,0)),0)</f>
        <v>195.01000000000005</v>
      </c>
    </row>
    <row r="677" spans="1:24" hidden="1" x14ac:dyDescent="0.2">
      <c r="A677">
        <v>102</v>
      </c>
      <c r="B677">
        <v>5</v>
      </c>
      <c r="C677">
        <v>42177</v>
      </c>
      <c r="D677">
        <v>696486</v>
      </c>
      <c r="E677">
        <v>46871</v>
      </c>
      <c r="F677" t="str">
        <f t="array" ref="F677">INDEX(Bd_VENTILATIONS!$G:$G,MATCH(Tab_SuiviOF[[#This Row],[REFERENCE]]&amp;Tab_SuiviOF[[#This Row],[BLNO]],Bd_VENTILATIONS!$F:$F&amp;Bd_VENTILATIONS!$D:$D,0))</f>
        <v>A093M04-1</v>
      </c>
      <c r="G677" t="str">
        <f>IFERROR(MID(Tab_SuiviOF[[#This Row],[LOT]],1,SEARCH("-",Tab_SuiviOF[[#This Row],[LOT]])-1),Tab_SuiviOF[[#This Row],[LOT]])</f>
        <v>A093M04</v>
      </c>
      <c r="H677" t="s">
        <v>1154</v>
      </c>
      <c r="I677" t="str">
        <f>INDEX(Bd_PF!$E:$E,MATCH(Tab_SuiviOF[[#This Row],[REFERENCE]],Bd_PF!$C:$C,0))</f>
        <v>Céréal'nut HP+ saveur biscuit bte 900 g (ALLERGENES)</v>
      </c>
      <c r="J677" t="str">
        <f>INDEX(Bd_PF!$D:$D,MATCH(Tab_SuiviOF[[#This Row],[REFERENCE]],Bd_PF!$C:$C,0))</f>
        <v>SF01220</v>
      </c>
      <c r="K677" s="4">
        <f>INDEX(Bd_PF!$I:$I,MATCH(Tab_SuiviOF[[#This Row],[REFERENCE]],Bd_PF!$C:$C,0))</f>
        <v>0.9</v>
      </c>
      <c r="L677" t="str">
        <f>INDEX(Bd_PF!$J:$J,MATCH(Tab_SuiviOF[[#This Row],[REFERENCE]],Bd_PF!$C:$C,0))</f>
        <v>OTS</v>
      </c>
      <c r="M677" t="str">
        <f>INDEX(Bd_PF!$K:$K,MATCH(Tab_SuiviOF[[#This Row],[REFERENCE]],Bd_PF!$C:$C,0))</f>
        <v>Produit pesé</v>
      </c>
      <c r="N677" s="3">
        <v>43194</v>
      </c>
      <c r="O677" s="3">
        <v>43195</v>
      </c>
      <c r="P677" s="5">
        <f>YEAR(Tab_SuiviOF[[#This Row],[DATEFINREVISEE]])</f>
        <v>2018</v>
      </c>
      <c r="Q677" s="5">
        <f>MONTH(Tab_SuiviOF[[#This Row],[DATEFINREVISEE]])</f>
        <v>4</v>
      </c>
      <c r="R677" s="5">
        <f>WEEKNUM(Tab_SuiviOF[[#This Row],[DATEFINREVISEE]],21)</f>
        <v>14</v>
      </c>
      <c r="S677">
        <v>756</v>
      </c>
      <c r="T677">
        <v>756</v>
      </c>
      <c r="U677">
        <v>751</v>
      </c>
      <c r="V677" s="4">
        <f>Tab_SuiviOF[[#This Row],[QTEBL]]*Tab_SuiviOF[[#This Row],[POIDS NET]]</f>
        <v>675.9</v>
      </c>
      <c r="W677" s="4">
        <f>IFERROR(INDEX(Bd_MÉLANGES!$I:$I,MATCH('Bd_FABRICATIONS PF'!$G:$G,Bd_MÉLANGES!$J:$J,0)),0)</f>
        <v>683.9</v>
      </c>
      <c r="X677" s="4">
        <f>IFERROR(INDEX(Bd_MÉLANGES!$K:$K,MATCH(Tab_SuiviOF[[#This Row],[LOT A PRENDRE EN COMPTE]],Bd_MÉLANGES!$J:$J,0)),0)</f>
        <v>681.02</v>
      </c>
    </row>
    <row r="678" spans="1:24" hidden="1" x14ac:dyDescent="0.2">
      <c r="A678">
        <v>102</v>
      </c>
      <c r="B678">
        <v>5</v>
      </c>
      <c r="C678">
        <v>42221</v>
      </c>
      <c r="D678">
        <v>696975</v>
      </c>
      <c r="E678">
        <v>46886</v>
      </c>
      <c r="F678" t="str">
        <f t="array" ref="F678">INDEX(Bd_VENTILATIONS!$G:$G,MATCH(Tab_SuiviOF[[#This Row],[REFERENCE]]&amp;Tab_SuiviOF[[#This Row],[BLNO]],Bd_VENTILATIONS!$F:$F&amp;Bd_VENTILATIONS!$D:$D,0))</f>
        <v>A094M03-1</v>
      </c>
      <c r="G678" t="str">
        <f>IFERROR(MID(Tab_SuiviOF[[#This Row],[LOT]],1,SEARCH("-",Tab_SuiviOF[[#This Row],[LOT]])-1),Tab_SuiviOF[[#This Row],[LOT]])</f>
        <v>A094M03</v>
      </c>
      <c r="H678" t="s">
        <v>412</v>
      </c>
      <c r="I678" t="str">
        <f>INDEX(Bd_PF!$E:$E,MATCH(Tab_SuiviOF[[#This Row],[REFERENCE]],Bd_PF!$C:$C,0))</f>
        <v>Arômatique Paella - boite 0 kg 600 - "Impact"</v>
      </c>
      <c r="J678" t="str">
        <f>INDEX(Bd_PF!$D:$D,MATCH(Tab_SuiviOF[[#This Row],[REFERENCE]],Bd_PF!$C:$C,0))</f>
        <v>SF00522</v>
      </c>
      <c r="K678" s="4">
        <f>INDEX(Bd_PF!$I:$I,MATCH(Tab_SuiviOF[[#This Row],[REFERENCE]],Bd_PF!$C:$C,0))</f>
        <v>0.6</v>
      </c>
      <c r="L678" t="str">
        <f>INDEX(Bd_PF!$J:$J,MATCH(Tab_SuiviOF[[#This Row],[REFERENCE]],Bd_PF!$C:$C,0))</f>
        <v>OTS</v>
      </c>
      <c r="M678" t="str">
        <f>INDEX(Bd_PF!$K:$K,MATCH(Tab_SuiviOF[[#This Row],[REFERENCE]],Bd_PF!$C:$C,0))</f>
        <v>Produit pesé</v>
      </c>
      <c r="N678" s="3">
        <v>43195</v>
      </c>
      <c r="O678" s="3">
        <v>43195</v>
      </c>
      <c r="P678" s="5">
        <f>YEAR(Tab_SuiviOF[[#This Row],[DATEFINREVISEE]])</f>
        <v>2018</v>
      </c>
      <c r="Q678" s="5">
        <f>MONTH(Tab_SuiviOF[[#This Row],[DATEFINREVISEE]])</f>
        <v>4</v>
      </c>
      <c r="R678" s="5">
        <f>WEEKNUM(Tab_SuiviOF[[#This Row],[DATEFINREVISEE]],21)</f>
        <v>14</v>
      </c>
      <c r="S678">
        <v>100</v>
      </c>
      <c r="T678">
        <v>100</v>
      </c>
      <c r="U678">
        <v>97</v>
      </c>
      <c r="V678" s="4">
        <f>Tab_SuiviOF[[#This Row],[QTEBL]]*Tab_SuiviOF[[#This Row],[POIDS NET]]</f>
        <v>58.199999999999996</v>
      </c>
      <c r="W678" s="4">
        <f>IFERROR(INDEX(Bd_MÉLANGES!$I:$I,MATCH('Bd_FABRICATIONS PF'!$G:$G,Bd_MÉLANGES!$J:$J,0)),0)</f>
        <v>60.1</v>
      </c>
      <c r="X678" s="4">
        <f>IFERROR(INDEX(Bd_MÉLANGES!$K:$K,MATCH(Tab_SuiviOF[[#This Row],[LOT A PRENDRE EN COMPTE]],Bd_MÉLANGES!$J:$J,0)),0)</f>
        <v>60.000000000000007</v>
      </c>
    </row>
    <row r="679" spans="1:24" hidden="1" x14ac:dyDescent="0.2">
      <c r="A679">
        <v>102</v>
      </c>
      <c r="B679">
        <v>5</v>
      </c>
      <c r="C679">
        <v>42282</v>
      </c>
      <c r="D679">
        <v>697528</v>
      </c>
      <c r="E679">
        <v>46888</v>
      </c>
      <c r="F679" t="str">
        <f t="array" ref="F679">INDEX(Bd_VENTILATIONS!$G:$G,MATCH(Tab_SuiviOF[[#This Row],[REFERENCE]]&amp;Tab_SuiviOF[[#This Row],[BLNO]],Bd_VENTILATIONS!$F:$F&amp;Bd_VENTILATIONS!$D:$D,0))</f>
        <v>A094M04-1</v>
      </c>
      <c r="G679" t="str">
        <f>IFERROR(MID(Tab_SuiviOF[[#This Row],[LOT]],1,SEARCH("-",Tab_SuiviOF[[#This Row],[LOT]])-1),Tab_SuiviOF[[#This Row],[LOT]])</f>
        <v>A094M04</v>
      </c>
      <c r="H679" t="s">
        <v>471</v>
      </c>
      <c r="I679" t="str">
        <f>INDEX(Bd_PF!$E:$E,MATCH(Tab_SuiviOF[[#This Row],[REFERENCE]],Bd_PF!$C:$C,0))</f>
        <v>Fonds brun 1 kg  "Nutrisens Performance"</v>
      </c>
      <c r="J679" t="str">
        <f>INDEX(Bd_PF!$D:$D,MATCH(Tab_SuiviOF[[#This Row],[REFERENCE]],Bd_PF!$C:$C,0))</f>
        <v>SF01322</v>
      </c>
      <c r="K679" s="4">
        <f>INDEX(Bd_PF!$I:$I,MATCH(Tab_SuiviOF[[#This Row],[REFERENCE]],Bd_PF!$C:$C,0))</f>
        <v>1</v>
      </c>
      <c r="L679" t="str">
        <f>INDEX(Bd_PF!$J:$J,MATCH(Tab_SuiviOF[[#This Row],[REFERENCE]],Bd_PF!$C:$C,0))</f>
        <v>OTS</v>
      </c>
      <c r="M679" t="str">
        <f>INDEX(Bd_PF!$K:$K,MATCH(Tab_SuiviOF[[#This Row],[REFERENCE]],Bd_PF!$C:$C,0))</f>
        <v>Produit pesé</v>
      </c>
      <c r="N679" s="3">
        <v>43195</v>
      </c>
      <c r="O679" s="3">
        <v>43195</v>
      </c>
      <c r="P679" s="5">
        <f>YEAR(Tab_SuiviOF[[#This Row],[DATEFINREVISEE]])</f>
        <v>2018</v>
      </c>
      <c r="Q679" s="5">
        <f>MONTH(Tab_SuiviOF[[#This Row],[DATEFINREVISEE]])</f>
        <v>4</v>
      </c>
      <c r="R679" s="5">
        <f>WEEKNUM(Tab_SuiviOF[[#This Row],[DATEFINREVISEE]],21)</f>
        <v>14</v>
      </c>
      <c r="S679">
        <v>324</v>
      </c>
      <c r="T679">
        <v>324</v>
      </c>
      <c r="U679">
        <v>316</v>
      </c>
      <c r="V679" s="4">
        <f>Tab_SuiviOF[[#This Row],[QTEBL]]*Tab_SuiviOF[[#This Row],[POIDS NET]]</f>
        <v>316</v>
      </c>
      <c r="W679" s="4">
        <f>IFERROR(INDEX(Bd_MÉLANGES!$I:$I,MATCH('Bd_FABRICATIONS PF'!$G:$G,Bd_MÉLANGES!$J:$J,0)),0)</f>
        <v>323.89999999999998</v>
      </c>
      <c r="X679" s="4">
        <f>IFERROR(INDEX(Bd_MÉLANGES!$K:$K,MATCH(Tab_SuiviOF[[#This Row],[LOT A PRENDRE EN COMPTE]],Bd_MÉLANGES!$J:$J,0)),0)</f>
        <v>323.98</v>
      </c>
    </row>
    <row r="680" spans="1:24" hidden="1" x14ac:dyDescent="0.2">
      <c r="A680">
        <v>102</v>
      </c>
      <c r="B680">
        <v>5</v>
      </c>
      <c r="C680">
        <v>42293</v>
      </c>
      <c r="D680">
        <v>697745</v>
      </c>
      <c r="E680">
        <v>46892</v>
      </c>
      <c r="F680" t="str">
        <f t="array" ref="F680">INDEX(Bd_VENTILATIONS!$G:$G,MATCH(Tab_SuiviOF[[#This Row],[REFERENCE]]&amp;Tab_SuiviOF[[#This Row],[BLNO]],Bd_VENTILATIONS!$F:$F&amp;Bd_VENTILATIONS!$D:$D,0))</f>
        <v>AS14PU02-7</v>
      </c>
      <c r="G680" t="str">
        <f>IFERROR(MID(Tab_SuiviOF[[#This Row],[LOT]],1,SEARCH("-",Tab_SuiviOF[[#This Row],[LOT]])-1),Tab_SuiviOF[[#This Row],[LOT]])</f>
        <v>AS14PU02</v>
      </c>
      <c r="H680" t="s">
        <v>291</v>
      </c>
      <c r="I680" t="str">
        <f>INDEX(Bd_PF!$E:$E,MATCH(Tab_SuiviOF[[#This Row],[REFERENCE]],Bd_PF!$C:$C,0))</f>
        <v>Purée grand-mère pauvre en sodium sac 5 kg</v>
      </c>
      <c r="J680" t="str">
        <f>INDEX(Bd_PF!$D:$D,MATCH(Tab_SuiviOF[[#This Row],[REFERENCE]],Bd_PF!$C:$C,0))</f>
        <v>SF01287</v>
      </c>
      <c r="K680" s="4">
        <f>INDEX(Bd_PF!$I:$I,MATCH(Tab_SuiviOF[[#This Row],[REFERENCE]],Bd_PF!$C:$C,0))</f>
        <v>5</v>
      </c>
      <c r="L680" t="str">
        <f>INDEX(Bd_PF!$J:$J,MATCH(Tab_SuiviOF[[#This Row],[REFERENCE]],Bd_PF!$C:$C,0))</f>
        <v>Purée</v>
      </c>
      <c r="M680" t="str">
        <f>INDEX(Bd_PF!$K:$K,MATCH(Tab_SuiviOF[[#This Row],[REFERENCE]],Bd_PF!$C:$C,0))</f>
        <v>Purée</v>
      </c>
      <c r="N680" s="3">
        <v>43195</v>
      </c>
      <c r="O680" s="3">
        <v>43195</v>
      </c>
      <c r="P680" s="5">
        <f>YEAR(Tab_SuiviOF[[#This Row],[DATEFINREVISEE]])</f>
        <v>2018</v>
      </c>
      <c r="Q680" s="5">
        <f>MONTH(Tab_SuiviOF[[#This Row],[DATEFINREVISEE]])</f>
        <v>4</v>
      </c>
      <c r="R680" s="5">
        <f>WEEKNUM(Tab_SuiviOF[[#This Row],[DATEFINREVISEE]],21)</f>
        <v>14</v>
      </c>
      <c r="S680">
        <v>900</v>
      </c>
      <c r="T680">
        <v>900</v>
      </c>
      <c r="U680">
        <v>890</v>
      </c>
      <c r="V680" s="4">
        <f>Tab_SuiviOF[[#This Row],[QTEBL]]*Tab_SuiviOF[[#This Row],[POIDS NET]]</f>
        <v>4450</v>
      </c>
      <c r="W680" s="4">
        <f>IFERROR(INDEX(Bd_MÉLANGES!$I:$I,MATCH('Bd_FABRICATIONS PF'!$G:$G,Bd_MÉLANGES!$J:$J,0)),0)</f>
        <v>0</v>
      </c>
      <c r="X680" s="4">
        <f>IFERROR(INDEX(Bd_MÉLANGES!$K:$K,MATCH(Tab_SuiviOF[[#This Row],[LOT A PRENDRE EN COMPTE]],Bd_MÉLANGES!$J:$J,0)),0)</f>
        <v>0</v>
      </c>
    </row>
    <row r="681" spans="1:24" hidden="1" x14ac:dyDescent="0.2">
      <c r="A681">
        <v>102</v>
      </c>
      <c r="B681">
        <v>5</v>
      </c>
      <c r="C681">
        <v>42206</v>
      </c>
      <c r="D681">
        <v>696709</v>
      </c>
      <c r="E681">
        <v>46894</v>
      </c>
      <c r="F681" t="str">
        <f t="array" ref="F681">INDEX(Bd_VENTILATIONS!$G:$G,MATCH(Tab_SuiviOF[[#This Row],[REFERENCE]]&amp;Tab_SuiviOF[[#This Row],[BLNO]],Bd_VENTILATIONS!$F:$F&amp;Bd_VENTILATIONS!$D:$D,0))</f>
        <v>A096PX01</v>
      </c>
      <c r="G681" t="str">
        <f>IFERROR(MID(Tab_SuiviOF[[#This Row],[LOT]],1,SEARCH("-",Tab_SuiviOF[[#This Row],[LOT]])-1),Tab_SuiviOF[[#This Row],[LOT]])</f>
        <v>A096PX01</v>
      </c>
      <c r="H681" t="s">
        <v>2547</v>
      </c>
      <c r="I681" t="str">
        <f>INDEX(Bd_PF!$E:$E,MATCH(Tab_SuiviOF[[#This Row],[REFERENCE]],Bd_PF!$C:$C,0))</f>
        <v>Pré-mix purée grand-mère salée "nouvelle recette"</v>
      </c>
      <c r="J681" t="str">
        <f>INDEX(Bd_PF!$D:$D,MATCH(Tab_SuiviOF[[#This Row],[REFERENCE]],Bd_PF!$C:$C,0))</f>
        <v>XMP736</v>
      </c>
      <c r="K681" s="4">
        <f>INDEX(Bd_PF!$I:$I,MATCH(Tab_SuiviOF[[#This Row],[REFERENCE]],Bd_PF!$C:$C,0))</f>
        <v>0</v>
      </c>
      <c r="L681" t="str">
        <f>INDEX(Bd_PF!$J:$J,MATCH(Tab_SuiviOF[[#This Row],[REFERENCE]],Bd_PF!$C:$C,0))</f>
        <v>Pesée/mélange</v>
      </c>
      <c r="M681" t="str">
        <f>INDEX(Bd_PF!$K:$K,MATCH(Tab_SuiviOF[[#This Row],[REFERENCE]],Bd_PF!$C:$C,0))</f>
        <v>Purée</v>
      </c>
      <c r="N681" s="3">
        <v>43196</v>
      </c>
      <c r="O681" s="3">
        <v>43196</v>
      </c>
      <c r="P681" s="5">
        <f>YEAR(Tab_SuiviOF[[#This Row],[DATEFINREVISEE]])</f>
        <v>2018</v>
      </c>
      <c r="Q681" s="5">
        <f>MONTH(Tab_SuiviOF[[#This Row],[DATEFINREVISEE]])</f>
        <v>4</v>
      </c>
      <c r="R681" s="5">
        <f>WEEKNUM(Tab_SuiviOF[[#This Row],[DATEFINREVISEE]],21)</f>
        <v>14</v>
      </c>
      <c r="S681">
        <v>500</v>
      </c>
      <c r="T681">
        <v>500</v>
      </c>
      <c r="U681">
        <v>498.9</v>
      </c>
      <c r="V681" s="4">
        <f>Tab_SuiviOF[[#This Row],[QTEBL]]*Tab_SuiviOF[[#This Row],[POIDS NET]]</f>
        <v>0</v>
      </c>
      <c r="W681" s="4">
        <f>IFERROR(INDEX(Bd_MÉLANGES!$I:$I,MATCH('Bd_FABRICATIONS PF'!$G:$G,Bd_MÉLANGES!$J:$J,0)),0)</f>
        <v>0</v>
      </c>
      <c r="X681" s="4">
        <f>IFERROR(INDEX(Bd_MÉLANGES!$K:$K,MATCH(Tab_SuiviOF[[#This Row],[LOT A PRENDRE EN COMPTE]],Bd_MÉLANGES!$J:$J,0)),0)</f>
        <v>0</v>
      </c>
    </row>
    <row r="682" spans="1:24" hidden="1" x14ac:dyDescent="0.2">
      <c r="A682">
        <v>102</v>
      </c>
      <c r="B682">
        <v>5</v>
      </c>
      <c r="C682">
        <v>42161</v>
      </c>
      <c r="D682">
        <v>696378</v>
      </c>
      <c r="E682">
        <v>46922</v>
      </c>
      <c r="F682" t="str">
        <f t="array" ref="F682">INDEX(Bd_VENTILATIONS!$G:$G,MATCH(Tab_SuiviOF[[#This Row],[REFERENCE]]&amp;Tab_SuiviOF[[#This Row],[BLNO]],Bd_VENTILATIONS!$F:$F&amp;Bd_VENTILATIONS!$D:$D,0))</f>
        <v>A095M07-8</v>
      </c>
      <c r="G682" t="str">
        <f>IFERROR(MID(Tab_SuiviOF[[#This Row],[LOT]],1,SEARCH("-",Tab_SuiviOF[[#This Row],[LOT]])-1),Tab_SuiviOF[[#This Row],[LOT]])</f>
        <v>A095M07</v>
      </c>
      <c r="H682" t="s">
        <v>833</v>
      </c>
      <c r="I682" t="str">
        <f>INDEX(Bd_PF!$E:$E,MATCH(Tab_SuiviOF[[#This Row],[REFERENCE]],Bd_PF!$C:$C,0))</f>
        <v>Transimix stick 6.5g Tonus line</v>
      </c>
      <c r="J682" t="str">
        <f>INDEX(Bd_PF!$D:$D,MATCH(Tab_SuiviOF[[#This Row],[REFERENCE]],Bd_PF!$C:$C,0))</f>
        <v>SF00148</v>
      </c>
      <c r="K682" s="4">
        <f>INDEX(Bd_PF!$I:$I,MATCH(Tab_SuiviOF[[#This Row],[REFERENCE]],Bd_PF!$C:$C,0))</f>
        <v>6.0000000000000001E-3</v>
      </c>
      <c r="L682" t="str">
        <f>INDEX(Bd_PF!$J:$J,MATCH(Tab_SuiviOF[[#This Row],[REFERENCE]],Bd_PF!$C:$C,0))</f>
        <v>Stick</v>
      </c>
      <c r="M682" t="str">
        <f>INDEX(Bd_PF!$K:$K,MATCH(Tab_SuiviOF[[#This Row],[REFERENCE]],Bd_PF!$C:$C,0))</f>
        <v>Produit pesé</v>
      </c>
      <c r="N682" s="3">
        <v>43199</v>
      </c>
      <c r="O682" s="3">
        <v>43199</v>
      </c>
      <c r="P682" s="5">
        <f>YEAR(Tab_SuiviOF[[#This Row],[DATEFINREVISEE]])</f>
        <v>2018</v>
      </c>
      <c r="Q682" s="5">
        <f>MONTH(Tab_SuiviOF[[#This Row],[DATEFINREVISEE]])</f>
        <v>4</v>
      </c>
      <c r="R682" s="5">
        <f>WEEKNUM(Tab_SuiviOF[[#This Row],[DATEFINREVISEE]],21)</f>
        <v>15</v>
      </c>
      <c r="S682">
        <v>2250</v>
      </c>
      <c r="T682">
        <v>2192</v>
      </c>
      <c r="U682">
        <v>1947</v>
      </c>
      <c r="V682" s="4">
        <f>Tab_SuiviOF[[#This Row],[QTEBL]]*Tab_SuiviOF[[#This Row],[POIDS NET]]</f>
        <v>11.682</v>
      </c>
      <c r="W682" s="4">
        <f>IFERROR(INDEX(Bd_MÉLANGES!$I:$I,MATCH('Bd_FABRICATIONS PF'!$G:$G,Bd_MÉLANGES!$J:$J,0)),0)</f>
        <v>14.25</v>
      </c>
      <c r="X682" s="4">
        <f>IFERROR(INDEX(Bd_MÉLANGES!$K:$K,MATCH(Tab_SuiviOF[[#This Row],[LOT A PRENDRE EN COMPTE]],Bd_MÉLANGES!$J:$J,0)),0)</f>
        <v>14.63</v>
      </c>
    </row>
    <row r="683" spans="1:24" hidden="1" x14ac:dyDescent="0.2">
      <c r="A683">
        <v>102</v>
      </c>
      <c r="B683">
        <v>5</v>
      </c>
      <c r="C683">
        <v>42163</v>
      </c>
      <c r="D683">
        <v>696386</v>
      </c>
      <c r="E683">
        <v>46912</v>
      </c>
      <c r="F683" t="str">
        <f t="array" ref="F683">INDEX(Bd_VENTILATIONS!$G:$G,MATCH(Tab_SuiviOF[[#This Row],[REFERENCE]]&amp;Tab_SuiviOF[[#This Row],[BLNO]],Bd_VENTILATIONS!$F:$F&amp;Bd_VENTILATIONS!$D:$D,0))</f>
        <v>A095M06-8</v>
      </c>
      <c r="G683" t="str">
        <f>IFERROR(MID(Tab_SuiviOF[[#This Row],[LOT]],1,SEARCH("-",Tab_SuiviOF[[#This Row],[LOT]])-1),Tab_SuiviOF[[#This Row],[LOT]])</f>
        <v>A095M06</v>
      </c>
      <c r="H683" t="s">
        <v>833</v>
      </c>
      <c r="I683" t="str">
        <f>INDEX(Bd_PF!$E:$E,MATCH(Tab_SuiviOF[[#This Row],[REFERENCE]],Bd_PF!$C:$C,0))</f>
        <v>Transimix stick 6.5g Tonus line</v>
      </c>
      <c r="J683" t="str">
        <f>INDEX(Bd_PF!$D:$D,MATCH(Tab_SuiviOF[[#This Row],[REFERENCE]],Bd_PF!$C:$C,0))</f>
        <v>SF00148</v>
      </c>
      <c r="K683" s="4">
        <f>INDEX(Bd_PF!$I:$I,MATCH(Tab_SuiviOF[[#This Row],[REFERENCE]],Bd_PF!$C:$C,0))</f>
        <v>6.0000000000000001E-3</v>
      </c>
      <c r="L683" t="str">
        <f>INDEX(Bd_PF!$J:$J,MATCH(Tab_SuiviOF[[#This Row],[REFERENCE]],Bd_PF!$C:$C,0))</f>
        <v>Stick</v>
      </c>
      <c r="M683" t="str">
        <f>INDEX(Bd_PF!$K:$K,MATCH(Tab_SuiviOF[[#This Row],[REFERENCE]],Bd_PF!$C:$C,0))</f>
        <v>Produit pesé</v>
      </c>
      <c r="N683" s="3">
        <v>43199</v>
      </c>
      <c r="O683" s="3">
        <v>43199</v>
      </c>
      <c r="P683" s="5">
        <f>YEAR(Tab_SuiviOF[[#This Row],[DATEFINREVISEE]])</f>
        <v>2018</v>
      </c>
      <c r="Q683" s="5">
        <f>MONTH(Tab_SuiviOF[[#This Row],[DATEFINREVISEE]])</f>
        <v>4</v>
      </c>
      <c r="R683" s="5">
        <f>WEEKNUM(Tab_SuiviOF[[#This Row],[DATEFINREVISEE]],21)</f>
        <v>15</v>
      </c>
      <c r="S683">
        <v>2250</v>
      </c>
      <c r="T683">
        <v>2258</v>
      </c>
      <c r="U683">
        <v>1920</v>
      </c>
      <c r="V683" s="4">
        <f>Tab_SuiviOF[[#This Row],[QTEBL]]*Tab_SuiviOF[[#This Row],[POIDS NET]]</f>
        <v>11.52</v>
      </c>
      <c r="W683" s="4">
        <f>IFERROR(INDEX(Bd_MÉLANGES!$I:$I,MATCH('Bd_FABRICATIONS PF'!$G:$G,Bd_MÉLANGES!$J:$J,0)),0)</f>
        <v>14.68</v>
      </c>
      <c r="X683" s="4">
        <f>IFERROR(INDEX(Bd_MÉLANGES!$K:$K,MATCH(Tab_SuiviOF[[#This Row],[LOT A PRENDRE EN COMPTE]],Bd_MÉLANGES!$J:$J,0)),0)</f>
        <v>14.63</v>
      </c>
    </row>
    <row r="684" spans="1:24" x14ac:dyDescent="0.2">
      <c r="A684">
        <v>102</v>
      </c>
      <c r="B684">
        <v>5</v>
      </c>
      <c r="C684">
        <v>42167</v>
      </c>
      <c r="D684">
        <v>696413</v>
      </c>
      <c r="E684">
        <v>46923</v>
      </c>
      <c r="F684" t="str">
        <f t="array" ref="F684">INDEX(Bd_VENTILATIONS!$G:$G,MATCH(Tab_SuiviOF[[#This Row],[REFERENCE]]&amp;Tab_SuiviOF[[#This Row],[BLNO]],Bd_VENTILATIONS!$F:$F&amp;Bd_VENTILATIONS!$D:$D,0))</f>
        <v>A095M10-2</v>
      </c>
      <c r="G684" t="str">
        <f>IFERROR(MID(Tab_SuiviOF[[#This Row],[LOT]],1,SEARCH("-",Tab_SuiviOF[[#This Row],[LOT]])-1),Tab_SuiviOF[[#This Row],[LOT]])</f>
        <v>A095M10</v>
      </c>
      <c r="H684" t="s">
        <v>1053</v>
      </c>
      <c r="I684" t="str">
        <f>INDEX(Bd_PF!$E:$E,MATCH(Tab_SuiviOF[[#This Row],[REFERENCE]],Bd_PF!$C:$C,0))</f>
        <v>Eau gélifiée parfum grenadine sucré sachet 80g  "Tonus Line"</v>
      </c>
      <c r="J684" t="str">
        <f>INDEX(Bd_PF!$D:$D,MATCH(Tab_SuiviOF[[#This Row],[REFERENCE]],Bd_PF!$C:$C,0))</f>
        <v>SF00718</v>
      </c>
      <c r="K684" s="4">
        <f>INDEX(Bd_PF!$I:$I,MATCH(Tab_SuiviOF[[#This Row],[REFERENCE]],Bd_PF!$C:$C,0))</f>
        <v>0.08</v>
      </c>
      <c r="L684" t="str">
        <f>INDEX(Bd_PF!$J:$J,MATCH(Tab_SuiviOF[[#This Row],[REFERENCE]],Bd_PF!$C:$C,0))</f>
        <v>Tecse</v>
      </c>
      <c r="M684" t="str">
        <f>INDEX(Bd_PF!$K:$K,MATCH(Tab_SuiviOF[[#This Row],[REFERENCE]],Bd_PF!$C:$C,0))</f>
        <v>Produit pesé</v>
      </c>
      <c r="N684" s="3">
        <v>43199</v>
      </c>
      <c r="O684" s="3">
        <v>43199</v>
      </c>
      <c r="P684" s="5">
        <f>YEAR(Tab_SuiviOF[[#This Row],[DATEFINREVISEE]])</f>
        <v>2018</v>
      </c>
      <c r="Q684" s="5">
        <f>MONTH(Tab_SuiviOF[[#This Row],[DATEFINREVISEE]])</f>
        <v>4</v>
      </c>
      <c r="R684" s="5">
        <f>WEEKNUM(Tab_SuiviOF[[#This Row],[DATEFINREVISEE]],21)</f>
        <v>15</v>
      </c>
      <c r="S684">
        <v>5184</v>
      </c>
      <c r="T684">
        <v>5184</v>
      </c>
      <c r="U684">
        <v>5105</v>
      </c>
      <c r="V684" s="4">
        <f>Tab_SuiviOF[[#This Row],[QTEBL]]*Tab_SuiviOF[[#This Row],[POIDS NET]]</f>
        <v>408.40000000000003</v>
      </c>
      <c r="W684" s="4">
        <f>IFERROR(INDEX(Bd_MÉLANGES!$I:$I,MATCH('Bd_FABRICATIONS PF'!$G:$G,Bd_MÉLANGES!$J:$J,0)),0)</f>
        <v>516.9</v>
      </c>
      <c r="X684" s="4">
        <f>IFERROR(INDEX(Bd_MÉLANGES!$K:$K,MATCH(Tab_SuiviOF[[#This Row],[LOT A PRENDRE EN COMPTE]],Bd_MÉLANGES!$J:$J,0)),0)</f>
        <v>518.00999999999988</v>
      </c>
    </row>
    <row r="685" spans="1:24" hidden="1" x14ac:dyDescent="0.2">
      <c r="A685">
        <v>102</v>
      </c>
      <c r="B685">
        <v>5</v>
      </c>
      <c r="C685">
        <v>42169</v>
      </c>
      <c r="D685">
        <v>696426</v>
      </c>
      <c r="E685">
        <v>46921</v>
      </c>
      <c r="F685" t="str">
        <f t="array" ref="F685">INDEX(Bd_VENTILATIONS!$G:$G,MATCH(Tab_SuiviOF[[#This Row],[REFERENCE]]&amp;Tab_SuiviOF[[#This Row],[BLNO]],Bd_VENTILATIONS!$F:$F&amp;Bd_VENTILATIONS!$D:$D,0))</f>
        <v>A095M08-1</v>
      </c>
      <c r="G685" t="str">
        <f>IFERROR(MID(Tab_SuiviOF[[#This Row],[LOT]],1,SEARCH("-",Tab_SuiviOF[[#This Row],[LOT]])-1),Tab_SuiviOF[[#This Row],[LOT]])</f>
        <v>A095M08</v>
      </c>
      <c r="H685" t="s">
        <v>960</v>
      </c>
      <c r="I685" t="str">
        <f>INDEX(Bd_PF!$E:$E,MATCH(Tab_SuiviOF[[#This Row],[REFERENCE]],Bd_PF!$C:$C,0))</f>
        <v>Eau gélifiée parfum citron sucré boite 800 g "Tonus Line"</v>
      </c>
      <c r="J685" t="str">
        <f>INDEX(Bd_PF!$D:$D,MATCH(Tab_SuiviOF[[#This Row],[REFERENCE]],Bd_PF!$C:$C,0))</f>
        <v>SF00715</v>
      </c>
      <c r="K685" s="4">
        <f>INDEX(Bd_PF!$I:$I,MATCH(Tab_SuiviOF[[#This Row],[REFERENCE]],Bd_PF!$C:$C,0))</f>
        <v>0.8</v>
      </c>
      <c r="L685" t="str">
        <f>INDEX(Bd_PF!$J:$J,MATCH(Tab_SuiviOF[[#This Row],[REFERENCE]],Bd_PF!$C:$C,0))</f>
        <v>OTS</v>
      </c>
      <c r="M685" t="str">
        <f>INDEX(Bd_PF!$K:$K,MATCH(Tab_SuiviOF[[#This Row],[REFERENCE]],Bd_PF!$C:$C,0))</f>
        <v>Produit pesé</v>
      </c>
      <c r="N685" s="3">
        <v>43199</v>
      </c>
      <c r="O685" s="3">
        <v>43199</v>
      </c>
      <c r="P685" s="5">
        <f>YEAR(Tab_SuiviOF[[#This Row],[DATEFINREVISEE]])</f>
        <v>2018</v>
      </c>
      <c r="Q685" s="5">
        <f>MONTH(Tab_SuiviOF[[#This Row],[DATEFINREVISEE]])</f>
        <v>4</v>
      </c>
      <c r="R685" s="5">
        <f>WEEKNUM(Tab_SuiviOF[[#This Row],[DATEFINREVISEE]],21)</f>
        <v>15</v>
      </c>
      <c r="S685">
        <v>648</v>
      </c>
      <c r="T685">
        <v>648</v>
      </c>
      <c r="U685">
        <v>647</v>
      </c>
      <c r="V685" s="4">
        <f>Tab_SuiviOF[[#This Row],[QTEBL]]*Tab_SuiviOF[[#This Row],[POIDS NET]]</f>
        <v>517.6</v>
      </c>
      <c r="W685" s="4">
        <f>IFERROR(INDEX(Bd_MÉLANGES!$I:$I,MATCH('Bd_FABRICATIONS PF'!$G:$G,Bd_MÉLANGES!$J:$J,0)),0)</f>
        <v>520.70000000000005</v>
      </c>
      <c r="X685" s="4">
        <f>IFERROR(INDEX(Bd_MÉLANGES!$K:$K,MATCH(Tab_SuiviOF[[#This Row],[LOT A PRENDRE EN COMPTE]],Bd_MÉLANGES!$J:$J,0)),0)</f>
        <v>519.00000000000011</v>
      </c>
    </row>
    <row r="686" spans="1:24" hidden="1" x14ac:dyDescent="0.2">
      <c r="A686">
        <v>102</v>
      </c>
      <c r="B686">
        <v>5</v>
      </c>
      <c r="C686">
        <v>42173</v>
      </c>
      <c r="D686">
        <v>696457</v>
      </c>
      <c r="E686">
        <v>46924</v>
      </c>
      <c r="F686" t="str">
        <f t="array" ref="F686">INDEX(Bd_VENTILATIONS!$G:$G,MATCH(Tab_SuiviOF[[#This Row],[REFERENCE]]&amp;Tab_SuiviOF[[#This Row],[BLNO]],Bd_VENTILATIONS!$F:$F&amp;Bd_VENTILATIONS!$D:$D,0))</f>
        <v>A095M10-1</v>
      </c>
      <c r="G686" t="str">
        <f>IFERROR(MID(Tab_SuiviOF[[#This Row],[LOT]],1,SEARCH("-",Tab_SuiviOF[[#This Row],[LOT]])-1),Tab_SuiviOF[[#This Row],[LOT]])</f>
        <v>A095M10</v>
      </c>
      <c r="H686" t="s">
        <v>951</v>
      </c>
      <c r="I686" t="str">
        <f>INDEX(Bd_PF!$E:$E,MATCH(Tab_SuiviOF[[#This Row],[REFERENCE]],Bd_PF!$C:$C,0))</f>
        <v>Eau gélifiée parfum abricot sucré boite 800 g "Tonus Line"</v>
      </c>
      <c r="J686" t="str">
        <f>INDEX(Bd_PF!$D:$D,MATCH(Tab_SuiviOF[[#This Row],[REFERENCE]],Bd_PF!$C:$C,0))</f>
        <v>SF00711</v>
      </c>
      <c r="K686" s="4">
        <f>INDEX(Bd_PF!$I:$I,MATCH(Tab_SuiviOF[[#This Row],[REFERENCE]],Bd_PF!$C:$C,0))</f>
        <v>0.8</v>
      </c>
      <c r="L686" t="str">
        <f>INDEX(Bd_PF!$J:$J,MATCH(Tab_SuiviOF[[#This Row],[REFERENCE]],Bd_PF!$C:$C,0))</f>
        <v>OTS</v>
      </c>
      <c r="M686" t="str">
        <f>INDEX(Bd_PF!$K:$K,MATCH(Tab_SuiviOF[[#This Row],[REFERENCE]],Bd_PF!$C:$C,0))</f>
        <v>Produit pesé</v>
      </c>
      <c r="N686" s="3">
        <v>43199</v>
      </c>
      <c r="O686" s="3">
        <v>43199</v>
      </c>
      <c r="P686" s="5">
        <f>YEAR(Tab_SuiviOF[[#This Row],[DATEFINREVISEE]])</f>
        <v>2018</v>
      </c>
      <c r="Q686" s="5">
        <f>MONTH(Tab_SuiviOF[[#This Row],[DATEFINREVISEE]])</f>
        <v>4</v>
      </c>
      <c r="R686" s="5">
        <f>WEEKNUM(Tab_SuiviOF[[#This Row],[DATEFINREVISEE]],21)</f>
        <v>15</v>
      </c>
      <c r="S686">
        <v>648</v>
      </c>
      <c r="T686">
        <v>648</v>
      </c>
      <c r="U686">
        <v>648</v>
      </c>
      <c r="V686" s="4">
        <f>Tab_SuiviOF[[#This Row],[QTEBL]]*Tab_SuiviOF[[#This Row],[POIDS NET]]</f>
        <v>518.4</v>
      </c>
      <c r="W686" s="4">
        <f>IFERROR(INDEX(Bd_MÉLANGES!$I:$I,MATCH('Bd_FABRICATIONS PF'!$G:$G,Bd_MÉLANGES!$J:$J,0)),0)</f>
        <v>516.9</v>
      </c>
      <c r="X686" s="4">
        <f>IFERROR(INDEX(Bd_MÉLANGES!$K:$K,MATCH(Tab_SuiviOF[[#This Row],[LOT A PRENDRE EN COMPTE]],Bd_MÉLANGES!$J:$J,0)),0)</f>
        <v>518.00999999999988</v>
      </c>
    </row>
    <row r="687" spans="1:24" hidden="1" x14ac:dyDescent="0.2">
      <c r="A687">
        <v>102</v>
      </c>
      <c r="B687">
        <v>5</v>
      </c>
      <c r="C687">
        <v>42175</v>
      </c>
      <c r="D687">
        <v>696472</v>
      </c>
      <c r="E687">
        <v>46925</v>
      </c>
      <c r="F687" t="str">
        <f t="array" ref="F687">INDEX(Bd_VENTILATIONS!$G:$G,MATCH(Tab_SuiviOF[[#This Row],[REFERENCE]]&amp;Tab_SuiviOF[[#This Row],[BLNO]],Bd_VENTILATIONS!$F:$F&amp;Bd_VENTILATIONS!$D:$D,0))</f>
        <v>A096M01-1</v>
      </c>
      <c r="G687" t="str">
        <f>IFERROR(MID(Tab_SuiviOF[[#This Row],[LOT]],1,SEARCH("-",Tab_SuiviOF[[#This Row],[LOT]])-1),Tab_SuiviOF[[#This Row],[LOT]])</f>
        <v>A096M01</v>
      </c>
      <c r="H687" t="s">
        <v>981</v>
      </c>
      <c r="I687" t="str">
        <f>INDEX(Bd_PF!$E:$E,MATCH(Tab_SuiviOF[[#This Row],[REFERENCE]],Bd_PF!$C:$C,0))</f>
        <v>Eau gélifiée parfum pomme sucré boite 800 g "Tonus Line"</v>
      </c>
      <c r="J687" t="str">
        <f>INDEX(Bd_PF!$D:$D,MATCH(Tab_SuiviOF[[#This Row],[REFERENCE]],Bd_PF!$C:$C,0))</f>
        <v>SF00709</v>
      </c>
      <c r="K687" s="4">
        <f>INDEX(Bd_PF!$I:$I,MATCH(Tab_SuiviOF[[#This Row],[REFERENCE]],Bd_PF!$C:$C,0))</f>
        <v>0.8</v>
      </c>
      <c r="L687" t="str">
        <f>INDEX(Bd_PF!$J:$J,MATCH(Tab_SuiviOF[[#This Row],[REFERENCE]],Bd_PF!$C:$C,0))</f>
        <v>OTS</v>
      </c>
      <c r="M687" t="str">
        <f>INDEX(Bd_PF!$K:$K,MATCH(Tab_SuiviOF[[#This Row],[REFERENCE]],Bd_PF!$C:$C,0))</f>
        <v>Produit pesé</v>
      </c>
      <c r="N687" s="3">
        <v>43199</v>
      </c>
      <c r="O687" s="3">
        <v>43199</v>
      </c>
      <c r="P687" s="5">
        <f>YEAR(Tab_SuiviOF[[#This Row],[DATEFINREVISEE]])</f>
        <v>2018</v>
      </c>
      <c r="Q687" s="5">
        <f>MONTH(Tab_SuiviOF[[#This Row],[DATEFINREVISEE]])</f>
        <v>4</v>
      </c>
      <c r="R687" s="5">
        <f>WEEKNUM(Tab_SuiviOF[[#This Row],[DATEFINREVISEE]],21)</f>
        <v>15</v>
      </c>
      <c r="S687">
        <v>648</v>
      </c>
      <c r="T687">
        <v>648</v>
      </c>
      <c r="U687">
        <v>648</v>
      </c>
      <c r="V687" s="4">
        <f>Tab_SuiviOF[[#This Row],[QTEBL]]*Tab_SuiviOF[[#This Row],[POIDS NET]]</f>
        <v>518.4</v>
      </c>
      <c r="W687" s="4">
        <f>IFERROR(INDEX(Bd_MÉLANGES!$I:$I,MATCH('Bd_FABRICATIONS PF'!$G:$G,Bd_MÉLANGES!$J:$J,0)),0)</f>
        <v>520.29999999999995</v>
      </c>
      <c r="X687" s="4">
        <f>IFERROR(INDEX(Bd_MÉLANGES!$K:$K,MATCH(Tab_SuiviOF[[#This Row],[LOT A PRENDRE EN COMPTE]],Bd_MÉLANGES!$J:$J,0)),0)</f>
        <v>518.99</v>
      </c>
    </row>
    <row r="688" spans="1:24" hidden="1" x14ac:dyDescent="0.2">
      <c r="A688">
        <v>102</v>
      </c>
      <c r="B688">
        <v>5</v>
      </c>
      <c r="C688">
        <v>42207</v>
      </c>
      <c r="D688">
        <v>696717</v>
      </c>
      <c r="E688">
        <v>46895</v>
      </c>
      <c r="F688" t="str">
        <f t="array" ref="F688">INDEX(Bd_VENTILATIONS!$G:$G,MATCH(Tab_SuiviOF[[#This Row],[REFERENCE]]&amp;Tab_SuiviOF[[#This Row],[BLNO]],Bd_VENTILATIONS!$F:$F&amp;Bd_VENTILATIONS!$D:$D,0))</f>
        <v>A099PX01</v>
      </c>
      <c r="G688" t="str">
        <f>IFERROR(MID(Tab_SuiviOF[[#This Row],[LOT]],1,SEARCH("-",Tab_SuiviOF[[#This Row],[LOT]])-1),Tab_SuiviOF[[#This Row],[LOT]])</f>
        <v>A099PX01</v>
      </c>
      <c r="H688" t="s">
        <v>2548</v>
      </c>
      <c r="I688" t="str">
        <f>INDEX(Bd_PF!$E:$E,MATCH(Tab_SuiviOF[[#This Row],[REFERENCE]],Bd_PF!$C:$C,0))</f>
        <v>Pré-mix purée grand-mère pauvre en sodium "nouvelle recette"</v>
      </c>
      <c r="J688" t="str">
        <f>INDEX(Bd_PF!$D:$D,MATCH(Tab_SuiviOF[[#This Row],[REFERENCE]],Bd_PF!$C:$C,0))</f>
        <v>XMP736</v>
      </c>
      <c r="K688" s="4">
        <f>INDEX(Bd_PF!$I:$I,MATCH(Tab_SuiviOF[[#This Row],[REFERENCE]],Bd_PF!$C:$C,0))</f>
        <v>0</v>
      </c>
      <c r="L688" t="str">
        <f>INDEX(Bd_PF!$J:$J,MATCH(Tab_SuiviOF[[#This Row],[REFERENCE]],Bd_PF!$C:$C,0))</f>
        <v>Pesée/mélange</v>
      </c>
      <c r="M688" t="str">
        <f>INDEX(Bd_PF!$K:$K,MATCH(Tab_SuiviOF[[#This Row],[REFERENCE]],Bd_PF!$C:$C,0))</f>
        <v>Purée</v>
      </c>
      <c r="N688" s="3">
        <v>43196</v>
      </c>
      <c r="O688" s="3">
        <v>43199</v>
      </c>
      <c r="P688" s="5">
        <f>YEAR(Tab_SuiviOF[[#This Row],[DATEFINREVISEE]])</f>
        <v>2018</v>
      </c>
      <c r="Q688" s="5">
        <f>MONTH(Tab_SuiviOF[[#This Row],[DATEFINREVISEE]])</f>
        <v>4</v>
      </c>
      <c r="R688" s="5">
        <f>WEEKNUM(Tab_SuiviOF[[#This Row],[DATEFINREVISEE]],21)</f>
        <v>15</v>
      </c>
      <c r="S688">
        <v>400</v>
      </c>
      <c r="T688">
        <v>500</v>
      </c>
      <c r="U688">
        <v>500.3</v>
      </c>
      <c r="V688" s="4">
        <f>Tab_SuiviOF[[#This Row],[QTEBL]]*Tab_SuiviOF[[#This Row],[POIDS NET]]</f>
        <v>0</v>
      </c>
      <c r="W688" s="4">
        <f>IFERROR(INDEX(Bd_MÉLANGES!$I:$I,MATCH('Bd_FABRICATIONS PF'!$G:$G,Bd_MÉLANGES!$J:$J,0)),0)</f>
        <v>0</v>
      </c>
      <c r="X688" s="4">
        <f>IFERROR(INDEX(Bd_MÉLANGES!$K:$K,MATCH(Tab_SuiviOF[[#This Row],[LOT A PRENDRE EN COMPTE]],Bd_MÉLANGES!$J:$J,0)),0)</f>
        <v>0</v>
      </c>
    </row>
    <row r="689" spans="1:24" hidden="1" x14ac:dyDescent="0.2">
      <c r="A689">
        <v>102</v>
      </c>
      <c r="B689">
        <v>5</v>
      </c>
      <c r="C689">
        <v>42295</v>
      </c>
      <c r="D689">
        <v>697776</v>
      </c>
      <c r="E689">
        <v>46916</v>
      </c>
      <c r="F689" t="str">
        <f t="array" ref="F689">INDEX(Bd_VENTILATIONS!$G:$G,MATCH(Tab_SuiviOF[[#This Row],[REFERENCE]]&amp;Tab_SuiviOF[[#This Row],[BLNO]],Bd_VENTILATIONS!$F:$F&amp;Bd_VENTILATIONS!$D:$D,0))</f>
        <v>A099R01-1</v>
      </c>
      <c r="G689" t="str">
        <f>IFERROR(MID(Tab_SuiviOF[[#This Row],[LOT]],1,SEARCH("-",Tab_SuiviOF[[#This Row],[LOT]])-1),Tab_SuiviOF[[#This Row],[LOT]])</f>
        <v>A099R01</v>
      </c>
      <c r="H689" t="s">
        <v>1134</v>
      </c>
      <c r="I689" t="str">
        <f>INDEX(Bd_PF!$E:$E,MATCH(Tab_SuiviOF[[#This Row],[REFERENCE]],Bd_PF!$C:$C,0))</f>
        <v>Calorinut boîte 600g</v>
      </c>
      <c r="J689" t="str">
        <f>INDEX(Bd_PF!$D:$D,MATCH(Tab_SuiviOF[[#This Row],[REFERENCE]],Bd_PF!$C:$C,0))</f>
        <v>SF01123</v>
      </c>
      <c r="K689" s="4">
        <f>INDEX(Bd_PF!$I:$I,MATCH(Tab_SuiviOF[[#This Row],[REFERENCE]],Bd_PF!$C:$C,0))</f>
        <v>0.6</v>
      </c>
      <c r="L689" t="str">
        <f>INDEX(Bd_PF!$J:$J,MATCH(Tab_SuiviOF[[#This Row],[REFERENCE]],Bd_PF!$C:$C,0))</f>
        <v>OTS</v>
      </c>
      <c r="M689" t="str">
        <f>INDEX(Bd_PF!$K:$K,MATCH(Tab_SuiviOF[[#This Row],[REFERENCE]],Bd_PF!$C:$C,0))</f>
        <v>Reconditionnement</v>
      </c>
      <c r="N689" s="3">
        <v>43199</v>
      </c>
      <c r="O689" s="3">
        <v>43199</v>
      </c>
      <c r="P689" s="5">
        <f>YEAR(Tab_SuiviOF[[#This Row],[DATEFINREVISEE]])</f>
        <v>2018</v>
      </c>
      <c r="Q689" s="5">
        <f>MONTH(Tab_SuiviOF[[#This Row],[DATEFINREVISEE]])</f>
        <v>4</v>
      </c>
      <c r="R689" s="5">
        <f>WEEKNUM(Tab_SuiviOF[[#This Row],[DATEFINREVISEE]],21)</f>
        <v>15</v>
      </c>
      <c r="S689">
        <v>648</v>
      </c>
      <c r="T689">
        <v>648</v>
      </c>
      <c r="U689">
        <v>164</v>
      </c>
      <c r="V689" s="4">
        <f>Tab_SuiviOF[[#This Row],[QTEBL]]*Tab_SuiviOF[[#This Row],[POIDS NET]]</f>
        <v>98.399999999999991</v>
      </c>
      <c r="W689" s="4">
        <f>IFERROR(INDEX(Bd_MÉLANGES!$I:$I,MATCH('Bd_FABRICATIONS PF'!$G:$G,Bd_MÉLANGES!$J:$J,0)),0)</f>
        <v>0</v>
      </c>
      <c r="X689" s="4">
        <f>IFERROR(INDEX(Bd_MÉLANGES!$K:$K,MATCH(Tab_SuiviOF[[#This Row],[LOT A PRENDRE EN COMPTE]],Bd_MÉLANGES!$J:$J,0)),0)</f>
        <v>0</v>
      </c>
    </row>
    <row r="690" spans="1:24" hidden="1" x14ac:dyDescent="0.2">
      <c r="A690">
        <v>102</v>
      </c>
      <c r="B690">
        <v>5</v>
      </c>
      <c r="C690">
        <v>42296</v>
      </c>
      <c r="D690">
        <v>697783</v>
      </c>
      <c r="E690">
        <v>46909</v>
      </c>
      <c r="F690" t="str">
        <f t="array" ref="F690">INDEX(Bd_VENTILATIONS!$G:$G,MATCH(Tab_SuiviOF[[#This Row],[REFERENCE]]&amp;Tab_SuiviOF[[#This Row],[BLNO]],Bd_VENTILATIONS!$F:$F&amp;Bd_VENTILATIONS!$D:$D,0))</f>
        <v>A081M13-1</v>
      </c>
      <c r="G690" t="str">
        <f>IFERROR(MID(Tab_SuiviOF[[#This Row],[LOT]],1,SEARCH("-",Tab_SuiviOF[[#This Row],[LOT]])-1),Tab_SuiviOF[[#This Row],[LOT]])</f>
        <v>A081M13</v>
      </c>
      <c r="H690" t="s">
        <v>913</v>
      </c>
      <c r="I690" t="str">
        <f>INDEX(Bd_PF!$E:$E,MATCH(Tab_SuiviOF[[#This Row],[REFERENCE]],Bd_PF!$C:$C,0))</f>
        <v>Gel Ami bte 0.300 kg "TOL"</v>
      </c>
      <c r="J690" t="str">
        <f>INDEX(Bd_PF!$D:$D,MATCH(Tab_SuiviOF[[#This Row],[REFERENCE]],Bd_PF!$C:$C,0))</f>
        <v>SF01122</v>
      </c>
      <c r="K690" s="4">
        <f>INDEX(Bd_PF!$I:$I,MATCH(Tab_SuiviOF[[#This Row],[REFERENCE]],Bd_PF!$C:$C,0))</f>
        <v>0.3</v>
      </c>
      <c r="L690" t="str">
        <f>INDEX(Bd_PF!$J:$J,MATCH(Tab_SuiviOF[[#This Row],[REFERENCE]],Bd_PF!$C:$C,0))</f>
        <v>OTS</v>
      </c>
      <c r="M690" t="str">
        <f>INDEX(Bd_PF!$K:$K,MATCH(Tab_SuiviOF[[#This Row],[REFERENCE]],Bd_PF!$C:$C,0))</f>
        <v>Produit pesé</v>
      </c>
      <c r="N690" s="3">
        <v>43199</v>
      </c>
      <c r="O690" s="3">
        <v>43199</v>
      </c>
      <c r="P690" s="5">
        <f>YEAR(Tab_SuiviOF[[#This Row],[DATEFINREVISEE]])</f>
        <v>2018</v>
      </c>
      <c r="Q690" s="5">
        <f>MONTH(Tab_SuiviOF[[#This Row],[DATEFINREVISEE]])</f>
        <v>4</v>
      </c>
      <c r="R690" s="5">
        <f>WEEKNUM(Tab_SuiviOF[[#This Row],[DATEFINREVISEE]],21)</f>
        <v>15</v>
      </c>
      <c r="S690">
        <v>1436</v>
      </c>
      <c r="T690">
        <v>1436</v>
      </c>
      <c r="U690">
        <v>1377</v>
      </c>
      <c r="V690" s="4">
        <f>Tab_SuiviOF[[#This Row],[QTEBL]]*Tab_SuiviOF[[#This Row],[POIDS NET]]</f>
        <v>413.09999999999997</v>
      </c>
      <c r="W690" s="4">
        <f>IFERROR(INDEX(Bd_MÉLANGES!$I:$I,MATCH('Bd_FABRICATIONS PF'!$G:$G,Bd_MÉLANGES!$J:$J,0)),0)</f>
        <v>430.6</v>
      </c>
      <c r="X690" s="4">
        <f>IFERROR(INDEX(Bd_MÉLANGES!$K:$K,MATCH(Tab_SuiviOF[[#This Row],[LOT A PRENDRE EN COMPTE]],Bd_MÉLANGES!$J:$J,0)),0)</f>
        <v>423</v>
      </c>
    </row>
    <row r="691" spans="1:24" hidden="1" x14ac:dyDescent="0.2">
      <c r="A691">
        <v>102</v>
      </c>
      <c r="B691">
        <v>5</v>
      </c>
      <c r="C691">
        <v>42297</v>
      </c>
      <c r="D691">
        <v>697790</v>
      </c>
      <c r="E691">
        <v>46913</v>
      </c>
      <c r="F691" t="str">
        <f t="array" ref="F691">INDEX(Bd_VENTILATIONS!$G:$G,MATCH(Tab_SuiviOF[[#This Row],[REFERENCE]]&amp;Tab_SuiviOF[[#This Row],[BLNO]],Bd_VENTILATIONS!$F:$F&amp;Bd_VENTILATIONS!$D:$D,0))</f>
        <v>A088M03-1</v>
      </c>
      <c r="G691" t="str">
        <f>IFERROR(MID(Tab_SuiviOF[[#This Row],[LOT]],1,SEARCH("-",Tab_SuiviOF[[#This Row],[LOT]])-1),Tab_SuiviOF[[#This Row],[LOT]])</f>
        <v>A088M03</v>
      </c>
      <c r="H691" t="s">
        <v>913</v>
      </c>
      <c r="I691" t="str">
        <f>INDEX(Bd_PF!$E:$E,MATCH(Tab_SuiviOF[[#This Row],[REFERENCE]],Bd_PF!$C:$C,0))</f>
        <v>Gel Ami bte 0.300 kg "TOL"</v>
      </c>
      <c r="J691" t="str">
        <f>INDEX(Bd_PF!$D:$D,MATCH(Tab_SuiviOF[[#This Row],[REFERENCE]],Bd_PF!$C:$C,0))</f>
        <v>SF01122</v>
      </c>
      <c r="K691" s="4">
        <f>INDEX(Bd_PF!$I:$I,MATCH(Tab_SuiviOF[[#This Row],[REFERENCE]],Bd_PF!$C:$C,0))</f>
        <v>0.3</v>
      </c>
      <c r="L691" t="str">
        <f>INDEX(Bd_PF!$J:$J,MATCH(Tab_SuiviOF[[#This Row],[REFERENCE]],Bd_PF!$C:$C,0))</f>
        <v>OTS</v>
      </c>
      <c r="M691" t="str">
        <f>INDEX(Bd_PF!$K:$K,MATCH(Tab_SuiviOF[[#This Row],[REFERENCE]],Bd_PF!$C:$C,0))</f>
        <v>Produit pesé</v>
      </c>
      <c r="N691" s="3">
        <v>43199</v>
      </c>
      <c r="O691" s="3">
        <v>43199</v>
      </c>
      <c r="P691" s="5">
        <f>YEAR(Tab_SuiviOF[[#This Row],[DATEFINREVISEE]])</f>
        <v>2018</v>
      </c>
      <c r="Q691" s="5">
        <f>MONTH(Tab_SuiviOF[[#This Row],[DATEFINREVISEE]])</f>
        <v>4</v>
      </c>
      <c r="R691" s="5">
        <f>WEEKNUM(Tab_SuiviOF[[#This Row],[DATEFINREVISEE]],21)</f>
        <v>15</v>
      </c>
      <c r="S691">
        <v>1369</v>
      </c>
      <c r="T691">
        <v>1369</v>
      </c>
      <c r="U691">
        <v>1375</v>
      </c>
      <c r="V691" s="4">
        <f>Tab_SuiviOF[[#This Row],[QTEBL]]*Tab_SuiviOF[[#This Row],[POIDS NET]]</f>
        <v>412.5</v>
      </c>
      <c r="W691" s="4">
        <f>IFERROR(INDEX(Bd_MÉLANGES!$I:$I,MATCH('Bd_FABRICATIONS PF'!$G:$G,Bd_MÉLANGES!$J:$J,0)),0)</f>
        <v>410.7</v>
      </c>
      <c r="X691" s="4">
        <f>IFERROR(INDEX(Bd_MÉLANGES!$K:$K,MATCH(Tab_SuiviOF[[#This Row],[LOT A PRENDRE EN COMPTE]],Bd_MÉLANGES!$J:$J,0)),0)</f>
        <v>423</v>
      </c>
    </row>
    <row r="692" spans="1:24" x14ac:dyDescent="0.2">
      <c r="A692">
        <v>102</v>
      </c>
      <c r="B692">
        <v>5</v>
      </c>
      <c r="C692">
        <v>42298</v>
      </c>
      <c r="D692">
        <v>697797</v>
      </c>
      <c r="E692">
        <v>46907</v>
      </c>
      <c r="F692" t="str">
        <f t="array" ref="F692">INDEX(Bd_VENTILATIONS!$G:$G,MATCH(Tab_SuiviOF[[#This Row],[REFERENCE]]&amp;Tab_SuiviOF[[#This Row],[BLNO]],Bd_VENTILATIONS!$F:$F&amp;Bd_VENTILATIONS!$D:$D,0))</f>
        <v>A088M04-2</v>
      </c>
      <c r="G692" t="str">
        <f>IFERROR(MID(Tab_SuiviOF[[#This Row],[LOT]],1,SEARCH("-",Tab_SuiviOF[[#This Row],[LOT]])-1),Tab_SuiviOF[[#This Row],[LOT]])</f>
        <v>A088M04</v>
      </c>
      <c r="H692" t="s">
        <v>1139</v>
      </c>
      <c r="I692" t="str">
        <f>INDEX(Bd_PF!$E:$E,MATCH(Tab_SuiviOF[[#This Row],[REFERENCE]],Bd_PF!$C:$C,0))</f>
        <v>Gel' Ami - sac 1 kg - "Tonus Line"</v>
      </c>
      <c r="J692" t="str">
        <f>INDEX(Bd_PF!$D:$D,MATCH(Tab_SuiviOF[[#This Row],[REFERENCE]],Bd_PF!$C:$C,0))</f>
        <v>SF01122</v>
      </c>
      <c r="K692" s="4">
        <f>INDEX(Bd_PF!$I:$I,MATCH(Tab_SuiviOF[[#This Row],[REFERENCE]],Bd_PF!$C:$C,0))</f>
        <v>1</v>
      </c>
      <c r="L692" t="str">
        <f>INDEX(Bd_PF!$J:$J,MATCH(Tab_SuiviOF[[#This Row],[REFERENCE]],Bd_PF!$C:$C,0))</f>
        <v>Tecse</v>
      </c>
      <c r="M692" t="str">
        <f>INDEX(Bd_PF!$K:$K,MATCH(Tab_SuiviOF[[#This Row],[REFERENCE]],Bd_PF!$C:$C,0))</f>
        <v>Produit pesé</v>
      </c>
      <c r="N692" s="3">
        <v>43199</v>
      </c>
      <c r="O692" s="3">
        <v>43199</v>
      </c>
      <c r="P692" s="5">
        <f>YEAR(Tab_SuiviOF[[#This Row],[DATEFINREVISEE]])</f>
        <v>2018</v>
      </c>
      <c r="Q692" s="5">
        <f>MONTH(Tab_SuiviOF[[#This Row],[DATEFINREVISEE]])</f>
        <v>4</v>
      </c>
      <c r="R692" s="5">
        <f>WEEKNUM(Tab_SuiviOF[[#This Row],[DATEFINREVISEE]],21)</f>
        <v>15</v>
      </c>
      <c r="S692">
        <v>424</v>
      </c>
      <c r="T692">
        <v>424</v>
      </c>
      <c r="U692">
        <v>423</v>
      </c>
      <c r="V692" s="4">
        <f>Tab_SuiviOF[[#This Row],[QTEBL]]*Tab_SuiviOF[[#This Row],[POIDS NET]]</f>
        <v>423</v>
      </c>
      <c r="W692" s="4">
        <f>IFERROR(INDEX(Bd_MÉLANGES!$I:$I,MATCH('Bd_FABRICATIONS PF'!$G:$G,Bd_MÉLANGES!$J:$J,0)),0)</f>
        <v>424.3</v>
      </c>
      <c r="X692" s="4">
        <f>IFERROR(INDEX(Bd_MÉLANGES!$K:$K,MATCH(Tab_SuiviOF[[#This Row],[LOT A PRENDRE EN COMPTE]],Bd_MÉLANGES!$J:$J,0)),0)</f>
        <v>423</v>
      </c>
    </row>
    <row r="693" spans="1:24" hidden="1" x14ac:dyDescent="0.2">
      <c r="A693">
        <v>102</v>
      </c>
      <c r="B693">
        <v>5</v>
      </c>
      <c r="C693">
        <v>42077</v>
      </c>
      <c r="D693">
        <v>695256</v>
      </c>
      <c r="E693">
        <v>46936</v>
      </c>
      <c r="F693" t="str">
        <f t="array" ref="F693">INDEX(Bd_VENTILATIONS!$G:$G,MATCH(Tab_SuiviOF[[#This Row],[REFERENCE]]&amp;Tab_SuiviOF[[#This Row],[BLNO]],Bd_VENTILATIONS!$F:$F&amp;Bd_VENTILATIONS!$D:$D,0))</f>
        <v>A093M05-3</v>
      </c>
      <c r="G693" t="str">
        <f>IFERROR(MID(Tab_SuiviOF[[#This Row],[LOT]],1,SEARCH("-",Tab_SuiviOF[[#This Row],[LOT]])-1),Tab_SuiviOF[[#This Row],[LOT]])</f>
        <v>A093M05</v>
      </c>
      <c r="H693" t="s">
        <v>867</v>
      </c>
      <c r="I693" t="str">
        <f>INDEX(Bd_PF!$E:$E,MATCH(Tab_SuiviOF[[#This Row],[REFERENCE]],Bd_PF!$C:$C,0))</f>
        <v>Entremets à chaud parfum vanille avec édulcorants sachet 50g  "NUTRISENS</v>
      </c>
      <c r="J693" t="str">
        <f>INDEX(Bd_PF!$D:$D,MATCH(Tab_SuiviOF[[#This Row],[REFERENCE]],Bd_PF!$C:$C,0))</f>
        <v>SF01412</v>
      </c>
      <c r="K693" s="4">
        <f>INDEX(Bd_PF!$I:$I,MATCH(Tab_SuiviOF[[#This Row],[REFERENCE]],Bd_PF!$C:$C,0))</f>
        <v>0.05</v>
      </c>
      <c r="L693" t="str">
        <f>INDEX(Bd_PF!$J:$J,MATCH(Tab_SuiviOF[[#This Row],[REFERENCE]],Bd_PF!$C:$C,0))</f>
        <v>Rovema</v>
      </c>
      <c r="M693" t="str">
        <f>INDEX(Bd_PF!$K:$K,MATCH(Tab_SuiviOF[[#This Row],[REFERENCE]],Bd_PF!$C:$C,0))</f>
        <v>Produit pesé</v>
      </c>
      <c r="N693" s="3">
        <v>43200</v>
      </c>
      <c r="O693" s="3">
        <v>43200</v>
      </c>
      <c r="P693" s="5">
        <f>YEAR(Tab_SuiviOF[[#This Row],[DATEFINREVISEE]])</f>
        <v>2018</v>
      </c>
      <c r="Q693" s="5">
        <f>MONTH(Tab_SuiviOF[[#This Row],[DATEFINREVISEE]])</f>
        <v>4</v>
      </c>
      <c r="R693" s="5">
        <f>WEEKNUM(Tab_SuiviOF[[#This Row],[DATEFINREVISEE]],21)</f>
        <v>15</v>
      </c>
      <c r="S693">
        <v>2592</v>
      </c>
      <c r="T693">
        <v>2592</v>
      </c>
      <c r="U693">
        <v>2520</v>
      </c>
      <c r="V693" s="4">
        <f>Tab_SuiviOF[[#This Row],[QTEBL]]*Tab_SuiviOF[[#This Row],[POIDS NET]]</f>
        <v>126</v>
      </c>
      <c r="W693" s="4">
        <f>IFERROR(INDEX(Bd_MÉLANGES!$I:$I,MATCH('Bd_FABRICATIONS PF'!$G:$G,Bd_MÉLANGES!$J:$J,0)),0)</f>
        <v>129.9</v>
      </c>
      <c r="X693" s="4">
        <f>IFERROR(INDEX(Bd_MÉLANGES!$K:$K,MATCH(Tab_SuiviOF[[#This Row],[LOT A PRENDRE EN COMPTE]],Bd_MÉLANGES!$J:$J,0)),0)</f>
        <v>129.60000000000002</v>
      </c>
    </row>
    <row r="694" spans="1:24" hidden="1" x14ac:dyDescent="0.2">
      <c r="A694">
        <v>102</v>
      </c>
      <c r="B694">
        <v>5</v>
      </c>
      <c r="C694">
        <v>42130</v>
      </c>
      <c r="D694">
        <v>695929</v>
      </c>
      <c r="E694">
        <v>46945</v>
      </c>
      <c r="F694" t="str">
        <f t="array" ref="F694">INDEX(Bd_VENTILATIONS!$G:$G,MATCH(Tab_SuiviOF[[#This Row],[REFERENCE]]&amp;Tab_SuiviOF[[#This Row],[BLNO]],Bd_VENTILATIONS!$F:$F&amp;Bd_VENTILATIONS!$D:$D,0))</f>
        <v>A099M07-1</v>
      </c>
      <c r="G694" t="str">
        <f>IFERROR(MID(Tab_SuiviOF[[#This Row],[LOT]],1,SEARCH("-",Tab_SuiviOF[[#This Row],[LOT]])-1),Tab_SuiviOF[[#This Row],[LOT]])</f>
        <v>A099M07</v>
      </c>
      <c r="H694" t="s">
        <v>611</v>
      </c>
      <c r="I694" t="str">
        <f>INDEX(Bd_PF!$E:$E,MATCH(Tab_SuiviOF[[#This Row],[REFERENCE]],Bd_PF!$C:$C,0))</f>
        <v>Mousse parfum chocolat boite 1 kg "Cookalim"</v>
      </c>
      <c r="J694" t="str">
        <f>INDEX(Bd_PF!$D:$D,MATCH(Tab_SuiviOF[[#This Row],[REFERENCE]],Bd_PF!$C:$C,0))</f>
        <v>SF01106</v>
      </c>
      <c r="K694" s="4">
        <f>INDEX(Bd_PF!$I:$I,MATCH(Tab_SuiviOF[[#This Row],[REFERENCE]],Bd_PF!$C:$C,0))</f>
        <v>1</v>
      </c>
      <c r="L694" t="str">
        <f>INDEX(Bd_PF!$J:$J,MATCH(Tab_SuiviOF[[#This Row],[REFERENCE]],Bd_PF!$C:$C,0))</f>
        <v>OTS</v>
      </c>
      <c r="M694" t="str">
        <f>INDEX(Bd_PF!$K:$K,MATCH(Tab_SuiviOF[[#This Row],[REFERENCE]],Bd_PF!$C:$C,0))</f>
        <v>Produit pesé</v>
      </c>
      <c r="N694" s="3">
        <v>43200</v>
      </c>
      <c r="O694" s="3">
        <v>43200</v>
      </c>
      <c r="P694" s="5">
        <f>YEAR(Tab_SuiviOF[[#This Row],[DATEFINREVISEE]])</f>
        <v>2018</v>
      </c>
      <c r="Q694" s="5">
        <f>MONTH(Tab_SuiviOF[[#This Row],[DATEFINREVISEE]])</f>
        <v>4</v>
      </c>
      <c r="R694" s="5">
        <f>WEEKNUM(Tab_SuiviOF[[#This Row],[DATEFINREVISEE]],21)</f>
        <v>15</v>
      </c>
      <c r="S694">
        <v>648</v>
      </c>
      <c r="T694">
        <v>648</v>
      </c>
      <c r="U694">
        <v>637</v>
      </c>
      <c r="V694" s="4">
        <f>Tab_SuiviOF[[#This Row],[QTEBL]]*Tab_SuiviOF[[#This Row],[POIDS NET]]</f>
        <v>637</v>
      </c>
      <c r="W694" s="4">
        <f>IFERROR(INDEX(Bd_MÉLANGES!$I:$I,MATCH('Bd_FABRICATIONS PF'!$G:$G,Bd_MÉLANGES!$J:$J,0)),0)</f>
        <v>654.79999999999995</v>
      </c>
      <c r="X694" s="4">
        <f>IFERROR(INDEX(Bd_MÉLANGES!$K:$K,MATCH(Tab_SuiviOF[[#This Row],[LOT A PRENDRE EN COMPTE]],Bd_MÉLANGES!$J:$J,0)),0)</f>
        <v>648</v>
      </c>
    </row>
    <row r="695" spans="1:24" hidden="1" x14ac:dyDescent="0.2">
      <c r="A695">
        <v>102</v>
      </c>
      <c r="B695">
        <v>5</v>
      </c>
      <c r="C695">
        <v>42165</v>
      </c>
      <c r="D695">
        <v>696394</v>
      </c>
      <c r="E695">
        <v>46939</v>
      </c>
      <c r="F695" t="str">
        <f t="array" ref="F695">INDEX(Bd_VENTILATIONS!$G:$G,MATCH(Tab_SuiviOF[[#This Row],[REFERENCE]]&amp;Tab_SuiviOF[[#This Row],[BLNO]],Bd_VENTILATIONS!$F:$F&amp;Bd_VENTILATIONS!$D:$D,0))</f>
        <v>A095M09-8</v>
      </c>
      <c r="G695" t="str">
        <f>IFERROR(MID(Tab_SuiviOF[[#This Row],[LOT]],1,SEARCH("-",Tab_SuiviOF[[#This Row],[LOT]])-1),Tab_SuiviOF[[#This Row],[LOT]])</f>
        <v>A095M09</v>
      </c>
      <c r="H695" t="s">
        <v>819</v>
      </c>
      <c r="I695" t="str">
        <f>INDEX(Bd_PF!$E:$E,MATCH(Tab_SuiviOF[[#This Row],[REFERENCE]],Bd_PF!$C:$C,0))</f>
        <v>Hydrinstant parf. ananas avec sucre et édulc stick 30g Tonus line</v>
      </c>
      <c r="J695" t="str">
        <f>INDEX(Bd_PF!$D:$D,MATCH(Tab_SuiviOF[[#This Row],[REFERENCE]],Bd_PF!$C:$C,0))</f>
        <v>SF01292</v>
      </c>
      <c r="K695" s="4">
        <f>INDEX(Bd_PF!$I:$I,MATCH(Tab_SuiviOF[[#This Row],[REFERENCE]],Bd_PF!$C:$C,0))</f>
        <v>0.03</v>
      </c>
      <c r="L695" t="str">
        <f>INDEX(Bd_PF!$J:$J,MATCH(Tab_SuiviOF[[#This Row],[REFERENCE]],Bd_PF!$C:$C,0))</f>
        <v>Stick</v>
      </c>
      <c r="M695" t="str">
        <f>INDEX(Bd_PF!$K:$K,MATCH(Tab_SuiviOF[[#This Row],[REFERENCE]],Bd_PF!$C:$C,0))</f>
        <v>Produit pesé</v>
      </c>
      <c r="N695" s="3">
        <v>43199</v>
      </c>
      <c r="O695" s="3">
        <v>43200</v>
      </c>
      <c r="P695" s="5">
        <f>YEAR(Tab_SuiviOF[[#This Row],[DATEFINREVISEE]])</f>
        <v>2018</v>
      </c>
      <c r="Q695" s="5">
        <f>MONTH(Tab_SuiviOF[[#This Row],[DATEFINREVISEE]])</f>
        <v>4</v>
      </c>
      <c r="R695" s="5">
        <f>WEEKNUM(Tab_SuiviOF[[#This Row],[DATEFINREVISEE]],21)</f>
        <v>15</v>
      </c>
      <c r="S695">
        <v>4480</v>
      </c>
      <c r="T695">
        <v>4500</v>
      </c>
      <c r="U695">
        <v>4320</v>
      </c>
      <c r="V695" s="4">
        <f>Tab_SuiviOF[[#This Row],[QTEBL]]*Tab_SuiviOF[[#This Row],[POIDS NET]]</f>
        <v>129.6</v>
      </c>
      <c r="W695" s="4">
        <f>IFERROR(INDEX(Bd_MÉLANGES!$I:$I,MATCH('Bd_FABRICATIONS PF'!$G:$G,Bd_MÉLANGES!$J:$J,0)),0)</f>
        <v>135.5</v>
      </c>
      <c r="X695" s="4">
        <f>IFERROR(INDEX(Bd_MÉLANGES!$K:$K,MATCH(Tab_SuiviOF[[#This Row],[LOT A PRENDRE EN COMPTE]],Bd_MÉLANGES!$J:$J,0)),0)</f>
        <v>134.97999999999999</v>
      </c>
    </row>
    <row r="696" spans="1:24" hidden="1" x14ac:dyDescent="0.2">
      <c r="A696">
        <v>102</v>
      </c>
      <c r="B696">
        <v>5</v>
      </c>
      <c r="C696">
        <v>42179</v>
      </c>
      <c r="D696">
        <v>696507</v>
      </c>
      <c r="E696">
        <v>46937</v>
      </c>
      <c r="F696" t="str">
        <f t="array" ref="F696">INDEX(Bd_VENTILATIONS!$G:$G,MATCH(Tab_SuiviOF[[#This Row],[REFERENCE]]&amp;Tab_SuiviOF[[#This Row],[BLNO]],Bd_VENTILATIONS!$F:$F&amp;Bd_VENTILATIONS!$D:$D,0))</f>
        <v>A099M02-1</v>
      </c>
      <c r="G696" t="str">
        <f>IFERROR(MID(Tab_SuiviOF[[#This Row],[LOT]],1,SEARCH("-",Tab_SuiviOF[[#This Row],[LOT]])-1),Tab_SuiviOF[[#This Row],[LOT]])</f>
        <v>A099M02</v>
      </c>
      <c r="H696" t="s">
        <v>1157</v>
      </c>
      <c r="I696" t="str">
        <f>INDEX(Bd_PF!$E:$E,MATCH(Tab_SuiviOF[[#This Row],[REFERENCE]],Bd_PF!$C:$C,0))</f>
        <v>Céréal'nut HP+ avec édulcorants saveur biscuit bte 750 g (ALLERGENES)</v>
      </c>
      <c r="J696" t="str">
        <f>INDEX(Bd_PF!$D:$D,MATCH(Tab_SuiviOF[[#This Row],[REFERENCE]],Bd_PF!$C:$C,0))</f>
        <v>SF01221</v>
      </c>
      <c r="K696" s="4">
        <f>INDEX(Bd_PF!$I:$I,MATCH(Tab_SuiviOF[[#This Row],[REFERENCE]],Bd_PF!$C:$C,0))</f>
        <v>0.75</v>
      </c>
      <c r="L696" t="str">
        <f>INDEX(Bd_PF!$J:$J,MATCH(Tab_SuiviOF[[#This Row],[REFERENCE]],Bd_PF!$C:$C,0))</f>
        <v>OTS</v>
      </c>
      <c r="M696" t="str">
        <f>INDEX(Bd_PF!$K:$K,MATCH(Tab_SuiviOF[[#This Row],[REFERENCE]],Bd_PF!$C:$C,0))</f>
        <v>Produit pesé</v>
      </c>
      <c r="N696" s="3">
        <v>43200</v>
      </c>
      <c r="O696" s="3">
        <v>43200</v>
      </c>
      <c r="P696" s="5">
        <f>YEAR(Tab_SuiviOF[[#This Row],[DATEFINREVISEE]])</f>
        <v>2018</v>
      </c>
      <c r="Q696" s="5">
        <f>MONTH(Tab_SuiviOF[[#This Row],[DATEFINREVISEE]])</f>
        <v>4</v>
      </c>
      <c r="R696" s="5">
        <f>WEEKNUM(Tab_SuiviOF[[#This Row],[DATEFINREVISEE]],21)</f>
        <v>15</v>
      </c>
      <c r="S696">
        <v>756</v>
      </c>
      <c r="T696">
        <v>756</v>
      </c>
      <c r="U696">
        <v>756</v>
      </c>
      <c r="V696" s="4">
        <f>Tab_SuiviOF[[#This Row],[QTEBL]]*Tab_SuiviOF[[#This Row],[POIDS NET]]</f>
        <v>567</v>
      </c>
      <c r="W696" s="4">
        <f>IFERROR(INDEX(Bd_MÉLANGES!$I:$I,MATCH('Bd_FABRICATIONS PF'!$G:$G,Bd_MÉLANGES!$J:$J,0)),0)</f>
        <v>569.5</v>
      </c>
      <c r="X696" s="4">
        <f>IFERROR(INDEX(Bd_MÉLANGES!$K:$K,MATCH(Tab_SuiviOF[[#This Row],[LOT A PRENDRE EN COMPTE]],Bd_MÉLANGES!$J:$J,0)),0)</f>
        <v>567.0200000000001</v>
      </c>
    </row>
    <row r="697" spans="1:24" hidden="1" x14ac:dyDescent="0.2">
      <c r="A697">
        <v>102</v>
      </c>
      <c r="B697">
        <v>5</v>
      </c>
      <c r="C697">
        <v>42181</v>
      </c>
      <c r="D697">
        <v>696528</v>
      </c>
      <c r="E697">
        <v>46935</v>
      </c>
      <c r="F697" t="str">
        <f t="array" ref="F697">INDEX(Bd_VENTILATIONS!$G:$G,MATCH(Tab_SuiviOF[[#This Row],[REFERENCE]]&amp;Tab_SuiviOF[[#This Row],[BLNO]],Bd_VENTILATIONS!$F:$F&amp;Bd_VENTILATIONS!$D:$D,0))</f>
        <v>A099M04-1</v>
      </c>
      <c r="G697" t="str">
        <f>IFERROR(MID(Tab_SuiviOF[[#This Row],[LOT]],1,SEARCH("-",Tab_SuiviOF[[#This Row],[LOT]])-1),Tab_SuiviOF[[#This Row],[LOT]])</f>
        <v>A099M04</v>
      </c>
      <c r="H697" t="s">
        <v>1152</v>
      </c>
      <c r="I697" t="str">
        <f>INDEX(Bd_PF!$E:$E,MATCH(Tab_SuiviOF[[#This Row],[REFERENCE]],Bd_PF!$C:$C,0))</f>
        <v>Nutridej' céréales saveur praliné 900 g (ALLERGENES)</v>
      </c>
      <c r="J697" t="str">
        <f>INDEX(Bd_PF!$D:$D,MATCH(Tab_SuiviOF[[#This Row],[REFERENCE]],Bd_PF!$C:$C,0))</f>
        <v>SF01224</v>
      </c>
      <c r="K697" s="4">
        <f>INDEX(Bd_PF!$I:$I,MATCH(Tab_SuiviOF[[#This Row],[REFERENCE]],Bd_PF!$C:$C,0))</f>
        <v>0.9</v>
      </c>
      <c r="L697" t="str">
        <f>INDEX(Bd_PF!$J:$J,MATCH(Tab_SuiviOF[[#This Row],[REFERENCE]],Bd_PF!$C:$C,0))</f>
        <v>OTS</v>
      </c>
      <c r="M697" t="str">
        <f>INDEX(Bd_PF!$K:$K,MATCH(Tab_SuiviOF[[#This Row],[REFERENCE]],Bd_PF!$C:$C,0))</f>
        <v>Produit pesé</v>
      </c>
      <c r="N697" s="3">
        <v>43200</v>
      </c>
      <c r="O697" s="3">
        <v>43200</v>
      </c>
      <c r="P697" s="5">
        <f>YEAR(Tab_SuiviOF[[#This Row],[DATEFINREVISEE]])</f>
        <v>2018</v>
      </c>
      <c r="Q697" s="5">
        <f>MONTH(Tab_SuiviOF[[#This Row],[DATEFINREVISEE]])</f>
        <v>4</v>
      </c>
      <c r="R697" s="5">
        <f>WEEKNUM(Tab_SuiviOF[[#This Row],[DATEFINREVISEE]],21)</f>
        <v>15</v>
      </c>
      <c r="S697">
        <v>324</v>
      </c>
      <c r="T697">
        <v>324</v>
      </c>
      <c r="U697">
        <v>303</v>
      </c>
      <c r="V697" s="4">
        <f>Tab_SuiviOF[[#This Row],[QTEBL]]*Tab_SuiviOF[[#This Row],[POIDS NET]]</f>
        <v>272.7</v>
      </c>
      <c r="W697" s="4">
        <f>IFERROR(INDEX(Bd_MÉLANGES!$I:$I,MATCH('Bd_FABRICATIONS PF'!$G:$G,Bd_MÉLANGES!$J:$J,0)),0)</f>
        <v>295.5</v>
      </c>
      <c r="X697" s="4">
        <f>IFERROR(INDEX(Bd_MÉLANGES!$K:$K,MATCH(Tab_SuiviOF[[#This Row],[LOT A PRENDRE EN COMPTE]],Bd_MÉLANGES!$J:$J,0)),0)</f>
        <v>292</v>
      </c>
    </row>
    <row r="698" spans="1:24" x14ac:dyDescent="0.2">
      <c r="A698">
        <v>102</v>
      </c>
      <c r="B698">
        <v>5</v>
      </c>
      <c r="C698">
        <v>42187</v>
      </c>
      <c r="D698">
        <v>696581</v>
      </c>
      <c r="E698">
        <v>46929</v>
      </c>
      <c r="F698" t="str">
        <f t="array" ref="F698">INDEX(Bd_VENTILATIONS!$G:$G,MATCH(Tab_SuiviOF[[#This Row],[REFERENCE]]&amp;Tab_SuiviOF[[#This Row],[BLNO]],Bd_VENTILATIONS!$F:$F&amp;Bd_VENTILATIONS!$D:$D,0))</f>
        <v>A099M05-2</v>
      </c>
      <c r="G698" t="str">
        <f>IFERROR(MID(Tab_SuiviOF[[#This Row],[LOT]],1,SEARCH("-",Tab_SuiviOF[[#This Row],[LOT]])-1),Tab_SuiviOF[[#This Row],[LOT]])</f>
        <v>A099M05</v>
      </c>
      <c r="H698" t="s">
        <v>788</v>
      </c>
      <c r="I698" t="str">
        <f>INDEX(Bd_PF!$E:$E,MATCH(Tab_SuiviOF[[#This Row],[REFERENCE]],Bd_PF!$C:$C,0))</f>
        <v>Crème HP saveur vanille sachet 200g "TOL"</v>
      </c>
      <c r="J698" t="str">
        <f>INDEX(Bd_PF!$D:$D,MATCH(Tab_SuiviOF[[#This Row],[REFERENCE]],Bd_PF!$C:$C,0))</f>
        <v>SF01232</v>
      </c>
      <c r="K698" s="4">
        <f>INDEX(Bd_PF!$I:$I,MATCH(Tab_SuiviOF[[#This Row],[REFERENCE]],Bd_PF!$C:$C,0))</f>
        <v>0.2</v>
      </c>
      <c r="L698" t="str">
        <f>INDEX(Bd_PF!$J:$J,MATCH(Tab_SuiviOF[[#This Row],[REFERENCE]],Bd_PF!$C:$C,0))</f>
        <v>Tecse</v>
      </c>
      <c r="M698" t="str">
        <f>INDEX(Bd_PF!$K:$K,MATCH(Tab_SuiviOF[[#This Row],[REFERENCE]],Bd_PF!$C:$C,0))</f>
        <v>Produit pesé</v>
      </c>
      <c r="N698" s="3">
        <v>43199</v>
      </c>
      <c r="O698" s="3">
        <v>43200</v>
      </c>
      <c r="P698" s="5">
        <f>YEAR(Tab_SuiviOF[[#This Row],[DATEFINREVISEE]])</f>
        <v>2018</v>
      </c>
      <c r="Q698" s="5">
        <f>MONTH(Tab_SuiviOF[[#This Row],[DATEFINREVISEE]])</f>
        <v>4</v>
      </c>
      <c r="R698" s="5">
        <f>WEEKNUM(Tab_SuiviOF[[#This Row],[DATEFINREVISEE]],21)</f>
        <v>15</v>
      </c>
      <c r="S698">
        <v>1800</v>
      </c>
      <c r="T698">
        <v>1800</v>
      </c>
      <c r="U698">
        <v>1768</v>
      </c>
      <c r="V698" s="4">
        <f>Tab_SuiviOF[[#This Row],[QTEBL]]*Tab_SuiviOF[[#This Row],[POIDS NET]]</f>
        <v>353.6</v>
      </c>
      <c r="W698" s="4">
        <f>IFERROR(INDEX(Bd_MÉLANGES!$I:$I,MATCH('Bd_FABRICATIONS PF'!$G:$G,Bd_MÉLANGES!$J:$J,0)),0)</f>
        <v>360.1</v>
      </c>
      <c r="X698" s="4">
        <f>IFERROR(INDEX(Bd_MÉLANGES!$K:$K,MATCH(Tab_SuiviOF[[#This Row],[LOT A PRENDRE EN COMPTE]],Bd_MÉLANGES!$J:$J,0)),0)</f>
        <v>360.01000000000005</v>
      </c>
    </row>
    <row r="699" spans="1:24" x14ac:dyDescent="0.2">
      <c r="A699">
        <v>102</v>
      </c>
      <c r="B699">
        <v>5</v>
      </c>
      <c r="C699">
        <v>42189</v>
      </c>
      <c r="D699">
        <v>696596</v>
      </c>
      <c r="E699">
        <v>46938</v>
      </c>
      <c r="F699" t="str">
        <f t="array" ref="F699">INDEX(Bd_VENTILATIONS!$G:$G,MATCH(Tab_SuiviOF[[#This Row],[REFERENCE]]&amp;Tab_SuiviOF[[#This Row],[BLNO]],Bd_VENTILATIONS!$F:$F&amp;Bd_VENTILATIONS!$D:$D,0))</f>
        <v>A099M06-2</v>
      </c>
      <c r="G699" t="str">
        <f>IFERROR(MID(Tab_SuiviOF[[#This Row],[LOT]],1,SEARCH("-",Tab_SuiviOF[[#This Row],[LOT]])-1),Tab_SuiviOF[[#This Row],[LOT]])</f>
        <v>A099M06</v>
      </c>
      <c r="H699" t="s">
        <v>929</v>
      </c>
      <c r="I699" t="str">
        <f>INDEX(Bd_PF!$E:$E,MATCH(Tab_SuiviOF[[#This Row],[REFERENCE]],Bd_PF!$C:$C,0))</f>
        <v>Crème HP saveur fruits des bois sachet 200g "TOL"</v>
      </c>
      <c r="J699" t="str">
        <f>INDEX(Bd_PF!$D:$D,MATCH(Tab_SuiviOF[[#This Row],[REFERENCE]],Bd_PF!$C:$C,0))</f>
        <v>SF01243</v>
      </c>
      <c r="K699" s="4">
        <f>INDEX(Bd_PF!$I:$I,MATCH(Tab_SuiviOF[[#This Row],[REFERENCE]],Bd_PF!$C:$C,0))</f>
        <v>0.2</v>
      </c>
      <c r="L699" t="str">
        <f>INDEX(Bd_PF!$J:$J,MATCH(Tab_SuiviOF[[#This Row],[REFERENCE]],Bd_PF!$C:$C,0))</f>
        <v>Tecse</v>
      </c>
      <c r="M699" t="str">
        <f>INDEX(Bd_PF!$K:$K,MATCH(Tab_SuiviOF[[#This Row],[REFERENCE]],Bd_PF!$C:$C,0))</f>
        <v>Produit pesé</v>
      </c>
      <c r="N699" s="3">
        <v>43200</v>
      </c>
      <c r="O699" s="3">
        <v>43200</v>
      </c>
      <c r="P699" s="5">
        <f>YEAR(Tab_SuiviOF[[#This Row],[DATEFINREVISEE]])</f>
        <v>2018</v>
      </c>
      <c r="Q699" s="5">
        <f>MONTH(Tab_SuiviOF[[#This Row],[DATEFINREVISEE]])</f>
        <v>4</v>
      </c>
      <c r="R699" s="5">
        <f>WEEKNUM(Tab_SuiviOF[[#This Row],[DATEFINREVISEE]],21)</f>
        <v>15</v>
      </c>
      <c r="S699">
        <v>1620</v>
      </c>
      <c r="T699">
        <v>1620</v>
      </c>
      <c r="U699">
        <v>1602</v>
      </c>
      <c r="V699" s="4">
        <f>Tab_SuiviOF[[#This Row],[QTEBL]]*Tab_SuiviOF[[#This Row],[POIDS NET]]</f>
        <v>320.40000000000003</v>
      </c>
      <c r="W699" s="4">
        <f>IFERROR(INDEX(Bd_MÉLANGES!$I:$I,MATCH('Bd_FABRICATIONS PF'!$G:$G,Bd_MÉLANGES!$J:$J,0)),0)</f>
        <v>324.3</v>
      </c>
      <c r="X699" s="4">
        <f>IFERROR(INDEX(Bd_MÉLANGES!$K:$K,MATCH(Tab_SuiviOF[[#This Row],[LOT A PRENDRE EN COMPTE]],Bd_MÉLANGES!$J:$J,0)),0)</f>
        <v>324</v>
      </c>
    </row>
    <row r="700" spans="1:24" x14ac:dyDescent="0.2">
      <c r="A700">
        <v>102</v>
      </c>
      <c r="B700">
        <v>5</v>
      </c>
      <c r="C700">
        <v>42195</v>
      </c>
      <c r="D700">
        <v>696642</v>
      </c>
      <c r="E700">
        <v>46942</v>
      </c>
      <c r="F700" t="str">
        <f t="array" ref="F700">INDEX(Bd_VENTILATIONS!$G:$G,MATCH(Tab_SuiviOF[[#This Row],[REFERENCE]]&amp;Tab_SuiviOF[[#This Row],[BLNO]],Bd_VENTILATIONS!$F:$F&amp;Bd_VENTILATIONS!$D:$D,0))</f>
        <v>A100M01-2</v>
      </c>
      <c r="G700" t="str">
        <f>IFERROR(MID(Tab_SuiviOF[[#This Row],[LOT]],1,SEARCH("-",Tab_SuiviOF[[#This Row],[LOT]])-1),Tab_SuiviOF[[#This Row],[LOT]])</f>
        <v>A100M01</v>
      </c>
      <c r="H700" t="s">
        <v>699</v>
      </c>
      <c r="I700" t="str">
        <f>INDEX(Bd_PF!$E:$E,MATCH(Tab_SuiviOF[[#This Row],[REFERENCE]],Bd_PF!$C:$C,0))</f>
        <v>Entremets parfum citron - sac 1 kg - "Cookalim"</v>
      </c>
      <c r="J700" t="str">
        <f>INDEX(Bd_PF!$D:$D,MATCH(Tab_SuiviOF[[#This Row],[REFERENCE]],Bd_PF!$C:$C,0))</f>
        <v>SF01054</v>
      </c>
      <c r="K700" s="4">
        <f>INDEX(Bd_PF!$I:$I,MATCH(Tab_SuiviOF[[#This Row],[REFERENCE]],Bd_PF!$C:$C,0))</f>
        <v>1</v>
      </c>
      <c r="L700" t="str">
        <f>INDEX(Bd_PF!$J:$J,MATCH(Tab_SuiviOF[[#This Row],[REFERENCE]],Bd_PF!$C:$C,0))</f>
        <v>Tecse</v>
      </c>
      <c r="M700" t="str">
        <f>INDEX(Bd_PF!$K:$K,MATCH(Tab_SuiviOF[[#This Row],[REFERENCE]],Bd_PF!$C:$C,0))</f>
        <v>Produit pesé</v>
      </c>
      <c r="N700" s="3">
        <v>43200</v>
      </c>
      <c r="O700" s="3">
        <v>43200</v>
      </c>
      <c r="P700" s="5">
        <f>YEAR(Tab_SuiviOF[[#This Row],[DATEFINREVISEE]])</f>
        <v>2018</v>
      </c>
      <c r="Q700" s="5">
        <f>MONTH(Tab_SuiviOF[[#This Row],[DATEFINREVISEE]])</f>
        <v>4</v>
      </c>
      <c r="R700" s="5">
        <f>WEEKNUM(Tab_SuiviOF[[#This Row],[DATEFINREVISEE]],21)</f>
        <v>15</v>
      </c>
      <c r="S700">
        <v>108</v>
      </c>
      <c r="T700">
        <v>108</v>
      </c>
      <c r="U700">
        <v>103</v>
      </c>
      <c r="V700" s="4">
        <f>Tab_SuiviOF[[#This Row],[QTEBL]]*Tab_SuiviOF[[#This Row],[POIDS NET]]</f>
        <v>103</v>
      </c>
      <c r="W700" s="4">
        <v>108</v>
      </c>
      <c r="X700" s="4">
        <v>108</v>
      </c>
    </row>
    <row r="701" spans="1:24" x14ac:dyDescent="0.2">
      <c r="A701">
        <v>102</v>
      </c>
      <c r="B701">
        <v>5</v>
      </c>
      <c r="C701">
        <v>42199</v>
      </c>
      <c r="D701">
        <v>696676</v>
      </c>
      <c r="E701">
        <v>46944</v>
      </c>
      <c r="F701" t="str">
        <f t="array" ref="F701">INDEX(Bd_VENTILATIONS!$G:$G,MATCH(Tab_SuiviOF[[#This Row],[REFERENCE]]&amp;Tab_SuiviOF[[#This Row],[BLNO]],Bd_VENTILATIONS!$F:$F&amp;Bd_VENTILATIONS!$D:$D,0))</f>
        <v>A100M02-1</v>
      </c>
      <c r="G701" t="str">
        <f>IFERROR(MID(Tab_SuiviOF[[#This Row],[LOT]],1,SEARCH("-",Tab_SuiviOF[[#This Row],[LOT]])-1),Tab_SuiviOF[[#This Row],[LOT]])</f>
        <v>A100M02</v>
      </c>
      <c r="H701" t="s">
        <v>703</v>
      </c>
      <c r="I701" t="str">
        <f>INDEX(Bd_PF!$E:$E,MATCH(Tab_SuiviOF[[#This Row],[REFERENCE]],Bd_PF!$C:$C,0))</f>
        <v>Entremets parfum praliné - sac 1 kg - "Cookalim"</v>
      </c>
      <c r="J701" t="str">
        <f>INDEX(Bd_PF!$D:$D,MATCH(Tab_SuiviOF[[#This Row],[REFERENCE]],Bd_PF!$C:$C,0))</f>
        <v>SF01057</v>
      </c>
      <c r="K701" s="4">
        <f>INDEX(Bd_PF!$I:$I,MATCH(Tab_SuiviOF[[#This Row],[REFERENCE]],Bd_PF!$C:$C,0))</f>
        <v>1</v>
      </c>
      <c r="L701" t="str">
        <f>INDEX(Bd_PF!$J:$J,MATCH(Tab_SuiviOF[[#This Row],[REFERENCE]],Bd_PF!$C:$C,0))</f>
        <v>Tecse</v>
      </c>
      <c r="M701" t="str">
        <f>INDEX(Bd_PF!$K:$K,MATCH(Tab_SuiviOF[[#This Row],[REFERENCE]],Bd_PF!$C:$C,0))</f>
        <v>Produit pesé</v>
      </c>
      <c r="N701" s="3">
        <v>43200</v>
      </c>
      <c r="O701" s="3">
        <v>43200</v>
      </c>
      <c r="P701" s="5">
        <f>YEAR(Tab_SuiviOF[[#This Row],[DATEFINREVISEE]])</f>
        <v>2018</v>
      </c>
      <c r="Q701" s="5">
        <f>MONTH(Tab_SuiviOF[[#This Row],[DATEFINREVISEE]])</f>
        <v>4</v>
      </c>
      <c r="R701" s="5">
        <f>WEEKNUM(Tab_SuiviOF[[#This Row],[DATEFINREVISEE]],21)</f>
        <v>15</v>
      </c>
      <c r="S701">
        <v>108</v>
      </c>
      <c r="T701">
        <v>108</v>
      </c>
      <c r="U701">
        <v>103</v>
      </c>
      <c r="V701" s="4">
        <f>Tab_SuiviOF[[#This Row],[QTEBL]]*Tab_SuiviOF[[#This Row],[POIDS NET]]</f>
        <v>103</v>
      </c>
      <c r="W701" s="4">
        <f>IFERROR(INDEX(Bd_MÉLANGES!$I:$I,MATCH('Bd_FABRICATIONS PF'!$G:$G,Bd_MÉLANGES!$J:$J,0)),0)</f>
        <v>108</v>
      </c>
      <c r="X701" s="4">
        <f>IFERROR(INDEX(Bd_MÉLANGES!$K:$K,MATCH(Tab_SuiviOF[[#This Row],[LOT A PRENDRE EN COMPTE]],Bd_MÉLANGES!$J:$J,0)),0)</f>
        <v>107.99000000000001</v>
      </c>
    </row>
    <row r="702" spans="1:24" hidden="1" x14ac:dyDescent="0.2">
      <c r="A702">
        <v>102</v>
      </c>
      <c r="B702">
        <v>5</v>
      </c>
      <c r="C702">
        <v>42258</v>
      </c>
      <c r="D702">
        <v>697299</v>
      </c>
      <c r="E702">
        <v>46928</v>
      </c>
      <c r="F702" t="str">
        <f t="array" ref="F702">INDEX(Bd_VENTILATIONS!$G:$G,MATCH(Tab_SuiviOF[[#This Row],[REFERENCE]]&amp;Tab_SuiviOF[[#This Row],[BLNO]],Bd_VENTILATIONS!$F:$F&amp;Bd_VENTILATIONS!$D:$D,0))</f>
        <v>A099M03-1</v>
      </c>
      <c r="G702" t="str">
        <f>IFERROR(MID(Tab_SuiviOF[[#This Row],[LOT]],1,SEARCH("-",Tab_SuiviOF[[#This Row],[LOT]])-1),Tab_SuiviOF[[#This Row],[LOT]])</f>
        <v>A099M03</v>
      </c>
      <c r="H702" t="s">
        <v>1154</v>
      </c>
      <c r="I702" t="str">
        <f>INDEX(Bd_PF!$E:$E,MATCH(Tab_SuiviOF[[#This Row],[REFERENCE]],Bd_PF!$C:$C,0))</f>
        <v>Céréal'nut HP+ saveur biscuit bte 900 g (ALLERGENES)</v>
      </c>
      <c r="J702" t="str">
        <f>INDEX(Bd_PF!$D:$D,MATCH(Tab_SuiviOF[[#This Row],[REFERENCE]],Bd_PF!$C:$C,0))</f>
        <v>SF01220</v>
      </c>
      <c r="K702" s="4">
        <f>INDEX(Bd_PF!$I:$I,MATCH(Tab_SuiviOF[[#This Row],[REFERENCE]],Bd_PF!$C:$C,0))</f>
        <v>0.9</v>
      </c>
      <c r="L702" t="str">
        <f>INDEX(Bd_PF!$J:$J,MATCH(Tab_SuiviOF[[#This Row],[REFERENCE]],Bd_PF!$C:$C,0))</f>
        <v>OTS</v>
      </c>
      <c r="M702" t="str">
        <f>INDEX(Bd_PF!$K:$K,MATCH(Tab_SuiviOF[[#This Row],[REFERENCE]],Bd_PF!$C:$C,0))</f>
        <v>Produit pesé</v>
      </c>
      <c r="N702" s="3">
        <v>43200</v>
      </c>
      <c r="O702" s="3">
        <v>43200</v>
      </c>
      <c r="P702" s="5">
        <f>YEAR(Tab_SuiviOF[[#This Row],[DATEFINREVISEE]])</f>
        <v>2018</v>
      </c>
      <c r="Q702" s="5">
        <f>MONTH(Tab_SuiviOF[[#This Row],[DATEFINREVISEE]])</f>
        <v>4</v>
      </c>
      <c r="R702" s="5">
        <f>WEEKNUM(Tab_SuiviOF[[#This Row],[DATEFINREVISEE]],21)</f>
        <v>15</v>
      </c>
      <c r="S702">
        <v>756</v>
      </c>
      <c r="T702">
        <v>756</v>
      </c>
      <c r="U702">
        <v>755</v>
      </c>
      <c r="V702" s="4">
        <f>Tab_SuiviOF[[#This Row],[QTEBL]]*Tab_SuiviOF[[#This Row],[POIDS NET]]</f>
        <v>679.5</v>
      </c>
      <c r="W702" s="4">
        <f>IFERROR(INDEX(Bd_MÉLANGES!$I:$I,MATCH('Bd_FABRICATIONS PF'!$G:$G,Bd_MÉLANGES!$J:$J,0)),0)</f>
        <v>684.3</v>
      </c>
      <c r="X702" s="4">
        <f>IFERROR(INDEX(Bd_MÉLANGES!$K:$K,MATCH(Tab_SuiviOF[[#This Row],[LOT A PRENDRE EN COMPTE]],Bd_MÉLANGES!$J:$J,0)),0)</f>
        <v>681.0200000000001</v>
      </c>
    </row>
    <row r="703" spans="1:24" hidden="1" x14ac:dyDescent="0.2">
      <c r="A703">
        <v>102</v>
      </c>
      <c r="B703">
        <v>5</v>
      </c>
      <c r="C703">
        <v>42308</v>
      </c>
      <c r="D703">
        <v>698095</v>
      </c>
      <c r="E703">
        <v>46943</v>
      </c>
      <c r="F703" t="str">
        <f t="array" ref="F703">INDEX(Bd_VENTILATIONS!$G:$G,MATCH(Tab_SuiviOF[[#This Row],[REFERENCE]]&amp;Tab_SuiviOF[[#This Row],[BLNO]],Bd_VENTILATIONS!$F:$F&amp;Bd_VENTILATIONS!$D:$D,0))</f>
        <v>A099MR04-1</v>
      </c>
      <c r="G703" t="str">
        <f>IFERROR(MID(Tab_SuiviOF[[#This Row],[LOT]],1,SEARCH("-",Tab_SuiviOF[[#This Row],[LOT]])-1),Tab_SuiviOF[[#This Row],[LOT]])</f>
        <v>A099MR04</v>
      </c>
      <c r="H703" t="s">
        <v>1152</v>
      </c>
      <c r="I703" t="str">
        <f>INDEX(Bd_PF!$E:$E,MATCH(Tab_SuiviOF[[#This Row],[REFERENCE]],Bd_PF!$C:$C,0))</f>
        <v>Nutridej' céréales saveur praliné 900 g (ALLERGENES)</v>
      </c>
      <c r="J703" t="str">
        <f>INDEX(Bd_PF!$D:$D,MATCH(Tab_SuiviOF[[#This Row],[REFERENCE]],Bd_PF!$C:$C,0))</f>
        <v>SF01224</v>
      </c>
      <c r="K703" s="4">
        <f>INDEX(Bd_PF!$I:$I,MATCH(Tab_SuiviOF[[#This Row],[REFERENCE]],Bd_PF!$C:$C,0))</f>
        <v>0.9</v>
      </c>
      <c r="L703" t="str">
        <f>INDEX(Bd_PF!$J:$J,MATCH(Tab_SuiviOF[[#This Row],[REFERENCE]],Bd_PF!$C:$C,0))</f>
        <v>OTS</v>
      </c>
      <c r="M703" t="str">
        <f>INDEX(Bd_PF!$K:$K,MATCH(Tab_SuiviOF[[#This Row],[REFERENCE]],Bd_PF!$C:$C,0))</f>
        <v>Produit pesé</v>
      </c>
      <c r="N703" s="3">
        <v>43200</v>
      </c>
      <c r="O703" s="3">
        <v>43200</v>
      </c>
      <c r="P703" s="5">
        <f>YEAR(Tab_SuiviOF[[#This Row],[DATEFINREVISEE]])</f>
        <v>2018</v>
      </c>
      <c r="Q703" s="5">
        <f>MONTH(Tab_SuiviOF[[#This Row],[DATEFINREVISEE]])</f>
        <v>4</v>
      </c>
      <c r="R703" s="5">
        <f>WEEKNUM(Tab_SuiviOF[[#This Row],[DATEFINREVISEE]],21)</f>
        <v>15</v>
      </c>
      <c r="S703">
        <v>21</v>
      </c>
      <c r="T703">
        <v>21</v>
      </c>
      <c r="U703">
        <v>21</v>
      </c>
      <c r="V703" s="4">
        <f>Tab_SuiviOF[[#This Row],[QTEBL]]*Tab_SuiviOF[[#This Row],[POIDS NET]]</f>
        <v>18.900000000000002</v>
      </c>
      <c r="W703" s="4">
        <v>19</v>
      </c>
      <c r="X703" s="4">
        <v>19</v>
      </c>
    </row>
    <row r="704" spans="1:24" hidden="1" x14ac:dyDescent="0.2">
      <c r="A704">
        <v>102</v>
      </c>
      <c r="B704">
        <v>5</v>
      </c>
      <c r="C704">
        <v>42089</v>
      </c>
      <c r="D704">
        <v>695370</v>
      </c>
      <c r="E704">
        <v>46956</v>
      </c>
      <c r="F704" t="str">
        <f t="array" ref="F704">INDEX(Bd_VENTILATIONS!$G:$G,MATCH(Tab_SuiviOF[[#This Row],[REFERENCE]]&amp;Tab_SuiviOF[[#This Row],[BLNO]],Bd_VENTILATIONS!$F:$F&amp;Bd_VENTILATIONS!$D:$D,0))</f>
        <v>A094M02-1</v>
      </c>
      <c r="G704" t="str">
        <f>IFERROR(MID(Tab_SuiviOF[[#This Row],[LOT]],1,SEARCH("-",Tab_SuiviOF[[#This Row],[LOT]])-1),Tab_SuiviOF[[#This Row],[LOT]])</f>
        <v>A094M02</v>
      </c>
      <c r="H704" t="s">
        <v>468</v>
      </c>
      <c r="I704" t="str">
        <f>INDEX(Bd_PF!$E:$E,MATCH(Tab_SuiviOF[[#This Row],[REFERENCE]],Bd_PF!$C:$C,0))</f>
        <v>Bouillon de volaille 1 kg  "Nutrisens Performance"</v>
      </c>
      <c r="J704" t="str">
        <f>INDEX(Bd_PF!$D:$D,MATCH(Tab_SuiviOF[[#This Row],[REFERENCE]],Bd_PF!$C:$C,0))</f>
        <v>SF01313</v>
      </c>
      <c r="K704" s="4">
        <f>INDEX(Bd_PF!$I:$I,MATCH(Tab_SuiviOF[[#This Row],[REFERENCE]],Bd_PF!$C:$C,0))</f>
        <v>1</v>
      </c>
      <c r="L704" t="str">
        <f>INDEX(Bd_PF!$J:$J,MATCH(Tab_SuiviOF[[#This Row],[REFERENCE]],Bd_PF!$C:$C,0))</f>
        <v>OTS</v>
      </c>
      <c r="M704" t="str">
        <f>INDEX(Bd_PF!$K:$K,MATCH(Tab_SuiviOF[[#This Row],[REFERENCE]],Bd_PF!$C:$C,0))</f>
        <v>Produit pesé</v>
      </c>
      <c r="N704" s="3">
        <v>43201</v>
      </c>
      <c r="O704" s="3">
        <v>43201</v>
      </c>
      <c r="P704" s="5">
        <f>YEAR(Tab_SuiviOF[[#This Row],[DATEFINREVISEE]])</f>
        <v>2018</v>
      </c>
      <c r="Q704" s="5">
        <f>MONTH(Tab_SuiviOF[[#This Row],[DATEFINREVISEE]])</f>
        <v>4</v>
      </c>
      <c r="R704" s="5">
        <f>WEEKNUM(Tab_SuiviOF[[#This Row],[DATEFINREVISEE]],21)</f>
        <v>15</v>
      </c>
      <c r="S704">
        <v>648</v>
      </c>
      <c r="T704">
        <v>648</v>
      </c>
      <c r="U704">
        <v>643</v>
      </c>
      <c r="V704" s="4">
        <f>Tab_SuiviOF[[#This Row],[QTEBL]]*Tab_SuiviOF[[#This Row],[POIDS NET]]</f>
        <v>643</v>
      </c>
      <c r="W704" s="4">
        <f>IFERROR(INDEX(Bd_MÉLANGES!$I:$I,MATCH('Bd_FABRICATIONS PF'!$G:$G,Bd_MÉLANGES!$J:$J,0)),0)</f>
        <v>648.70000000000005</v>
      </c>
      <c r="X704" s="4">
        <f>IFERROR(INDEX(Bd_MÉLANGES!$K:$K,MATCH(Tab_SuiviOF[[#This Row],[LOT A PRENDRE EN COMPTE]],Bd_MÉLANGES!$J:$J,0)),0)</f>
        <v>648</v>
      </c>
    </row>
    <row r="705" spans="1:24" hidden="1" x14ac:dyDescent="0.2">
      <c r="A705">
        <v>102</v>
      </c>
      <c r="B705">
        <v>5</v>
      </c>
      <c r="C705">
        <v>42134</v>
      </c>
      <c r="D705">
        <v>695969</v>
      </c>
      <c r="E705">
        <v>46959</v>
      </c>
      <c r="F705" t="str">
        <f t="array" ref="F705">INDEX(Bd_VENTILATIONS!$G:$G,MATCH(Tab_SuiviOF[[#This Row],[REFERENCE]]&amp;Tab_SuiviOF[[#This Row],[BLNO]],Bd_VENTILATIONS!$F:$F&amp;Bd_VENTILATIONS!$D:$D,0))</f>
        <v>A100M04-6</v>
      </c>
      <c r="G705" t="str">
        <f>IFERROR(MID(Tab_SuiviOF[[#This Row],[LOT]],1,SEARCH("-",Tab_SuiviOF[[#This Row],[LOT]])-1),Tab_SuiviOF[[#This Row],[LOT]])</f>
        <v>A100M04</v>
      </c>
      <c r="H705" t="s">
        <v>47</v>
      </c>
      <c r="I705" t="str">
        <f>INDEX(Bd_PF!$E:$E,MATCH(Tab_SuiviOF[[#This Row],[REFERENCE]],Bd_PF!$C:$C,0))</f>
        <v>Fonds brun lié SANS GLUTAMATE 600G "BRAKE"</v>
      </c>
      <c r="J705" t="str">
        <f>INDEX(Bd_PF!$D:$D,MATCH(Tab_SuiviOF[[#This Row],[REFERENCE]],Bd_PF!$C:$C,0))</f>
        <v>SF01385</v>
      </c>
      <c r="K705" s="4">
        <f>INDEX(Bd_PF!$I:$I,MATCH(Tab_SuiviOF[[#This Row],[REFERENCE]],Bd_PF!$C:$C,0))</f>
        <v>0.6</v>
      </c>
      <c r="L705" t="str">
        <f>INDEX(Bd_PF!$J:$J,MATCH(Tab_SuiviOF[[#This Row],[REFERENCE]],Bd_PF!$C:$C,0))</f>
        <v>Boite plastique</v>
      </c>
      <c r="M705" t="str">
        <f>INDEX(Bd_PF!$K:$K,MATCH(Tab_SuiviOF[[#This Row],[REFERENCE]],Bd_PF!$C:$C,0))</f>
        <v>Produit pesé</v>
      </c>
      <c r="N705" s="3">
        <v>43201</v>
      </c>
      <c r="O705" s="3">
        <v>43201</v>
      </c>
      <c r="P705" s="5">
        <f>YEAR(Tab_SuiviOF[[#This Row],[DATEFINREVISEE]])</f>
        <v>2018</v>
      </c>
      <c r="Q705" s="5">
        <f>MONTH(Tab_SuiviOF[[#This Row],[DATEFINREVISEE]])</f>
        <v>4</v>
      </c>
      <c r="R705" s="5">
        <f>WEEKNUM(Tab_SuiviOF[[#This Row],[DATEFINREVISEE]],21)</f>
        <v>15</v>
      </c>
      <c r="S705">
        <v>1152</v>
      </c>
      <c r="T705">
        <v>1152</v>
      </c>
      <c r="U705">
        <v>1151</v>
      </c>
      <c r="V705" s="4">
        <f>Tab_SuiviOF[[#This Row],[QTEBL]]*Tab_SuiviOF[[#This Row],[POIDS NET]]</f>
        <v>690.6</v>
      </c>
      <c r="W705" s="4">
        <f>IFERROR(INDEX(Bd_MÉLANGES!$I:$I,MATCH('Bd_FABRICATIONS PF'!$G:$G,Bd_MÉLANGES!$J:$J,0)),0)</f>
        <v>693.3</v>
      </c>
      <c r="X705" s="4">
        <f>IFERROR(INDEX(Bd_MÉLANGES!$K:$K,MATCH(Tab_SuiviOF[[#This Row],[LOT A PRENDRE EN COMPTE]],Bd_MÉLANGES!$J:$J,0)),0)</f>
        <v>691.19000000000017</v>
      </c>
    </row>
    <row r="706" spans="1:24" hidden="1" x14ac:dyDescent="0.2">
      <c r="A706">
        <v>102</v>
      </c>
      <c r="B706">
        <v>5</v>
      </c>
      <c r="C706">
        <v>42138</v>
      </c>
      <c r="D706">
        <v>696029</v>
      </c>
      <c r="E706">
        <v>46965</v>
      </c>
      <c r="F706" t="str">
        <f t="array" ref="F706">INDEX(Bd_VENTILATIONS!$G:$G,MATCH(Tab_SuiviOF[[#This Row],[REFERENCE]]&amp;Tab_SuiviOF[[#This Row],[BLNO]],Bd_VENTILATIONS!$F:$F&amp;Bd_VENTILATIONS!$D:$D,0))</f>
        <v>A101M02-5</v>
      </c>
      <c r="G706" t="str">
        <f>IFERROR(MID(Tab_SuiviOF[[#This Row],[LOT]],1,SEARCH("-",Tab_SuiviOF[[#This Row],[LOT]])-1),Tab_SuiviOF[[#This Row],[LOT]])</f>
        <v>A101M02</v>
      </c>
      <c r="H706" t="s">
        <v>73</v>
      </c>
      <c r="I706" t="str">
        <f>INDEX(Bd_PF!$E:$E,MATCH(Tab_SuiviOF[[#This Row],[REFERENCE]],Bd_PF!$C:$C,0))</f>
        <v>Jus de veau lié  SANS GLUTAMATE 600G "BRAKE"</v>
      </c>
      <c r="J706" t="str">
        <f>INDEX(Bd_PF!$D:$D,MATCH(Tab_SuiviOF[[#This Row],[REFERENCE]],Bd_PF!$C:$C,0))</f>
        <v>SF01430</v>
      </c>
      <c r="K706" s="4">
        <f>INDEX(Bd_PF!$I:$I,MATCH(Tab_SuiviOF[[#This Row],[REFERENCE]],Bd_PF!$C:$C,0))</f>
        <v>0.6</v>
      </c>
      <c r="L706" t="str">
        <f>INDEX(Bd_PF!$J:$J,MATCH(Tab_SuiviOF[[#This Row],[REFERENCE]],Bd_PF!$C:$C,0))</f>
        <v>Boite plastique</v>
      </c>
      <c r="M706" t="str">
        <f>INDEX(Bd_PF!$K:$K,MATCH(Tab_SuiviOF[[#This Row],[REFERENCE]],Bd_PF!$C:$C,0))</f>
        <v>Produit pesé</v>
      </c>
      <c r="N706" s="3">
        <v>43201</v>
      </c>
      <c r="O706" s="3">
        <v>43201</v>
      </c>
      <c r="P706" s="5">
        <f>YEAR(Tab_SuiviOF[[#This Row],[DATEFINREVISEE]])</f>
        <v>2018</v>
      </c>
      <c r="Q706" s="5">
        <f>MONTH(Tab_SuiviOF[[#This Row],[DATEFINREVISEE]])</f>
        <v>4</v>
      </c>
      <c r="R706" s="5">
        <f>WEEKNUM(Tab_SuiviOF[[#This Row],[DATEFINREVISEE]],21)</f>
        <v>15</v>
      </c>
      <c r="S706">
        <v>528</v>
      </c>
      <c r="T706">
        <v>528</v>
      </c>
      <c r="U706">
        <v>530</v>
      </c>
      <c r="V706" s="4">
        <f>Tab_SuiviOF[[#This Row],[QTEBL]]*Tab_SuiviOF[[#This Row],[POIDS NET]]</f>
        <v>318</v>
      </c>
      <c r="W706" s="4">
        <f>IFERROR(INDEX(Bd_MÉLANGES!$I:$I,MATCH('Bd_FABRICATIONS PF'!$G:$G,Bd_MÉLANGES!$J:$J,0)),0)</f>
        <v>319.3</v>
      </c>
      <c r="X706" s="4">
        <f>IFERROR(INDEX(Bd_MÉLANGES!$K:$K,MATCH(Tab_SuiviOF[[#This Row],[LOT A PRENDRE EN COMPTE]],Bd_MÉLANGES!$J:$J,0)),0)</f>
        <v>316.82000000000005</v>
      </c>
    </row>
    <row r="707" spans="1:24" hidden="1" x14ac:dyDescent="0.2">
      <c r="A707">
        <v>102</v>
      </c>
      <c r="B707">
        <v>5</v>
      </c>
      <c r="C707">
        <v>42154</v>
      </c>
      <c r="D707">
        <v>696209</v>
      </c>
      <c r="E707">
        <v>46958</v>
      </c>
      <c r="F707" t="str">
        <f t="array" ref="F707">INDEX(Bd_VENTILATIONS!$G:$G,MATCH(Tab_SuiviOF[[#This Row],[REFERENCE]]&amp;Tab_SuiviOF[[#This Row],[BLNO]],Bd_VENTILATIONS!$F:$F&amp;Bd_VENTILATIONS!$D:$D,0))</f>
        <v>A101M04-1</v>
      </c>
      <c r="G707" t="str">
        <f>IFERROR(MID(Tab_SuiviOF[[#This Row],[LOT]],1,SEARCH("-",Tab_SuiviOF[[#This Row],[LOT]])-1),Tab_SuiviOF[[#This Row],[LOT]])</f>
        <v>A101M04</v>
      </c>
      <c r="H707" t="s">
        <v>590</v>
      </c>
      <c r="I707" t="str">
        <f>INDEX(Bd_PF!$E:$E,MATCH(Tab_SuiviOF[[#This Row],[REFERENCE]],Bd_PF!$C:$C,0))</f>
        <v>Bouillon de boeuf boite 1 kg Cookalim</v>
      </c>
      <c r="J707" t="str">
        <f>INDEX(Bd_PF!$D:$D,MATCH(Tab_SuiviOF[[#This Row],[REFERENCE]],Bd_PF!$C:$C,0))</f>
        <v>SF00855</v>
      </c>
      <c r="K707" s="4">
        <f>INDEX(Bd_PF!$I:$I,MATCH(Tab_SuiviOF[[#This Row],[REFERENCE]],Bd_PF!$C:$C,0))</f>
        <v>1</v>
      </c>
      <c r="L707" t="str">
        <f>INDEX(Bd_PF!$J:$J,MATCH(Tab_SuiviOF[[#This Row],[REFERENCE]],Bd_PF!$C:$C,0))</f>
        <v>OTS</v>
      </c>
      <c r="M707" t="str">
        <f>INDEX(Bd_PF!$K:$K,MATCH(Tab_SuiviOF[[#This Row],[REFERENCE]],Bd_PF!$C:$C,0))</f>
        <v>Produit pesé</v>
      </c>
      <c r="N707" s="3">
        <v>43201</v>
      </c>
      <c r="O707" s="3">
        <v>43201</v>
      </c>
      <c r="P707" s="5">
        <f>YEAR(Tab_SuiviOF[[#This Row],[DATEFINREVISEE]])</f>
        <v>2018</v>
      </c>
      <c r="Q707" s="5">
        <f>MONTH(Tab_SuiviOF[[#This Row],[DATEFINREVISEE]])</f>
        <v>4</v>
      </c>
      <c r="R707" s="5">
        <f>WEEKNUM(Tab_SuiviOF[[#This Row],[DATEFINREVISEE]],21)</f>
        <v>15</v>
      </c>
      <c r="S707">
        <v>180</v>
      </c>
      <c r="T707">
        <v>180</v>
      </c>
      <c r="U707">
        <v>179</v>
      </c>
      <c r="V707" s="4">
        <f>Tab_SuiviOF[[#This Row],[QTEBL]]*Tab_SuiviOF[[#This Row],[POIDS NET]]</f>
        <v>179</v>
      </c>
      <c r="W707" s="4">
        <f>IFERROR(INDEX(Bd_MÉLANGES!$I:$I,MATCH('Bd_FABRICATIONS PF'!$G:$G,Bd_MÉLANGES!$J:$J,0)),0)</f>
        <v>180.3</v>
      </c>
      <c r="X707" s="4">
        <f>IFERROR(INDEX(Bd_MÉLANGES!$K:$K,MATCH(Tab_SuiviOF[[#This Row],[LOT A PRENDRE EN COMPTE]],Bd_MÉLANGES!$J:$J,0)),0)</f>
        <v>180.00000000000003</v>
      </c>
    </row>
    <row r="708" spans="1:24" hidden="1" x14ac:dyDescent="0.2">
      <c r="A708">
        <v>102</v>
      </c>
      <c r="B708">
        <v>5</v>
      </c>
      <c r="C708">
        <v>42183</v>
      </c>
      <c r="D708">
        <v>696544</v>
      </c>
      <c r="E708">
        <v>46964</v>
      </c>
      <c r="F708" t="str">
        <f t="array" ref="F708">INDEX(Bd_VENTILATIONS!$G:$G,MATCH(Tab_SuiviOF[[#This Row],[REFERENCE]]&amp;Tab_SuiviOF[[#This Row],[BLNO]],Bd_VENTILATIONS!$F:$F&amp;Bd_VENTILATIONS!$D:$D,0))</f>
        <v>A101M03-1</v>
      </c>
      <c r="G708" t="str">
        <f>IFERROR(MID(Tab_SuiviOF[[#This Row],[LOT]],1,SEARCH("-",Tab_SuiviOF[[#This Row],[LOT]])-1),Tab_SuiviOF[[#This Row],[LOT]])</f>
        <v>A101M03</v>
      </c>
      <c r="H708" t="s">
        <v>506</v>
      </c>
      <c r="I708" t="str">
        <f>INDEX(Bd_PF!$E:$E,MATCH(Tab_SuiviOF[[#This Row],[REFERENCE]],Bd_PF!$C:$C,0))</f>
        <v>Jus de poulet bte 1kg "NUTRISENS PERFORMANCE"</v>
      </c>
      <c r="J708" t="str">
        <f>INDEX(Bd_PF!$D:$D,MATCH(Tab_SuiviOF[[#This Row],[REFERENCE]],Bd_PF!$C:$C,0))</f>
        <v>SF01335</v>
      </c>
      <c r="K708" s="4">
        <f>INDEX(Bd_PF!$I:$I,MATCH(Tab_SuiviOF[[#This Row],[REFERENCE]],Bd_PF!$C:$C,0))</f>
        <v>1</v>
      </c>
      <c r="L708" t="str">
        <f>INDEX(Bd_PF!$J:$J,MATCH(Tab_SuiviOF[[#This Row],[REFERENCE]],Bd_PF!$C:$C,0))</f>
        <v>OTS</v>
      </c>
      <c r="M708" t="str">
        <f>INDEX(Bd_PF!$K:$K,MATCH(Tab_SuiviOF[[#This Row],[REFERENCE]],Bd_PF!$C:$C,0))</f>
        <v>Produit pesé</v>
      </c>
      <c r="N708" s="3">
        <v>43201</v>
      </c>
      <c r="O708" s="3">
        <v>43201</v>
      </c>
      <c r="P708" s="5">
        <f>YEAR(Tab_SuiviOF[[#This Row],[DATEFINREVISEE]])</f>
        <v>2018</v>
      </c>
      <c r="Q708" s="5">
        <f>MONTH(Tab_SuiviOF[[#This Row],[DATEFINREVISEE]])</f>
        <v>4</v>
      </c>
      <c r="R708" s="5">
        <f>WEEKNUM(Tab_SuiviOF[[#This Row],[DATEFINREVISEE]],21)</f>
        <v>15</v>
      </c>
      <c r="S708">
        <v>108</v>
      </c>
      <c r="T708">
        <v>108</v>
      </c>
      <c r="U708">
        <v>108</v>
      </c>
      <c r="V708" s="4">
        <f>Tab_SuiviOF[[#This Row],[QTEBL]]*Tab_SuiviOF[[#This Row],[POIDS NET]]</f>
        <v>108</v>
      </c>
      <c r="W708" s="4">
        <f>IFERROR(INDEX(Bd_MÉLANGES!$I:$I,MATCH('Bd_FABRICATIONS PF'!$G:$G,Bd_MÉLANGES!$J:$J,0)),0)</f>
        <v>108</v>
      </c>
      <c r="X708" s="4">
        <f>IFERROR(INDEX(Bd_MÉLANGES!$K:$K,MATCH(Tab_SuiviOF[[#This Row],[LOT A PRENDRE EN COMPTE]],Bd_MÉLANGES!$J:$J,0)),0)</f>
        <v>108</v>
      </c>
    </row>
    <row r="709" spans="1:24" x14ac:dyDescent="0.2">
      <c r="A709">
        <v>102</v>
      </c>
      <c r="B709">
        <v>5</v>
      </c>
      <c r="C709">
        <v>42185</v>
      </c>
      <c r="D709">
        <v>696562</v>
      </c>
      <c r="E709">
        <v>46957</v>
      </c>
      <c r="F709" t="str">
        <f t="array" ref="F709">INDEX(Bd_VENTILATIONS!$G:$G,MATCH(Tab_SuiviOF[[#This Row],[REFERENCE]]&amp;Tab_SuiviOF[[#This Row],[BLNO]],Bd_VENTILATIONS!$F:$F&amp;Bd_VENTILATIONS!$D:$D,0))</f>
        <v>A101M01-2</v>
      </c>
      <c r="G709" t="str">
        <f>IFERROR(MID(Tab_SuiviOF[[#This Row],[LOT]],1,SEARCH("-",Tab_SuiviOF[[#This Row],[LOT]])-1),Tab_SuiviOF[[#This Row],[LOT]])</f>
        <v>A101M01</v>
      </c>
      <c r="H709" t="s">
        <v>584</v>
      </c>
      <c r="I709" t="str">
        <f>INDEX(Bd_PF!$E:$E,MATCH(Tab_SuiviOF[[#This Row],[REFERENCE]],Bd_PF!$C:$C,0))</f>
        <v>Velouté d'asperge 1Kg  "NUTRISENS PERFORMANCE"</v>
      </c>
      <c r="J709" t="str">
        <f>INDEX(Bd_PF!$D:$D,MATCH(Tab_SuiviOF[[#This Row],[REFERENCE]],Bd_PF!$C:$C,0))</f>
        <v>SF01426</v>
      </c>
      <c r="K709" s="4">
        <f>INDEX(Bd_PF!$I:$I,MATCH(Tab_SuiviOF[[#This Row],[REFERENCE]],Bd_PF!$C:$C,0))</f>
        <v>1</v>
      </c>
      <c r="L709" t="str">
        <f>INDEX(Bd_PF!$J:$J,MATCH(Tab_SuiviOF[[#This Row],[REFERENCE]],Bd_PF!$C:$C,0))</f>
        <v>Tecse</v>
      </c>
      <c r="M709" t="str">
        <f>INDEX(Bd_PF!$K:$K,MATCH(Tab_SuiviOF[[#This Row],[REFERENCE]],Bd_PF!$C:$C,0))</f>
        <v>Produit pesé</v>
      </c>
      <c r="N709" s="3">
        <v>43201</v>
      </c>
      <c r="O709" s="3">
        <v>43201</v>
      </c>
      <c r="P709" s="5">
        <f>YEAR(Tab_SuiviOF[[#This Row],[DATEFINREVISEE]])</f>
        <v>2018</v>
      </c>
      <c r="Q709" s="5">
        <f>MONTH(Tab_SuiviOF[[#This Row],[DATEFINREVISEE]])</f>
        <v>4</v>
      </c>
      <c r="R709" s="5">
        <f>WEEKNUM(Tab_SuiviOF[[#This Row],[DATEFINREVISEE]],21)</f>
        <v>15</v>
      </c>
      <c r="S709">
        <v>144</v>
      </c>
      <c r="T709">
        <v>144</v>
      </c>
      <c r="U709">
        <v>137</v>
      </c>
      <c r="V709" s="4">
        <f>Tab_SuiviOF[[#This Row],[QTEBL]]*Tab_SuiviOF[[#This Row],[POIDS NET]]</f>
        <v>137</v>
      </c>
      <c r="W709" s="4">
        <f>IFERROR(INDEX(Bd_MÉLANGES!$I:$I,MATCH('Bd_FABRICATIONS PF'!$G:$G,Bd_MÉLANGES!$J:$J,0)),0)</f>
        <v>144.1</v>
      </c>
      <c r="X709" s="4">
        <f>IFERROR(INDEX(Bd_MÉLANGES!$K:$K,MATCH(Tab_SuiviOF[[#This Row],[LOT A PRENDRE EN COMPTE]],Bd_MÉLANGES!$J:$J,0)),0)</f>
        <v>143.99</v>
      </c>
    </row>
    <row r="710" spans="1:24" hidden="1" x14ac:dyDescent="0.2">
      <c r="A710">
        <v>102</v>
      </c>
      <c r="B710">
        <v>5</v>
      </c>
      <c r="C710">
        <v>42215</v>
      </c>
      <c r="D710">
        <v>696910</v>
      </c>
      <c r="E710">
        <v>46952</v>
      </c>
      <c r="F710" t="str">
        <f t="array" ref="F710">INDEX(Bd_VENTILATIONS!$G:$G,MATCH(Tab_SuiviOF[[#This Row],[REFERENCE]]&amp;Tab_SuiviOF[[#This Row],[BLNO]],Bd_VENTILATIONS!$F:$F&amp;Bd_VENTILATIONS!$D:$D,0))</f>
        <v>A100M03-1</v>
      </c>
      <c r="G710" t="str">
        <f>IFERROR(MID(Tab_SuiviOF[[#This Row],[LOT]],1,SEARCH("-",Tab_SuiviOF[[#This Row],[LOT]])-1),Tab_SuiviOF[[#This Row],[LOT]])</f>
        <v>A100M03</v>
      </c>
      <c r="H710" t="s">
        <v>592</v>
      </c>
      <c r="I710" t="str">
        <f>INDEX(Bd_PF!$E:$E,MATCH(Tab_SuiviOF[[#This Row],[REFERENCE]],Bd_PF!$C:$C,0))</f>
        <v>Bouillon de volaille boite 1 kg Cookalim</v>
      </c>
      <c r="J710" t="str">
        <f>INDEX(Bd_PF!$D:$D,MATCH(Tab_SuiviOF[[#This Row],[REFERENCE]],Bd_PF!$C:$C,0))</f>
        <v>SF00857</v>
      </c>
      <c r="K710" s="4">
        <f>INDEX(Bd_PF!$I:$I,MATCH(Tab_SuiviOF[[#This Row],[REFERENCE]],Bd_PF!$C:$C,0))</f>
        <v>1</v>
      </c>
      <c r="L710" t="str">
        <f>INDEX(Bd_PF!$J:$J,MATCH(Tab_SuiviOF[[#This Row],[REFERENCE]],Bd_PF!$C:$C,0))</f>
        <v>OTS</v>
      </c>
      <c r="M710" t="str">
        <f>INDEX(Bd_PF!$K:$K,MATCH(Tab_SuiviOF[[#This Row],[REFERENCE]],Bd_PF!$C:$C,0))</f>
        <v>Produit pesé</v>
      </c>
      <c r="N710" s="3">
        <v>43200</v>
      </c>
      <c r="O710" s="3">
        <v>43201</v>
      </c>
      <c r="P710" s="5">
        <f>YEAR(Tab_SuiviOF[[#This Row],[DATEFINREVISEE]])</f>
        <v>2018</v>
      </c>
      <c r="Q710" s="5">
        <f>MONTH(Tab_SuiviOF[[#This Row],[DATEFINREVISEE]])</f>
        <v>4</v>
      </c>
      <c r="R710" s="5">
        <f>WEEKNUM(Tab_SuiviOF[[#This Row],[DATEFINREVISEE]],21)</f>
        <v>15</v>
      </c>
      <c r="S710">
        <v>390</v>
      </c>
      <c r="T710">
        <v>390</v>
      </c>
      <c r="U710">
        <v>384</v>
      </c>
      <c r="V710" s="4">
        <f>Tab_SuiviOF[[#This Row],[QTEBL]]*Tab_SuiviOF[[#This Row],[POIDS NET]]</f>
        <v>384</v>
      </c>
      <c r="W710" s="4">
        <f>IFERROR(INDEX(Bd_MÉLANGES!$I:$I,MATCH('Bd_FABRICATIONS PF'!$G:$G,Bd_MÉLANGES!$J:$J,0)),0)</f>
        <v>390.9</v>
      </c>
      <c r="X710" s="4">
        <f>IFERROR(INDEX(Bd_MÉLANGES!$K:$K,MATCH(Tab_SuiviOF[[#This Row],[LOT A PRENDRE EN COMPTE]],Bd_MÉLANGES!$J:$J,0)),0)</f>
        <v>390.01</v>
      </c>
    </row>
    <row r="711" spans="1:24" hidden="1" x14ac:dyDescent="0.2">
      <c r="A711">
        <v>102</v>
      </c>
      <c r="B711">
        <v>5</v>
      </c>
      <c r="C711">
        <v>42217</v>
      </c>
      <c r="D711">
        <v>696928</v>
      </c>
      <c r="E711">
        <v>46953</v>
      </c>
      <c r="F711" t="str">
        <f t="array" ref="F711">INDEX(Bd_VENTILATIONS!$G:$G,MATCH(Tab_SuiviOF[[#This Row],[REFERENCE]]&amp;Tab_SuiviOF[[#This Row],[BLNO]],Bd_VENTILATIONS!$F:$F&amp;Bd_VENTILATIONS!$D:$D,0))</f>
        <v>A100M06-1</v>
      </c>
      <c r="G711" t="str">
        <f>IFERROR(MID(Tab_SuiviOF[[#This Row],[LOT]],1,SEARCH("-",Tab_SuiviOF[[#This Row],[LOT]])-1),Tab_SuiviOF[[#This Row],[LOT]])</f>
        <v>A100M06</v>
      </c>
      <c r="H711" t="s">
        <v>605</v>
      </c>
      <c r="I711" t="str">
        <f>INDEX(Bd_PF!$E:$E,MATCH(Tab_SuiviOF[[#This Row],[REFERENCE]],Bd_PF!$C:$C,0))</f>
        <v>Jus de veau boite 0kg900 Cookalim</v>
      </c>
      <c r="J711" t="str">
        <f>INDEX(Bd_PF!$D:$D,MATCH(Tab_SuiviOF[[#This Row],[REFERENCE]],Bd_PF!$C:$C,0))</f>
        <v>SF00892</v>
      </c>
      <c r="K711" s="4">
        <f>INDEX(Bd_PF!$I:$I,MATCH(Tab_SuiviOF[[#This Row],[REFERENCE]],Bd_PF!$C:$C,0))</f>
        <v>0.9</v>
      </c>
      <c r="L711" t="str">
        <f>INDEX(Bd_PF!$J:$J,MATCH(Tab_SuiviOF[[#This Row],[REFERENCE]],Bd_PF!$C:$C,0))</f>
        <v>OTS</v>
      </c>
      <c r="M711" t="str">
        <f>INDEX(Bd_PF!$K:$K,MATCH(Tab_SuiviOF[[#This Row],[REFERENCE]],Bd_PF!$C:$C,0))</f>
        <v>Produit pesé</v>
      </c>
      <c r="N711" s="3">
        <v>43201</v>
      </c>
      <c r="O711" s="3">
        <v>43201</v>
      </c>
      <c r="P711" s="5">
        <f>YEAR(Tab_SuiviOF[[#This Row],[DATEFINREVISEE]])</f>
        <v>2018</v>
      </c>
      <c r="Q711" s="5">
        <f>MONTH(Tab_SuiviOF[[#This Row],[DATEFINREVISEE]])</f>
        <v>4</v>
      </c>
      <c r="R711" s="5">
        <f>WEEKNUM(Tab_SuiviOF[[#This Row],[DATEFINREVISEE]],21)</f>
        <v>15</v>
      </c>
      <c r="S711">
        <v>326</v>
      </c>
      <c r="T711">
        <v>326</v>
      </c>
      <c r="U711">
        <v>323</v>
      </c>
      <c r="V711" s="4">
        <f>Tab_SuiviOF[[#This Row],[QTEBL]]*Tab_SuiviOF[[#This Row],[POIDS NET]]</f>
        <v>290.7</v>
      </c>
      <c r="W711" s="4">
        <f>IFERROR(INDEX(Bd_MÉLANGES!$I:$I,MATCH('Bd_FABRICATIONS PF'!$G:$G,Bd_MÉLANGES!$J:$J,0)),0)</f>
        <v>293.5</v>
      </c>
      <c r="X711" s="4">
        <f>IFERROR(INDEX(Bd_MÉLANGES!$K:$K,MATCH(Tab_SuiviOF[[#This Row],[LOT A PRENDRE EN COMPTE]],Bd_MÉLANGES!$J:$J,0)),0)</f>
        <v>293.99</v>
      </c>
    </row>
    <row r="712" spans="1:24" hidden="1" x14ac:dyDescent="0.2">
      <c r="A712">
        <v>102</v>
      </c>
      <c r="B712">
        <v>5</v>
      </c>
      <c r="C712">
        <v>42301</v>
      </c>
      <c r="D712">
        <v>697869</v>
      </c>
      <c r="E712">
        <v>46961</v>
      </c>
      <c r="F712" t="str">
        <f t="array" ref="F712">INDEX(Bd_VENTILATIONS!$G:$G,MATCH(Tab_SuiviOF[[#This Row],[REFERENCE]]&amp;Tab_SuiviOF[[#This Row],[BLNO]],Bd_VENTILATIONS!$F:$F&amp;Bd_VENTILATIONS!$D:$D,0))</f>
        <v>A095M01-8</v>
      </c>
      <c r="G712" t="str">
        <f>IFERROR(MID(Tab_SuiviOF[[#This Row],[LOT]],1,SEARCH("-",Tab_SuiviOF[[#This Row],[LOT]])-1),Tab_SuiviOF[[#This Row],[LOT]])</f>
        <v>A095M01</v>
      </c>
      <c r="H712" t="s">
        <v>715</v>
      </c>
      <c r="I712" t="str">
        <f>INDEX(Bd_PF!$E:$E,MATCH(Tab_SuiviOF[[#This Row],[REFERENCE]],Bd_PF!$C:$C,0))</f>
        <v>Gel clear stick  3,7G</v>
      </c>
      <c r="J712" t="str">
        <f>INDEX(Bd_PF!$D:$D,MATCH(Tab_SuiviOF[[#This Row],[REFERENCE]],Bd_PF!$C:$C,0))</f>
        <v>SF01381</v>
      </c>
      <c r="K712" s="4">
        <f>INDEX(Bd_PF!$I:$I,MATCH(Tab_SuiviOF[[#This Row],[REFERENCE]],Bd_PF!$C:$C,0))</f>
        <v>3.0000000000000001E-3</v>
      </c>
      <c r="L712" t="str">
        <f>INDEX(Bd_PF!$J:$J,MATCH(Tab_SuiviOF[[#This Row],[REFERENCE]],Bd_PF!$C:$C,0))</f>
        <v>Stick</v>
      </c>
      <c r="M712" t="str">
        <f>INDEX(Bd_PF!$K:$K,MATCH(Tab_SuiviOF[[#This Row],[REFERENCE]],Bd_PF!$C:$C,0))</f>
        <v>Produit pesé</v>
      </c>
      <c r="N712" s="3">
        <v>43201</v>
      </c>
      <c r="O712" s="3">
        <v>43201</v>
      </c>
      <c r="P712" s="5">
        <f>YEAR(Tab_SuiviOF[[#This Row],[DATEFINREVISEE]])</f>
        <v>2018</v>
      </c>
      <c r="Q712" s="5">
        <f>MONTH(Tab_SuiviOF[[#This Row],[DATEFINREVISEE]])</f>
        <v>4</v>
      </c>
      <c r="R712" s="5">
        <f>WEEKNUM(Tab_SuiviOF[[#This Row],[DATEFINREVISEE]],21)</f>
        <v>15</v>
      </c>
      <c r="S712">
        <v>5000</v>
      </c>
      <c r="T712">
        <v>5000</v>
      </c>
      <c r="U712">
        <v>2160</v>
      </c>
      <c r="V712" s="4">
        <f>Tab_SuiviOF[[#This Row],[QTEBL]]*Tab_SuiviOF[[#This Row],[POIDS NET]]</f>
        <v>6.48</v>
      </c>
      <c r="W712" s="4">
        <v>9</v>
      </c>
      <c r="X712" s="4">
        <v>9</v>
      </c>
    </row>
    <row r="713" spans="1:24" hidden="1" x14ac:dyDescent="0.2">
      <c r="A713">
        <v>102</v>
      </c>
      <c r="B713">
        <v>5</v>
      </c>
      <c r="C713">
        <v>42302</v>
      </c>
      <c r="D713">
        <v>697998</v>
      </c>
      <c r="E713">
        <v>46963</v>
      </c>
      <c r="F713" t="str">
        <f t="array" ref="F713">INDEX(Bd_VENTILATIONS!$G:$G,MATCH(Tab_SuiviOF[[#This Row],[REFERENCE]]&amp;Tab_SuiviOF[[#This Row],[BLNO]],Bd_VENTILATIONS!$F:$F&amp;Bd_VENTILATIONS!$D:$D,0))</f>
        <v>A099R02-1</v>
      </c>
      <c r="G713" t="str">
        <f>IFERROR(MID(Tab_SuiviOF[[#This Row],[LOT]],1,SEARCH("-",Tab_SuiviOF[[#This Row],[LOT]])-1),Tab_SuiviOF[[#This Row],[LOT]])</f>
        <v>A099R02</v>
      </c>
      <c r="H713" t="s">
        <v>627</v>
      </c>
      <c r="I713" t="str">
        <f>INDEX(Bd_PF!$E:$E,MATCH(Tab_SuiviOF[[#This Row],[REFERENCE]],Bd_PF!$C:$C,0))</f>
        <v>Roux blanc boite 1 kg Cookalim</v>
      </c>
      <c r="J713" t="str">
        <f>INDEX(Bd_PF!$D:$D,MATCH(Tab_SuiviOF[[#This Row],[REFERENCE]],Bd_PF!$C:$C,0))</f>
        <v>SF00843</v>
      </c>
      <c r="K713" s="4">
        <f>INDEX(Bd_PF!$I:$I,MATCH(Tab_SuiviOF[[#This Row],[REFERENCE]],Bd_PF!$C:$C,0))</f>
        <v>1</v>
      </c>
      <c r="L713" t="str">
        <f>INDEX(Bd_PF!$J:$J,MATCH(Tab_SuiviOF[[#This Row],[REFERENCE]],Bd_PF!$C:$C,0))</f>
        <v>OTS</v>
      </c>
      <c r="M713" t="str">
        <f>INDEX(Bd_PF!$K:$K,MATCH(Tab_SuiviOF[[#This Row],[REFERENCE]],Bd_PF!$C:$C,0))</f>
        <v>Reconditionnement</v>
      </c>
      <c r="N713" s="3">
        <v>43201</v>
      </c>
      <c r="O713" s="3">
        <v>43201</v>
      </c>
      <c r="P713" s="5">
        <f>YEAR(Tab_SuiviOF[[#This Row],[DATEFINREVISEE]])</f>
        <v>2018</v>
      </c>
      <c r="Q713" s="5">
        <f>MONTH(Tab_SuiviOF[[#This Row],[DATEFINREVISEE]])</f>
        <v>4</v>
      </c>
      <c r="R713" s="5">
        <f>WEEKNUM(Tab_SuiviOF[[#This Row],[DATEFINREVISEE]],21)</f>
        <v>15</v>
      </c>
      <c r="S713">
        <v>54</v>
      </c>
      <c r="T713">
        <v>54</v>
      </c>
      <c r="U713">
        <v>54</v>
      </c>
      <c r="V713" s="4">
        <f>Tab_SuiviOF[[#This Row],[QTEBL]]*Tab_SuiviOF[[#This Row],[POIDS NET]]</f>
        <v>54</v>
      </c>
      <c r="W713" s="4">
        <f>IFERROR(INDEX(Bd_MÉLANGES!$I:$I,MATCH('Bd_FABRICATIONS PF'!$G:$G,Bd_MÉLANGES!$J:$J,0)),0)</f>
        <v>0</v>
      </c>
      <c r="X713" s="4">
        <f>IFERROR(INDEX(Bd_MÉLANGES!$K:$K,MATCH(Tab_SuiviOF[[#This Row],[LOT A PRENDRE EN COMPTE]],Bd_MÉLANGES!$J:$J,0)),0)</f>
        <v>0</v>
      </c>
    </row>
    <row r="714" spans="1:24" hidden="1" x14ac:dyDescent="0.2">
      <c r="A714">
        <v>102</v>
      </c>
      <c r="B714">
        <v>5</v>
      </c>
      <c r="C714">
        <v>42321</v>
      </c>
      <c r="D714">
        <v>698320</v>
      </c>
      <c r="E714">
        <v>46960</v>
      </c>
      <c r="F714" t="str">
        <f t="array" ref="F714">INDEX(Bd_VENTILATIONS!$G:$G,MATCH(Tab_SuiviOF[[#This Row],[REFERENCE]]&amp;Tab_SuiviOF[[#This Row],[BLNO]],Bd_VENTILATIONS!$F:$F&amp;Bd_VENTILATIONS!$D:$D,0))</f>
        <v>A080M01-1</v>
      </c>
      <c r="G714" t="str">
        <f>IFERROR(MID(Tab_SuiviOF[[#This Row],[LOT]],1,SEARCH("-",Tab_SuiviOF[[#This Row],[LOT]])-1),Tab_SuiviOF[[#This Row],[LOT]])</f>
        <v>A080M01</v>
      </c>
      <c r="H714" t="s">
        <v>495</v>
      </c>
      <c r="I714" t="str">
        <f>INDEX(Bd_PF!$E:$E,MATCH(Tab_SuiviOF[[#This Row],[REFERENCE]],Bd_PF!$C:$C,0))</f>
        <v>Jus de veau lié pauvre en sodium 1 kg  "Nutrisens Performance"</v>
      </c>
      <c r="J714" t="str">
        <f>INDEX(Bd_PF!$D:$D,MATCH(Tab_SuiviOF[[#This Row],[REFERENCE]],Bd_PF!$C:$C,0))</f>
        <v>SF01327</v>
      </c>
      <c r="K714" s="4">
        <f>INDEX(Bd_PF!$I:$I,MATCH(Tab_SuiviOF[[#This Row],[REFERENCE]],Bd_PF!$C:$C,0))</f>
        <v>1</v>
      </c>
      <c r="L714" t="str">
        <f>INDEX(Bd_PF!$J:$J,MATCH(Tab_SuiviOF[[#This Row],[REFERENCE]],Bd_PF!$C:$C,0))</f>
        <v>OTS</v>
      </c>
      <c r="M714" t="str">
        <f>INDEX(Bd_PF!$K:$K,MATCH(Tab_SuiviOF[[#This Row],[REFERENCE]],Bd_PF!$C:$C,0))</f>
        <v>Produit pesé</v>
      </c>
      <c r="N714" s="3">
        <v>43201</v>
      </c>
      <c r="O714" s="3">
        <v>43201</v>
      </c>
      <c r="P714" s="5">
        <f>YEAR(Tab_SuiviOF[[#This Row],[DATEFINREVISEE]])</f>
        <v>2018</v>
      </c>
      <c r="Q714" s="5">
        <f>MONTH(Tab_SuiviOF[[#This Row],[DATEFINREVISEE]])</f>
        <v>4</v>
      </c>
      <c r="R714" s="5">
        <f>WEEKNUM(Tab_SuiviOF[[#This Row],[DATEFINREVISEE]],21)</f>
        <v>15</v>
      </c>
      <c r="S714">
        <v>252</v>
      </c>
      <c r="T714">
        <v>252</v>
      </c>
      <c r="U714">
        <v>255</v>
      </c>
      <c r="V714" s="4">
        <f>Tab_SuiviOF[[#This Row],[QTEBL]]*Tab_SuiviOF[[#This Row],[POIDS NET]]</f>
        <v>255</v>
      </c>
      <c r="W714" s="4">
        <v>255</v>
      </c>
      <c r="X714" s="4">
        <v>255</v>
      </c>
    </row>
    <row r="715" spans="1:24" hidden="1" x14ac:dyDescent="0.2">
      <c r="A715">
        <v>102</v>
      </c>
      <c r="B715">
        <v>5</v>
      </c>
      <c r="C715">
        <v>42332</v>
      </c>
      <c r="D715">
        <v>698410</v>
      </c>
      <c r="E715">
        <v>46962</v>
      </c>
      <c r="F715" t="str">
        <f t="array" ref="F715">INDEX(Bd_VENTILATIONS!$G:$G,MATCH(Tab_SuiviOF[[#This Row],[REFERENCE]]&amp;Tab_SuiviOF[[#This Row],[BLNO]],Bd_VENTILATIONS!$F:$F&amp;Bd_VENTILATIONS!$D:$D,0))</f>
        <v>AS15PU01-7</v>
      </c>
      <c r="G715" t="str">
        <f>IFERROR(MID(Tab_SuiviOF[[#This Row],[LOT]],1,SEARCH("-",Tab_SuiviOF[[#This Row],[LOT]])-1),Tab_SuiviOF[[#This Row],[LOT]])</f>
        <v>AS15PU01</v>
      </c>
      <c r="H715" t="s">
        <v>285</v>
      </c>
      <c r="I715" t="str">
        <f>INDEX(Bd_PF!$E:$E,MATCH(Tab_SuiviOF[[#This Row],[REFERENCE]],Bd_PF!$C:$C,0))</f>
        <v>Purée grand-mère salée sac 5 kg</v>
      </c>
      <c r="J715" t="str">
        <f>INDEX(Bd_PF!$D:$D,MATCH(Tab_SuiviOF[[#This Row],[REFERENCE]],Bd_PF!$C:$C,0))</f>
        <v>SF01288</v>
      </c>
      <c r="K715" s="4">
        <f>INDEX(Bd_PF!$I:$I,MATCH(Tab_SuiviOF[[#This Row],[REFERENCE]],Bd_PF!$C:$C,0))</f>
        <v>5</v>
      </c>
      <c r="L715" t="str">
        <f>INDEX(Bd_PF!$J:$J,MATCH(Tab_SuiviOF[[#This Row],[REFERENCE]],Bd_PF!$C:$C,0))</f>
        <v>Purée</v>
      </c>
      <c r="M715" t="str">
        <f>INDEX(Bd_PF!$K:$K,MATCH(Tab_SuiviOF[[#This Row],[REFERENCE]],Bd_PF!$C:$C,0))</f>
        <v>Purée</v>
      </c>
      <c r="N715" s="3">
        <v>43201</v>
      </c>
      <c r="O715" s="3">
        <v>43201</v>
      </c>
      <c r="P715" s="5">
        <f>YEAR(Tab_SuiviOF[[#This Row],[DATEFINREVISEE]])</f>
        <v>2018</v>
      </c>
      <c r="Q715" s="5">
        <f>MONTH(Tab_SuiviOF[[#This Row],[DATEFINREVISEE]])</f>
        <v>4</v>
      </c>
      <c r="R715" s="5">
        <f>WEEKNUM(Tab_SuiviOF[[#This Row],[DATEFINREVISEE]],21)</f>
        <v>15</v>
      </c>
      <c r="S715">
        <v>840</v>
      </c>
      <c r="T715">
        <v>840</v>
      </c>
      <c r="U715">
        <v>833</v>
      </c>
      <c r="V715" s="4">
        <f>Tab_SuiviOF[[#This Row],[QTEBL]]*Tab_SuiviOF[[#This Row],[POIDS NET]]</f>
        <v>4165</v>
      </c>
      <c r="W715" s="4">
        <f>IFERROR(INDEX(Bd_MÉLANGES!$I:$I,MATCH('Bd_FABRICATIONS PF'!$G:$G,Bd_MÉLANGES!$J:$J,0)),0)</f>
        <v>0</v>
      </c>
      <c r="X715" s="4">
        <f>IFERROR(INDEX(Bd_MÉLANGES!$K:$K,MATCH(Tab_SuiviOF[[#This Row],[LOT A PRENDRE EN COMPTE]],Bd_MÉLANGES!$J:$J,0)),0)</f>
        <v>0</v>
      </c>
    </row>
    <row r="716" spans="1:24" hidden="1" x14ac:dyDescent="0.2">
      <c r="A716">
        <v>102</v>
      </c>
      <c r="B716">
        <v>5</v>
      </c>
      <c r="C716">
        <v>42114</v>
      </c>
      <c r="D716">
        <v>695626</v>
      </c>
      <c r="E716">
        <v>46815</v>
      </c>
      <c r="F716" t="str">
        <f t="array" ref="F716">INDEX(Bd_VENTILATIONS!$G:$G,MATCH(Tab_SuiviOF[[#This Row],[REFERENCE]]&amp;Tab_SuiviOF[[#This Row],[BLNO]],Bd_VENTILATIONS!$F:$F&amp;Bd_VENTILATIONS!$D:$D,0))</f>
        <v>A088M02</v>
      </c>
      <c r="G716" t="str">
        <f>IFERROR(MID(Tab_SuiviOF[[#This Row],[LOT]],1,SEARCH("-",Tab_SuiviOF[[#This Row],[LOT]])-1),Tab_SuiviOF[[#This Row],[LOT]])</f>
        <v>A088M02</v>
      </c>
      <c r="H716" t="s">
        <v>2556</v>
      </c>
      <c r="I716" t="str">
        <f>INDEX(Bd_PF!$E:$E,MATCH(Tab_SuiviOF[[#This Row],[REFERENCE]],Bd_PF!$C:$C,0))</f>
        <v>HYDRA CLEAR ED Orange V4</v>
      </c>
      <c r="J716" t="str">
        <f>INDEX(Bd_PF!$D:$D,MATCH(Tab_SuiviOF[[#This Row],[REFERENCE]],Bd_PF!$C:$C,0))</f>
        <v>XMP869</v>
      </c>
      <c r="K716" s="4">
        <f>INDEX(Bd_PF!$I:$I,MATCH(Tab_SuiviOF[[#This Row],[REFERENCE]],Bd_PF!$C:$C,0))</f>
        <v>0</v>
      </c>
      <c r="L716" t="str">
        <f>INDEX(Bd_PF!$J:$J,MATCH(Tab_SuiviOF[[#This Row],[REFERENCE]],Bd_PF!$C:$C,0))</f>
        <v>Pesée/mélange</v>
      </c>
      <c r="M716" t="s">
        <v>4544</v>
      </c>
      <c r="N716" s="3">
        <v>43178</v>
      </c>
      <c r="O716" s="3">
        <v>43202</v>
      </c>
      <c r="P716" s="5">
        <f>YEAR(Tab_SuiviOF[[#This Row],[DATEFINREVISEE]])</f>
        <v>2018</v>
      </c>
      <c r="Q716" s="5">
        <f>MONTH(Tab_SuiviOF[[#This Row],[DATEFINREVISEE]])</f>
        <v>4</v>
      </c>
      <c r="R716" s="5">
        <f>WEEKNUM(Tab_SuiviOF[[#This Row],[DATEFINREVISEE]],21)</f>
        <v>15</v>
      </c>
      <c r="S716">
        <v>100</v>
      </c>
      <c r="T716">
        <v>100</v>
      </c>
      <c r="U716">
        <v>100</v>
      </c>
      <c r="V716" s="4">
        <f>Tab_SuiviOF[[#This Row],[QTEBL]]*Tab_SuiviOF[[#This Row],[POIDS NET]]</f>
        <v>0</v>
      </c>
      <c r="W716" s="4">
        <f>IFERROR(INDEX(Bd_MÉLANGES!$I:$I,MATCH('Bd_FABRICATIONS PF'!$G:$G,Bd_MÉLANGES!$J:$J,0)),0)</f>
        <v>0</v>
      </c>
      <c r="X716" s="4">
        <f>IFERROR(INDEX(Bd_MÉLANGES!$K:$K,MATCH(Tab_SuiviOF[[#This Row],[LOT A PRENDRE EN COMPTE]],Bd_MÉLANGES!$J:$J,0)),0)</f>
        <v>0</v>
      </c>
    </row>
    <row r="717" spans="1:24" hidden="1" x14ac:dyDescent="0.2">
      <c r="A717">
        <v>102</v>
      </c>
      <c r="B717">
        <v>5</v>
      </c>
      <c r="C717">
        <v>42132</v>
      </c>
      <c r="D717">
        <v>695946</v>
      </c>
      <c r="E717">
        <v>46986</v>
      </c>
      <c r="F717" t="str">
        <f t="array" ref="F717">INDEX(Bd_VENTILATIONS!$G:$G,MATCH(Tab_SuiviOF[[#This Row],[REFERENCE]]&amp;Tab_SuiviOF[[#This Row],[BLNO]],Bd_VENTILATIONS!$F:$F&amp;Bd_VENTILATIONS!$D:$D,0))</f>
        <v>A101M05-6</v>
      </c>
      <c r="G717" t="str">
        <f>IFERROR(MID(Tab_SuiviOF[[#This Row],[LOT]],1,SEARCH("-",Tab_SuiviOF[[#This Row],[LOT]])-1),Tab_SuiviOF[[#This Row],[LOT]])</f>
        <v>A101M05</v>
      </c>
      <c r="H717" t="s">
        <v>64</v>
      </c>
      <c r="I717" t="str">
        <f>INDEX(Bd_PF!$E:$E,MATCH(Tab_SuiviOF[[#This Row],[REFERENCE]],Bd_PF!$C:$C,0))</f>
        <v>Bouillon de légumes SANS GLUTAMATE  "BRAKE"</v>
      </c>
      <c r="J717" t="str">
        <f>INDEX(Bd_PF!$D:$D,MATCH(Tab_SuiviOF[[#This Row],[REFERENCE]],Bd_PF!$C:$C,0))</f>
        <v>SF01390</v>
      </c>
      <c r="K717" s="4">
        <f>INDEX(Bd_PF!$I:$I,MATCH(Tab_SuiviOF[[#This Row],[REFERENCE]],Bd_PF!$C:$C,0))</f>
        <v>1.5</v>
      </c>
      <c r="L717" t="str">
        <f>INDEX(Bd_PF!$J:$J,MATCH(Tab_SuiviOF[[#This Row],[REFERENCE]],Bd_PF!$C:$C,0))</f>
        <v>Boite plastique</v>
      </c>
      <c r="M717" t="str">
        <f>INDEX(Bd_PF!$K:$K,MATCH(Tab_SuiviOF[[#This Row],[REFERENCE]],Bd_PF!$C:$C,0))</f>
        <v>Produit pesé</v>
      </c>
      <c r="N717" s="3">
        <v>43202</v>
      </c>
      <c r="O717" s="3">
        <v>43202</v>
      </c>
      <c r="P717" s="5">
        <f>YEAR(Tab_SuiviOF[[#This Row],[DATEFINREVISEE]])</f>
        <v>2018</v>
      </c>
      <c r="Q717" s="5">
        <f>MONTH(Tab_SuiviOF[[#This Row],[DATEFINREVISEE]])</f>
        <v>4</v>
      </c>
      <c r="R717" s="5">
        <f>WEEKNUM(Tab_SuiviOF[[#This Row],[DATEFINREVISEE]],21)</f>
        <v>15</v>
      </c>
      <c r="S717">
        <v>150</v>
      </c>
      <c r="T717">
        <v>150</v>
      </c>
      <c r="U717">
        <v>150</v>
      </c>
      <c r="V717" s="4">
        <f>Tab_SuiviOF[[#This Row],[QTEBL]]*Tab_SuiviOF[[#This Row],[POIDS NET]]</f>
        <v>225</v>
      </c>
      <c r="W717" s="4">
        <f>IFERROR(INDEX(Bd_MÉLANGES!$I:$I,MATCH('Bd_FABRICATIONS PF'!$G:$G,Bd_MÉLANGES!$J:$J,0)),0)</f>
        <v>225.9</v>
      </c>
      <c r="X717" s="4">
        <f>IFERROR(INDEX(Bd_MÉLANGES!$K:$K,MATCH(Tab_SuiviOF[[#This Row],[LOT A PRENDRE EN COMPTE]],Bd_MÉLANGES!$J:$J,0)),0)</f>
        <v>225.02</v>
      </c>
    </row>
    <row r="718" spans="1:24" hidden="1" x14ac:dyDescent="0.2">
      <c r="A718">
        <v>102</v>
      </c>
      <c r="B718">
        <v>5</v>
      </c>
      <c r="C718">
        <v>42136</v>
      </c>
      <c r="D718">
        <v>695999</v>
      </c>
      <c r="E718">
        <v>46970</v>
      </c>
      <c r="F718" t="str">
        <f t="array" ref="F718">INDEX(Bd_VENTILATIONS!$G:$G,MATCH(Tab_SuiviOF[[#This Row],[REFERENCE]]&amp;Tab_SuiviOF[[#This Row],[BLNO]],Bd_VENTILATIONS!$F:$F&amp;Bd_VENTILATIONS!$D:$D,0))</f>
        <v>A101M06-6</v>
      </c>
      <c r="G718" t="str">
        <f>IFERROR(MID(Tab_SuiviOF[[#This Row],[LOT]],1,SEARCH("-",Tab_SuiviOF[[#This Row],[LOT]])-1),Tab_SuiviOF[[#This Row],[LOT]])</f>
        <v>A101M06</v>
      </c>
      <c r="H718" t="s">
        <v>70</v>
      </c>
      <c r="I718" t="str">
        <f>INDEX(Bd_PF!$E:$E,MATCH(Tab_SuiviOF[[#This Row],[REFERENCE]],Bd_PF!$C:$C,0))</f>
        <v>Fonds brun lié demi-glace SANS GLUTAMATE 600G "BRAKE"</v>
      </c>
      <c r="J718" t="str">
        <f>INDEX(Bd_PF!$D:$D,MATCH(Tab_SuiviOF[[#This Row],[REFERENCE]],Bd_PF!$C:$C,0))</f>
        <v>SF01429</v>
      </c>
      <c r="K718" s="4">
        <f>INDEX(Bd_PF!$I:$I,MATCH(Tab_SuiviOF[[#This Row],[REFERENCE]],Bd_PF!$C:$C,0))</f>
        <v>0.6</v>
      </c>
      <c r="L718" t="str">
        <f>INDEX(Bd_PF!$J:$J,MATCH(Tab_SuiviOF[[#This Row],[REFERENCE]],Bd_PF!$C:$C,0))</f>
        <v>Boite plastique</v>
      </c>
      <c r="M718" t="str">
        <f>INDEX(Bd_PF!$K:$K,MATCH(Tab_SuiviOF[[#This Row],[REFERENCE]],Bd_PF!$C:$C,0))</f>
        <v>Produit pesé</v>
      </c>
      <c r="N718" s="3">
        <v>43201</v>
      </c>
      <c r="O718" s="3">
        <v>43202</v>
      </c>
      <c r="P718" s="5">
        <f>YEAR(Tab_SuiviOF[[#This Row],[DATEFINREVISEE]])</f>
        <v>2018</v>
      </c>
      <c r="Q718" s="5">
        <f>MONTH(Tab_SuiviOF[[#This Row],[DATEFINREVISEE]])</f>
        <v>4</v>
      </c>
      <c r="R718" s="5">
        <f>WEEKNUM(Tab_SuiviOF[[#This Row],[DATEFINREVISEE]],21)</f>
        <v>15</v>
      </c>
      <c r="S718">
        <v>384</v>
      </c>
      <c r="T718">
        <v>384</v>
      </c>
      <c r="U718">
        <v>382</v>
      </c>
      <c r="V718" s="4">
        <f>Tab_SuiviOF[[#This Row],[QTEBL]]*Tab_SuiviOF[[#This Row],[POIDS NET]]</f>
        <v>229.2</v>
      </c>
      <c r="W718" s="4">
        <f>IFERROR(INDEX(Bd_MÉLANGES!$I:$I,MATCH('Bd_FABRICATIONS PF'!$G:$G,Bd_MÉLANGES!$J:$J,0)),0)</f>
        <v>231.7</v>
      </c>
      <c r="X718" s="4">
        <f>IFERROR(INDEX(Bd_MÉLANGES!$K:$K,MATCH(Tab_SuiviOF[[#This Row],[LOT A PRENDRE EN COMPTE]],Bd_MÉLANGES!$J:$J,0)),0)</f>
        <v>230.39999999999998</v>
      </c>
    </row>
    <row r="719" spans="1:24" hidden="1" x14ac:dyDescent="0.2">
      <c r="A719">
        <v>102</v>
      </c>
      <c r="B719">
        <v>5</v>
      </c>
      <c r="C719">
        <v>42140</v>
      </c>
      <c r="D719">
        <v>696057</v>
      </c>
      <c r="E719">
        <v>46979</v>
      </c>
      <c r="F719" t="str">
        <f t="array" ref="F719">INDEX(Bd_VENTILATIONS!$G:$G,MATCH(Tab_SuiviOF[[#This Row],[REFERENCE]]&amp;Tab_SuiviOF[[#This Row],[BLNO]],Bd_VENTILATIONS!$F:$F&amp;Bd_VENTILATIONS!$D:$D,0))</f>
        <v>A101M07-6</v>
      </c>
      <c r="G719" t="str">
        <f>IFERROR(MID(Tab_SuiviOF[[#This Row],[LOT]],1,SEARCH("-",Tab_SuiviOF[[#This Row],[LOT]])-1),Tab_SuiviOF[[#This Row],[LOT]])</f>
        <v>A101M07</v>
      </c>
      <c r="H719" t="s">
        <v>52</v>
      </c>
      <c r="I719" t="str">
        <f>INDEX(Bd_PF!$E:$E,MATCH(Tab_SuiviOF[[#This Row],[REFERENCE]],Bd_PF!$C:$C,0))</f>
        <v>Fumet de poisson SANS GLUTAMATE 600G "BRAKE"</v>
      </c>
      <c r="J719" t="str">
        <f>INDEX(Bd_PF!$D:$D,MATCH(Tab_SuiviOF[[#This Row],[REFERENCE]],Bd_PF!$C:$C,0))</f>
        <v>SF01386</v>
      </c>
      <c r="K719" s="4">
        <f>INDEX(Bd_PF!$I:$I,MATCH(Tab_SuiviOF[[#This Row],[REFERENCE]],Bd_PF!$C:$C,0))</f>
        <v>0.6</v>
      </c>
      <c r="L719" t="str">
        <f>INDEX(Bd_PF!$J:$J,MATCH(Tab_SuiviOF[[#This Row],[REFERENCE]],Bd_PF!$C:$C,0))</f>
        <v>Boite plastique</v>
      </c>
      <c r="M719" t="str">
        <f>INDEX(Bd_PF!$K:$K,MATCH(Tab_SuiviOF[[#This Row],[REFERENCE]],Bd_PF!$C:$C,0))</f>
        <v>Produit pesé</v>
      </c>
      <c r="N719" s="3">
        <v>43202</v>
      </c>
      <c r="O719" s="3">
        <v>43202</v>
      </c>
      <c r="P719" s="5">
        <f>YEAR(Tab_SuiviOF[[#This Row],[DATEFINREVISEE]])</f>
        <v>2018</v>
      </c>
      <c r="Q719" s="5">
        <f>MONTH(Tab_SuiviOF[[#This Row],[DATEFINREVISEE]])</f>
        <v>4</v>
      </c>
      <c r="R719" s="5">
        <f>WEEKNUM(Tab_SuiviOF[[#This Row],[DATEFINREVISEE]],21)</f>
        <v>15</v>
      </c>
      <c r="S719">
        <v>700</v>
      </c>
      <c r="T719">
        <v>700</v>
      </c>
      <c r="U719">
        <v>697</v>
      </c>
      <c r="V719" s="4">
        <f>Tab_SuiviOF[[#This Row],[QTEBL]]*Tab_SuiviOF[[#This Row],[POIDS NET]]</f>
        <v>418.2</v>
      </c>
      <c r="W719" s="4">
        <f>IFERROR(INDEX(Bd_MÉLANGES!$I:$I,MATCH('Bd_FABRICATIONS PF'!$G:$G,Bd_MÉLANGES!$J:$J,0)),0)</f>
        <v>421.1</v>
      </c>
      <c r="X719" s="4">
        <f>IFERROR(INDEX(Bd_MÉLANGES!$K:$K,MATCH(Tab_SuiviOF[[#This Row],[LOT A PRENDRE EN COMPTE]],Bd_MÉLANGES!$J:$J,0)),0)</f>
        <v>419.99999999999994</v>
      </c>
    </row>
    <row r="720" spans="1:24" hidden="1" x14ac:dyDescent="0.2">
      <c r="A720">
        <v>102</v>
      </c>
      <c r="B720">
        <v>5</v>
      </c>
      <c r="C720">
        <v>42303</v>
      </c>
      <c r="D720">
        <v>698004</v>
      </c>
      <c r="E720">
        <v>46989</v>
      </c>
      <c r="F720" t="str">
        <f t="array" ref="F720">INDEX(Bd_VENTILATIONS!$G:$G,MATCH(Tab_SuiviOF[[#This Row],[REFERENCE]]&amp;Tab_SuiviOF[[#This Row],[BLNO]],Bd_VENTILATIONS!$F:$F&amp;Bd_VENTILATIONS!$D:$D,0))</f>
        <v>A099R03-6</v>
      </c>
      <c r="G720" t="str">
        <f>IFERROR(MID(Tab_SuiviOF[[#This Row],[LOT]],1,SEARCH("-",Tab_SuiviOF[[#This Row],[LOT]])-1),Tab_SuiviOF[[#This Row],[LOT]])</f>
        <v>A099R03</v>
      </c>
      <c r="H720" t="s">
        <v>42</v>
      </c>
      <c r="I720" t="str">
        <f>INDEX(Bd_PF!$E:$E,MATCH(Tab_SuiviOF[[#This Row],[REFERENCE]],Bd_PF!$C:$C,0))</f>
        <v>Roux blanc - boite 1,5 kg</v>
      </c>
      <c r="J720" t="str">
        <f>INDEX(Bd_PF!$D:$D,MATCH(Tab_SuiviOF[[#This Row],[REFERENCE]],Bd_PF!$C:$C,0))</f>
        <v>SF00843</v>
      </c>
      <c r="K720" s="4">
        <f>INDEX(Bd_PF!$I:$I,MATCH(Tab_SuiviOF[[#This Row],[REFERENCE]],Bd_PF!$C:$C,0))</f>
        <v>1.5</v>
      </c>
      <c r="L720" t="str">
        <f>INDEX(Bd_PF!$J:$J,MATCH(Tab_SuiviOF[[#This Row],[REFERENCE]],Bd_PF!$C:$C,0))</f>
        <v>Boite plastique</v>
      </c>
      <c r="M720" t="str">
        <f>INDEX(Bd_PF!$K:$K,MATCH(Tab_SuiviOF[[#This Row],[REFERENCE]],Bd_PF!$C:$C,0))</f>
        <v>Reconditionnement</v>
      </c>
      <c r="N720" s="3">
        <v>43202</v>
      </c>
      <c r="O720" s="3">
        <v>43202</v>
      </c>
      <c r="P720" s="5">
        <f>YEAR(Tab_SuiviOF[[#This Row],[DATEFINREVISEE]])</f>
        <v>2018</v>
      </c>
      <c r="Q720" s="5">
        <f>MONTH(Tab_SuiviOF[[#This Row],[DATEFINREVISEE]])</f>
        <v>4</v>
      </c>
      <c r="R720" s="5">
        <f>WEEKNUM(Tab_SuiviOF[[#This Row],[DATEFINREVISEE]],21)</f>
        <v>15</v>
      </c>
      <c r="S720">
        <v>432</v>
      </c>
      <c r="T720">
        <v>432</v>
      </c>
      <c r="U720">
        <v>432</v>
      </c>
      <c r="V720" s="4">
        <f>Tab_SuiviOF[[#This Row],[QTEBL]]*Tab_SuiviOF[[#This Row],[POIDS NET]]</f>
        <v>648</v>
      </c>
      <c r="W720" s="4">
        <f>IFERROR(INDEX(Bd_MÉLANGES!$I:$I,MATCH('Bd_FABRICATIONS PF'!$G:$G,Bd_MÉLANGES!$J:$J,0)),0)</f>
        <v>0</v>
      </c>
      <c r="X720" s="4">
        <f>IFERROR(INDEX(Bd_MÉLANGES!$K:$K,MATCH(Tab_SuiviOF[[#This Row],[LOT A PRENDRE EN COMPTE]],Bd_MÉLANGES!$J:$J,0)),0)</f>
        <v>0</v>
      </c>
    </row>
    <row r="721" spans="1:24" hidden="1" x14ac:dyDescent="0.2">
      <c r="A721">
        <v>102</v>
      </c>
      <c r="B721">
        <v>5</v>
      </c>
      <c r="C721">
        <v>42323</v>
      </c>
      <c r="D721">
        <v>698355</v>
      </c>
      <c r="E721">
        <v>46971</v>
      </c>
      <c r="F721" t="str">
        <f t="array" ref="F721">INDEX(Bd_VENTILATIONS!$G:$G,MATCH(Tab_SuiviOF[[#This Row],[REFERENCE]]&amp;Tab_SuiviOF[[#This Row],[BLNO]],Bd_VENTILATIONS!$F:$F&amp;Bd_VENTILATIONS!$D:$D,0))</f>
        <v>A102R01-1</v>
      </c>
      <c r="G721" t="str">
        <f>IFERROR(MID(Tab_SuiviOF[[#This Row],[LOT]],1,SEARCH("-",Tab_SuiviOF[[#This Row],[LOT]])-1),Tab_SuiviOF[[#This Row],[LOT]])</f>
        <v>A102R01</v>
      </c>
      <c r="H721" t="s">
        <v>2549</v>
      </c>
      <c r="I721" t="str">
        <f>INDEX(Bd_PF!$E:$E,MATCH(Tab_SuiviOF[[#This Row],[REFERENCE]],Bd_PF!$C:$C,0))</f>
        <v>Protipulse 550 g</v>
      </c>
      <c r="J721" t="str">
        <f>INDEX(Bd_PF!$D:$D,MATCH(Tab_SuiviOF[[#This Row],[REFERENCE]],Bd_PF!$C:$C,0))</f>
        <v>XMP866</v>
      </c>
      <c r="K721" s="4">
        <f>INDEX(Bd_PF!$I:$I,MATCH(Tab_SuiviOF[[#This Row],[REFERENCE]],Bd_PF!$C:$C,0))</f>
        <v>0.55000000000000004</v>
      </c>
      <c r="L721" t="str">
        <f>INDEX(Bd_PF!$J:$J,MATCH(Tab_SuiviOF[[#This Row],[REFERENCE]],Bd_PF!$C:$C,0))</f>
        <v>OTS</v>
      </c>
      <c r="M721" t="str">
        <f>INDEX(Bd_PF!$K:$K,MATCH(Tab_SuiviOF[[#This Row],[REFERENCE]],Bd_PF!$C:$C,0))</f>
        <v>Reconditionnement</v>
      </c>
      <c r="N721" s="3">
        <v>43202</v>
      </c>
      <c r="O721" s="3">
        <v>43202</v>
      </c>
      <c r="P721" s="5">
        <f>YEAR(Tab_SuiviOF[[#This Row],[DATEFINREVISEE]])</f>
        <v>2018</v>
      </c>
      <c r="Q721" s="5">
        <f>MONTH(Tab_SuiviOF[[#This Row],[DATEFINREVISEE]])</f>
        <v>4</v>
      </c>
      <c r="R721" s="5">
        <f>WEEKNUM(Tab_SuiviOF[[#This Row],[DATEFINREVISEE]],21)</f>
        <v>15</v>
      </c>
      <c r="S721">
        <v>854</v>
      </c>
      <c r="T721">
        <v>854</v>
      </c>
      <c r="U721">
        <v>851</v>
      </c>
      <c r="V721" s="4">
        <f>Tab_SuiviOF[[#This Row],[QTEBL]]*Tab_SuiviOF[[#This Row],[POIDS NET]]</f>
        <v>468.05</v>
      </c>
      <c r="W721" s="4">
        <f>IFERROR(INDEX(Bd_MÉLANGES!$I:$I,MATCH('Bd_FABRICATIONS PF'!$G:$G,Bd_MÉLANGES!$J:$J,0)),0)</f>
        <v>0</v>
      </c>
      <c r="X721" s="4">
        <f>IFERROR(INDEX(Bd_MÉLANGES!$K:$K,MATCH(Tab_SuiviOF[[#This Row],[LOT A PRENDRE EN COMPTE]],Bd_MÉLANGES!$J:$J,0)),0)</f>
        <v>0</v>
      </c>
    </row>
    <row r="722" spans="1:24" hidden="1" x14ac:dyDescent="0.2">
      <c r="A722">
        <v>102</v>
      </c>
      <c r="B722">
        <v>5</v>
      </c>
      <c r="C722">
        <v>42324</v>
      </c>
      <c r="D722">
        <v>698362</v>
      </c>
      <c r="E722">
        <v>46978</v>
      </c>
      <c r="F722" t="str">
        <f t="array" ref="F722">INDEX(Bd_VENTILATIONS!$G:$G,MATCH(Tab_SuiviOF[[#This Row],[REFERENCE]]&amp;Tab_SuiviOF[[#This Row],[BLNO]],Bd_VENTILATIONS!$F:$F&amp;Bd_VENTILATIONS!$D:$D,0))</f>
        <v>A102R02-1</v>
      </c>
      <c r="G722" t="str">
        <f>IFERROR(MID(Tab_SuiviOF[[#This Row],[LOT]],1,SEARCH("-",Tab_SuiviOF[[#This Row],[LOT]])-1),Tab_SuiviOF[[#This Row],[LOT]])</f>
        <v>A102R02</v>
      </c>
      <c r="H722" t="s">
        <v>2549</v>
      </c>
      <c r="I722" t="str">
        <f>INDEX(Bd_PF!$E:$E,MATCH(Tab_SuiviOF[[#This Row],[REFERENCE]],Bd_PF!$C:$C,0))</f>
        <v>Protipulse 550 g</v>
      </c>
      <c r="J722" t="str">
        <f>INDEX(Bd_PF!$D:$D,MATCH(Tab_SuiviOF[[#This Row],[REFERENCE]],Bd_PF!$C:$C,0))</f>
        <v>XMP866</v>
      </c>
      <c r="K722" s="4">
        <f>INDEX(Bd_PF!$I:$I,MATCH(Tab_SuiviOF[[#This Row],[REFERENCE]],Bd_PF!$C:$C,0))</f>
        <v>0.55000000000000004</v>
      </c>
      <c r="L722" t="str">
        <f>INDEX(Bd_PF!$J:$J,MATCH(Tab_SuiviOF[[#This Row],[REFERENCE]],Bd_PF!$C:$C,0))</f>
        <v>OTS</v>
      </c>
      <c r="M722" t="str">
        <f>INDEX(Bd_PF!$K:$K,MATCH(Tab_SuiviOF[[#This Row],[REFERENCE]],Bd_PF!$C:$C,0))</f>
        <v>Reconditionnement</v>
      </c>
      <c r="N722" s="3">
        <v>43202</v>
      </c>
      <c r="O722" s="3">
        <v>43202</v>
      </c>
      <c r="P722" s="5">
        <f>YEAR(Tab_SuiviOF[[#This Row],[DATEFINREVISEE]])</f>
        <v>2018</v>
      </c>
      <c r="Q722" s="5">
        <f>MONTH(Tab_SuiviOF[[#This Row],[DATEFINREVISEE]])</f>
        <v>4</v>
      </c>
      <c r="R722" s="5">
        <f>WEEKNUM(Tab_SuiviOF[[#This Row],[DATEFINREVISEE]],21)</f>
        <v>15</v>
      </c>
      <c r="S722">
        <v>854</v>
      </c>
      <c r="T722">
        <v>854</v>
      </c>
      <c r="U722">
        <v>846</v>
      </c>
      <c r="V722" s="4">
        <f>Tab_SuiviOF[[#This Row],[QTEBL]]*Tab_SuiviOF[[#This Row],[POIDS NET]]</f>
        <v>465.3</v>
      </c>
      <c r="W722" s="4">
        <f>IFERROR(INDEX(Bd_MÉLANGES!$I:$I,MATCH('Bd_FABRICATIONS PF'!$G:$G,Bd_MÉLANGES!$J:$J,0)),0)</f>
        <v>0</v>
      </c>
      <c r="X722" s="4">
        <f>IFERROR(INDEX(Bd_MÉLANGES!$K:$K,MATCH(Tab_SuiviOF[[#This Row],[LOT A PRENDRE EN COMPTE]],Bd_MÉLANGES!$J:$J,0)),0)</f>
        <v>0</v>
      </c>
    </row>
    <row r="723" spans="1:24" hidden="1" x14ac:dyDescent="0.2">
      <c r="A723">
        <v>102</v>
      </c>
      <c r="B723">
        <v>5</v>
      </c>
      <c r="C723">
        <v>42336</v>
      </c>
      <c r="D723">
        <v>698429</v>
      </c>
      <c r="E723">
        <v>46983</v>
      </c>
      <c r="F723" t="str">
        <f t="array" ref="F723">INDEX(Bd_VENTILATIONS!$G:$G,MATCH(Tab_SuiviOF[[#This Row],[REFERENCE]]&amp;Tab_SuiviOF[[#This Row],[BLNO]],Bd_VENTILATIONS!$F:$F&amp;Bd_VENTILATIONS!$D:$D,0))</f>
        <v>A102R03-1</v>
      </c>
      <c r="G723" t="str">
        <f>IFERROR(MID(Tab_SuiviOF[[#This Row],[LOT]],1,SEARCH("-",Tab_SuiviOF[[#This Row],[LOT]])-1),Tab_SuiviOF[[#This Row],[LOT]])</f>
        <v>A102R03</v>
      </c>
      <c r="H723" t="s">
        <v>2549</v>
      </c>
      <c r="I723" t="str">
        <f>INDEX(Bd_PF!$E:$E,MATCH(Tab_SuiviOF[[#This Row],[REFERENCE]],Bd_PF!$C:$C,0))</f>
        <v>Protipulse 550 g</v>
      </c>
      <c r="J723" t="str">
        <f>INDEX(Bd_PF!$D:$D,MATCH(Tab_SuiviOF[[#This Row],[REFERENCE]],Bd_PF!$C:$C,0))</f>
        <v>XMP866</v>
      </c>
      <c r="K723" s="4">
        <f>INDEX(Bd_PF!$I:$I,MATCH(Tab_SuiviOF[[#This Row],[REFERENCE]],Bd_PF!$C:$C,0))</f>
        <v>0.55000000000000004</v>
      </c>
      <c r="L723" t="str">
        <f>INDEX(Bd_PF!$J:$J,MATCH(Tab_SuiviOF[[#This Row],[REFERENCE]],Bd_PF!$C:$C,0))</f>
        <v>OTS</v>
      </c>
      <c r="M723" t="str">
        <f>INDEX(Bd_PF!$K:$K,MATCH(Tab_SuiviOF[[#This Row],[REFERENCE]],Bd_PF!$C:$C,0))</f>
        <v>Reconditionnement</v>
      </c>
      <c r="N723" s="3">
        <v>43202</v>
      </c>
      <c r="O723" s="3">
        <v>43202</v>
      </c>
      <c r="P723" s="5">
        <f>YEAR(Tab_SuiviOF[[#This Row],[DATEFINREVISEE]])</f>
        <v>2018</v>
      </c>
      <c r="Q723" s="5">
        <f>MONTH(Tab_SuiviOF[[#This Row],[DATEFINREVISEE]])</f>
        <v>4</v>
      </c>
      <c r="R723" s="5">
        <f>WEEKNUM(Tab_SuiviOF[[#This Row],[DATEFINREVISEE]],21)</f>
        <v>15</v>
      </c>
      <c r="S723">
        <v>854</v>
      </c>
      <c r="T723">
        <v>854</v>
      </c>
      <c r="U723">
        <v>846</v>
      </c>
      <c r="V723" s="4">
        <f>Tab_SuiviOF[[#This Row],[QTEBL]]*Tab_SuiviOF[[#This Row],[POIDS NET]]</f>
        <v>465.3</v>
      </c>
      <c r="W723" s="4">
        <f>IFERROR(INDEX(Bd_MÉLANGES!$I:$I,MATCH('Bd_FABRICATIONS PF'!$G:$G,Bd_MÉLANGES!$J:$J,0)),0)</f>
        <v>0</v>
      </c>
      <c r="X723" s="4">
        <f>IFERROR(INDEX(Bd_MÉLANGES!$K:$K,MATCH(Tab_SuiviOF[[#This Row],[LOT A PRENDRE EN COMPTE]],Bd_MÉLANGES!$J:$J,0)),0)</f>
        <v>0</v>
      </c>
    </row>
    <row r="724" spans="1:24" hidden="1" x14ac:dyDescent="0.2">
      <c r="A724">
        <v>102</v>
      </c>
      <c r="B724">
        <v>5</v>
      </c>
      <c r="C724">
        <v>42382</v>
      </c>
      <c r="D724">
        <v>698823</v>
      </c>
      <c r="E724">
        <v>46976</v>
      </c>
      <c r="F724" t="str">
        <f t="array" ref="F724">INDEX(Bd_VENTILATIONS!$G:$G,MATCH(Tab_SuiviOF[[#This Row],[REFERENCE]]&amp;Tab_SuiviOF[[#This Row],[BLNO]],Bd_VENTILATIONS!$F:$F&amp;Bd_VENTILATIONS!$D:$D,0))</f>
        <v>A088M02</v>
      </c>
      <c r="G724" t="str">
        <f>IFERROR(MID(Tab_SuiviOF[[#This Row],[LOT]],1,SEARCH("-",Tab_SuiviOF[[#This Row],[LOT]])-1),Tab_SuiviOF[[#This Row],[LOT]])</f>
        <v>A088M02</v>
      </c>
      <c r="H724" t="s">
        <v>2556</v>
      </c>
      <c r="I724" t="str">
        <f>INDEX(Bd_PF!$E:$E,MATCH(Tab_SuiviOF[[#This Row],[REFERENCE]],Bd_PF!$C:$C,0))</f>
        <v>HYDRA CLEAR ED Orange V4</v>
      </c>
      <c r="J724" t="str">
        <f>INDEX(Bd_PF!$D:$D,MATCH(Tab_SuiviOF[[#This Row],[REFERENCE]],Bd_PF!$C:$C,0))</f>
        <v>XMP869</v>
      </c>
      <c r="K724" s="4">
        <f>INDEX(Bd_PF!$I:$I,MATCH(Tab_SuiviOF[[#This Row],[REFERENCE]],Bd_PF!$C:$C,0))</f>
        <v>0</v>
      </c>
      <c r="L724" t="str">
        <f>INDEX(Bd_PF!$J:$J,MATCH(Tab_SuiviOF[[#This Row],[REFERENCE]],Bd_PF!$C:$C,0))</f>
        <v>Pesée/mélange</v>
      </c>
      <c r="M724" t="s">
        <v>4544</v>
      </c>
      <c r="N724" s="3">
        <v>43202</v>
      </c>
      <c r="O724" s="3">
        <v>43202</v>
      </c>
      <c r="P724" s="5">
        <f>YEAR(Tab_SuiviOF[[#This Row],[DATEFINREVISEE]])</f>
        <v>2018</v>
      </c>
      <c r="Q724" s="5">
        <f>MONTH(Tab_SuiviOF[[#This Row],[DATEFINREVISEE]])</f>
        <v>4</v>
      </c>
      <c r="R724" s="5">
        <f>WEEKNUM(Tab_SuiviOF[[#This Row],[DATEFINREVISEE]],21)</f>
        <v>15</v>
      </c>
      <c r="S724">
        <v>100</v>
      </c>
      <c r="T724">
        <v>100</v>
      </c>
      <c r="U724">
        <v>100.26</v>
      </c>
      <c r="V724" s="4">
        <f>Tab_SuiviOF[[#This Row],[QTEBL]]*Tab_SuiviOF[[#This Row],[POIDS NET]]</f>
        <v>0</v>
      </c>
      <c r="W724" s="4">
        <f>IFERROR(INDEX(Bd_MÉLANGES!$I:$I,MATCH('Bd_FABRICATIONS PF'!$G:$G,Bd_MÉLANGES!$J:$J,0)),0)</f>
        <v>0</v>
      </c>
      <c r="X724" s="4">
        <f>IFERROR(INDEX(Bd_MÉLANGES!$K:$K,MATCH(Tab_SuiviOF[[#This Row],[LOT A PRENDRE EN COMPTE]],Bd_MÉLANGES!$J:$J,0)),0)</f>
        <v>0</v>
      </c>
    </row>
    <row r="725" spans="1:24" hidden="1" x14ac:dyDescent="0.2">
      <c r="A725">
        <v>102</v>
      </c>
      <c r="B725">
        <v>5</v>
      </c>
      <c r="C725">
        <v>42384</v>
      </c>
      <c r="D725">
        <v>698868</v>
      </c>
      <c r="E725">
        <v>46985</v>
      </c>
      <c r="F725" t="str">
        <f t="array" ref="F725">INDEX(Bd_VENTILATIONS!$G:$G,MATCH(Tab_SuiviOF[[#This Row],[REFERENCE]]&amp;Tab_SuiviOF[[#This Row],[BLNO]],Bd_VENTILATIONS!$F:$F&amp;Bd_VENTILATIONS!$D:$D,0))</f>
        <v>A102R04-1</v>
      </c>
      <c r="G725" t="str">
        <f>IFERROR(MID(Tab_SuiviOF[[#This Row],[LOT]],1,SEARCH("-",Tab_SuiviOF[[#This Row],[LOT]])-1),Tab_SuiviOF[[#This Row],[LOT]])</f>
        <v>A102R04</v>
      </c>
      <c r="H725" t="s">
        <v>2549</v>
      </c>
      <c r="I725" t="str">
        <f>INDEX(Bd_PF!$E:$E,MATCH(Tab_SuiviOF[[#This Row],[REFERENCE]],Bd_PF!$C:$C,0))</f>
        <v>Protipulse 550 g</v>
      </c>
      <c r="J725" t="str">
        <f>INDEX(Bd_PF!$D:$D,MATCH(Tab_SuiviOF[[#This Row],[REFERENCE]],Bd_PF!$C:$C,0))</f>
        <v>XMP866</v>
      </c>
      <c r="K725" s="4">
        <f>INDEX(Bd_PF!$I:$I,MATCH(Tab_SuiviOF[[#This Row],[REFERENCE]],Bd_PF!$C:$C,0))</f>
        <v>0.55000000000000004</v>
      </c>
      <c r="L725" t="str">
        <f>INDEX(Bd_PF!$J:$J,MATCH(Tab_SuiviOF[[#This Row],[REFERENCE]],Bd_PF!$C:$C,0))</f>
        <v>OTS</v>
      </c>
      <c r="M725" t="str">
        <f>INDEX(Bd_PF!$K:$K,MATCH(Tab_SuiviOF[[#This Row],[REFERENCE]],Bd_PF!$C:$C,0))</f>
        <v>Reconditionnement</v>
      </c>
      <c r="N725" s="3">
        <v>43202</v>
      </c>
      <c r="O725" s="3">
        <v>43202</v>
      </c>
      <c r="P725" s="5">
        <f>YEAR(Tab_SuiviOF[[#This Row],[DATEFINREVISEE]])</f>
        <v>2018</v>
      </c>
      <c r="Q725" s="5">
        <f>MONTH(Tab_SuiviOF[[#This Row],[DATEFINREVISEE]])</f>
        <v>4</v>
      </c>
      <c r="R725" s="5">
        <f>WEEKNUM(Tab_SuiviOF[[#This Row],[DATEFINREVISEE]],21)</f>
        <v>15</v>
      </c>
      <c r="S725">
        <v>854</v>
      </c>
      <c r="T725">
        <v>854</v>
      </c>
      <c r="U725">
        <v>852</v>
      </c>
      <c r="V725" s="4">
        <f>Tab_SuiviOF[[#This Row],[QTEBL]]*Tab_SuiviOF[[#This Row],[POIDS NET]]</f>
        <v>468.6</v>
      </c>
      <c r="W725" s="4">
        <f>IFERROR(INDEX(Bd_MÉLANGES!$I:$I,MATCH('Bd_FABRICATIONS PF'!$G:$G,Bd_MÉLANGES!$J:$J,0)),0)</f>
        <v>0</v>
      </c>
      <c r="X725" s="4">
        <f>IFERROR(INDEX(Bd_MÉLANGES!$K:$K,MATCH(Tab_SuiviOF[[#This Row],[LOT A PRENDRE EN COMPTE]],Bd_MÉLANGES!$J:$J,0)),0)</f>
        <v>0</v>
      </c>
    </row>
    <row r="726" spans="1:24" hidden="1" x14ac:dyDescent="0.2">
      <c r="A726">
        <v>102</v>
      </c>
      <c r="B726">
        <v>5</v>
      </c>
      <c r="C726">
        <v>42388</v>
      </c>
      <c r="D726">
        <v>698918</v>
      </c>
      <c r="E726">
        <v>46988</v>
      </c>
      <c r="F726" t="str">
        <f t="array" ref="F726">INDEX(Bd_VENTILATIONS!$G:$G,MATCH(Tab_SuiviOF[[#This Row],[REFERENCE]]&amp;Tab_SuiviOF[[#This Row],[BLNO]],Bd_VENTILATIONS!$F:$F&amp;Bd_VENTILATIONS!$D:$D,0))</f>
        <v>AS15PU01-7</v>
      </c>
      <c r="G726" t="str">
        <f>IFERROR(MID(Tab_SuiviOF[[#This Row],[LOT]],1,SEARCH("-",Tab_SuiviOF[[#This Row],[LOT]])-1),Tab_SuiviOF[[#This Row],[LOT]])</f>
        <v>AS15PU01</v>
      </c>
      <c r="H726" t="s">
        <v>289</v>
      </c>
      <c r="I726" t="str">
        <f>INDEX(Bd_PF!$E:$E,MATCH(Tab_SuiviOF[[#This Row],[REFERENCE]],Bd_PF!$C:$C,0))</f>
        <v>Purée grand-mère salée sac 15 kg</v>
      </c>
      <c r="J726" t="str">
        <f>INDEX(Bd_PF!$D:$D,MATCH(Tab_SuiviOF[[#This Row],[REFERENCE]],Bd_PF!$C:$C,0))</f>
        <v>SF01288</v>
      </c>
      <c r="K726" s="4">
        <f>INDEX(Bd_PF!$I:$I,MATCH(Tab_SuiviOF[[#This Row],[REFERENCE]],Bd_PF!$C:$C,0))</f>
        <v>15</v>
      </c>
      <c r="L726" t="str">
        <f>INDEX(Bd_PF!$J:$J,MATCH(Tab_SuiviOF[[#This Row],[REFERENCE]],Bd_PF!$C:$C,0))</f>
        <v>Purée</v>
      </c>
      <c r="M726" t="str">
        <f>INDEX(Bd_PF!$K:$K,MATCH(Tab_SuiviOF[[#This Row],[REFERENCE]],Bd_PF!$C:$C,0))</f>
        <v>Purée</v>
      </c>
      <c r="N726" s="3">
        <v>43202</v>
      </c>
      <c r="O726" s="3">
        <v>43202</v>
      </c>
      <c r="P726" s="5">
        <f>YEAR(Tab_SuiviOF[[#This Row],[DATEFINREVISEE]])</f>
        <v>2018</v>
      </c>
      <c r="Q726" s="5">
        <f>MONTH(Tab_SuiviOF[[#This Row],[DATEFINREVISEE]])</f>
        <v>4</v>
      </c>
      <c r="R726" s="5">
        <f>WEEKNUM(Tab_SuiviOF[[#This Row],[DATEFINREVISEE]],21)</f>
        <v>15</v>
      </c>
      <c r="S726">
        <v>340</v>
      </c>
      <c r="T726">
        <v>340</v>
      </c>
      <c r="U726">
        <v>339</v>
      </c>
      <c r="V726" s="4">
        <f>Tab_SuiviOF[[#This Row],[QTEBL]]*Tab_SuiviOF[[#This Row],[POIDS NET]]</f>
        <v>5085</v>
      </c>
      <c r="W726" s="4">
        <f>IFERROR(INDEX(Bd_MÉLANGES!$I:$I,MATCH('Bd_FABRICATIONS PF'!$G:$G,Bd_MÉLANGES!$J:$J,0)),0)</f>
        <v>0</v>
      </c>
      <c r="X726" s="4">
        <f>IFERROR(INDEX(Bd_MÉLANGES!$K:$K,MATCH(Tab_SuiviOF[[#This Row],[LOT A PRENDRE EN COMPTE]],Bd_MÉLANGES!$J:$J,0)),0)</f>
        <v>0</v>
      </c>
    </row>
    <row r="727" spans="1:24" hidden="1" x14ac:dyDescent="0.2">
      <c r="A727">
        <v>102</v>
      </c>
      <c r="B727">
        <v>5</v>
      </c>
      <c r="C727">
        <v>42252</v>
      </c>
      <c r="D727">
        <v>697259</v>
      </c>
      <c r="E727">
        <v>47248</v>
      </c>
      <c r="F727" t="str">
        <f t="array" ref="F727">INDEX(Bd_VENTILATIONS!$G:$G,MATCH(Tab_SuiviOF[[#This Row],[REFERENCE]]&amp;Tab_SuiviOF[[#This Row],[BLNO]],Bd_VENTILATIONS!$F:$F&amp;Bd_VENTILATIONS!$D:$D,0))</f>
        <v>A103M01-3</v>
      </c>
      <c r="G727" t="str">
        <f>IFERROR(MID(Tab_SuiviOF[[#This Row],[LOT]],1,SEARCH("-",Tab_SuiviOF[[#This Row],[LOT]])-1),Tab_SuiviOF[[#This Row],[LOT]])</f>
        <v>A103M01</v>
      </c>
      <c r="H727" t="s">
        <v>990</v>
      </c>
      <c r="I727" t="str">
        <f>INDEX(Bd_PF!$E:$E,MATCH(Tab_SuiviOF[[#This Row],[REFERENCE]],Bd_PF!$C:$C,0))</f>
        <v>Eau gélifiée parfum fruits rouges sucré sachet 27g "Tonus Line"</v>
      </c>
      <c r="J727" t="str">
        <f>INDEX(Bd_PF!$D:$D,MATCH(Tab_SuiviOF[[#This Row],[REFERENCE]],Bd_PF!$C:$C,0))</f>
        <v>SF00717</v>
      </c>
      <c r="K727" s="4">
        <f>INDEX(Bd_PF!$I:$I,MATCH(Tab_SuiviOF[[#This Row],[REFERENCE]],Bd_PF!$C:$C,0))</f>
        <v>2.7E-2</v>
      </c>
      <c r="L727" t="str">
        <f>INDEX(Bd_PF!$J:$J,MATCH(Tab_SuiviOF[[#This Row],[REFERENCE]],Bd_PF!$C:$C,0))</f>
        <v>Rovema</v>
      </c>
      <c r="M727" t="str">
        <f>INDEX(Bd_PF!$K:$K,MATCH(Tab_SuiviOF[[#This Row],[REFERENCE]],Bd_PF!$C:$C,0))</f>
        <v>Produit pesé</v>
      </c>
      <c r="N727" s="3">
        <v>43206</v>
      </c>
      <c r="O727" s="3">
        <v>43206</v>
      </c>
      <c r="P727" s="5">
        <f>YEAR(Tab_SuiviOF[[#This Row],[DATEFINREVISEE]])</f>
        <v>2018</v>
      </c>
      <c r="Q727" s="5">
        <f>MONTH(Tab_SuiviOF[[#This Row],[DATEFINREVISEE]])</f>
        <v>4</v>
      </c>
      <c r="R727" s="5">
        <f>WEEKNUM(Tab_SuiviOF[[#This Row],[DATEFINREVISEE]],21)</f>
        <v>16</v>
      </c>
      <c r="S727">
        <v>3500</v>
      </c>
      <c r="T727">
        <v>3500</v>
      </c>
      <c r="U727">
        <v>3365</v>
      </c>
      <c r="V727" s="4">
        <f>Tab_SuiviOF[[#This Row],[QTEBL]]*Tab_SuiviOF[[#This Row],[POIDS NET]]</f>
        <v>90.855000000000004</v>
      </c>
      <c r="W727" s="4">
        <f>IFERROR(INDEX(Bd_MÉLANGES!$I:$I,MATCH('Bd_FABRICATIONS PF'!$G:$G,Bd_MÉLANGES!$J:$J,0)),0)</f>
        <v>94.1</v>
      </c>
      <c r="X727" s="4">
        <f>IFERROR(INDEX(Bd_MÉLANGES!$K:$K,MATCH(Tab_SuiviOF[[#This Row],[LOT A PRENDRE EN COMPTE]],Bd_MÉLANGES!$J:$J,0)),0)</f>
        <v>93.990000000000009</v>
      </c>
    </row>
    <row r="728" spans="1:24" x14ac:dyDescent="0.2">
      <c r="A728">
        <v>102</v>
      </c>
      <c r="B728">
        <v>5</v>
      </c>
      <c r="C728">
        <v>42325</v>
      </c>
      <c r="D728">
        <v>698369</v>
      </c>
      <c r="E728">
        <v>47003</v>
      </c>
      <c r="F728" t="str">
        <f t="array" ref="F728">INDEX(Bd_VENTILATIONS!$G:$G,MATCH(Tab_SuiviOF[[#This Row],[REFERENCE]]&amp;Tab_SuiviOF[[#This Row],[BLNO]],Bd_VENTILATIONS!$F:$F&amp;Bd_VENTILATIONS!$D:$D,0))</f>
        <v>A088M05-2</v>
      </c>
      <c r="G728" t="str">
        <f>IFERROR(MID(Tab_SuiviOF[[#This Row],[LOT]],1,SEARCH("-",Tab_SuiviOF[[#This Row],[LOT]])-1),Tab_SuiviOF[[#This Row],[LOT]])</f>
        <v>A088M05</v>
      </c>
      <c r="H728" t="s">
        <v>1139</v>
      </c>
      <c r="I728" t="str">
        <f>INDEX(Bd_PF!$E:$E,MATCH(Tab_SuiviOF[[#This Row],[REFERENCE]],Bd_PF!$C:$C,0))</f>
        <v>Gel' Ami - sac 1 kg - "Tonus Line"</v>
      </c>
      <c r="J728" t="str">
        <f>INDEX(Bd_PF!$D:$D,MATCH(Tab_SuiviOF[[#This Row],[REFERENCE]],Bd_PF!$C:$C,0))</f>
        <v>SF01122</v>
      </c>
      <c r="K728" s="4">
        <f>INDEX(Bd_PF!$I:$I,MATCH(Tab_SuiviOF[[#This Row],[REFERENCE]],Bd_PF!$C:$C,0))</f>
        <v>1</v>
      </c>
      <c r="L728" t="str">
        <f>INDEX(Bd_PF!$J:$J,MATCH(Tab_SuiviOF[[#This Row],[REFERENCE]],Bd_PF!$C:$C,0))</f>
        <v>Tecse</v>
      </c>
      <c r="M728" t="str">
        <f>INDEX(Bd_PF!$K:$K,MATCH(Tab_SuiviOF[[#This Row],[REFERENCE]],Bd_PF!$C:$C,0))</f>
        <v>Produit pesé</v>
      </c>
      <c r="N728" s="3">
        <v>43206</v>
      </c>
      <c r="O728" s="3">
        <v>43206</v>
      </c>
      <c r="P728" s="5">
        <f>YEAR(Tab_SuiviOF[[#This Row],[DATEFINREVISEE]])</f>
        <v>2018</v>
      </c>
      <c r="Q728" s="5">
        <f>MONTH(Tab_SuiviOF[[#This Row],[DATEFINREVISEE]])</f>
        <v>4</v>
      </c>
      <c r="R728" s="5">
        <f>WEEKNUM(Tab_SuiviOF[[#This Row],[DATEFINREVISEE]],21)</f>
        <v>16</v>
      </c>
      <c r="S728">
        <v>423</v>
      </c>
      <c r="T728">
        <v>423</v>
      </c>
      <c r="U728">
        <v>420</v>
      </c>
      <c r="V728" s="4">
        <f>Tab_SuiviOF[[#This Row],[QTEBL]]*Tab_SuiviOF[[#This Row],[POIDS NET]]</f>
        <v>420</v>
      </c>
      <c r="W728" s="4">
        <f>IFERROR(INDEX(Bd_MÉLANGES!$I:$I,MATCH('Bd_FABRICATIONS PF'!$G:$G,Bd_MÉLANGES!$J:$J,0)),0)</f>
        <v>424.3</v>
      </c>
      <c r="X728" s="4">
        <f>IFERROR(INDEX(Bd_MÉLANGES!$K:$K,MATCH(Tab_SuiviOF[[#This Row],[LOT A PRENDRE EN COMPTE]],Bd_MÉLANGES!$J:$J,0)),0)</f>
        <v>423</v>
      </c>
    </row>
    <row r="729" spans="1:24" x14ac:dyDescent="0.2">
      <c r="A729">
        <v>102</v>
      </c>
      <c r="B729">
        <v>5</v>
      </c>
      <c r="C729">
        <v>42326</v>
      </c>
      <c r="D729">
        <v>698374</v>
      </c>
      <c r="E729">
        <v>47001</v>
      </c>
      <c r="F729" t="str">
        <f t="array" ref="F729">INDEX(Bd_VENTILATIONS!$G:$G,MATCH(Tab_SuiviOF[[#This Row],[REFERENCE]]&amp;Tab_SuiviOF[[#This Row],[BLNO]],Bd_VENTILATIONS!$F:$F&amp;Bd_VENTILATIONS!$D:$D,0))</f>
        <v>A088M06-2</v>
      </c>
      <c r="G729" t="str">
        <f>IFERROR(MID(Tab_SuiviOF[[#This Row],[LOT]],1,SEARCH("-",Tab_SuiviOF[[#This Row],[LOT]])-1),Tab_SuiviOF[[#This Row],[LOT]])</f>
        <v>A088M06</v>
      </c>
      <c r="H729" t="s">
        <v>1139</v>
      </c>
      <c r="I729" t="str">
        <f>INDEX(Bd_PF!$E:$E,MATCH(Tab_SuiviOF[[#This Row],[REFERENCE]],Bd_PF!$C:$C,0))</f>
        <v>Gel' Ami - sac 1 kg - "Tonus Line"</v>
      </c>
      <c r="J729" t="str">
        <f>INDEX(Bd_PF!$D:$D,MATCH(Tab_SuiviOF[[#This Row],[REFERENCE]],Bd_PF!$C:$C,0))</f>
        <v>SF01122</v>
      </c>
      <c r="K729" s="4">
        <f>INDEX(Bd_PF!$I:$I,MATCH(Tab_SuiviOF[[#This Row],[REFERENCE]],Bd_PF!$C:$C,0))</f>
        <v>1</v>
      </c>
      <c r="L729" t="str">
        <f>INDEX(Bd_PF!$J:$J,MATCH(Tab_SuiviOF[[#This Row],[REFERENCE]],Bd_PF!$C:$C,0))</f>
        <v>Tecse</v>
      </c>
      <c r="M729" t="str">
        <f>INDEX(Bd_PF!$K:$K,MATCH(Tab_SuiviOF[[#This Row],[REFERENCE]],Bd_PF!$C:$C,0))</f>
        <v>Produit pesé</v>
      </c>
      <c r="N729" s="3">
        <v>43206</v>
      </c>
      <c r="O729" s="3">
        <v>43206</v>
      </c>
      <c r="P729" s="5">
        <f>YEAR(Tab_SuiviOF[[#This Row],[DATEFINREVISEE]])</f>
        <v>2018</v>
      </c>
      <c r="Q729" s="5">
        <f>MONTH(Tab_SuiviOF[[#This Row],[DATEFINREVISEE]])</f>
        <v>4</v>
      </c>
      <c r="R729" s="5">
        <f>WEEKNUM(Tab_SuiviOF[[#This Row],[DATEFINREVISEE]],21)</f>
        <v>16</v>
      </c>
      <c r="S729">
        <v>423</v>
      </c>
      <c r="T729">
        <v>423</v>
      </c>
      <c r="U729">
        <v>420</v>
      </c>
      <c r="V729" s="4">
        <f>Tab_SuiviOF[[#This Row],[QTEBL]]*Tab_SuiviOF[[#This Row],[POIDS NET]]</f>
        <v>420</v>
      </c>
      <c r="W729" s="4">
        <f>IFERROR(INDEX(Bd_MÉLANGES!$I:$I,MATCH('Bd_FABRICATIONS PF'!$G:$G,Bd_MÉLANGES!$J:$J,0)),0)</f>
        <v>423.9</v>
      </c>
      <c r="X729" s="4">
        <f>IFERROR(INDEX(Bd_MÉLANGES!$K:$K,MATCH(Tab_SuiviOF[[#This Row],[LOT A PRENDRE EN COMPTE]],Bd_MÉLANGES!$J:$J,0)),0)</f>
        <v>423</v>
      </c>
    </row>
    <row r="730" spans="1:24" x14ac:dyDescent="0.2">
      <c r="A730">
        <v>102</v>
      </c>
      <c r="B730">
        <v>5</v>
      </c>
      <c r="C730">
        <v>42327</v>
      </c>
      <c r="D730">
        <v>698379</v>
      </c>
      <c r="E730">
        <v>47006</v>
      </c>
      <c r="F730" t="str">
        <f t="array" ref="F730">INDEX(Bd_VENTILATIONS!$G:$G,MATCH(Tab_SuiviOF[[#This Row],[REFERENCE]]&amp;Tab_SuiviOF[[#This Row],[BLNO]],Bd_VENTILATIONS!$F:$F&amp;Bd_VENTILATIONS!$D:$D,0))</f>
        <v>A088M07-2</v>
      </c>
      <c r="G730" t="str">
        <f>IFERROR(MID(Tab_SuiviOF[[#This Row],[LOT]],1,SEARCH("-",Tab_SuiviOF[[#This Row],[LOT]])-1),Tab_SuiviOF[[#This Row],[LOT]])</f>
        <v>A088M07</v>
      </c>
      <c r="H730" t="s">
        <v>1139</v>
      </c>
      <c r="I730" t="str">
        <f>INDEX(Bd_PF!$E:$E,MATCH(Tab_SuiviOF[[#This Row],[REFERENCE]],Bd_PF!$C:$C,0))</f>
        <v>Gel' Ami - sac 1 kg - "Tonus Line"</v>
      </c>
      <c r="J730" t="str">
        <f>INDEX(Bd_PF!$D:$D,MATCH(Tab_SuiviOF[[#This Row],[REFERENCE]],Bd_PF!$C:$C,0))</f>
        <v>SF01122</v>
      </c>
      <c r="K730" s="4">
        <f>INDEX(Bd_PF!$I:$I,MATCH(Tab_SuiviOF[[#This Row],[REFERENCE]],Bd_PF!$C:$C,0))</f>
        <v>1</v>
      </c>
      <c r="L730" t="str">
        <f>INDEX(Bd_PF!$J:$J,MATCH(Tab_SuiviOF[[#This Row],[REFERENCE]],Bd_PF!$C:$C,0))</f>
        <v>Tecse</v>
      </c>
      <c r="M730" t="str">
        <f>INDEX(Bd_PF!$K:$K,MATCH(Tab_SuiviOF[[#This Row],[REFERENCE]],Bd_PF!$C:$C,0))</f>
        <v>Produit pesé</v>
      </c>
      <c r="N730" s="3">
        <v>43206</v>
      </c>
      <c r="O730" s="3">
        <v>43206</v>
      </c>
      <c r="P730" s="5">
        <f>YEAR(Tab_SuiviOF[[#This Row],[DATEFINREVISEE]])</f>
        <v>2018</v>
      </c>
      <c r="Q730" s="5">
        <f>MONTH(Tab_SuiviOF[[#This Row],[DATEFINREVISEE]])</f>
        <v>4</v>
      </c>
      <c r="R730" s="5">
        <f>WEEKNUM(Tab_SuiviOF[[#This Row],[DATEFINREVISEE]],21)</f>
        <v>16</v>
      </c>
      <c r="S730">
        <v>423</v>
      </c>
      <c r="T730">
        <v>423</v>
      </c>
      <c r="U730">
        <v>420</v>
      </c>
      <c r="V730" s="4">
        <f>Tab_SuiviOF[[#This Row],[QTEBL]]*Tab_SuiviOF[[#This Row],[POIDS NET]]</f>
        <v>420</v>
      </c>
      <c r="W730" s="4">
        <f>IFERROR(INDEX(Bd_MÉLANGES!$I:$I,MATCH('Bd_FABRICATIONS PF'!$G:$G,Bd_MÉLANGES!$J:$J,0)),0)</f>
        <v>435.1</v>
      </c>
      <c r="X730" s="4">
        <f>IFERROR(INDEX(Bd_MÉLANGES!$K:$K,MATCH(Tab_SuiviOF[[#This Row],[LOT A PRENDRE EN COMPTE]],Bd_MÉLANGES!$J:$J,0)),0)</f>
        <v>423</v>
      </c>
    </row>
    <row r="731" spans="1:24" x14ac:dyDescent="0.2">
      <c r="A731">
        <v>102</v>
      </c>
      <c r="B731">
        <v>5</v>
      </c>
      <c r="C731">
        <v>42328</v>
      </c>
      <c r="D731">
        <v>698384</v>
      </c>
      <c r="E731">
        <v>47011</v>
      </c>
      <c r="F731" t="str">
        <f t="array" ref="F731">INDEX(Bd_VENTILATIONS!$G:$G,MATCH(Tab_SuiviOF[[#This Row],[REFERENCE]]&amp;Tab_SuiviOF[[#This Row],[BLNO]],Bd_VENTILATIONS!$F:$F&amp;Bd_VENTILATIONS!$D:$D,0))</f>
        <v>A095M02-2</v>
      </c>
      <c r="G731" t="str">
        <f>IFERROR(MID(Tab_SuiviOF[[#This Row],[LOT]],1,SEARCH("-",Tab_SuiviOF[[#This Row],[LOT]])-1),Tab_SuiviOF[[#This Row],[LOT]])</f>
        <v>A095M02</v>
      </c>
      <c r="H731" t="s">
        <v>1139</v>
      </c>
      <c r="I731" t="str">
        <f>INDEX(Bd_PF!$E:$E,MATCH(Tab_SuiviOF[[#This Row],[REFERENCE]],Bd_PF!$C:$C,0))</f>
        <v>Gel' Ami - sac 1 kg - "Tonus Line"</v>
      </c>
      <c r="J731" t="str">
        <f>INDEX(Bd_PF!$D:$D,MATCH(Tab_SuiviOF[[#This Row],[REFERENCE]],Bd_PF!$C:$C,0))</f>
        <v>SF01122</v>
      </c>
      <c r="K731" s="4">
        <f>INDEX(Bd_PF!$I:$I,MATCH(Tab_SuiviOF[[#This Row],[REFERENCE]],Bd_PF!$C:$C,0))</f>
        <v>1</v>
      </c>
      <c r="L731" t="str">
        <f>INDEX(Bd_PF!$J:$J,MATCH(Tab_SuiviOF[[#This Row],[REFERENCE]],Bd_PF!$C:$C,0))</f>
        <v>Tecse</v>
      </c>
      <c r="M731" t="str">
        <f>INDEX(Bd_PF!$K:$K,MATCH(Tab_SuiviOF[[#This Row],[REFERENCE]],Bd_PF!$C:$C,0))</f>
        <v>Produit pesé</v>
      </c>
      <c r="N731" s="3">
        <v>43206</v>
      </c>
      <c r="O731" s="3">
        <v>43206</v>
      </c>
      <c r="P731" s="5">
        <f>YEAR(Tab_SuiviOF[[#This Row],[DATEFINREVISEE]])</f>
        <v>2018</v>
      </c>
      <c r="Q731" s="5">
        <f>MONTH(Tab_SuiviOF[[#This Row],[DATEFINREVISEE]])</f>
        <v>4</v>
      </c>
      <c r="R731" s="5">
        <f>WEEKNUM(Tab_SuiviOF[[#This Row],[DATEFINREVISEE]],21)</f>
        <v>16</v>
      </c>
      <c r="S731">
        <v>423</v>
      </c>
      <c r="T731">
        <v>423</v>
      </c>
      <c r="U731">
        <v>421</v>
      </c>
      <c r="V731" s="4">
        <f>Tab_SuiviOF[[#This Row],[QTEBL]]*Tab_SuiviOF[[#This Row],[POIDS NET]]</f>
        <v>421</v>
      </c>
      <c r="W731" s="4">
        <f>IFERROR(INDEX(Bd_MÉLANGES!$I:$I,MATCH('Bd_FABRICATIONS PF'!$G:$G,Bd_MÉLANGES!$J:$J,0)),0)</f>
        <v>410.9</v>
      </c>
      <c r="X731" s="4">
        <f>IFERROR(INDEX(Bd_MÉLANGES!$K:$K,MATCH(Tab_SuiviOF[[#This Row],[LOT A PRENDRE EN COMPTE]],Bd_MÉLANGES!$J:$J,0)),0)</f>
        <v>423</v>
      </c>
    </row>
    <row r="732" spans="1:24" hidden="1" x14ac:dyDescent="0.2">
      <c r="A732">
        <v>102</v>
      </c>
      <c r="B732">
        <v>5</v>
      </c>
      <c r="C732">
        <v>42329</v>
      </c>
      <c r="D732">
        <v>698389</v>
      </c>
      <c r="E732">
        <v>47007</v>
      </c>
      <c r="F732" t="str">
        <f t="array" ref="F732">INDEX(Bd_VENTILATIONS!$G:$G,MATCH(Tab_SuiviOF[[#This Row],[REFERENCE]]&amp;Tab_SuiviOF[[#This Row],[BLNO]],Bd_VENTILATIONS!$F:$F&amp;Bd_VENTILATIONS!$D:$D,0))</f>
        <v>A095M03-1</v>
      </c>
      <c r="G732" t="str">
        <f>IFERROR(MID(Tab_SuiviOF[[#This Row],[LOT]],1,SEARCH("-",Tab_SuiviOF[[#This Row],[LOT]])-1),Tab_SuiviOF[[#This Row],[LOT]])</f>
        <v>A095M03</v>
      </c>
      <c r="H732" t="s">
        <v>915</v>
      </c>
      <c r="I732" t="str">
        <f>INDEX(Bd_PF!$E:$E,MATCH(Tab_SuiviOF[[#This Row],[REFERENCE]],Bd_PF!$C:$C,0))</f>
        <v>Gel Ami bte 0.800 kg "TOL"</v>
      </c>
      <c r="J732" t="str">
        <f>INDEX(Bd_PF!$D:$D,MATCH(Tab_SuiviOF[[#This Row],[REFERENCE]],Bd_PF!$C:$C,0))</f>
        <v>SF01122</v>
      </c>
      <c r="K732" s="4">
        <f>INDEX(Bd_PF!$I:$I,MATCH(Tab_SuiviOF[[#This Row],[REFERENCE]],Bd_PF!$C:$C,0))</f>
        <v>0.8</v>
      </c>
      <c r="L732" t="str">
        <f>INDEX(Bd_PF!$J:$J,MATCH(Tab_SuiviOF[[#This Row],[REFERENCE]],Bd_PF!$C:$C,0))</f>
        <v>OTS</v>
      </c>
      <c r="M732" t="str">
        <f>INDEX(Bd_PF!$K:$K,MATCH(Tab_SuiviOF[[#This Row],[REFERENCE]],Bd_PF!$C:$C,0))</f>
        <v>Produit pesé</v>
      </c>
      <c r="N732" s="3">
        <v>43206</v>
      </c>
      <c r="O732" s="3">
        <v>43206</v>
      </c>
      <c r="P732" s="5">
        <f>YEAR(Tab_SuiviOF[[#This Row],[DATEFINREVISEE]])</f>
        <v>2018</v>
      </c>
      <c r="Q732" s="5">
        <f>MONTH(Tab_SuiviOF[[#This Row],[DATEFINREVISEE]])</f>
        <v>4</v>
      </c>
      <c r="R732" s="5">
        <f>WEEKNUM(Tab_SuiviOF[[#This Row],[DATEFINREVISEE]],21)</f>
        <v>16</v>
      </c>
      <c r="S732">
        <v>529</v>
      </c>
      <c r="T732">
        <v>529</v>
      </c>
      <c r="U732">
        <v>530</v>
      </c>
      <c r="V732" s="4">
        <f>Tab_SuiviOF[[#This Row],[QTEBL]]*Tab_SuiviOF[[#This Row],[POIDS NET]]</f>
        <v>424</v>
      </c>
      <c r="W732" s="4">
        <f>IFERROR(INDEX(Bd_MÉLANGES!$I:$I,MATCH('Bd_FABRICATIONS PF'!$G:$G,Bd_MÉLANGES!$J:$J,0)),0)</f>
        <v>423.5</v>
      </c>
      <c r="X732" s="4">
        <f>IFERROR(INDEX(Bd_MÉLANGES!$K:$K,MATCH(Tab_SuiviOF[[#This Row],[LOT A PRENDRE EN COMPTE]],Bd_MÉLANGES!$J:$J,0)),0)</f>
        <v>423</v>
      </c>
    </row>
    <row r="733" spans="1:24" hidden="1" x14ac:dyDescent="0.2">
      <c r="A733">
        <v>102</v>
      </c>
      <c r="B733">
        <v>5</v>
      </c>
      <c r="C733">
        <v>42330</v>
      </c>
      <c r="D733">
        <v>698396</v>
      </c>
      <c r="E733">
        <v>47010</v>
      </c>
      <c r="F733" t="str">
        <f t="array" ref="F733">INDEX(Bd_VENTILATIONS!$G:$G,MATCH(Tab_SuiviOF[[#This Row],[REFERENCE]]&amp;Tab_SuiviOF[[#This Row],[BLNO]],Bd_VENTILATIONS!$F:$F&amp;Bd_VENTILATIONS!$D:$D,0))</f>
        <v>A095M04-1</v>
      </c>
      <c r="G733" t="str">
        <f>IFERROR(MID(Tab_SuiviOF[[#This Row],[LOT]],1,SEARCH("-",Tab_SuiviOF[[#This Row],[LOT]])-1),Tab_SuiviOF[[#This Row],[LOT]])</f>
        <v>A095M04</v>
      </c>
      <c r="H733" t="s">
        <v>915</v>
      </c>
      <c r="I733" t="str">
        <f>INDEX(Bd_PF!$E:$E,MATCH(Tab_SuiviOF[[#This Row],[REFERENCE]],Bd_PF!$C:$C,0))</f>
        <v>Gel Ami bte 0.800 kg "TOL"</v>
      </c>
      <c r="J733" t="str">
        <f>INDEX(Bd_PF!$D:$D,MATCH(Tab_SuiviOF[[#This Row],[REFERENCE]],Bd_PF!$C:$C,0))</f>
        <v>SF01122</v>
      </c>
      <c r="K733" s="4">
        <f>INDEX(Bd_PF!$I:$I,MATCH(Tab_SuiviOF[[#This Row],[REFERENCE]],Bd_PF!$C:$C,0))</f>
        <v>0.8</v>
      </c>
      <c r="L733" t="str">
        <f>INDEX(Bd_PF!$J:$J,MATCH(Tab_SuiviOF[[#This Row],[REFERENCE]],Bd_PF!$C:$C,0))</f>
        <v>OTS</v>
      </c>
      <c r="M733" t="str">
        <f>INDEX(Bd_PF!$K:$K,MATCH(Tab_SuiviOF[[#This Row],[REFERENCE]],Bd_PF!$C:$C,0))</f>
        <v>Produit pesé</v>
      </c>
      <c r="N733" s="3">
        <v>43206</v>
      </c>
      <c r="O733" s="3">
        <v>43206</v>
      </c>
      <c r="P733" s="5">
        <f>YEAR(Tab_SuiviOF[[#This Row],[DATEFINREVISEE]])</f>
        <v>2018</v>
      </c>
      <c r="Q733" s="5">
        <f>MONTH(Tab_SuiviOF[[#This Row],[DATEFINREVISEE]])</f>
        <v>4</v>
      </c>
      <c r="R733" s="5">
        <f>WEEKNUM(Tab_SuiviOF[[#This Row],[DATEFINREVISEE]],21)</f>
        <v>16</v>
      </c>
      <c r="S733">
        <v>529</v>
      </c>
      <c r="T733">
        <v>529</v>
      </c>
      <c r="U733">
        <v>522</v>
      </c>
      <c r="V733" s="4">
        <f>Tab_SuiviOF[[#This Row],[QTEBL]]*Tab_SuiviOF[[#This Row],[POIDS NET]]</f>
        <v>417.6</v>
      </c>
      <c r="W733" s="4">
        <f>IFERROR(INDEX(Bd_MÉLANGES!$I:$I,MATCH('Bd_FABRICATIONS PF'!$G:$G,Bd_MÉLANGES!$J:$J,0)),0)</f>
        <v>423.9</v>
      </c>
      <c r="X733" s="4">
        <f>IFERROR(INDEX(Bd_MÉLANGES!$K:$K,MATCH(Tab_SuiviOF[[#This Row],[LOT A PRENDRE EN COMPTE]],Bd_MÉLANGES!$J:$J,0)),0)</f>
        <v>423</v>
      </c>
    </row>
    <row r="734" spans="1:24" hidden="1" x14ac:dyDescent="0.2">
      <c r="A734">
        <v>102</v>
      </c>
      <c r="B734">
        <v>5</v>
      </c>
      <c r="C734">
        <v>42331</v>
      </c>
      <c r="D734">
        <v>698403</v>
      </c>
      <c r="E734">
        <v>47015</v>
      </c>
      <c r="F734" t="str">
        <f t="array" ref="F734">INDEX(Bd_VENTILATIONS!$G:$G,MATCH(Tab_SuiviOF[[#This Row],[REFERENCE]]&amp;Tab_SuiviOF[[#This Row],[BLNO]],Bd_VENTILATIONS!$F:$F&amp;Bd_VENTILATIONS!$D:$D,0))</f>
        <v>A095M05-1</v>
      </c>
      <c r="G734" t="str">
        <f>IFERROR(MID(Tab_SuiviOF[[#This Row],[LOT]],1,SEARCH("-",Tab_SuiviOF[[#This Row],[LOT]])-1),Tab_SuiviOF[[#This Row],[LOT]])</f>
        <v>A095M05</v>
      </c>
      <c r="H734" t="s">
        <v>915</v>
      </c>
      <c r="I734" t="str">
        <f>INDEX(Bd_PF!$E:$E,MATCH(Tab_SuiviOF[[#This Row],[REFERENCE]],Bd_PF!$C:$C,0))</f>
        <v>Gel Ami bte 0.800 kg "TOL"</v>
      </c>
      <c r="J734" t="str">
        <f>INDEX(Bd_PF!$D:$D,MATCH(Tab_SuiviOF[[#This Row],[REFERENCE]],Bd_PF!$C:$C,0))</f>
        <v>SF01122</v>
      </c>
      <c r="K734" s="4">
        <f>INDEX(Bd_PF!$I:$I,MATCH(Tab_SuiviOF[[#This Row],[REFERENCE]],Bd_PF!$C:$C,0))</f>
        <v>0.8</v>
      </c>
      <c r="L734" t="str">
        <f>INDEX(Bd_PF!$J:$J,MATCH(Tab_SuiviOF[[#This Row],[REFERENCE]],Bd_PF!$C:$C,0))</f>
        <v>OTS</v>
      </c>
      <c r="M734" t="str">
        <f>INDEX(Bd_PF!$K:$K,MATCH(Tab_SuiviOF[[#This Row],[REFERENCE]],Bd_PF!$C:$C,0))</f>
        <v>Produit pesé</v>
      </c>
      <c r="N734" s="3">
        <v>43206</v>
      </c>
      <c r="O734" s="3">
        <v>43206</v>
      </c>
      <c r="P734" s="5">
        <f>YEAR(Tab_SuiviOF[[#This Row],[DATEFINREVISEE]])</f>
        <v>2018</v>
      </c>
      <c r="Q734" s="5">
        <f>MONTH(Tab_SuiviOF[[#This Row],[DATEFINREVISEE]])</f>
        <v>4</v>
      </c>
      <c r="R734" s="5">
        <f>WEEKNUM(Tab_SuiviOF[[#This Row],[DATEFINREVISEE]],21)</f>
        <v>16</v>
      </c>
      <c r="S734">
        <v>529</v>
      </c>
      <c r="T734">
        <v>529</v>
      </c>
      <c r="U734">
        <v>547</v>
      </c>
      <c r="V734" s="4">
        <f>Tab_SuiviOF[[#This Row],[QTEBL]]*Tab_SuiviOF[[#This Row],[POIDS NET]]</f>
        <v>437.6</v>
      </c>
      <c r="W734" s="4">
        <f>IFERROR(INDEX(Bd_MÉLANGES!$I:$I,MATCH('Bd_FABRICATIONS PF'!$G:$G,Bd_MÉLANGES!$J:$J,0)),0)</f>
        <v>434.5</v>
      </c>
      <c r="X734" s="4">
        <f>IFERROR(INDEX(Bd_MÉLANGES!$K:$K,MATCH(Tab_SuiviOF[[#This Row],[LOT A PRENDRE EN COMPTE]],Bd_MÉLANGES!$J:$J,0)),0)</f>
        <v>423</v>
      </c>
    </row>
    <row r="735" spans="1:24" hidden="1" x14ac:dyDescent="0.2">
      <c r="A735">
        <v>102</v>
      </c>
      <c r="B735">
        <v>5</v>
      </c>
      <c r="C735">
        <v>42387</v>
      </c>
      <c r="D735">
        <v>698904</v>
      </c>
      <c r="E735">
        <v>47004</v>
      </c>
      <c r="F735" t="str">
        <f t="array" ref="F735">INDEX(Bd_VENTILATIONS!$G:$G,MATCH(Tab_SuiviOF[[#This Row],[REFERENCE]]&amp;Tab_SuiviOF[[#This Row],[BLNO]],Bd_VENTILATIONS!$F:$F&amp;Bd_VENTILATIONS!$D:$D,0))</f>
        <v>A106R01-1</v>
      </c>
      <c r="G735" t="str">
        <f>IFERROR(MID(Tab_SuiviOF[[#This Row],[LOT]],1,SEARCH("-",Tab_SuiviOF[[#This Row],[LOT]])-1),Tab_SuiviOF[[#This Row],[LOT]])</f>
        <v>A106R01</v>
      </c>
      <c r="H735" t="s">
        <v>759</v>
      </c>
      <c r="I735" t="str">
        <f>INDEX(Bd_PF!$E:$E,MATCH(Tab_SuiviOF[[#This Row],[REFERENCE]],Bd_PF!$C:$C,0))</f>
        <v>Gel'mix+ bte 500g "TOL"</v>
      </c>
      <c r="J735" t="str">
        <f>INDEX(Bd_PF!$D:$D,MATCH(Tab_SuiviOF[[#This Row],[REFERENCE]],Bd_PF!$C:$C,0))</f>
        <v>SF01249</v>
      </c>
      <c r="K735" s="4">
        <f>INDEX(Bd_PF!$I:$I,MATCH(Tab_SuiviOF[[#This Row],[REFERENCE]],Bd_PF!$C:$C,0))</f>
        <v>0.5</v>
      </c>
      <c r="L735" t="str">
        <f>INDEX(Bd_PF!$J:$J,MATCH(Tab_SuiviOF[[#This Row],[REFERENCE]],Bd_PF!$C:$C,0))</f>
        <v>OTS</v>
      </c>
      <c r="M735" t="str">
        <f>INDEX(Bd_PF!$K:$K,MATCH(Tab_SuiviOF[[#This Row],[REFERENCE]],Bd_PF!$C:$C,0))</f>
        <v>Reconditionnement</v>
      </c>
      <c r="N735" s="3">
        <v>43206</v>
      </c>
      <c r="O735" s="3">
        <v>43206</v>
      </c>
      <c r="P735" s="5">
        <f>YEAR(Tab_SuiviOF[[#This Row],[DATEFINREVISEE]])</f>
        <v>2018</v>
      </c>
      <c r="Q735" s="5">
        <f>MONTH(Tab_SuiviOF[[#This Row],[DATEFINREVISEE]])</f>
        <v>4</v>
      </c>
      <c r="R735" s="5">
        <f>WEEKNUM(Tab_SuiviOF[[#This Row],[DATEFINREVISEE]],21)</f>
        <v>16</v>
      </c>
      <c r="S735">
        <v>700</v>
      </c>
      <c r="T735">
        <v>700</v>
      </c>
      <c r="U735">
        <v>704</v>
      </c>
      <c r="V735" s="4">
        <f>Tab_SuiviOF[[#This Row],[QTEBL]]*Tab_SuiviOF[[#This Row],[POIDS NET]]</f>
        <v>352</v>
      </c>
      <c r="W735" s="4">
        <f>IFERROR(INDEX(Bd_MÉLANGES!$I:$I,MATCH('Bd_FABRICATIONS PF'!$G:$G,Bd_MÉLANGES!$J:$J,0)),0)</f>
        <v>0</v>
      </c>
      <c r="X735" s="4">
        <f>IFERROR(INDEX(Bd_MÉLANGES!$K:$K,MATCH(Tab_SuiviOF[[#This Row],[LOT A PRENDRE EN COMPTE]],Bd_MÉLANGES!$J:$J,0)),0)</f>
        <v>0</v>
      </c>
    </row>
    <row r="736" spans="1:24" hidden="1" x14ac:dyDescent="0.2">
      <c r="A736">
        <v>102</v>
      </c>
      <c r="B736">
        <v>5</v>
      </c>
      <c r="C736">
        <v>42389</v>
      </c>
      <c r="D736">
        <v>698944</v>
      </c>
      <c r="E736">
        <v>47005</v>
      </c>
      <c r="F736" t="str">
        <f t="array" ref="F736">INDEX(Bd_VENTILATIONS!$G:$G,MATCH(Tab_SuiviOF[[#This Row],[REFERENCE]]&amp;Tab_SuiviOF[[#This Row],[BLNO]],Bd_VENTILATIONS!$F:$F&amp;Bd_VENTILATIONS!$D:$D,0))</f>
        <v>A106R02-1</v>
      </c>
      <c r="G736" t="str">
        <f>IFERROR(MID(Tab_SuiviOF[[#This Row],[LOT]],1,SEARCH("-",Tab_SuiviOF[[#This Row],[LOT]])-1),Tab_SuiviOF[[#This Row],[LOT]])</f>
        <v>A106R02</v>
      </c>
      <c r="H736" t="s">
        <v>759</v>
      </c>
      <c r="I736" t="str">
        <f>INDEX(Bd_PF!$E:$E,MATCH(Tab_SuiviOF[[#This Row],[REFERENCE]],Bd_PF!$C:$C,0))</f>
        <v>Gel'mix+ bte 500g "TOL"</v>
      </c>
      <c r="J736" t="str">
        <f>INDEX(Bd_PF!$D:$D,MATCH(Tab_SuiviOF[[#This Row],[REFERENCE]],Bd_PF!$C:$C,0))</f>
        <v>SF01249</v>
      </c>
      <c r="K736" s="4">
        <f>INDEX(Bd_PF!$I:$I,MATCH(Tab_SuiviOF[[#This Row],[REFERENCE]],Bd_PF!$C:$C,0))</f>
        <v>0.5</v>
      </c>
      <c r="L736" t="str">
        <f>INDEX(Bd_PF!$J:$J,MATCH(Tab_SuiviOF[[#This Row],[REFERENCE]],Bd_PF!$C:$C,0))</f>
        <v>OTS</v>
      </c>
      <c r="M736" t="str">
        <f>INDEX(Bd_PF!$K:$K,MATCH(Tab_SuiviOF[[#This Row],[REFERENCE]],Bd_PF!$C:$C,0))</f>
        <v>Reconditionnement</v>
      </c>
      <c r="N736" s="3">
        <v>43206</v>
      </c>
      <c r="O736" s="3">
        <v>43206</v>
      </c>
      <c r="P736" s="5">
        <f>YEAR(Tab_SuiviOF[[#This Row],[DATEFINREVISEE]])</f>
        <v>2018</v>
      </c>
      <c r="Q736" s="5">
        <f>MONTH(Tab_SuiviOF[[#This Row],[DATEFINREVISEE]])</f>
        <v>4</v>
      </c>
      <c r="R736" s="5">
        <f>WEEKNUM(Tab_SuiviOF[[#This Row],[DATEFINREVISEE]],21)</f>
        <v>16</v>
      </c>
      <c r="S736">
        <v>700</v>
      </c>
      <c r="T736">
        <v>700</v>
      </c>
      <c r="U736">
        <v>704</v>
      </c>
      <c r="V736" s="4">
        <f>Tab_SuiviOF[[#This Row],[QTEBL]]*Tab_SuiviOF[[#This Row],[POIDS NET]]</f>
        <v>352</v>
      </c>
      <c r="W736" s="4">
        <f>IFERROR(INDEX(Bd_MÉLANGES!$I:$I,MATCH('Bd_FABRICATIONS PF'!$G:$G,Bd_MÉLANGES!$J:$J,0)),0)</f>
        <v>0</v>
      </c>
      <c r="X736" s="4">
        <f>IFERROR(INDEX(Bd_MÉLANGES!$K:$K,MATCH(Tab_SuiviOF[[#This Row],[LOT A PRENDRE EN COMPTE]],Bd_MÉLANGES!$J:$J,0)),0)</f>
        <v>0</v>
      </c>
    </row>
    <row r="737" spans="1:24" hidden="1" x14ac:dyDescent="0.2">
      <c r="A737">
        <v>102</v>
      </c>
      <c r="B737">
        <v>5</v>
      </c>
      <c r="C737">
        <v>42246</v>
      </c>
      <c r="D737">
        <v>697208</v>
      </c>
      <c r="E737">
        <v>47022</v>
      </c>
      <c r="F737" t="str">
        <f t="array" ref="F737">INDEX(Bd_VENTILATIONS!$G:$G,MATCH(Tab_SuiviOF[[#This Row],[REFERENCE]]&amp;Tab_SuiviOF[[#This Row],[BLNO]],Bd_VENTILATIONS!$F:$F&amp;Bd_VENTILATIONS!$D:$D,0))</f>
        <v>A103M02-1</v>
      </c>
      <c r="G737" t="str">
        <f>IFERROR(MID(Tab_SuiviOF[[#This Row],[LOT]],1,SEARCH("-",Tab_SuiviOF[[#This Row],[LOT]])-1),Tab_SuiviOF[[#This Row],[LOT]])</f>
        <v>A103M02</v>
      </c>
      <c r="H737" t="s">
        <v>1144</v>
      </c>
      <c r="I737" t="str">
        <f>INDEX(Bd_PF!$E:$E,MATCH(Tab_SuiviOF[[#This Row],[REFERENCE]],Bd_PF!$C:$C,0))</f>
        <v>Nutridej' céréales saveur biscuit 900 g (ALLERGENES)</v>
      </c>
      <c r="J737" t="str">
        <f>INDEX(Bd_PF!$D:$D,MATCH(Tab_SuiviOF[[#This Row],[REFERENCE]],Bd_PF!$C:$C,0))</f>
        <v>SF01173</v>
      </c>
      <c r="K737" s="4">
        <f>INDEX(Bd_PF!$I:$I,MATCH(Tab_SuiviOF[[#This Row],[REFERENCE]],Bd_PF!$C:$C,0))</f>
        <v>0.9</v>
      </c>
      <c r="L737" t="str">
        <f>INDEX(Bd_PF!$J:$J,MATCH(Tab_SuiviOF[[#This Row],[REFERENCE]],Bd_PF!$C:$C,0))</f>
        <v>OTS</v>
      </c>
      <c r="M737" t="str">
        <f>INDEX(Bd_PF!$K:$K,MATCH(Tab_SuiviOF[[#This Row],[REFERENCE]],Bd_PF!$C:$C,0))</f>
        <v>Produit pesé</v>
      </c>
      <c r="N737" s="3">
        <v>43207</v>
      </c>
      <c r="O737" s="3">
        <v>43207</v>
      </c>
      <c r="P737" s="5">
        <f>YEAR(Tab_SuiviOF[[#This Row],[DATEFINREVISEE]])</f>
        <v>2018</v>
      </c>
      <c r="Q737" s="5">
        <f>MONTH(Tab_SuiviOF[[#This Row],[DATEFINREVISEE]])</f>
        <v>4</v>
      </c>
      <c r="R737" s="5">
        <f>WEEKNUM(Tab_SuiviOF[[#This Row],[DATEFINREVISEE]],21)</f>
        <v>16</v>
      </c>
      <c r="S737">
        <v>700</v>
      </c>
      <c r="T737">
        <v>756</v>
      </c>
      <c r="U737">
        <v>763</v>
      </c>
      <c r="V737" s="4">
        <f>Tab_SuiviOF[[#This Row],[QTEBL]]*Tab_SuiviOF[[#This Row],[POIDS NET]]</f>
        <v>686.7</v>
      </c>
      <c r="W737" s="4">
        <f>IFERROR(INDEX(Bd_MÉLANGES!$I:$I,MATCH('Bd_FABRICATIONS PF'!$G:$G,Bd_MÉLANGES!$J:$J,0)),0)</f>
        <v>684</v>
      </c>
      <c r="X737" s="4">
        <f>IFERROR(INDEX(Bd_MÉLANGES!$K:$K,MATCH(Tab_SuiviOF[[#This Row],[LOT A PRENDRE EN COMPTE]],Bd_MÉLANGES!$J:$J,0)),0)</f>
        <v>681.0100000000001</v>
      </c>
    </row>
    <row r="738" spans="1:24" hidden="1" x14ac:dyDescent="0.2">
      <c r="A738">
        <v>102</v>
      </c>
      <c r="B738">
        <v>5</v>
      </c>
      <c r="C738">
        <v>42248</v>
      </c>
      <c r="D738">
        <v>697225</v>
      </c>
      <c r="E738">
        <v>47033</v>
      </c>
      <c r="F738" t="str">
        <f t="array" ref="F738">INDEX(Bd_VENTILATIONS!$G:$G,MATCH(Tab_SuiviOF[[#This Row],[REFERENCE]]&amp;Tab_SuiviOF[[#This Row],[BLNO]],Bd_VENTILATIONS!$F:$F&amp;Bd_VENTILATIONS!$D:$D,0))</f>
        <v>A103M04-1</v>
      </c>
      <c r="G738" t="str">
        <f>IFERROR(MID(Tab_SuiviOF[[#This Row],[LOT]],1,SEARCH("-",Tab_SuiviOF[[#This Row],[LOT]])-1),Tab_SuiviOF[[#This Row],[LOT]])</f>
        <v>A103M04</v>
      </c>
      <c r="H738" t="s">
        <v>1154</v>
      </c>
      <c r="I738" t="str">
        <f>INDEX(Bd_PF!$E:$E,MATCH(Tab_SuiviOF[[#This Row],[REFERENCE]],Bd_PF!$C:$C,0))</f>
        <v>Céréal'nut HP+ saveur biscuit bte 900 g (ALLERGENES)</v>
      </c>
      <c r="J738" t="str">
        <f>INDEX(Bd_PF!$D:$D,MATCH(Tab_SuiviOF[[#This Row],[REFERENCE]],Bd_PF!$C:$C,0))</f>
        <v>SF01220</v>
      </c>
      <c r="K738" s="4">
        <f>INDEX(Bd_PF!$I:$I,MATCH(Tab_SuiviOF[[#This Row],[REFERENCE]],Bd_PF!$C:$C,0))</f>
        <v>0.9</v>
      </c>
      <c r="L738" t="str">
        <f>INDEX(Bd_PF!$J:$J,MATCH(Tab_SuiviOF[[#This Row],[REFERENCE]],Bd_PF!$C:$C,0))</f>
        <v>OTS</v>
      </c>
      <c r="M738" t="str">
        <f>INDEX(Bd_PF!$K:$K,MATCH(Tab_SuiviOF[[#This Row],[REFERENCE]],Bd_PF!$C:$C,0))</f>
        <v>Produit pesé</v>
      </c>
      <c r="N738" s="3">
        <v>43207</v>
      </c>
      <c r="O738" s="3">
        <v>43207</v>
      </c>
      <c r="P738" s="5">
        <f>YEAR(Tab_SuiviOF[[#This Row],[DATEFINREVISEE]])</f>
        <v>2018</v>
      </c>
      <c r="Q738" s="5">
        <f>MONTH(Tab_SuiviOF[[#This Row],[DATEFINREVISEE]])</f>
        <v>4</v>
      </c>
      <c r="R738" s="5">
        <f>WEEKNUM(Tab_SuiviOF[[#This Row],[DATEFINREVISEE]],21)</f>
        <v>16</v>
      </c>
      <c r="S738">
        <v>756</v>
      </c>
      <c r="T738">
        <v>756</v>
      </c>
      <c r="U738">
        <v>753</v>
      </c>
      <c r="V738" s="4">
        <f>Tab_SuiviOF[[#This Row],[QTEBL]]*Tab_SuiviOF[[#This Row],[POIDS NET]]</f>
        <v>677.7</v>
      </c>
      <c r="W738" s="4">
        <f>IFERROR(INDEX(Bd_MÉLANGES!$I:$I,MATCH('Bd_FABRICATIONS PF'!$G:$G,Bd_MÉLANGES!$J:$J,0)),0)</f>
        <v>681.1</v>
      </c>
      <c r="X738" s="4">
        <f>IFERROR(INDEX(Bd_MÉLANGES!$K:$K,MATCH(Tab_SuiviOF[[#This Row],[LOT A PRENDRE EN COMPTE]],Bd_MÉLANGES!$J:$J,0)),0)</f>
        <v>681.0200000000001</v>
      </c>
    </row>
    <row r="739" spans="1:24" x14ac:dyDescent="0.2">
      <c r="A739">
        <v>102</v>
      </c>
      <c r="B739">
        <v>5</v>
      </c>
      <c r="C739">
        <v>42250</v>
      </c>
      <c r="D739">
        <v>697246</v>
      </c>
      <c r="E739">
        <v>47025</v>
      </c>
      <c r="F739" t="str">
        <f t="array" ref="F739">INDEX(Bd_VENTILATIONS!$G:$G,MATCH(Tab_SuiviOF[[#This Row],[REFERENCE]]&amp;Tab_SuiviOF[[#This Row],[BLNO]],Bd_VENTILATIONS!$F:$F&amp;Bd_VENTILATIONS!$D:$D,0))</f>
        <v>A102M05-2</v>
      </c>
      <c r="G739" t="str">
        <f>IFERROR(MID(Tab_SuiviOF[[#This Row],[LOT]],1,SEARCH("-",Tab_SuiviOF[[#This Row],[LOT]])-1),Tab_SuiviOF[[#This Row],[LOT]])</f>
        <v>A102M05</v>
      </c>
      <c r="H739" t="s">
        <v>1061</v>
      </c>
      <c r="I739" t="str">
        <f>INDEX(Bd_PF!$E:$E,MATCH(Tab_SuiviOF[[#This Row],[REFERENCE]],Bd_PF!$C:$C,0))</f>
        <v>Eau gélifiée parfum ananas sucré sachet 80g  "Tonus Line"</v>
      </c>
      <c r="J739" t="str">
        <f>INDEX(Bd_PF!$D:$D,MATCH(Tab_SuiviOF[[#This Row],[REFERENCE]],Bd_PF!$C:$C,0))</f>
        <v>SF00712</v>
      </c>
      <c r="K739" s="4">
        <f>INDEX(Bd_PF!$I:$I,MATCH(Tab_SuiviOF[[#This Row],[REFERENCE]],Bd_PF!$C:$C,0))</f>
        <v>0.08</v>
      </c>
      <c r="L739" t="str">
        <f>INDEX(Bd_PF!$J:$J,MATCH(Tab_SuiviOF[[#This Row],[REFERENCE]],Bd_PF!$C:$C,0))</f>
        <v>Tecse</v>
      </c>
      <c r="M739" t="str">
        <f>INDEX(Bd_PF!$K:$K,MATCH(Tab_SuiviOF[[#This Row],[REFERENCE]],Bd_PF!$C:$C,0))</f>
        <v>Produit pesé</v>
      </c>
      <c r="N739" s="3">
        <v>43206</v>
      </c>
      <c r="O739" s="3">
        <v>43207</v>
      </c>
      <c r="P739" s="5">
        <f>YEAR(Tab_SuiviOF[[#This Row],[DATEFINREVISEE]])</f>
        <v>2018</v>
      </c>
      <c r="Q739" s="5">
        <f>MONTH(Tab_SuiviOF[[#This Row],[DATEFINREVISEE]])</f>
        <v>4</v>
      </c>
      <c r="R739" s="5">
        <f>WEEKNUM(Tab_SuiviOF[[#This Row],[DATEFINREVISEE]],21)</f>
        <v>16</v>
      </c>
      <c r="S739">
        <v>5184</v>
      </c>
      <c r="T739">
        <v>5184</v>
      </c>
      <c r="U739">
        <v>5068</v>
      </c>
      <c r="V739" s="4">
        <f>Tab_SuiviOF[[#This Row],[QTEBL]]*Tab_SuiviOF[[#This Row],[POIDS NET]]</f>
        <v>405.44</v>
      </c>
      <c r="W739" s="4">
        <f>IFERROR(INDEX(Bd_MÉLANGES!$I:$I,MATCH('Bd_FABRICATIONS PF'!$G:$G,Bd_MÉLANGES!$J:$J,0)),0)</f>
        <v>415.9</v>
      </c>
      <c r="X739" s="4">
        <f>IFERROR(INDEX(Bd_MÉLANGES!$K:$K,MATCH(Tab_SuiviOF[[#This Row],[LOT A PRENDRE EN COMPTE]],Bd_MÉLANGES!$J:$J,0)),0)</f>
        <v>414.99999999999994</v>
      </c>
    </row>
    <row r="740" spans="1:24" hidden="1" x14ac:dyDescent="0.2">
      <c r="A740">
        <v>102</v>
      </c>
      <c r="B740">
        <v>5</v>
      </c>
      <c r="C740">
        <v>42254</v>
      </c>
      <c r="D740">
        <v>697273</v>
      </c>
      <c r="E740">
        <v>47030</v>
      </c>
      <c r="F740" t="str">
        <f t="array" ref="F740">INDEX(Bd_VENTILATIONS!$G:$G,MATCH(Tab_SuiviOF[[#This Row],[REFERENCE]]&amp;Tab_SuiviOF[[#This Row],[BLNO]],Bd_VENTILATIONS!$F:$F&amp;Bd_VENTILATIONS!$D:$D,0))</f>
        <v>A102M07-2</v>
      </c>
      <c r="G740" t="str">
        <f>IFERROR(MID(Tab_SuiviOF[[#This Row],[LOT]],1,SEARCH("-",Tab_SuiviOF[[#This Row],[LOT]])-1),Tab_SuiviOF[[#This Row],[LOT]])</f>
        <v>A102M07</v>
      </c>
      <c r="H740" t="s">
        <v>259</v>
      </c>
      <c r="I740" t="str">
        <f>INDEX(Bd_PF!$E:$E,MATCH(Tab_SuiviOF[[#This Row],[REFERENCE]],Bd_PF!$C:$C,0))</f>
        <v>Rudy'Gel parfum ananas sachet 100g  "Edé Ruy"</v>
      </c>
      <c r="J740" t="str">
        <f>INDEX(Bd_PF!$D:$D,MATCH(Tab_SuiviOF[[#This Row],[REFERENCE]],Bd_PF!$C:$C,0))</f>
        <v>SF01250</v>
      </c>
      <c r="K740" s="4">
        <f>INDEX(Bd_PF!$I:$I,MATCH(Tab_SuiviOF[[#This Row],[REFERENCE]],Bd_PF!$C:$C,0))</f>
        <v>0.1</v>
      </c>
      <c r="L740" t="str">
        <f>INDEX(Bd_PF!$J:$J,MATCH(Tab_SuiviOF[[#This Row],[REFERENCE]],Bd_PF!$C:$C,0))</f>
        <v>Tecse</v>
      </c>
      <c r="M740" t="str">
        <f>INDEX(Bd_PF!$K:$K,MATCH(Tab_SuiviOF[[#This Row],[REFERENCE]],Bd_PF!$C:$C,0))</f>
        <v>Reconditionnement</v>
      </c>
      <c r="N740" s="3">
        <v>43207</v>
      </c>
      <c r="O740" s="3">
        <v>43207</v>
      </c>
      <c r="P740" s="5">
        <f>YEAR(Tab_SuiviOF[[#This Row],[DATEFINREVISEE]])</f>
        <v>2018</v>
      </c>
      <c r="Q740" s="5">
        <f>MONTH(Tab_SuiviOF[[#This Row],[DATEFINREVISEE]])</f>
        <v>4</v>
      </c>
      <c r="R740" s="5">
        <f>WEEKNUM(Tab_SuiviOF[[#This Row],[DATEFINREVISEE]],21)</f>
        <v>16</v>
      </c>
      <c r="S740">
        <v>1344</v>
      </c>
      <c r="T740">
        <v>1344</v>
      </c>
      <c r="U740">
        <v>1296</v>
      </c>
      <c r="V740" s="4">
        <f>Tab_SuiviOF[[#This Row],[QTEBL]]*Tab_SuiviOF[[#This Row],[POIDS NET]]</f>
        <v>129.6</v>
      </c>
      <c r="W740" s="4">
        <f>IFERROR(INDEX(Bd_MÉLANGES!$I:$I,MATCH('Bd_FABRICATIONS PF'!$G:$G,Bd_MÉLANGES!$J:$J,0)),0)</f>
        <v>134.30000000000001</v>
      </c>
      <c r="X740" s="4">
        <f>IFERROR(INDEX(Bd_MÉLANGES!$K:$K,MATCH(Tab_SuiviOF[[#This Row],[LOT A PRENDRE EN COMPTE]],Bd_MÉLANGES!$J:$J,0)),0)</f>
        <v>135.34</v>
      </c>
    </row>
    <row r="741" spans="1:24" x14ac:dyDescent="0.2">
      <c r="A741">
        <v>102</v>
      </c>
      <c r="B741">
        <v>5</v>
      </c>
      <c r="C741">
        <v>42256</v>
      </c>
      <c r="D741">
        <v>697285</v>
      </c>
      <c r="E741">
        <v>47034</v>
      </c>
      <c r="F741" t="str">
        <f t="array" ref="F741">INDEX(Bd_VENTILATIONS!$G:$G,MATCH(Tab_SuiviOF[[#This Row],[REFERENCE]]&amp;Tab_SuiviOF[[#This Row],[BLNO]],Bd_VENTILATIONS!$F:$F&amp;Bd_VENTILATIONS!$D:$D,0))</f>
        <v>A102M08-2</v>
      </c>
      <c r="G741" t="str">
        <f>IFERROR(MID(Tab_SuiviOF[[#This Row],[LOT]],1,SEARCH("-",Tab_SuiviOF[[#This Row],[LOT]])-1),Tab_SuiviOF[[#This Row],[LOT]])</f>
        <v>A102M08</v>
      </c>
      <c r="H741" t="s">
        <v>244</v>
      </c>
      <c r="I741" t="str">
        <f>INDEX(Bd_PF!$E:$E,MATCH(Tab_SuiviOF[[#This Row],[REFERENCE]],Bd_PF!$C:$C,0))</f>
        <v>Rudy'Gel avec édulcorants parfum grenadine sachet 50g  "Edé Ruy"</v>
      </c>
      <c r="J741" t="str">
        <f>INDEX(Bd_PF!$D:$D,MATCH(Tab_SuiviOF[[#This Row],[REFERENCE]],Bd_PF!$C:$C,0))</f>
        <v>SF01203</v>
      </c>
      <c r="K741" s="4">
        <f>INDEX(Bd_PF!$I:$I,MATCH(Tab_SuiviOF[[#This Row],[REFERENCE]],Bd_PF!$C:$C,0))</f>
        <v>0.05</v>
      </c>
      <c r="L741" t="str">
        <f>INDEX(Bd_PF!$J:$J,MATCH(Tab_SuiviOF[[#This Row],[REFERENCE]],Bd_PF!$C:$C,0))</f>
        <v>Tecse</v>
      </c>
      <c r="M741" t="str">
        <f>INDEX(Bd_PF!$K:$K,MATCH(Tab_SuiviOF[[#This Row],[REFERENCE]],Bd_PF!$C:$C,0))</f>
        <v>Produit pesé</v>
      </c>
      <c r="N741" s="3">
        <v>43207</v>
      </c>
      <c r="O741" s="3">
        <v>43207</v>
      </c>
      <c r="P741" s="5">
        <f>YEAR(Tab_SuiviOF[[#This Row],[DATEFINREVISEE]])</f>
        <v>2018</v>
      </c>
      <c r="Q741" s="5">
        <f>MONTH(Tab_SuiviOF[[#This Row],[DATEFINREVISEE]])</f>
        <v>4</v>
      </c>
      <c r="R741" s="5">
        <f>WEEKNUM(Tab_SuiviOF[[#This Row],[DATEFINREVISEE]],21)</f>
        <v>16</v>
      </c>
      <c r="S741">
        <v>1344</v>
      </c>
      <c r="T741">
        <v>1344</v>
      </c>
      <c r="U741">
        <v>1267</v>
      </c>
      <c r="V741" s="4">
        <f>Tab_SuiviOF[[#This Row],[QTEBL]]*Tab_SuiviOF[[#This Row],[POIDS NET]]</f>
        <v>63.35</v>
      </c>
      <c r="W741" s="4">
        <f>IFERROR(INDEX(Bd_MÉLANGES!$I:$I,MATCH('Bd_FABRICATIONS PF'!$G:$G,Bd_MÉLANGES!$J:$J,0)),0)</f>
        <v>67.900000000000006</v>
      </c>
      <c r="X741" s="4">
        <f>IFERROR(INDEX(Bd_MÉLANGES!$K:$K,MATCH(Tab_SuiviOF[[#This Row],[LOT A PRENDRE EN COMPTE]],Bd_MÉLANGES!$J:$J,0)),0)</f>
        <v>68.179999999999993</v>
      </c>
    </row>
    <row r="742" spans="1:24" hidden="1" x14ac:dyDescent="0.2">
      <c r="A742">
        <v>102</v>
      </c>
      <c r="B742">
        <v>5</v>
      </c>
      <c r="C742">
        <v>42260</v>
      </c>
      <c r="D742">
        <v>697320</v>
      </c>
      <c r="E742">
        <v>47035</v>
      </c>
      <c r="F742" t="str">
        <f t="array" ref="F742">INDEX(Bd_VENTILATIONS!$G:$G,MATCH(Tab_SuiviOF[[#This Row],[REFERENCE]]&amp;Tab_SuiviOF[[#This Row],[BLNO]],Bd_VENTILATIONS!$F:$F&amp;Bd_VENTILATIONS!$D:$D,0))</f>
        <v>A103M05-1</v>
      </c>
      <c r="G742" t="str">
        <f>IFERROR(MID(Tab_SuiviOF[[#This Row],[LOT]],1,SEARCH("-",Tab_SuiviOF[[#This Row],[LOT]])-1),Tab_SuiviOF[[#This Row],[LOT]])</f>
        <v>A103M05</v>
      </c>
      <c r="H742" t="s">
        <v>1154</v>
      </c>
      <c r="I742" t="str">
        <f>INDEX(Bd_PF!$E:$E,MATCH(Tab_SuiviOF[[#This Row],[REFERENCE]],Bd_PF!$C:$C,0))</f>
        <v>Céréal'nut HP+ saveur biscuit bte 900 g (ALLERGENES)</v>
      </c>
      <c r="J742" t="str">
        <f>INDEX(Bd_PF!$D:$D,MATCH(Tab_SuiviOF[[#This Row],[REFERENCE]],Bd_PF!$C:$C,0))</f>
        <v>SF01220</v>
      </c>
      <c r="K742" s="4">
        <f>INDEX(Bd_PF!$I:$I,MATCH(Tab_SuiviOF[[#This Row],[REFERENCE]],Bd_PF!$C:$C,0))</f>
        <v>0.9</v>
      </c>
      <c r="L742" t="str">
        <f>INDEX(Bd_PF!$J:$J,MATCH(Tab_SuiviOF[[#This Row],[REFERENCE]],Bd_PF!$C:$C,0))</f>
        <v>OTS</v>
      </c>
      <c r="M742" t="str">
        <f>INDEX(Bd_PF!$K:$K,MATCH(Tab_SuiviOF[[#This Row],[REFERENCE]],Bd_PF!$C:$C,0))</f>
        <v>Produit pesé</v>
      </c>
      <c r="N742" s="3">
        <v>43207</v>
      </c>
      <c r="O742" s="3">
        <v>43207</v>
      </c>
      <c r="P742" s="5">
        <f>YEAR(Tab_SuiviOF[[#This Row],[DATEFINREVISEE]])</f>
        <v>2018</v>
      </c>
      <c r="Q742" s="5">
        <f>MONTH(Tab_SuiviOF[[#This Row],[DATEFINREVISEE]])</f>
        <v>4</v>
      </c>
      <c r="R742" s="5">
        <f>WEEKNUM(Tab_SuiviOF[[#This Row],[DATEFINREVISEE]],21)</f>
        <v>16</v>
      </c>
      <c r="S742">
        <v>756</v>
      </c>
      <c r="T742">
        <v>763</v>
      </c>
      <c r="U742">
        <v>768</v>
      </c>
      <c r="V742" s="4">
        <f>Tab_SuiviOF[[#This Row],[QTEBL]]*Tab_SuiviOF[[#This Row],[POIDS NET]]</f>
        <v>691.2</v>
      </c>
      <c r="W742" s="4">
        <f>IFERROR(INDEX(Bd_MÉLANGES!$I:$I,MATCH('Bd_FABRICATIONS PF'!$G:$G,Bd_MÉLANGES!$J:$J,0)),0)</f>
        <v>686.9</v>
      </c>
      <c r="X742" s="4">
        <f>IFERROR(INDEX(Bd_MÉLANGES!$K:$K,MATCH(Tab_SuiviOF[[#This Row],[LOT A PRENDRE EN COMPTE]],Bd_MÉLANGES!$J:$J,0)),0)</f>
        <v>681.0200000000001</v>
      </c>
    </row>
    <row r="743" spans="1:24" hidden="1" x14ac:dyDescent="0.2">
      <c r="A743">
        <v>102</v>
      </c>
      <c r="B743">
        <v>5</v>
      </c>
      <c r="C743">
        <v>42278</v>
      </c>
      <c r="D743">
        <v>697477</v>
      </c>
      <c r="E743">
        <v>47026</v>
      </c>
      <c r="F743" t="str">
        <f t="array" ref="F743">INDEX(Bd_VENTILATIONS!$G:$G,MATCH(Tab_SuiviOF[[#This Row],[REFERENCE]]&amp;Tab_SuiviOF[[#This Row],[BLNO]],Bd_VENTILATIONS!$F:$F&amp;Bd_VENTILATIONS!$D:$D,0))</f>
        <v>A106M04-3</v>
      </c>
      <c r="G743" t="str">
        <f>IFERROR(MID(Tab_SuiviOF[[#This Row],[LOT]],1,SEARCH("-",Tab_SuiviOF[[#This Row],[LOT]])-1),Tab_SuiviOF[[#This Row],[LOT]])</f>
        <v>A106M04</v>
      </c>
      <c r="H743" t="s">
        <v>26</v>
      </c>
      <c r="I743" t="str">
        <f>INDEX(Bd_PF!$E:$E,MATCH(Tab_SuiviOF[[#This Row],[REFERENCE]],Bd_PF!$C:$C,0))</f>
        <v>Boisson cacao 20 g riche en protéines avec sucre et édulcorants</v>
      </c>
      <c r="J743" t="str">
        <f>INDEX(Bd_PF!$D:$D,MATCH(Tab_SuiviOF[[#This Row],[REFERENCE]],Bd_PF!$C:$C,0))</f>
        <v>SF01273</v>
      </c>
      <c r="K743" s="4">
        <f>INDEX(Bd_PF!$I:$I,MATCH(Tab_SuiviOF[[#This Row],[REFERENCE]],Bd_PF!$C:$C,0))</f>
        <v>0.02</v>
      </c>
      <c r="L743" t="str">
        <f>INDEX(Bd_PF!$J:$J,MATCH(Tab_SuiviOF[[#This Row],[REFERENCE]],Bd_PF!$C:$C,0))</f>
        <v>Rovema</v>
      </c>
      <c r="M743" t="str">
        <f>INDEX(Bd_PF!$K:$K,MATCH(Tab_SuiviOF[[#This Row],[REFERENCE]],Bd_PF!$C:$C,0))</f>
        <v>Produit pesé</v>
      </c>
      <c r="N743" s="3">
        <v>43206</v>
      </c>
      <c r="O743" s="3">
        <v>43207</v>
      </c>
      <c r="P743" s="5">
        <f>YEAR(Tab_SuiviOF[[#This Row],[DATEFINREVISEE]])</f>
        <v>2018</v>
      </c>
      <c r="Q743" s="5">
        <f>MONTH(Tab_SuiviOF[[#This Row],[DATEFINREVISEE]])</f>
        <v>4</v>
      </c>
      <c r="R743" s="5">
        <f>WEEKNUM(Tab_SuiviOF[[#This Row],[DATEFINREVISEE]],21)</f>
        <v>16</v>
      </c>
      <c r="S743">
        <v>14000</v>
      </c>
      <c r="T743">
        <v>14025</v>
      </c>
      <c r="U743">
        <v>11880</v>
      </c>
      <c r="V743" s="4">
        <f>Tab_SuiviOF[[#This Row],[QTEBL]]*Tab_SuiviOF[[#This Row],[POIDS NET]]</f>
        <v>237.6</v>
      </c>
      <c r="W743" s="4">
        <f>IFERROR(INDEX(Bd_MÉLANGES!$I:$I,MATCH('Bd_FABRICATIONS PF'!$G:$G,Bd_MÉLANGES!$J:$J,0)),0)</f>
        <v>280.5</v>
      </c>
      <c r="X743" s="4">
        <f>IFERROR(INDEX(Bd_MÉLANGES!$K:$K,MATCH(Tab_SuiviOF[[#This Row],[LOT A PRENDRE EN COMPTE]],Bd_MÉLANGES!$J:$J,0)),0)</f>
        <v>280.02000000000004</v>
      </c>
    </row>
    <row r="744" spans="1:24" hidden="1" x14ac:dyDescent="0.2">
      <c r="A744">
        <v>102</v>
      </c>
      <c r="B744">
        <v>5</v>
      </c>
      <c r="C744">
        <v>42299</v>
      </c>
      <c r="D744">
        <v>697814</v>
      </c>
      <c r="E744">
        <v>47031</v>
      </c>
      <c r="F744" t="str">
        <f t="array" ref="F744">INDEX(Bd_VENTILATIONS!$G:$G,MATCH(Tab_SuiviOF[[#This Row],[REFERENCE]]&amp;Tab_SuiviOF[[#This Row],[BLNO]],Bd_VENTILATIONS!$F:$F&amp;Bd_VENTILATIONS!$D:$D,0))</f>
        <v>A103M03-1</v>
      </c>
      <c r="G744" t="str">
        <f>IFERROR(MID(Tab_SuiviOF[[#This Row],[LOT]],1,SEARCH("-",Tab_SuiviOF[[#This Row],[LOT]])-1),Tab_SuiviOF[[#This Row],[LOT]])</f>
        <v>A103M03</v>
      </c>
      <c r="H744" t="s">
        <v>1154</v>
      </c>
      <c r="I744" t="str">
        <f>INDEX(Bd_PF!$E:$E,MATCH(Tab_SuiviOF[[#This Row],[REFERENCE]],Bd_PF!$C:$C,0))</f>
        <v>Céréal'nut HP+ saveur biscuit bte 900 g (ALLERGENES)</v>
      </c>
      <c r="J744" t="str">
        <f>INDEX(Bd_PF!$D:$D,MATCH(Tab_SuiviOF[[#This Row],[REFERENCE]],Bd_PF!$C:$C,0))</f>
        <v>SF01220</v>
      </c>
      <c r="K744" s="4">
        <f>INDEX(Bd_PF!$I:$I,MATCH(Tab_SuiviOF[[#This Row],[REFERENCE]],Bd_PF!$C:$C,0))</f>
        <v>0.9</v>
      </c>
      <c r="L744" t="str">
        <f>INDEX(Bd_PF!$J:$J,MATCH(Tab_SuiviOF[[#This Row],[REFERENCE]],Bd_PF!$C:$C,0))</f>
        <v>OTS</v>
      </c>
      <c r="M744" t="str">
        <f>INDEX(Bd_PF!$K:$K,MATCH(Tab_SuiviOF[[#This Row],[REFERENCE]],Bd_PF!$C:$C,0))</f>
        <v>Produit pesé</v>
      </c>
      <c r="N744" s="3">
        <v>43207</v>
      </c>
      <c r="O744" s="3">
        <v>43207</v>
      </c>
      <c r="P744" s="5">
        <f>YEAR(Tab_SuiviOF[[#This Row],[DATEFINREVISEE]])</f>
        <v>2018</v>
      </c>
      <c r="Q744" s="5">
        <f>MONTH(Tab_SuiviOF[[#This Row],[DATEFINREVISEE]])</f>
        <v>4</v>
      </c>
      <c r="R744" s="5">
        <f>WEEKNUM(Tab_SuiviOF[[#This Row],[DATEFINREVISEE]],21)</f>
        <v>16</v>
      </c>
      <c r="S744">
        <v>756</v>
      </c>
      <c r="T744">
        <v>756</v>
      </c>
      <c r="U744">
        <v>756</v>
      </c>
      <c r="V744" s="4">
        <f>Tab_SuiviOF[[#This Row],[QTEBL]]*Tab_SuiviOF[[#This Row],[POIDS NET]]</f>
        <v>680.4</v>
      </c>
      <c r="W744" s="4">
        <f>IFERROR(INDEX(Bd_MÉLANGES!$I:$I,MATCH('Bd_FABRICATIONS PF'!$G:$G,Bd_MÉLANGES!$J:$J,0)),0)</f>
        <v>680.1</v>
      </c>
      <c r="X744" s="4">
        <f>IFERROR(INDEX(Bd_MÉLANGES!$K:$K,MATCH(Tab_SuiviOF[[#This Row],[LOT A PRENDRE EN COMPTE]],Bd_MÉLANGES!$J:$J,0)),0)</f>
        <v>681.0200000000001</v>
      </c>
    </row>
    <row r="745" spans="1:24" hidden="1" x14ac:dyDescent="0.2">
      <c r="A745">
        <v>102</v>
      </c>
      <c r="B745">
        <v>5</v>
      </c>
      <c r="C745">
        <v>42262</v>
      </c>
      <c r="D745">
        <v>697341</v>
      </c>
      <c r="E745">
        <v>47043</v>
      </c>
      <c r="F745" t="str">
        <f t="array" ref="F745">INDEX(Bd_VENTILATIONS!$G:$G,MATCH(Tab_SuiviOF[[#This Row],[REFERENCE]]&amp;Tab_SuiviOF[[#This Row],[BLNO]],Bd_VENTILATIONS!$F:$F&amp;Bd_VENTILATIONS!$D:$D,0))</f>
        <v>A106M01-1</v>
      </c>
      <c r="G745" t="str">
        <f>IFERROR(MID(Tab_SuiviOF[[#This Row],[LOT]],1,SEARCH("-",Tab_SuiviOF[[#This Row],[LOT]])-1),Tab_SuiviOF[[#This Row],[LOT]])</f>
        <v>A106M01</v>
      </c>
      <c r="H745" t="s">
        <v>1167</v>
      </c>
      <c r="I745" t="str">
        <f>INDEX(Bd_PF!$E:$E,MATCH(Tab_SuiviOF[[#This Row],[REFERENCE]],Bd_PF!$C:$C,0))</f>
        <v>Céréal'nut HP+ saveur miel bte 900 g (ALLERGENES)</v>
      </c>
      <c r="J745" t="str">
        <f>INDEX(Bd_PF!$D:$D,MATCH(Tab_SuiviOF[[#This Row],[REFERENCE]],Bd_PF!$C:$C,0))</f>
        <v>SF01229</v>
      </c>
      <c r="K745" s="4">
        <f>INDEX(Bd_PF!$I:$I,MATCH(Tab_SuiviOF[[#This Row],[REFERENCE]],Bd_PF!$C:$C,0))</f>
        <v>0.9</v>
      </c>
      <c r="L745" t="str">
        <f>INDEX(Bd_PF!$J:$J,MATCH(Tab_SuiviOF[[#This Row],[REFERENCE]],Bd_PF!$C:$C,0))</f>
        <v>OTS</v>
      </c>
      <c r="M745" t="str">
        <f>INDEX(Bd_PF!$K:$K,MATCH(Tab_SuiviOF[[#This Row],[REFERENCE]],Bd_PF!$C:$C,0))</f>
        <v>Produit pesé</v>
      </c>
      <c r="N745" s="3">
        <v>43208</v>
      </c>
      <c r="O745" s="3">
        <v>43208</v>
      </c>
      <c r="P745" s="5">
        <f>YEAR(Tab_SuiviOF[[#This Row],[DATEFINREVISEE]])</f>
        <v>2018</v>
      </c>
      <c r="Q745" s="5">
        <f>MONTH(Tab_SuiviOF[[#This Row],[DATEFINREVISEE]])</f>
        <v>4</v>
      </c>
      <c r="R745" s="5">
        <f>WEEKNUM(Tab_SuiviOF[[#This Row],[DATEFINREVISEE]],21)</f>
        <v>16</v>
      </c>
      <c r="S745">
        <v>756</v>
      </c>
      <c r="T745">
        <v>758</v>
      </c>
      <c r="U745">
        <v>756</v>
      </c>
      <c r="V745" s="4">
        <f>Tab_SuiviOF[[#This Row],[QTEBL]]*Tab_SuiviOF[[#This Row],[POIDS NET]]</f>
        <v>680.4</v>
      </c>
      <c r="W745" s="4">
        <f>IFERROR(INDEX(Bd_MÉLANGES!$I:$I,MATCH('Bd_FABRICATIONS PF'!$G:$G,Bd_MÉLANGES!$J:$J,0)),0)</f>
        <v>682.9</v>
      </c>
      <c r="X745" s="4">
        <f>IFERROR(INDEX(Bd_MÉLANGES!$K:$K,MATCH(Tab_SuiviOF[[#This Row],[LOT A PRENDRE EN COMPTE]],Bd_MÉLANGES!$J:$J,0)),0)</f>
        <v>681.02</v>
      </c>
    </row>
    <row r="746" spans="1:24" x14ac:dyDescent="0.2">
      <c r="A746">
        <v>102</v>
      </c>
      <c r="B746">
        <v>5</v>
      </c>
      <c r="C746">
        <v>42266</v>
      </c>
      <c r="D746">
        <v>697382</v>
      </c>
      <c r="E746">
        <v>47055</v>
      </c>
      <c r="F746" t="str">
        <f t="array" ref="F746">INDEX(Bd_VENTILATIONS!$G:$G,MATCH(Tab_SuiviOF[[#This Row],[REFERENCE]]&amp;Tab_SuiviOF[[#This Row],[BLNO]],Bd_VENTILATIONS!$F:$F&amp;Bd_VENTILATIONS!$D:$D,0))</f>
        <v>A106M03-2</v>
      </c>
      <c r="G746" t="str">
        <f>IFERROR(MID(Tab_SuiviOF[[#This Row],[LOT]],1,SEARCH("-",Tab_SuiviOF[[#This Row],[LOT]])-1),Tab_SuiviOF[[#This Row],[LOT]])</f>
        <v>A106M03</v>
      </c>
      <c r="H746" t="s">
        <v>762</v>
      </c>
      <c r="I746" t="str">
        <f>INDEX(Bd_PF!$E:$E,MATCH(Tab_SuiviOF[[#This Row],[REFERENCE]],Bd_PF!$C:$C,0))</f>
        <v>Céréales instant saveur amande Tonus Line 650 g</v>
      </c>
      <c r="J746" t="str">
        <f>INDEX(Bd_PF!$D:$D,MATCH(Tab_SuiviOF[[#This Row],[REFERENCE]],Bd_PF!$C:$C,0))</f>
        <v>SF01237</v>
      </c>
      <c r="K746" s="4">
        <f>INDEX(Bd_PF!$I:$I,MATCH(Tab_SuiviOF[[#This Row],[REFERENCE]],Bd_PF!$C:$C,0))</f>
        <v>0.65</v>
      </c>
      <c r="L746" t="str">
        <f>INDEX(Bd_PF!$J:$J,MATCH(Tab_SuiviOF[[#This Row],[REFERENCE]],Bd_PF!$C:$C,0))</f>
        <v>Tecse</v>
      </c>
      <c r="M746" t="str">
        <f>INDEX(Bd_PF!$K:$K,MATCH(Tab_SuiviOF[[#This Row],[REFERENCE]],Bd_PF!$C:$C,0))</f>
        <v>Produit pesé</v>
      </c>
      <c r="N746" s="3">
        <v>43208</v>
      </c>
      <c r="O746" s="3">
        <v>43208</v>
      </c>
      <c r="P746" s="5">
        <f>YEAR(Tab_SuiviOF[[#This Row],[DATEFINREVISEE]])</f>
        <v>2018</v>
      </c>
      <c r="Q746" s="5">
        <f>MONTH(Tab_SuiviOF[[#This Row],[DATEFINREVISEE]])</f>
        <v>4</v>
      </c>
      <c r="R746" s="5">
        <f>WEEKNUM(Tab_SuiviOF[[#This Row],[DATEFINREVISEE]],21)</f>
        <v>16</v>
      </c>
      <c r="S746">
        <v>972</v>
      </c>
      <c r="T746">
        <v>982</v>
      </c>
      <c r="U746">
        <v>963</v>
      </c>
      <c r="V746" s="4">
        <f>Tab_SuiviOF[[#This Row],[QTEBL]]*Tab_SuiviOF[[#This Row],[POIDS NET]]</f>
        <v>625.95000000000005</v>
      </c>
      <c r="W746" s="4">
        <f>IFERROR(INDEX(Bd_MÉLANGES!$I:$I,MATCH('Bd_FABRICATIONS PF'!$G:$G,Bd_MÉLANGES!$J:$J,0)),0)</f>
        <v>638.4</v>
      </c>
      <c r="X746" s="4">
        <f>IFERROR(INDEX(Bd_MÉLANGES!$K:$K,MATCH(Tab_SuiviOF[[#This Row],[LOT A PRENDRE EN COMPTE]],Bd_MÉLANGES!$J:$J,0)),0)</f>
        <v>631.99999999999989</v>
      </c>
    </row>
    <row r="747" spans="1:24" x14ac:dyDescent="0.2">
      <c r="A747">
        <v>102</v>
      </c>
      <c r="B747">
        <v>5</v>
      </c>
      <c r="C747">
        <v>42268</v>
      </c>
      <c r="D747">
        <v>697395</v>
      </c>
      <c r="E747">
        <v>47060</v>
      </c>
      <c r="F747" t="str">
        <f t="array" ref="F747">INDEX(Bd_VENTILATIONS!$G:$G,MATCH(Tab_SuiviOF[[#This Row],[REFERENCE]]&amp;Tab_SuiviOF[[#This Row],[BLNO]],Bd_VENTILATIONS!$F:$F&amp;Bd_VENTILATIONS!$D:$D,0))</f>
        <v>A106M06-2</v>
      </c>
      <c r="G747" t="str">
        <f>IFERROR(MID(Tab_SuiviOF[[#This Row],[LOT]],1,SEARCH("-",Tab_SuiviOF[[#This Row],[LOT]])-1),Tab_SuiviOF[[#This Row],[LOT]])</f>
        <v>A106M06</v>
      </c>
      <c r="H747" t="s">
        <v>768</v>
      </c>
      <c r="I747" t="str">
        <f>INDEX(Bd_PF!$E:$E,MATCH(Tab_SuiviOF[[#This Row],[REFERENCE]],Bd_PF!$C:$C,0))</f>
        <v>Céréales instant saveur miel Tonus Line 650 g</v>
      </c>
      <c r="J747" t="str">
        <f>INDEX(Bd_PF!$D:$D,MATCH(Tab_SuiviOF[[#This Row],[REFERENCE]],Bd_PF!$C:$C,0))</f>
        <v>SF01239</v>
      </c>
      <c r="K747" s="4">
        <f>INDEX(Bd_PF!$I:$I,MATCH(Tab_SuiviOF[[#This Row],[REFERENCE]],Bd_PF!$C:$C,0))</f>
        <v>0.65</v>
      </c>
      <c r="L747" t="str">
        <f>INDEX(Bd_PF!$J:$J,MATCH(Tab_SuiviOF[[#This Row],[REFERENCE]],Bd_PF!$C:$C,0))</f>
        <v>Tecse</v>
      </c>
      <c r="M747" t="str">
        <f>INDEX(Bd_PF!$K:$K,MATCH(Tab_SuiviOF[[#This Row],[REFERENCE]],Bd_PF!$C:$C,0))</f>
        <v>Produit pesé</v>
      </c>
      <c r="N747" s="3">
        <v>43208</v>
      </c>
      <c r="O747" s="3">
        <v>43208</v>
      </c>
      <c r="P747" s="5">
        <f>YEAR(Tab_SuiviOF[[#This Row],[DATEFINREVISEE]])</f>
        <v>2018</v>
      </c>
      <c r="Q747" s="5">
        <f>MONTH(Tab_SuiviOF[[#This Row],[DATEFINREVISEE]])</f>
        <v>4</v>
      </c>
      <c r="R747" s="5">
        <f>WEEKNUM(Tab_SuiviOF[[#This Row],[DATEFINREVISEE]],21)</f>
        <v>16</v>
      </c>
      <c r="S747">
        <v>972</v>
      </c>
      <c r="T747">
        <v>978</v>
      </c>
      <c r="U747">
        <v>968</v>
      </c>
      <c r="V747" s="4">
        <f>Tab_SuiviOF[[#This Row],[QTEBL]]*Tab_SuiviOF[[#This Row],[POIDS NET]]</f>
        <v>629.20000000000005</v>
      </c>
      <c r="W747" s="4">
        <f>IFERROR(INDEX(Bd_MÉLANGES!$I:$I,MATCH('Bd_FABRICATIONS PF'!$G:$G,Bd_MÉLANGES!$J:$J,0)),0)</f>
        <v>636.20000000000005</v>
      </c>
      <c r="X747" s="4">
        <f>IFERROR(INDEX(Bd_MÉLANGES!$K:$K,MATCH(Tab_SuiviOF[[#This Row],[LOT A PRENDRE EN COMPTE]],Bd_MÉLANGES!$J:$J,0)),0)</f>
        <v>631.99999999999989</v>
      </c>
    </row>
    <row r="748" spans="1:24" x14ac:dyDescent="0.2">
      <c r="A748">
        <v>102</v>
      </c>
      <c r="B748">
        <v>5</v>
      </c>
      <c r="C748">
        <v>42272</v>
      </c>
      <c r="D748">
        <v>697422</v>
      </c>
      <c r="E748">
        <v>47042</v>
      </c>
      <c r="F748" t="str">
        <f t="array" ref="F748">INDEX(Bd_VENTILATIONS!$G:$G,MATCH(Tab_SuiviOF[[#This Row],[REFERENCE]]&amp;Tab_SuiviOF[[#This Row],[BLNO]],Bd_VENTILATIONS!$F:$F&amp;Bd_VENTILATIONS!$D:$D,0))</f>
        <v>A106M02-2</v>
      </c>
      <c r="G748" t="str">
        <f>IFERROR(MID(Tab_SuiviOF[[#This Row],[LOT]],1,SEARCH("-",Tab_SuiviOF[[#This Row],[LOT]])-1),Tab_SuiviOF[[#This Row],[LOT]])</f>
        <v>A106M02</v>
      </c>
      <c r="H748" t="s">
        <v>898</v>
      </c>
      <c r="I748" t="str">
        <f>INDEX(Bd_PF!$E:$E,MATCH(Tab_SuiviOF[[#This Row],[REFERENCE]],Bd_PF!$C:$C,0))</f>
        <v>Entremets à froid parfum chocolat avec édulcorants sachet 50g "NUTRISENS MEDICAL</v>
      </c>
      <c r="J748" t="str">
        <f>INDEX(Bd_PF!$D:$D,MATCH(Tab_SuiviOF[[#This Row],[REFERENCE]],Bd_PF!$C:$C,0))</f>
        <v>SF01406</v>
      </c>
      <c r="K748" s="4">
        <f>INDEX(Bd_PF!$I:$I,MATCH(Tab_SuiviOF[[#This Row],[REFERENCE]],Bd_PF!$C:$C,0))</f>
        <v>0.05</v>
      </c>
      <c r="L748" t="str">
        <f>INDEX(Bd_PF!$J:$J,MATCH(Tab_SuiviOF[[#This Row],[REFERENCE]],Bd_PF!$C:$C,0))</f>
        <v>Tecse</v>
      </c>
      <c r="M748" t="str">
        <f>INDEX(Bd_PF!$K:$K,MATCH(Tab_SuiviOF[[#This Row],[REFERENCE]],Bd_PF!$C:$C,0))</f>
        <v>Produit pesé</v>
      </c>
      <c r="N748" s="3">
        <v>43207</v>
      </c>
      <c r="O748" s="3">
        <v>43208</v>
      </c>
      <c r="P748" s="5">
        <f>YEAR(Tab_SuiviOF[[#This Row],[DATEFINREVISEE]])</f>
        <v>2018</v>
      </c>
      <c r="Q748" s="5">
        <f>MONTH(Tab_SuiviOF[[#This Row],[DATEFINREVISEE]])</f>
        <v>4</v>
      </c>
      <c r="R748" s="5">
        <f>WEEKNUM(Tab_SuiviOF[[#This Row],[DATEFINREVISEE]],21)</f>
        <v>16</v>
      </c>
      <c r="S748">
        <v>2592</v>
      </c>
      <c r="T748">
        <v>2614</v>
      </c>
      <c r="U748">
        <v>2447</v>
      </c>
      <c r="V748" s="4">
        <f>Tab_SuiviOF[[#This Row],[QTEBL]]*Tab_SuiviOF[[#This Row],[POIDS NET]]</f>
        <v>122.35000000000001</v>
      </c>
      <c r="W748" s="4">
        <f>IFERROR(INDEX(Bd_MÉLANGES!$I:$I,MATCH('Bd_FABRICATIONS PF'!$G:$G,Bd_MÉLANGES!$J:$J,0)),0)</f>
        <v>130.69999999999999</v>
      </c>
      <c r="X748" s="4">
        <f>IFERROR(INDEX(Bd_MÉLANGES!$K:$K,MATCH(Tab_SuiviOF[[#This Row],[LOT A PRENDRE EN COMPTE]],Bd_MÉLANGES!$J:$J,0)),0)</f>
        <v>129.6</v>
      </c>
    </row>
    <row r="749" spans="1:24" hidden="1" x14ac:dyDescent="0.2">
      <c r="A749">
        <v>102</v>
      </c>
      <c r="B749">
        <v>5</v>
      </c>
      <c r="C749">
        <v>42280</v>
      </c>
      <c r="D749">
        <v>697501</v>
      </c>
      <c r="E749">
        <v>47044</v>
      </c>
      <c r="F749" t="str">
        <f t="array" ref="F749">INDEX(Bd_VENTILATIONS!$G:$G,MATCH(Tab_SuiviOF[[#This Row],[REFERENCE]]&amp;Tab_SuiviOF[[#This Row],[BLNO]],Bd_VENTILATIONS!$F:$F&amp;Bd_VENTILATIONS!$D:$D,0))</f>
        <v>A106M05-3</v>
      </c>
      <c r="G749" t="str">
        <f>IFERROR(MID(Tab_SuiviOF[[#This Row],[LOT]],1,SEARCH("-",Tab_SuiviOF[[#This Row],[LOT]])-1),Tab_SuiviOF[[#This Row],[LOT]])</f>
        <v>A106M05</v>
      </c>
      <c r="H749" t="s">
        <v>31</v>
      </c>
      <c r="I749" t="str">
        <f>INDEX(Bd_PF!$E:$E,MATCH(Tab_SuiviOF[[#This Row],[REFERENCE]],Bd_PF!$C:$C,0))</f>
        <v>Boisson capuccino 20 g riche en protéines avec sucre et édulcorants</v>
      </c>
      <c r="J749" t="str">
        <f>INDEX(Bd_PF!$D:$D,MATCH(Tab_SuiviOF[[#This Row],[REFERENCE]],Bd_PF!$C:$C,0))</f>
        <v>SF01271</v>
      </c>
      <c r="K749" s="4">
        <f>INDEX(Bd_PF!$I:$I,MATCH(Tab_SuiviOF[[#This Row],[REFERENCE]],Bd_PF!$C:$C,0))</f>
        <v>0.02</v>
      </c>
      <c r="L749" t="str">
        <f>INDEX(Bd_PF!$J:$J,MATCH(Tab_SuiviOF[[#This Row],[REFERENCE]],Bd_PF!$C:$C,0))</f>
        <v>Rovema</v>
      </c>
      <c r="M749" t="str">
        <f>INDEX(Bd_PF!$K:$K,MATCH(Tab_SuiviOF[[#This Row],[REFERENCE]],Bd_PF!$C:$C,0))</f>
        <v>Produit pesé</v>
      </c>
      <c r="N749" s="3">
        <v>43207</v>
      </c>
      <c r="O749" s="3">
        <v>43208</v>
      </c>
      <c r="P749" s="5">
        <f>YEAR(Tab_SuiviOF[[#This Row],[DATEFINREVISEE]])</f>
        <v>2018</v>
      </c>
      <c r="Q749" s="5">
        <f>MONTH(Tab_SuiviOF[[#This Row],[DATEFINREVISEE]])</f>
        <v>4</v>
      </c>
      <c r="R749" s="5">
        <f>WEEKNUM(Tab_SuiviOF[[#This Row],[DATEFINREVISEE]],21)</f>
        <v>16</v>
      </c>
      <c r="S749">
        <v>14000</v>
      </c>
      <c r="T749">
        <v>13985</v>
      </c>
      <c r="U749">
        <v>12878</v>
      </c>
      <c r="V749" s="4">
        <f>Tab_SuiviOF[[#This Row],[QTEBL]]*Tab_SuiviOF[[#This Row],[POIDS NET]]</f>
        <v>257.56</v>
      </c>
      <c r="W749" s="4">
        <f>IFERROR(INDEX(Bd_MÉLANGES!$I:$I,MATCH('Bd_FABRICATIONS PF'!$G:$G,Bd_MÉLANGES!$J:$J,0)),0)</f>
        <v>279.7</v>
      </c>
      <c r="X749" s="4">
        <f>IFERROR(INDEX(Bd_MÉLANGES!$K:$K,MATCH(Tab_SuiviOF[[#This Row],[LOT A PRENDRE EN COMPTE]],Bd_MÉLANGES!$J:$J,0)),0)</f>
        <v>279.99999999999994</v>
      </c>
    </row>
    <row r="750" spans="1:24" hidden="1" x14ac:dyDescent="0.2">
      <c r="A750">
        <v>102</v>
      </c>
      <c r="B750">
        <v>5</v>
      </c>
      <c r="C750">
        <v>42285</v>
      </c>
      <c r="D750">
        <v>697600</v>
      </c>
      <c r="E750">
        <v>47056</v>
      </c>
      <c r="F750" t="str">
        <f t="array" ref="F750">INDEX(Bd_VENTILATIONS!$G:$G,MATCH(Tab_SuiviOF[[#This Row],[REFERENCE]]&amp;Tab_SuiviOF[[#This Row],[BLNO]],Bd_VENTILATIONS!$F:$F&amp;Bd_VENTILATIONS!$D:$D,0))</f>
        <v>A107M04-6</v>
      </c>
      <c r="G750" t="str">
        <f>IFERROR(MID(Tab_SuiviOF[[#This Row],[LOT]],1,SEARCH("-",Tab_SuiviOF[[#This Row],[LOT]])-1),Tab_SuiviOF[[#This Row],[LOT]])</f>
        <v>A107M04</v>
      </c>
      <c r="H750" t="s">
        <v>47</v>
      </c>
      <c r="I750" t="str">
        <f>INDEX(Bd_PF!$E:$E,MATCH(Tab_SuiviOF[[#This Row],[REFERENCE]],Bd_PF!$C:$C,0))</f>
        <v>Fonds brun lié SANS GLUTAMATE 600G "BRAKE"</v>
      </c>
      <c r="J750" t="str">
        <f>INDEX(Bd_PF!$D:$D,MATCH(Tab_SuiviOF[[#This Row],[REFERENCE]],Bd_PF!$C:$C,0))</f>
        <v>SF01385</v>
      </c>
      <c r="K750" s="4">
        <f>INDEX(Bd_PF!$I:$I,MATCH(Tab_SuiviOF[[#This Row],[REFERENCE]],Bd_PF!$C:$C,0))</f>
        <v>0.6</v>
      </c>
      <c r="L750" t="str">
        <f>INDEX(Bd_PF!$J:$J,MATCH(Tab_SuiviOF[[#This Row],[REFERENCE]],Bd_PF!$C:$C,0))</f>
        <v>Boite plastique</v>
      </c>
      <c r="M750" t="str">
        <f>INDEX(Bd_PF!$K:$K,MATCH(Tab_SuiviOF[[#This Row],[REFERENCE]],Bd_PF!$C:$C,0))</f>
        <v>Produit pesé</v>
      </c>
      <c r="N750" s="3">
        <v>43208</v>
      </c>
      <c r="O750" s="3">
        <v>43208</v>
      </c>
      <c r="P750" s="5">
        <f>YEAR(Tab_SuiviOF[[#This Row],[DATEFINREVISEE]])</f>
        <v>2018</v>
      </c>
      <c r="Q750" s="5">
        <f>MONTH(Tab_SuiviOF[[#This Row],[DATEFINREVISEE]])</f>
        <v>4</v>
      </c>
      <c r="R750" s="5">
        <f>WEEKNUM(Tab_SuiviOF[[#This Row],[DATEFINREVISEE]],21)</f>
        <v>16</v>
      </c>
      <c r="S750">
        <v>1152</v>
      </c>
      <c r="T750">
        <v>1155</v>
      </c>
      <c r="U750">
        <v>1153</v>
      </c>
      <c r="V750" s="4">
        <f>Tab_SuiviOF[[#This Row],[QTEBL]]*Tab_SuiviOF[[#This Row],[POIDS NET]]</f>
        <v>691.8</v>
      </c>
      <c r="W750" s="4">
        <f>IFERROR(INDEX(Bd_MÉLANGES!$I:$I,MATCH('Bd_FABRICATIONS PF'!$G:$G,Bd_MÉLANGES!$J:$J,0)),0)</f>
        <v>693.3</v>
      </c>
      <c r="X750" s="4">
        <f>IFERROR(INDEX(Bd_MÉLANGES!$K:$K,MATCH(Tab_SuiviOF[[#This Row],[LOT A PRENDRE EN COMPTE]],Bd_MÉLANGES!$J:$J,0)),0)</f>
        <v>691.19000000000028</v>
      </c>
    </row>
    <row r="751" spans="1:24" hidden="1" x14ac:dyDescent="0.2">
      <c r="A751">
        <v>102</v>
      </c>
      <c r="B751">
        <v>5</v>
      </c>
      <c r="C751">
        <v>42418</v>
      </c>
      <c r="D751">
        <v>699321</v>
      </c>
      <c r="E751">
        <v>47057</v>
      </c>
      <c r="F751" t="str">
        <f t="array" ref="F751">INDEX(Bd_VENTILATIONS!$G:$G,MATCH(Tab_SuiviOF[[#This Row],[REFERENCE]]&amp;Tab_SuiviOF[[#This Row],[BLNO]],Bd_VENTILATIONS!$F:$F&amp;Bd_VENTILATIONS!$D:$D,0))</f>
        <v>A107M05-6</v>
      </c>
      <c r="G751" t="str">
        <f>IFERROR(MID(Tab_SuiviOF[[#This Row],[LOT]],1,SEARCH("-",Tab_SuiviOF[[#This Row],[LOT]])-1),Tab_SuiviOF[[#This Row],[LOT]])</f>
        <v>A107M05</v>
      </c>
      <c r="H751" t="s">
        <v>76</v>
      </c>
      <c r="I751" t="str">
        <f>INDEX(Bd_PF!$E:$E,MATCH(Tab_SuiviOF[[#This Row],[REFERENCE]],Bd_PF!$C:$C,0))</f>
        <v>Jus d'agneau  SANS GLUTAMATE 600G "BRAKE"</v>
      </c>
      <c r="J751" t="str">
        <f>INDEX(Bd_PF!$D:$D,MATCH(Tab_SuiviOF[[#This Row],[REFERENCE]],Bd_PF!$C:$C,0))</f>
        <v>SF01431</v>
      </c>
      <c r="K751" s="4">
        <f>INDEX(Bd_PF!$I:$I,MATCH(Tab_SuiviOF[[#This Row],[REFERENCE]],Bd_PF!$C:$C,0))</f>
        <v>0.6</v>
      </c>
      <c r="L751" t="str">
        <f>INDEX(Bd_PF!$J:$J,MATCH(Tab_SuiviOF[[#This Row],[REFERENCE]],Bd_PF!$C:$C,0))</f>
        <v>Boite plastique</v>
      </c>
      <c r="M751" t="str">
        <f>INDEX(Bd_PF!$K:$K,MATCH(Tab_SuiviOF[[#This Row],[REFERENCE]],Bd_PF!$C:$C,0))</f>
        <v>Produit pesé</v>
      </c>
      <c r="N751" s="3">
        <v>43208</v>
      </c>
      <c r="O751" s="3">
        <v>43208</v>
      </c>
      <c r="P751" s="5">
        <f>YEAR(Tab_SuiviOF[[#This Row],[DATEFINREVISEE]])</f>
        <v>2018</v>
      </c>
      <c r="Q751" s="5">
        <f>MONTH(Tab_SuiviOF[[#This Row],[DATEFINREVISEE]])</f>
        <v>4</v>
      </c>
      <c r="R751" s="5">
        <f>WEEKNUM(Tab_SuiviOF[[#This Row],[DATEFINREVISEE]],21)</f>
        <v>16</v>
      </c>
      <c r="S751">
        <v>240</v>
      </c>
      <c r="T751">
        <v>239</v>
      </c>
      <c r="U751">
        <v>236</v>
      </c>
      <c r="V751" s="4">
        <f>Tab_SuiviOF[[#This Row],[QTEBL]]*Tab_SuiviOF[[#This Row],[POIDS NET]]</f>
        <v>141.6</v>
      </c>
      <c r="W751" s="4">
        <f>IFERROR(INDEX(Bd_MÉLANGES!$I:$I,MATCH('Bd_FABRICATIONS PF'!$G:$G,Bd_MÉLANGES!$J:$J,0)),0)</f>
        <v>143.5</v>
      </c>
      <c r="X751" s="4">
        <f>IFERROR(INDEX(Bd_MÉLANGES!$K:$K,MATCH(Tab_SuiviOF[[#This Row],[LOT A PRENDRE EN COMPTE]],Bd_MÉLANGES!$J:$J,0)),0)</f>
        <v>143.99999999999997</v>
      </c>
    </row>
    <row r="752" spans="1:24" hidden="1" x14ac:dyDescent="0.2">
      <c r="A752">
        <v>102</v>
      </c>
      <c r="B752">
        <v>5</v>
      </c>
      <c r="C752">
        <v>42427</v>
      </c>
      <c r="D752">
        <v>699566</v>
      </c>
      <c r="E752">
        <v>47049</v>
      </c>
      <c r="F752" t="str">
        <f t="array" ref="F752">INDEX(Bd_VENTILATIONS!$G:$G,MATCH(Tab_SuiviOF[[#This Row],[REFERENCE]]&amp;Tab_SuiviOF[[#This Row],[BLNO]],Bd_VENTILATIONS!$F:$F&amp;Bd_VENTILATIONS!$D:$D,0))</f>
        <v>A107MR03-5</v>
      </c>
      <c r="G752" t="str">
        <f>IFERROR(MID(Tab_SuiviOF[[#This Row],[LOT]],1,SEARCH("-",Tab_SuiviOF[[#This Row],[LOT]])-1),Tab_SuiviOF[[#This Row],[LOT]])</f>
        <v>A107MR03</v>
      </c>
      <c r="H752" t="s">
        <v>728</v>
      </c>
      <c r="I752" t="str">
        <f>INDEX(Bd_PF!$E:$E,MATCH(Tab_SuiviOF[[#This Row],[REFERENCE]],Bd_PF!$C:$C,0))</f>
        <v>Pommes dauphines  seau 10 kg "Proalim"</v>
      </c>
      <c r="J752" t="str">
        <f>INDEX(Bd_PF!$D:$D,MATCH(Tab_SuiviOF[[#This Row],[REFERENCE]],Bd_PF!$C:$C,0))</f>
        <v>SF00911</v>
      </c>
      <c r="K752" s="4">
        <f>INDEX(Bd_PF!$I:$I,MATCH(Tab_SuiviOF[[#This Row],[REFERENCE]],Bd_PF!$C:$C,0))</f>
        <v>10</v>
      </c>
      <c r="L752" t="str">
        <f>INDEX(Bd_PF!$J:$J,MATCH(Tab_SuiviOF[[#This Row],[REFERENCE]],Bd_PF!$C:$C,0))</f>
        <v>Seau</v>
      </c>
      <c r="M752" t="str">
        <f>INDEX(Bd_PF!$K:$K,MATCH(Tab_SuiviOF[[#This Row],[REFERENCE]],Bd_PF!$C:$C,0))</f>
        <v>Produit pesé</v>
      </c>
      <c r="N752" s="3">
        <v>43208</v>
      </c>
      <c r="O752" s="3">
        <v>43208</v>
      </c>
      <c r="P752" s="5">
        <f>YEAR(Tab_SuiviOF[[#This Row],[DATEFINREVISEE]])</f>
        <v>2018</v>
      </c>
      <c r="Q752" s="5">
        <f>MONTH(Tab_SuiviOF[[#This Row],[DATEFINREVISEE]])</f>
        <v>4</v>
      </c>
      <c r="R752" s="5">
        <f>WEEKNUM(Tab_SuiviOF[[#This Row],[DATEFINREVISEE]],21)</f>
        <v>16</v>
      </c>
      <c r="S752">
        <v>15</v>
      </c>
      <c r="T752">
        <v>15</v>
      </c>
      <c r="U752">
        <v>14</v>
      </c>
      <c r="V752" s="4">
        <f>Tab_SuiviOF[[#This Row],[QTEBL]]*Tab_SuiviOF[[#This Row],[POIDS NET]]</f>
        <v>140</v>
      </c>
      <c r="W752" s="4">
        <v>140</v>
      </c>
      <c r="X752" s="4">
        <v>140</v>
      </c>
    </row>
    <row r="753" spans="1:24" hidden="1" x14ac:dyDescent="0.2">
      <c r="A753">
        <v>102</v>
      </c>
      <c r="B753">
        <v>5</v>
      </c>
      <c r="C753">
        <v>42436</v>
      </c>
      <c r="D753">
        <v>699738</v>
      </c>
      <c r="E753">
        <v>47058</v>
      </c>
      <c r="F753" t="str">
        <f t="array" ref="F753">INDEX(Bd_VENTILATIONS!$G:$G,MATCH(Tab_SuiviOF[[#This Row],[REFERENCE]]&amp;Tab_SuiviOF[[#This Row],[BLNO]],Bd_VENTILATIONS!$F:$F&amp;Bd_VENTILATIONS!$D:$D,0))</f>
        <v>AS16PU02-7</v>
      </c>
      <c r="G753" t="str">
        <f>IFERROR(MID(Tab_SuiviOF[[#This Row],[LOT]],1,SEARCH("-",Tab_SuiviOF[[#This Row],[LOT]])-1),Tab_SuiviOF[[#This Row],[LOT]])</f>
        <v>AS16PU02</v>
      </c>
      <c r="H753" t="s">
        <v>291</v>
      </c>
      <c r="I753" t="str">
        <f>INDEX(Bd_PF!$E:$E,MATCH(Tab_SuiviOF[[#This Row],[REFERENCE]],Bd_PF!$C:$C,0))</f>
        <v>Purée grand-mère pauvre en sodium sac 5 kg</v>
      </c>
      <c r="J753" t="str">
        <f>INDEX(Bd_PF!$D:$D,MATCH(Tab_SuiviOF[[#This Row],[REFERENCE]],Bd_PF!$C:$C,0))</f>
        <v>SF01287</v>
      </c>
      <c r="K753" s="4">
        <f>INDEX(Bd_PF!$I:$I,MATCH(Tab_SuiviOF[[#This Row],[REFERENCE]],Bd_PF!$C:$C,0))</f>
        <v>5</v>
      </c>
      <c r="L753" t="str">
        <f>INDEX(Bd_PF!$J:$J,MATCH(Tab_SuiviOF[[#This Row],[REFERENCE]],Bd_PF!$C:$C,0))</f>
        <v>Purée</v>
      </c>
      <c r="M753" t="str">
        <f>INDEX(Bd_PF!$K:$K,MATCH(Tab_SuiviOF[[#This Row],[REFERENCE]],Bd_PF!$C:$C,0))</f>
        <v>Purée</v>
      </c>
      <c r="N753" s="3">
        <v>43208</v>
      </c>
      <c r="O753" s="3">
        <v>43208</v>
      </c>
      <c r="P753" s="5">
        <f>YEAR(Tab_SuiviOF[[#This Row],[DATEFINREVISEE]])</f>
        <v>2018</v>
      </c>
      <c r="Q753" s="5">
        <f>MONTH(Tab_SuiviOF[[#This Row],[DATEFINREVISEE]])</f>
        <v>4</v>
      </c>
      <c r="R753" s="5">
        <f>WEEKNUM(Tab_SuiviOF[[#This Row],[DATEFINREVISEE]],21)</f>
        <v>16</v>
      </c>
      <c r="S753">
        <v>540</v>
      </c>
      <c r="T753">
        <v>540</v>
      </c>
      <c r="U753">
        <v>535</v>
      </c>
      <c r="V753" s="4">
        <f>Tab_SuiviOF[[#This Row],[QTEBL]]*Tab_SuiviOF[[#This Row],[POIDS NET]]</f>
        <v>2675</v>
      </c>
      <c r="W753" s="4">
        <f>IFERROR(INDEX(Bd_MÉLANGES!$I:$I,MATCH('Bd_FABRICATIONS PF'!$G:$G,Bd_MÉLANGES!$J:$J,0)),0)</f>
        <v>0</v>
      </c>
      <c r="X753" s="4">
        <f>IFERROR(INDEX(Bd_MÉLANGES!$K:$K,MATCH(Tab_SuiviOF[[#This Row],[LOT A PRENDRE EN COMPTE]],Bd_MÉLANGES!$J:$J,0)),0)</f>
        <v>0</v>
      </c>
    </row>
    <row r="754" spans="1:24" hidden="1" x14ac:dyDescent="0.2">
      <c r="A754">
        <v>102</v>
      </c>
      <c r="B754">
        <v>5</v>
      </c>
      <c r="C754">
        <v>42223</v>
      </c>
      <c r="D754">
        <v>697009</v>
      </c>
      <c r="E754">
        <v>47083</v>
      </c>
      <c r="F754" t="str">
        <f t="array" ref="F754">INDEX(Bd_VENTILATIONS!$G:$G,MATCH(Tab_SuiviOF[[#This Row],[REFERENCE]]&amp;Tab_SuiviOF[[#This Row],[BLNO]],Bd_VENTILATIONS!$F:$F&amp;Bd_VENTILATIONS!$D:$D,0))</f>
        <v>A108M02-1</v>
      </c>
      <c r="G754" t="str">
        <f>IFERROR(MID(Tab_SuiviOF[[#This Row],[LOT]],1,SEARCH("-",Tab_SuiviOF[[#This Row],[LOT]])-1),Tab_SuiviOF[[#This Row],[LOT]])</f>
        <v>A108M02</v>
      </c>
      <c r="H754" t="s">
        <v>398</v>
      </c>
      <c r="I754" t="str">
        <f>INDEX(Bd_PF!$E:$E,MATCH(Tab_SuiviOF[[#This Row],[REFERENCE]],Bd_PF!$C:$C,0))</f>
        <v>Arômatique Cantonaise - boite 0 kg 600 - "Impact"</v>
      </c>
      <c r="J754" t="str">
        <f>INDEX(Bd_PF!$D:$D,MATCH(Tab_SuiviOF[[#This Row],[REFERENCE]],Bd_PF!$C:$C,0))</f>
        <v>SF00527</v>
      </c>
      <c r="K754" s="4">
        <f>INDEX(Bd_PF!$I:$I,MATCH(Tab_SuiviOF[[#This Row],[REFERENCE]],Bd_PF!$C:$C,0))</f>
        <v>0.6</v>
      </c>
      <c r="L754" t="str">
        <f>INDEX(Bd_PF!$J:$J,MATCH(Tab_SuiviOF[[#This Row],[REFERENCE]],Bd_PF!$C:$C,0))</f>
        <v>OTS</v>
      </c>
      <c r="M754" t="str">
        <f>INDEX(Bd_PF!$K:$K,MATCH(Tab_SuiviOF[[#This Row],[REFERENCE]],Bd_PF!$C:$C,0))</f>
        <v>Produit pesé</v>
      </c>
      <c r="N754" s="3">
        <v>43209</v>
      </c>
      <c r="O754" s="3">
        <v>43209</v>
      </c>
      <c r="P754" s="5">
        <f>YEAR(Tab_SuiviOF[[#This Row],[DATEFINREVISEE]])</f>
        <v>2018</v>
      </c>
      <c r="Q754" s="5">
        <f>MONTH(Tab_SuiviOF[[#This Row],[DATEFINREVISEE]])</f>
        <v>4</v>
      </c>
      <c r="R754" s="5">
        <f>WEEKNUM(Tab_SuiviOF[[#This Row],[DATEFINREVISEE]],21)</f>
        <v>16</v>
      </c>
      <c r="S754">
        <v>216</v>
      </c>
      <c r="T754">
        <v>217</v>
      </c>
      <c r="U754">
        <v>218</v>
      </c>
      <c r="V754" s="4">
        <f>Tab_SuiviOF[[#This Row],[QTEBL]]*Tab_SuiviOF[[#This Row],[POIDS NET]]</f>
        <v>130.79999999999998</v>
      </c>
      <c r="W754" s="4">
        <f>IFERROR(INDEX(Bd_MÉLANGES!$I:$I,MATCH('Bd_FABRICATIONS PF'!$G:$G,Bd_MÉLANGES!$J:$J,0)),0)</f>
        <v>130.69999999999999</v>
      </c>
      <c r="X754" s="4">
        <f>IFERROR(INDEX(Bd_MÉLANGES!$K:$K,MATCH(Tab_SuiviOF[[#This Row],[LOT A PRENDRE EN COMPTE]],Bd_MÉLANGES!$J:$J,0)),0)</f>
        <v>130</v>
      </c>
    </row>
    <row r="755" spans="1:24" hidden="1" x14ac:dyDescent="0.2">
      <c r="A755">
        <v>102</v>
      </c>
      <c r="B755">
        <v>5</v>
      </c>
      <c r="C755">
        <v>42235</v>
      </c>
      <c r="D755">
        <v>697146</v>
      </c>
      <c r="E755">
        <v>47077</v>
      </c>
      <c r="F755" t="str">
        <f t="array" ref="F755">INDEX(Bd_VENTILATIONS!$G:$G,MATCH(Tab_SuiviOF[[#This Row],[REFERENCE]]&amp;Tab_SuiviOF[[#This Row],[BLNO]],Bd_VENTILATIONS!$F:$F&amp;Bd_VENTILATIONS!$D:$D,0))</f>
        <v>A107M07-1</v>
      </c>
      <c r="G755" t="str">
        <f>IFERROR(MID(Tab_SuiviOF[[#This Row],[LOT]],1,SEARCH("-",Tab_SuiviOF[[#This Row],[LOT]])-1),Tab_SuiviOF[[#This Row],[LOT]])</f>
        <v>A107M07</v>
      </c>
      <c r="H755" t="s">
        <v>486</v>
      </c>
      <c r="I755" t="str">
        <f>INDEX(Bd_PF!$E:$E,MATCH(Tab_SuiviOF[[#This Row],[REFERENCE]],Bd_PF!$C:$C,0))</f>
        <v>Fonds blanc de volaille pauvre en sodium 1 kg  "Nutrisens Performance"</v>
      </c>
      <c r="J755" t="str">
        <f>INDEX(Bd_PF!$D:$D,MATCH(Tab_SuiviOF[[#This Row],[REFERENCE]],Bd_PF!$C:$C,0))</f>
        <v>SF01318</v>
      </c>
      <c r="K755" s="4">
        <f>INDEX(Bd_PF!$I:$I,MATCH(Tab_SuiviOF[[#This Row],[REFERENCE]],Bd_PF!$C:$C,0))</f>
        <v>1</v>
      </c>
      <c r="L755" t="str">
        <f>INDEX(Bd_PF!$J:$J,MATCH(Tab_SuiviOF[[#This Row],[REFERENCE]],Bd_PF!$C:$C,0))</f>
        <v>OTS</v>
      </c>
      <c r="M755" t="str">
        <f>INDEX(Bd_PF!$K:$K,MATCH(Tab_SuiviOF[[#This Row],[REFERENCE]],Bd_PF!$C:$C,0))</f>
        <v>Produit pesé</v>
      </c>
      <c r="N755" s="3">
        <v>43209</v>
      </c>
      <c r="O755" s="3">
        <v>43209</v>
      </c>
      <c r="P755" s="5">
        <f>YEAR(Tab_SuiviOF[[#This Row],[DATEFINREVISEE]])</f>
        <v>2018</v>
      </c>
      <c r="Q755" s="5">
        <f>MONTH(Tab_SuiviOF[[#This Row],[DATEFINREVISEE]])</f>
        <v>4</v>
      </c>
      <c r="R755" s="5">
        <f>WEEKNUM(Tab_SuiviOF[[#This Row],[DATEFINREVISEE]],21)</f>
        <v>16</v>
      </c>
      <c r="S755">
        <v>324</v>
      </c>
      <c r="T755">
        <v>323</v>
      </c>
      <c r="U755">
        <v>322</v>
      </c>
      <c r="V755" s="4">
        <f>Tab_SuiviOF[[#This Row],[QTEBL]]*Tab_SuiviOF[[#This Row],[POIDS NET]]</f>
        <v>322</v>
      </c>
      <c r="W755" s="4">
        <f>IFERROR(INDEX(Bd_MÉLANGES!$I:$I,MATCH('Bd_FABRICATIONS PF'!$G:$G,Bd_MÉLANGES!$J:$J,0)),0)</f>
        <v>323.7</v>
      </c>
      <c r="X755" s="4">
        <f>IFERROR(INDEX(Bd_MÉLANGES!$K:$K,MATCH(Tab_SuiviOF[[#This Row],[LOT A PRENDRE EN COMPTE]],Bd_MÉLANGES!$J:$J,0)),0)</f>
        <v>324</v>
      </c>
    </row>
    <row r="756" spans="1:24" hidden="1" x14ac:dyDescent="0.2">
      <c r="A756">
        <v>102</v>
      </c>
      <c r="B756">
        <v>5</v>
      </c>
      <c r="C756">
        <v>42237</v>
      </c>
      <c r="D756">
        <v>697169</v>
      </c>
      <c r="E756">
        <v>47072</v>
      </c>
      <c r="F756" t="str">
        <f t="array" ref="F756">INDEX(Bd_VENTILATIONS!$G:$G,MATCH(Tab_SuiviOF[[#This Row],[REFERENCE]]&amp;Tab_SuiviOF[[#This Row],[BLNO]],Bd_VENTILATIONS!$F:$F&amp;Bd_VENTILATIONS!$D:$D,0))</f>
        <v>A107M06-1</v>
      </c>
      <c r="G756" t="str">
        <f>IFERROR(MID(Tab_SuiviOF[[#This Row],[LOT]],1,SEARCH("-",Tab_SuiviOF[[#This Row],[LOT]])-1),Tab_SuiviOF[[#This Row],[LOT]])</f>
        <v>A107M06</v>
      </c>
      <c r="H756" t="s">
        <v>533</v>
      </c>
      <c r="I756" t="str">
        <f>INDEX(Bd_PF!$E:$E,MATCH(Tab_SuiviOF[[#This Row],[REFERENCE]],Bd_PF!$C:$C,0))</f>
        <v>Bouillon de volaille pauvre en sodium"NUTRISENS PERFORMANCE"</v>
      </c>
      <c r="J756" t="str">
        <f>INDEX(Bd_PF!$D:$D,MATCH(Tab_SuiviOF[[#This Row],[REFERENCE]],Bd_PF!$C:$C,0))</f>
        <v>SF01354</v>
      </c>
      <c r="K756" s="4">
        <f>INDEX(Bd_PF!$I:$I,MATCH(Tab_SuiviOF[[#This Row],[REFERENCE]],Bd_PF!$C:$C,0))</f>
        <v>1</v>
      </c>
      <c r="L756" t="str">
        <f>INDEX(Bd_PF!$J:$J,MATCH(Tab_SuiviOF[[#This Row],[REFERENCE]],Bd_PF!$C:$C,0))</f>
        <v>OTS</v>
      </c>
      <c r="M756" t="str">
        <f>INDEX(Bd_PF!$K:$K,MATCH(Tab_SuiviOF[[#This Row],[REFERENCE]],Bd_PF!$C:$C,0))</f>
        <v>Produit pesé</v>
      </c>
      <c r="N756" s="3">
        <v>43209</v>
      </c>
      <c r="O756" s="3">
        <v>43209</v>
      </c>
      <c r="P756" s="5">
        <f>YEAR(Tab_SuiviOF[[#This Row],[DATEFINREVISEE]])</f>
        <v>2018</v>
      </c>
      <c r="Q756" s="5">
        <f>MONTH(Tab_SuiviOF[[#This Row],[DATEFINREVISEE]])</f>
        <v>4</v>
      </c>
      <c r="R756" s="5">
        <f>WEEKNUM(Tab_SuiviOF[[#This Row],[DATEFINREVISEE]],21)</f>
        <v>16</v>
      </c>
      <c r="S756">
        <v>270</v>
      </c>
      <c r="T756">
        <v>267</v>
      </c>
      <c r="U756">
        <v>265</v>
      </c>
      <c r="V756" s="4">
        <f>Tab_SuiviOF[[#This Row],[QTEBL]]*Tab_SuiviOF[[#This Row],[POIDS NET]]</f>
        <v>265</v>
      </c>
      <c r="W756" s="4">
        <f>IFERROR(INDEX(Bd_MÉLANGES!$I:$I,MATCH('Bd_FABRICATIONS PF'!$G:$G,Bd_MÉLANGES!$J:$J,0)),0)</f>
        <v>267.89999999999998</v>
      </c>
      <c r="X756" s="4">
        <f>IFERROR(INDEX(Bd_MÉLANGES!$K:$K,MATCH(Tab_SuiviOF[[#This Row],[LOT A PRENDRE EN COMPTE]],Bd_MÉLANGES!$J:$J,0)),0)</f>
        <v>267.84000000000003</v>
      </c>
    </row>
    <row r="757" spans="1:24" hidden="1" x14ac:dyDescent="0.2">
      <c r="A757">
        <v>102</v>
      </c>
      <c r="B757">
        <v>5</v>
      </c>
      <c r="C757">
        <v>42264</v>
      </c>
      <c r="D757">
        <v>697362</v>
      </c>
      <c r="E757">
        <v>47068</v>
      </c>
      <c r="F757" t="str">
        <f t="array" ref="F757">INDEX(Bd_VENTILATIONS!$G:$G,MATCH(Tab_SuiviOF[[#This Row],[REFERENCE]]&amp;Tab_SuiviOF[[#This Row],[BLNO]],Bd_VENTILATIONS!$F:$F&amp;Bd_VENTILATIONS!$D:$D,0))</f>
        <v>A103M06-1</v>
      </c>
      <c r="G757" t="str">
        <f>IFERROR(MID(Tab_SuiviOF[[#This Row],[LOT]],1,SEARCH("-",Tab_SuiviOF[[#This Row],[LOT]])-1),Tab_SuiviOF[[#This Row],[LOT]])</f>
        <v>A103M06</v>
      </c>
      <c r="H757" t="s">
        <v>1170</v>
      </c>
      <c r="I757" t="str">
        <f>INDEX(Bd_PF!$E:$E,MATCH(Tab_SuiviOF[[#This Row],[REFERENCE]],Bd_PF!$C:$C,0))</f>
        <v>Céréal'nut HP+ saveur praliné bte 900 g (ALLERGENES)</v>
      </c>
      <c r="J757" t="str">
        <f>INDEX(Bd_PF!$D:$D,MATCH(Tab_SuiviOF[[#This Row],[REFERENCE]],Bd_PF!$C:$C,0))</f>
        <v>SF01230</v>
      </c>
      <c r="K757" s="4">
        <f>INDEX(Bd_PF!$I:$I,MATCH(Tab_SuiviOF[[#This Row],[REFERENCE]],Bd_PF!$C:$C,0))</f>
        <v>0.9</v>
      </c>
      <c r="L757" t="str">
        <f>INDEX(Bd_PF!$J:$J,MATCH(Tab_SuiviOF[[#This Row],[REFERENCE]],Bd_PF!$C:$C,0))</f>
        <v>OTS</v>
      </c>
      <c r="M757" t="str">
        <f>INDEX(Bd_PF!$K:$K,MATCH(Tab_SuiviOF[[#This Row],[REFERENCE]],Bd_PF!$C:$C,0))</f>
        <v>Produit pesé</v>
      </c>
      <c r="N757" s="3">
        <v>43209</v>
      </c>
      <c r="O757" s="3">
        <v>43209</v>
      </c>
      <c r="P757" s="5">
        <f>YEAR(Tab_SuiviOF[[#This Row],[DATEFINREVISEE]])</f>
        <v>2018</v>
      </c>
      <c r="Q757" s="5">
        <f>MONTH(Tab_SuiviOF[[#This Row],[DATEFINREVISEE]])</f>
        <v>4</v>
      </c>
      <c r="R757" s="5">
        <f>WEEKNUM(Tab_SuiviOF[[#This Row],[DATEFINREVISEE]],21)</f>
        <v>16</v>
      </c>
      <c r="S757">
        <v>756</v>
      </c>
      <c r="T757">
        <v>761</v>
      </c>
      <c r="U757">
        <v>760</v>
      </c>
      <c r="V757" s="4">
        <f>Tab_SuiviOF[[#This Row],[QTEBL]]*Tab_SuiviOF[[#This Row],[POIDS NET]]</f>
        <v>684</v>
      </c>
      <c r="W757" s="4">
        <f>IFERROR(INDEX(Bd_MÉLANGES!$I:$I,MATCH('Bd_FABRICATIONS PF'!$G:$G,Bd_MÉLANGES!$J:$J,0)),0)</f>
        <v>685.3</v>
      </c>
      <c r="X757" s="4">
        <f>IFERROR(INDEX(Bd_MÉLANGES!$K:$K,MATCH(Tab_SuiviOF[[#This Row],[LOT A PRENDRE EN COMPTE]],Bd_MÉLANGES!$J:$J,0)),0)</f>
        <v>681.0200000000001</v>
      </c>
    </row>
    <row r="758" spans="1:24" x14ac:dyDescent="0.2">
      <c r="A758">
        <v>102</v>
      </c>
      <c r="B758">
        <v>5</v>
      </c>
      <c r="C758">
        <v>42270</v>
      </c>
      <c r="D758">
        <v>697408</v>
      </c>
      <c r="E758">
        <v>47073</v>
      </c>
      <c r="F758" t="str">
        <f t="array" ref="F758">INDEX(Bd_VENTILATIONS!$G:$G,MATCH(Tab_SuiviOF[[#This Row],[REFERENCE]]&amp;Tab_SuiviOF[[#This Row],[BLNO]],Bd_VENTILATIONS!$F:$F&amp;Bd_VENTILATIONS!$D:$D,0))</f>
        <v>A106M07-2</v>
      </c>
      <c r="G758" t="str">
        <f>IFERROR(MID(Tab_SuiviOF[[#This Row],[LOT]],1,SEARCH("-",Tab_SuiviOF[[#This Row],[LOT]])-1),Tab_SuiviOF[[#This Row],[LOT]])</f>
        <v>A106M07</v>
      </c>
      <c r="H758" t="s">
        <v>932</v>
      </c>
      <c r="I758" t="str">
        <f>INDEX(Bd_PF!$E:$E,MATCH(Tab_SuiviOF[[#This Row],[REFERENCE]],Bd_PF!$C:$C,0))</f>
        <v>Crème HP saveur café sachet 200g "TOL"</v>
      </c>
      <c r="J758" t="str">
        <f>INDEX(Bd_PF!$D:$D,MATCH(Tab_SuiviOF[[#This Row],[REFERENCE]],Bd_PF!$C:$C,0))</f>
        <v>SF01242</v>
      </c>
      <c r="K758" s="4">
        <f>INDEX(Bd_PF!$I:$I,MATCH(Tab_SuiviOF[[#This Row],[REFERENCE]],Bd_PF!$C:$C,0))</f>
        <v>0.2</v>
      </c>
      <c r="L758" t="str">
        <f>INDEX(Bd_PF!$J:$J,MATCH(Tab_SuiviOF[[#This Row],[REFERENCE]],Bd_PF!$C:$C,0))</f>
        <v>Tecse</v>
      </c>
      <c r="M758" t="str">
        <f>INDEX(Bd_PF!$K:$K,MATCH(Tab_SuiviOF[[#This Row],[REFERENCE]],Bd_PF!$C:$C,0))</f>
        <v>Produit pesé</v>
      </c>
      <c r="N758" s="3">
        <v>43209</v>
      </c>
      <c r="O758" s="3">
        <v>43209</v>
      </c>
      <c r="P758" s="5">
        <f>YEAR(Tab_SuiviOF[[#This Row],[DATEFINREVISEE]])</f>
        <v>2018</v>
      </c>
      <c r="Q758" s="5">
        <f>MONTH(Tab_SuiviOF[[#This Row],[DATEFINREVISEE]])</f>
        <v>4</v>
      </c>
      <c r="R758" s="5">
        <f>WEEKNUM(Tab_SuiviOF[[#This Row],[DATEFINREVISEE]],21)</f>
        <v>16</v>
      </c>
      <c r="S758">
        <v>1620</v>
      </c>
      <c r="T758">
        <v>1621</v>
      </c>
      <c r="U758">
        <v>1604</v>
      </c>
      <c r="V758" s="4">
        <f>Tab_SuiviOF[[#This Row],[QTEBL]]*Tab_SuiviOF[[#This Row],[POIDS NET]]</f>
        <v>320.8</v>
      </c>
      <c r="W758" s="4">
        <f>IFERROR(INDEX(Bd_MÉLANGES!$I:$I,MATCH('Bd_FABRICATIONS PF'!$G:$G,Bd_MÉLANGES!$J:$J,0)),0)</f>
        <v>324.3</v>
      </c>
      <c r="X758" s="4">
        <f>IFERROR(INDEX(Bd_MÉLANGES!$K:$K,MATCH(Tab_SuiviOF[[#This Row],[LOT A PRENDRE EN COMPTE]],Bd_MÉLANGES!$J:$J,0)),0)</f>
        <v>324</v>
      </c>
    </row>
    <row r="759" spans="1:24" hidden="1" x14ac:dyDescent="0.2">
      <c r="A759">
        <v>102</v>
      </c>
      <c r="B759">
        <v>5</v>
      </c>
      <c r="C759">
        <v>42274</v>
      </c>
      <c r="D759">
        <v>697436</v>
      </c>
      <c r="E759">
        <v>47076</v>
      </c>
      <c r="F759" t="str">
        <f t="array" ref="F759">INDEX(Bd_VENTILATIONS!$G:$G,MATCH(Tab_SuiviOF[[#This Row],[REFERENCE]]&amp;Tab_SuiviOF[[#This Row],[BLNO]],Bd_VENTILATIONS!$F:$F&amp;Bd_VENTILATIONS!$D:$D,0))</f>
        <v>A107M01-1</v>
      </c>
      <c r="G759" t="str">
        <f>IFERROR(MID(Tab_SuiviOF[[#This Row],[LOT]],1,SEARCH("-",Tab_SuiviOF[[#This Row],[LOT]])-1),Tab_SuiviOF[[#This Row],[LOT]])</f>
        <v>A107M01</v>
      </c>
      <c r="H759" t="s">
        <v>483</v>
      </c>
      <c r="I759" t="str">
        <f>INDEX(Bd_PF!$E:$E,MATCH(Tab_SuiviOF[[#This Row],[REFERENCE]],Bd_PF!$C:$C,0))</f>
        <v>Jus de veau lié 1 kg  "Nutrisens Performance"</v>
      </c>
      <c r="J759" t="str">
        <f>INDEX(Bd_PF!$D:$D,MATCH(Tab_SuiviOF[[#This Row],[REFERENCE]],Bd_PF!$C:$C,0))</f>
        <v>SF01334</v>
      </c>
      <c r="K759" s="4">
        <f>INDEX(Bd_PF!$I:$I,MATCH(Tab_SuiviOF[[#This Row],[REFERENCE]],Bd_PF!$C:$C,0))</f>
        <v>1</v>
      </c>
      <c r="L759" t="str">
        <f>INDEX(Bd_PF!$J:$J,MATCH(Tab_SuiviOF[[#This Row],[REFERENCE]],Bd_PF!$C:$C,0))</f>
        <v>OTS</v>
      </c>
      <c r="M759" t="str">
        <f>INDEX(Bd_PF!$K:$K,MATCH(Tab_SuiviOF[[#This Row],[REFERENCE]],Bd_PF!$C:$C,0))</f>
        <v>Produit pesé</v>
      </c>
      <c r="N759" s="3">
        <v>43209</v>
      </c>
      <c r="O759" s="3">
        <v>43209</v>
      </c>
      <c r="P759" s="5">
        <f>YEAR(Tab_SuiviOF[[#This Row],[DATEFINREVISEE]])</f>
        <v>2018</v>
      </c>
      <c r="Q759" s="5">
        <f>MONTH(Tab_SuiviOF[[#This Row],[DATEFINREVISEE]])</f>
        <v>4</v>
      </c>
      <c r="R759" s="5">
        <f>WEEKNUM(Tab_SuiviOF[[#This Row],[DATEFINREVISEE]],21)</f>
        <v>16</v>
      </c>
      <c r="S759">
        <v>324</v>
      </c>
      <c r="T759">
        <v>322</v>
      </c>
      <c r="U759">
        <v>321</v>
      </c>
      <c r="V759" s="4">
        <f>Tab_SuiviOF[[#This Row],[QTEBL]]*Tab_SuiviOF[[#This Row],[POIDS NET]]</f>
        <v>321</v>
      </c>
      <c r="W759" s="4">
        <f>IFERROR(INDEX(Bd_MÉLANGES!$I:$I,MATCH('Bd_FABRICATIONS PF'!$G:$G,Bd_MÉLANGES!$J:$J,0)),0)</f>
        <v>322.7</v>
      </c>
      <c r="X759" s="4">
        <f>IFERROR(INDEX(Bd_MÉLANGES!$K:$K,MATCH(Tab_SuiviOF[[#This Row],[LOT A PRENDRE EN COMPTE]],Bd_MÉLANGES!$J:$J,0)),0)</f>
        <v>323.99</v>
      </c>
    </row>
    <row r="760" spans="1:24" x14ac:dyDescent="0.2">
      <c r="A760">
        <v>102</v>
      </c>
      <c r="B760">
        <v>5</v>
      </c>
      <c r="C760">
        <v>42276</v>
      </c>
      <c r="D760">
        <v>697454</v>
      </c>
      <c r="E760">
        <v>47085</v>
      </c>
      <c r="F760" t="str">
        <f t="array" ref="F760">INDEX(Bd_VENTILATIONS!$G:$G,MATCH(Tab_SuiviOF[[#This Row],[REFERENCE]]&amp;Tab_SuiviOF[[#This Row],[BLNO]],Bd_VENTILATIONS!$F:$F&amp;Bd_VENTILATIONS!$D:$D,0))</f>
        <v>A107M02-2</v>
      </c>
      <c r="G760" t="str">
        <f>IFERROR(MID(Tab_SuiviOF[[#This Row],[LOT]],1,SEARCH("-",Tab_SuiviOF[[#This Row],[LOT]])-1),Tab_SuiviOF[[#This Row],[LOT]])</f>
        <v>A107M02</v>
      </c>
      <c r="H760" t="s">
        <v>747</v>
      </c>
      <c r="I760" t="str">
        <f>INDEX(Bd_PF!$E:$E,MATCH(Tab_SuiviOF[[#This Row],[REFERENCE]],Bd_PF!$C:$C,0))</f>
        <v>Velouté de légumes du soleil HP HC - sachet 70g - Tonus Line</v>
      </c>
      <c r="J760" t="str">
        <f>INDEX(Bd_PF!$D:$D,MATCH(Tab_SuiviOF[[#This Row],[REFERENCE]],Bd_PF!$C:$C,0))</f>
        <v>SF00984</v>
      </c>
      <c r="K760" s="4">
        <f>INDEX(Bd_PF!$I:$I,MATCH(Tab_SuiviOF[[#This Row],[REFERENCE]],Bd_PF!$C:$C,0))</f>
        <v>7.0000000000000007E-2</v>
      </c>
      <c r="L760" t="str">
        <f>INDEX(Bd_PF!$J:$J,MATCH(Tab_SuiviOF[[#This Row],[REFERENCE]],Bd_PF!$C:$C,0))</f>
        <v>Tecse</v>
      </c>
      <c r="M760" t="str">
        <f>INDEX(Bd_PF!$K:$K,MATCH(Tab_SuiviOF[[#This Row],[REFERENCE]],Bd_PF!$C:$C,0))</f>
        <v>Produit pesé</v>
      </c>
      <c r="N760" s="3">
        <v>43209</v>
      </c>
      <c r="O760" s="3">
        <v>43209</v>
      </c>
      <c r="P760" s="5">
        <f>YEAR(Tab_SuiviOF[[#This Row],[DATEFINREVISEE]])</f>
        <v>2018</v>
      </c>
      <c r="Q760" s="5">
        <f>MONTH(Tab_SuiviOF[[#This Row],[DATEFINREVISEE]])</f>
        <v>4</v>
      </c>
      <c r="R760" s="5">
        <f>WEEKNUM(Tab_SuiviOF[[#This Row],[DATEFINREVISEE]],21)</f>
        <v>16</v>
      </c>
      <c r="S760">
        <v>2592</v>
      </c>
      <c r="T760">
        <v>5204</v>
      </c>
      <c r="U760">
        <v>5143</v>
      </c>
      <c r="V760" s="4">
        <f>Tab_SuiviOF[[#This Row],[QTEBL]]*Tab_SuiviOF[[#This Row],[POIDS NET]]</f>
        <v>360.01000000000005</v>
      </c>
      <c r="W760" s="4">
        <f>IFERROR(INDEX(Bd_MÉLANGES!$I:$I,MATCH('Bd_FABRICATIONS PF'!$G:$G,Bd_MÉLANGES!$J:$J,0)),0)</f>
        <v>364.3</v>
      </c>
      <c r="X760" s="4">
        <f>IFERROR(INDEX(Bd_MÉLANGES!$K:$K,MATCH(Tab_SuiviOF[[#This Row],[LOT A PRENDRE EN COMPTE]],Bd_MÉLANGES!$J:$J,0)),0)</f>
        <v>362.98999999999995</v>
      </c>
    </row>
    <row r="761" spans="1:24" hidden="1" x14ac:dyDescent="0.2">
      <c r="A761">
        <v>102</v>
      </c>
      <c r="B761">
        <v>5</v>
      </c>
      <c r="C761">
        <v>42291</v>
      </c>
      <c r="D761">
        <v>697672</v>
      </c>
      <c r="E761">
        <v>47080</v>
      </c>
      <c r="F761" t="str">
        <f t="array" ref="F761">INDEX(Bd_VENTILATIONS!$G:$G,MATCH(Tab_SuiviOF[[#This Row],[REFERENCE]]&amp;Tab_SuiviOF[[#This Row],[BLNO]],Bd_VENTILATIONS!$F:$F&amp;Bd_VENTILATIONS!$D:$D,0))</f>
        <v>A108M04-6</v>
      </c>
      <c r="G761" t="str">
        <f>IFERROR(MID(Tab_SuiviOF[[#This Row],[LOT]],1,SEARCH("-",Tab_SuiviOF[[#This Row],[LOT]])-1),Tab_SuiviOF[[#This Row],[LOT]])</f>
        <v>A108M04</v>
      </c>
      <c r="H761" t="s">
        <v>58</v>
      </c>
      <c r="I761" t="str">
        <f>INDEX(Bd_PF!$E:$E,MATCH(Tab_SuiviOF[[#This Row],[REFERENCE]],Bd_PF!$C:$C,0))</f>
        <v>Fonds de veau SANS GLUTAMATE 600G "BRAKE"</v>
      </c>
      <c r="J761" t="str">
        <f>INDEX(Bd_PF!$D:$D,MATCH(Tab_SuiviOF[[#This Row],[REFERENCE]],Bd_PF!$C:$C,0))</f>
        <v>SF01388</v>
      </c>
      <c r="K761" s="4">
        <f>INDEX(Bd_PF!$I:$I,MATCH(Tab_SuiviOF[[#This Row],[REFERENCE]],Bd_PF!$C:$C,0))</f>
        <v>0.6</v>
      </c>
      <c r="L761" t="str">
        <f>INDEX(Bd_PF!$J:$J,MATCH(Tab_SuiviOF[[#This Row],[REFERENCE]],Bd_PF!$C:$C,0))</f>
        <v>Boite plastique</v>
      </c>
      <c r="M761" t="str">
        <f>INDEX(Bd_PF!$K:$K,MATCH(Tab_SuiviOF[[#This Row],[REFERENCE]],Bd_PF!$C:$C,0))</f>
        <v>Produit pesé</v>
      </c>
      <c r="N761" s="3">
        <v>43209</v>
      </c>
      <c r="O761" s="3">
        <v>43209</v>
      </c>
      <c r="P761" s="5">
        <f>YEAR(Tab_SuiviOF[[#This Row],[DATEFINREVISEE]])</f>
        <v>2018</v>
      </c>
      <c r="Q761" s="5">
        <f>MONTH(Tab_SuiviOF[[#This Row],[DATEFINREVISEE]])</f>
        <v>4</v>
      </c>
      <c r="R761" s="5">
        <f>WEEKNUM(Tab_SuiviOF[[#This Row],[DATEFINREVISEE]],21)</f>
        <v>16</v>
      </c>
      <c r="S761">
        <v>1152</v>
      </c>
      <c r="T761">
        <v>1151</v>
      </c>
      <c r="U761">
        <v>1143</v>
      </c>
      <c r="V761" s="4">
        <f>Tab_SuiviOF[[#This Row],[QTEBL]]*Tab_SuiviOF[[#This Row],[POIDS NET]]</f>
        <v>685.8</v>
      </c>
      <c r="W761" s="4">
        <f>IFERROR(INDEX(Bd_MÉLANGES!$I:$I,MATCH('Bd_FABRICATIONS PF'!$G:$G,Bd_MÉLANGES!$J:$J,0)),0)</f>
        <v>690.9</v>
      </c>
      <c r="X761" s="4">
        <f>IFERROR(INDEX(Bd_MÉLANGES!$K:$K,MATCH(Tab_SuiviOF[[#This Row],[LOT A PRENDRE EN COMPTE]],Bd_MÉLANGES!$J:$J,0)),0)</f>
        <v>691.19</v>
      </c>
    </row>
    <row r="762" spans="1:24" hidden="1" x14ac:dyDescent="0.2">
      <c r="A762">
        <v>102</v>
      </c>
      <c r="B762">
        <v>5</v>
      </c>
      <c r="C762">
        <v>42304</v>
      </c>
      <c r="D762">
        <v>698034</v>
      </c>
      <c r="E762">
        <v>47084</v>
      </c>
      <c r="F762" t="str">
        <f t="array" ref="F762">INDEX(Bd_VENTILATIONS!$G:$G,MATCH(Tab_SuiviOF[[#This Row],[REFERENCE]]&amp;Tab_SuiviOF[[#This Row],[BLNO]],Bd_VENTILATIONS!$F:$F&amp;Bd_VENTILATIONS!$D:$D,0))</f>
        <v>A108M01-1</v>
      </c>
      <c r="G762" t="str">
        <f>IFERROR(MID(Tab_SuiviOF[[#This Row],[LOT]],1,SEARCH("-",Tab_SuiviOF[[#This Row],[LOT]])-1),Tab_SuiviOF[[#This Row],[LOT]])</f>
        <v>A108M01</v>
      </c>
      <c r="H762" t="s">
        <v>409</v>
      </c>
      <c r="I762" t="str">
        <f>INDEX(Bd_PF!$E:$E,MATCH(Tab_SuiviOF[[#This Row],[REFERENCE]],Bd_PF!$C:$C,0))</f>
        <v>Arômatique Curry indien - boite 0 kg 600 - "Impact"</v>
      </c>
      <c r="J762" t="str">
        <f>INDEX(Bd_PF!$D:$D,MATCH(Tab_SuiviOF[[#This Row],[REFERENCE]],Bd_PF!$C:$C,0))</f>
        <v>SF00520</v>
      </c>
      <c r="K762" s="4">
        <f>INDEX(Bd_PF!$I:$I,MATCH(Tab_SuiviOF[[#This Row],[REFERENCE]],Bd_PF!$C:$C,0))</f>
        <v>0.6</v>
      </c>
      <c r="L762" t="str">
        <f>INDEX(Bd_PF!$J:$J,MATCH(Tab_SuiviOF[[#This Row],[REFERENCE]],Bd_PF!$C:$C,0))</f>
        <v>OTS</v>
      </c>
      <c r="M762" t="str">
        <f>INDEX(Bd_PF!$K:$K,MATCH(Tab_SuiviOF[[#This Row],[REFERENCE]],Bd_PF!$C:$C,0))</f>
        <v>Produit pesé</v>
      </c>
      <c r="N762" s="3">
        <v>43209</v>
      </c>
      <c r="O762" s="3">
        <v>43209</v>
      </c>
      <c r="P762" s="5">
        <f>YEAR(Tab_SuiviOF[[#This Row],[DATEFINREVISEE]])</f>
        <v>2018</v>
      </c>
      <c r="Q762" s="5">
        <f>MONTH(Tab_SuiviOF[[#This Row],[DATEFINREVISEE]])</f>
        <v>4</v>
      </c>
      <c r="R762" s="5">
        <f>WEEKNUM(Tab_SuiviOF[[#This Row],[DATEFINREVISEE]],21)</f>
        <v>16</v>
      </c>
      <c r="S762">
        <v>108</v>
      </c>
      <c r="T762">
        <v>108</v>
      </c>
      <c r="U762">
        <v>105</v>
      </c>
      <c r="V762" s="4">
        <f>Tab_SuiviOF[[#This Row],[QTEBL]]*Tab_SuiviOF[[#This Row],[POIDS NET]]</f>
        <v>63</v>
      </c>
      <c r="W762" s="4">
        <f>IFERROR(INDEX(Bd_MÉLANGES!$I:$I,MATCH('Bd_FABRICATIONS PF'!$G:$G,Bd_MÉLANGES!$J:$J,0)),0)</f>
        <v>65.099999999999994</v>
      </c>
      <c r="X762" s="4">
        <f>IFERROR(INDEX(Bd_MÉLANGES!$K:$K,MATCH(Tab_SuiviOF[[#This Row],[LOT A PRENDRE EN COMPTE]],Bd_MÉLANGES!$J:$J,0)),0)</f>
        <v>65.03</v>
      </c>
    </row>
    <row r="763" spans="1:24" hidden="1" x14ac:dyDescent="0.2">
      <c r="A763">
        <v>102</v>
      </c>
      <c r="B763">
        <v>5</v>
      </c>
      <c r="C763">
        <v>42423</v>
      </c>
      <c r="D763">
        <v>699391</v>
      </c>
      <c r="E763">
        <v>47071</v>
      </c>
      <c r="F763" t="str">
        <f t="array" ref="F763">INDEX(Bd_VENTILATIONS!$G:$G,MATCH(Tab_SuiviOF[[#This Row],[REFERENCE]]&amp;Tab_SuiviOF[[#This Row],[BLNO]],Bd_VENTILATIONS!$F:$F&amp;Bd_VENTILATIONS!$D:$D,0))</f>
        <v>A108M03-6</v>
      </c>
      <c r="G763" t="str">
        <f>IFERROR(MID(Tab_SuiviOF[[#This Row],[LOT]],1,SEARCH("-",Tab_SuiviOF[[#This Row],[LOT]])-1),Tab_SuiviOF[[#This Row],[LOT]])</f>
        <v>A108M03</v>
      </c>
      <c r="H763" t="s">
        <v>73</v>
      </c>
      <c r="I763" t="str">
        <f>INDEX(Bd_PF!$E:$E,MATCH(Tab_SuiviOF[[#This Row],[REFERENCE]],Bd_PF!$C:$C,0))</f>
        <v>Jus de veau lié  SANS GLUTAMATE 600G "BRAKE"</v>
      </c>
      <c r="J763" t="str">
        <f>INDEX(Bd_PF!$D:$D,MATCH(Tab_SuiviOF[[#This Row],[REFERENCE]],Bd_PF!$C:$C,0))</f>
        <v>SF01430</v>
      </c>
      <c r="K763" s="4">
        <f>INDEX(Bd_PF!$I:$I,MATCH(Tab_SuiviOF[[#This Row],[REFERENCE]],Bd_PF!$C:$C,0))</f>
        <v>0.6</v>
      </c>
      <c r="L763" t="str">
        <f>INDEX(Bd_PF!$J:$J,MATCH(Tab_SuiviOF[[#This Row],[REFERENCE]],Bd_PF!$C:$C,0))</f>
        <v>Boite plastique</v>
      </c>
      <c r="M763" t="str">
        <f>INDEX(Bd_PF!$K:$K,MATCH(Tab_SuiviOF[[#This Row],[REFERENCE]],Bd_PF!$C:$C,0))</f>
        <v>Produit pesé</v>
      </c>
      <c r="N763" s="3">
        <v>43209</v>
      </c>
      <c r="O763" s="3">
        <v>43209</v>
      </c>
      <c r="P763" s="5">
        <f>YEAR(Tab_SuiviOF[[#This Row],[DATEFINREVISEE]])</f>
        <v>2018</v>
      </c>
      <c r="Q763" s="5">
        <f>MONTH(Tab_SuiviOF[[#This Row],[DATEFINREVISEE]])</f>
        <v>4</v>
      </c>
      <c r="R763" s="5">
        <f>WEEKNUM(Tab_SuiviOF[[#This Row],[DATEFINREVISEE]],21)</f>
        <v>16</v>
      </c>
      <c r="S763">
        <v>1152</v>
      </c>
      <c r="T763">
        <v>1156</v>
      </c>
      <c r="U763">
        <v>1147</v>
      </c>
      <c r="V763" s="4">
        <f>Tab_SuiviOF[[#This Row],[QTEBL]]*Tab_SuiviOF[[#This Row],[POIDS NET]]</f>
        <v>688.19999999999993</v>
      </c>
      <c r="W763" s="4">
        <f>IFERROR(INDEX(Bd_MÉLANGES!$I:$I,MATCH('Bd_FABRICATIONS PF'!$G:$G,Bd_MÉLANGES!$J:$J,0)),0)</f>
        <v>693.8</v>
      </c>
      <c r="X763" s="4">
        <f>IFERROR(INDEX(Bd_MÉLANGES!$K:$K,MATCH(Tab_SuiviOF[[#This Row],[LOT A PRENDRE EN COMPTE]],Bd_MÉLANGES!$J:$J,0)),0)</f>
        <v>691.18999999999994</v>
      </c>
    </row>
    <row r="764" spans="1:24" hidden="1" x14ac:dyDescent="0.2">
      <c r="A764">
        <v>102</v>
      </c>
      <c r="B764">
        <v>5</v>
      </c>
      <c r="C764">
        <v>42426</v>
      </c>
      <c r="D764">
        <v>699560</v>
      </c>
      <c r="E764">
        <v>47079</v>
      </c>
      <c r="F764" t="str">
        <f t="array" ref="F764">INDEX(Bd_VENTILATIONS!$G:$G,MATCH(Tab_SuiviOF[[#This Row],[REFERENCE]]&amp;Tab_SuiviOF[[#This Row],[BLNO]],Bd_VENTILATIONS!$F:$F&amp;Bd_VENTILATIONS!$D:$D,0))</f>
        <v>A107M03-1</v>
      </c>
      <c r="G764" t="str">
        <f>IFERROR(MID(Tab_SuiviOF[[#This Row],[LOT]],1,SEARCH("-",Tab_SuiviOF[[#This Row],[LOT]])-1),Tab_SuiviOF[[#This Row],[LOT]])</f>
        <v>A107M03</v>
      </c>
      <c r="H764" t="s">
        <v>731</v>
      </c>
      <c r="I764" t="str">
        <f>INDEX(Bd_PF!$E:$E,MATCH(Tab_SuiviOF[[#This Row],[REFERENCE]],Bd_PF!$C:$C,0))</f>
        <v>Pommes dauphines boite 0 kg 840 "Proalim"</v>
      </c>
      <c r="J764" t="str">
        <f>INDEX(Bd_PF!$D:$D,MATCH(Tab_SuiviOF[[#This Row],[REFERENCE]],Bd_PF!$C:$C,0))</f>
        <v>SF00911</v>
      </c>
      <c r="K764" s="4">
        <f>INDEX(Bd_PF!$I:$I,MATCH(Tab_SuiviOF[[#This Row],[REFERENCE]],Bd_PF!$C:$C,0))</f>
        <v>0.84</v>
      </c>
      <c r="L764" t="str">
        <f>INDEX(Bd_PF!$J:$J,MATCH(Tab_SuiviOF[[#This Row],[REFERENCE]],Bd_PF!$C:$C,0))</f>
        <v>OTS</v>
      </c>
      <c r="M764" t="str">
        <f>INDEX(Bd_PF!$K:$K,MATCH(Tab_SuiviOF[[#This Row],[REFERENCE]],Bd_PF!$C:$C,0))</f>
        <v>Produit pesé</v>
      </c>
      <c r="N764" s="3">
        <v>43209</v>
      </c>
      <c r="O764" s="3">
        <v>43209</v>
      </c>
      <c r="P764" s="5">
        <f>YEAR(Tab_SuiviOF[[#This Row],[DATEFINREVISEE]])</f>
        <v>2018</v>
      </c>
      <c r="Q764" s="5">
        <f>MONTH(Tab_SuiviOF[[#This Row],[DATEFINREVISEE]])</f>
        <v>4</v>
      </c>
      <c r="R764" s="5">
        <f>WEEKNUM(Tab_SuiviOF[[#This Row],[DATEFINREVISEE]],21)</f>
        <v>16</v>
      </c>
      <c r="S764">
        <v>60</v>
      </c>
      <c r="T764">
        <v>60</v>
      </c>
      <c r="U764">
        <v>71</v>
      </c>
      <c r="V764" s="4">
        <f>Tab_SuiviOF[[#This Row],[QTEBL]]*Tab_SuiviOF[[#This Row],[POIDS NET]]</f>
        <v>59.64</v>
      </c>
      <c r="W764" s="4">
        <v>60</v>
      </c>
      <c r="X764" s="4">
        <v>60</v>
      </c>
    </row>
    <row r="765" spans="1:24" hidden="1" x14ac:dyDescent="0.2">
      <c r="A765">
        <v>102</v>
      </c>
      <c r="B765">
        <v>5</v>
      </c>
      <c r="C765">
        <v>42337</v>
      </c>
      <c r="D765">
        <v>698436</v>
      </c>
      <c r="E765">
        <v>47114</v>
      </c>
      <c r="F765" t="str">
        <f t="array" ref="F765">INDEX(Bd_VENTILATIONS!$G:$G,MATCH(Tab_SuiviOF[[#This Row],[REFERENCE]]&amp;Tab_SuiviOF[[#This Row],[BLNO]],Bd_VENTILATIONS!$F:$F&amp;Bd_VENTILATIONS!$D:$D,0))</f>
        <v>A109M07-1</v>
      </c>
      <c r="G765" t="str">
        <f>IFERROR(MID(Tab_SuiviOF[[#This Row],[LOT]],1,SEARCH("-",Tab_SuiviOF[[#This Row],[LOT]])-1),Tab_SuiviOF[[#This Row],[LOT]])</f>
        <v>A109M07</v>
      </c>
      <c r="H765" t="s">
        <v>954</v>
      </c>
      <c r="I765" t="str">
        <f>INDEX(Bd_PF!$E:$E,MATCH(Tab_SuiviOF[[#This Row],[REFERENCE]],Bd_PF!$C:$C,0))</f>
        <v>Eau gélifiée parfum ananas sucré boite 800 g "Tonus Line"</v>
      </c>
      <c r="J765" t="str">
        <f>INDEX(Bd_PF!$D:$D,MATCH(Tab_SuiviOF[[#This Row],[REFERENCE]],Bd_PF!$C:$C,0))</f>
        <v>SF00712</v>
      </c>
      <c r="K765" s="4">
        <f>INDEX(Bd_PF!$I:$I,MATCH(Tab_SuiviOF[[#This Row],[REFERENCE]],Bd_PF!$C:$C,0))</f>
        <v>0.8</v>
      </c>
      <c r="L765" t="str">
        <f>INDEX(Bd_PF!$J:$J,MATCH(Tab_SuiviOF[[#This Row],[REFERENCE]],Bd_PF!$C:$C,0))</f>
        <v>OTS</v>
      </c>
      <c r="M765" t="str">
        <f>INDEX(Bd_PF!$K:$K,MATCH(Tab_SuiviOF[[#This Row],[REFERENCE]],Bd_PF!$C:$C,0))</f>
        <v>Produit pesé</v>
      </c>
      <c r="N765" s="3">
        <v>43213</v>
      </c>
      <c r="O765" s="3">
        <v>43213</v>
      </c>
      <c r="P765" s="5">
        <f>YEAR(Tab_SuiviOF[[#This Row],[DATEFINREVISEE]])</f>
        <v>2018</v>
      </c>
      <c r="Q765" s="5">
        <f>MONTH(Tab_SuiviOF[[#This Row],[DATEFINREVISEE]])</f>
        <v>4</v>
      </c>
      <c r="R765" s="5">
        <f>WEEKNUM(Tab_SuiviOF[[#This Row],[DATEFINREVISEE]],21)</f>
        <v>17</v>
      </c>
      <c r="S765">
        <v>648</v>
      </c>
      <c r="T765">
        <v>651</v>
      </c>
      <c r="U765">
        <v>649</v>
      </c>
      <c r="V765" s="4">
        <f>Tab_SuiviOF[[#This Row],[QTEBL]]*Tab_SuiviOF[[#This Row],[POIDS NET]]</f>
        <v>519.20000000000005</v>
      </c>
      <c r="W765" s="4">
        <f>IFERROR(INDEX(Bd_MÉLANGES!$I:$I,MATCH('Bd_FABRICATIONS PF'!$G:$G,Bd_MÉLANGES!$J:$J,0)),0)</f>
        <v>521.29999999999995</v>
      </c>
      <c r="X765" s="4">
        <f>IFERROR(INDEX(Bd_MÉLANGES!$K:$K,MATCH(Tab_SuiviOF[[#This Row],[LOT A PRENDRE EN COMPTE]],Bd_MÉLANGES!$J:$J,0)),0)</f>
        <v>518.99</v>
      </c>
    </row>
    <row r="766" spans="1:24" x14ac:dyDescent="0.2">
      <c r="A766">
        <v>102</v>
      </c>
      <c r="B766">
        <v>5</v>
      </c>
      <c r="C766">
        <v>42439</v>
      </c>
      <c r="D766">
        <v>699822</v>
      </c>
      <c r="E766">
        <v>47105</v>
      </c>
      <c r="F766" t="str">
        <f t="array" ref="F766">INDEX(Bd_VENTILATIONS!$G:$G,MATCH(Tab_SuiviOF[[#This Row],[REFERENCE]]&amp;Tab_SuiviOF[[#This Row],[BLNO]],Bd_VENTILATIONS!$F:$F&amp;Bd_VENTILATIONS!$D:$D,0))</f>
        <v>A102M01-2</v>
      </c>
      <c r="G766" t="str">
        <f>IFERROR(MID(Tab_SuiviOF[[#This Row],[LOT]],1,SEARCH("-",Tab_SuiviOF[[#This Row],[LOT]])-1),Tab_SuiviOF[[#This Row],[LOT]])</f>
        <v>A102M01</v>
      </c>
      <c r="H766" t="s">
        <v>1139</v>
      </c>
      <c r="I766" t="str">
        <f>INDEX(Bd_PF!$E:$E,MATCH(Tab_SuiviOF[[#This Row],[REFERENCE]],Bd_PF!$C:$C,0))</f>
        <v>Gel' Ami - sac 1 kg - "Tonus Line"</v>
      </c>
      <c r="J766" t="str">
        <f>INDEX(Bd_PF!$D:$D,MATCH(Tab_SuiviOF[[#This Row],[REFERENCE]],Bd_PF!$C:$C,0))</f>
        <v>SF01122</v>
      </c>
      <c r="K766" s="4">
        <f>INDEX(Bd_PF!$I:$I,MATCH(Tab_SuiviOF[[#This Row],[REFERENCE]],Bd_PF!$C:$C,0))</f>
        <v>1</v>
      </c>
      <c r="L766" t="str">
        <f>INDEX(Bd_PF!$J:$J,MATCH(Tab_SuiviOF[[#This Row],[REFERENCE]],Bd_PF!$C:$C,0))</f>
        <v>Tecse</v>
      </c>
      <c r="M766" t="str">
        <f>INDEX(Bd_PF!$K:$K,MATCH(Tab_SuiviOF[[#This Row],[REFERENCE]],Bd_PF!$C:$C,0))</f>
        <v>Produit pesé</v>
      </c>
      <c r="N766" s="3">
        <v>43213</v>
      </c>
      <c r="O766" s="3">
        <v>43213</v>
      </c>
      <c r="P766" s="5">
        <f>YEAR(Tab_SuiviOF[[#This Row],[DATEFINREVISEE]])</f>
        <v>2018</v>
      </c>
      <c r="Q766" s="5">
        <f>MONTH(Tab_SuiviOF[[#This Row],[DATEFINREVISEE]])</f>
        <v>4</v>
      </c>
      <c r="R766" s="5">
        <f>WEEKNUM(Tab_SuiviOF[[#This Row],[DATEFINREVISEE]],21)</f>
        <v>17</v>
      </c>
      <c r="S766">
        <v>409</v>
      </c>
      <c r="T766">
        <v>409</v>
      </c>
      <c r="U766">
        <v>410</v>
      </c>
      <c r="V766" s="4">
        <f>Tab_SuiviOF[[#This Row],[QTEBL]]*Tab_SuiviOF[[#This Row],[POIDS NET]]</f>
        <v>410</v>
      </c>
      <c r="W766" s="4">
        <f>IFERROR(INDEX(Bd_MÉLANGES!$I:$I,MATCH('Bd_FABRICATIONS PF'!$G:$G,Bd_MÉLANGES!$J:$J,0)),0)</f>
        <v>409.5</v>
      </c>
      <c r="X766" s="4">
        <f>IFERROR(INDEX(Bd_MÉLANGES!$K:$K,MATCH(Tab_SuiviOF[[#This Row],[LOT A PRENDRE EN COMPTE]],Bd_MÉLANGES!$J:$J,0)),0)</f>
        <v>423</v>
      </c>
    </row>
    <row r="767" spans="1:24" x14ac:dyDescent="0.2">
      <c r="A767">
        <v>102</v>
      </c>
      <c r="B767">
        <v>5</v>
      </c>
      <c r="C767">
        <v>42440</v>
      </c>
      <c r="D767">
        <v>699827</v>
      </c>
      <c r="E767">
        <v>47107</v>
      </c>
      <c r="F767" t="str">
        <f t="array" ref="F767">INDEX(Bd_VENTILATIONS!$G:$G,MATCH(Tab_SuiviOF[[#This Row],[REFERENCE]]&amp;Tab_SuiviOF[[#This Row],[BLNO]],Bd_VENTILATIONS!$F:$F&amp;Bd_VENTILATIONS!$D:$D,0))</f>
        <v>A102M02-2</v>
      </c>
      <c r="G767" t="str">
        <f>IFERROR(MID(Tab_SuiviOF[[#This Row],[LOT]],1,SEARCH("-",Tab_SuiviOF[[#This Row],[LOT]])-1),Tab_SuiviOF[[#This Row],[LOT]])</f>
        <v>A102M02</v>
      </c>
      <c r="H767" t="s">
        <v>1139</v>
      </c>
      <c r="I767" t="str">
        <f>INDEX(Bd_PF!$E:$E,MATCH(Tab_SuiviOF[[#This Row],[REFERENCE]],Bd_PF!$C:$C,0))</f>
        <v>Gel' Ami - sac 1 kg - "Tonus Line"</v>
      </c>
      <c r="J767" t="str">
        <f>INDEX(Bd_PF!$D:$D,MATCH(Tab_SuiviOF[[#This Row],[REFERENCE]],Bd_PF!$C:$C,0))</f>
        <v>SF01122</v>
      </c>
      <c r="K767" s="4">
        <f>INDEX(Bd_PF!$I:$I,MATCH(Tab_SuiviOF[[#This Row],[REFERENCE]],Bd_PF!$C:$C,0))</f>
        <v>1</v>
      </c>
      <c r="L767" t="str">
        <f>INDEX(Bd_PF!$J:$J,MATCH(Tab_SuiviOF[[#This Row],[REFERENCE]],Bd_PF!$C:$C,0))</f>
        <v>Tecse</v>
      </c>
      <c r="M767" t="str">
        <f>INDEX(Bd_PF!$K:$K,MATCH(Tab_SuiviOF[[#This Row],[REFERENCE]],Bd_PF!$C:$C,0))</f>
        <v>Produit pesé</v>
      </c>
      <c r="N767" s="3">
        <v>43213</v>
      </c>
      <c r="O767" s="3">
        <v>43213</v>
      </c>
      <c r="P767" s="5">
        <f>YEAR(Tab_SuiviOF[[#This Row],[DATEFINREVISEE]])</f>
        <v>2018</v>
      </c>
      <c r="Q767" s="5">
        <f>MONTH(Tab_SuiviOF[[#This Row],[DATEFINREVISEE]])</f>
        <v>4</v>
      </c>
      <c r="R767" s="5">
        <f>WEEKNUM(Tab_SuiviOF[[#This Row],[DATEFINREVISEE]],21)</f>
        <v>17</v>
      </c>
      <c r="S767">
        <v>422</v>
      </c>
      <c r="T767">
        <v>422</v>
      </c>
      <c r="U767">
        <v>420</v>
      </c>
      <c r="V767" s="4">
        <f>Tab_SuiviOF[[#This Row],[QTEBL]]*Tab_SuiviOF[[#This Row],[POIDS NET]]</f>
        <v>420</v>
      </c>
      <c r="W767" s="4">
        <f>IFERROR(INDEX(Bd_MÉLANGES!$I:$I,MATCH('Bd_FABRICATIONS PF'!$G:$G,Bd_MÉLANGES!$J:$J,0)),0)</f>
        <v>422.1</v>
      </c>
      <c r="X767" s="4">
        <f>IFERROR(INDEX(Bd_MÉLANGES!$K:$K,MATCH(Tab_SuiviOF[[#This Row],[LOT A PRENDRE EN COMPTE]],Bd_MÉLANGES!$J:$J,0)),0)</f>
        <v>423</v>
      </c>
    </row>
    <row r="768" spans="1:24" x14ac:dyDescent="0.2">
      <c r="A768">
        <v>102</v>
      </c>
      <c r="B768">
        <v>5</v>
      </c>
      <c r="C768">
        <v>42441</v>
      </c>
      <c r="D768">
        <v>699839</v>
      </c>
      <c r="E768">
        <v>47112</v>
      </c>
      <c r="F768" t="str">
        <f t="array" ref="F768">INDEX(Bd_VENTILATIONS!$G:$G,MATCH(Tab_SuiviOF[[#This Row],[REFERENCE]]&amp;Tab_SuiviOF[[#This Row],[BLNO]],Bd_VENTILATIONS!$F:$F&amp;Bd_VENTILATIONS!$D:$D,0))</f>
        <v>A102M03-2</v>
      </c>
      <c r="G768" t="str">
        <f>IFERROR(MID(Tab_SuiviOF[[#This Row],[LOT]],1,SEARCH("-",Tab_SuiviOF[[#This Row],[LOT]])-1),Tab_SuiviOF[[#This Row],[LOT]])</f>
        <v>A102M03</v>
      </c>
      <c r="H768" t="s">
        <v>1139</v>
      </c>
      <c r="I768" t="str">
        <f>INDEX(Bd_PF!$E:$E,MATCH(Tab_SuiviOF[[#This Row],[REFERENCE]],Bd_PF!$C:$C,0))</f>
        <v>Gel' Ami - sac 1 kg - "Tonus Line"</v>
      </c>
      <c r="J768" t="str">
        <f>INDEX(Bd_PF!$D:$D,MATCH(Tab_SuiviOF[[#This Row],[REFERENCE]],Bd_PF!$C:$C,0))</f>
        <v>SF01122</v>
      </c>
      <c r="K768" s="4">
        <f>INDEX(Bd_PF!$I:$I,MATCH(Tab_SuiviOF[[#This Row],[REFERENCE]],Bd_PF!$C:$C,0))</f>
        <v>1</v>
      </c>
      <c r="L768" t="str">
        <f>INDEX(Bd_PF!$J:$J,MATCH(Tab_SuiviOF[[#This Row],[REFERENCE]],Bd_PF!$C:$C,0))</f>
        <v>Tecse</v>
      </c>
      <c r="M768" t="str">
        <f>INDEX(Bd_PF!$K:$K,MATCH(Tab_SuiviOF[[#This Row],[REFERENCE]],Bd_PF!$C:$C,0))</f>
        <v>Produit pesé</v>
      </c>
      <c r="N768" s="3">
        <v>43213</v>
      </c>
      <c r="O768" s="3">
        <v>43213</v>
      </c>
      <c r="P768" s="5">
        <f>YEAR(Tab_SuiviOF[[#This Row],[DATEFINREVISEE]])</f>
        <v>2018</v>
      </c>
      <c r="Q768" s="5">
        <f>MONTH(Tab_SuiviOF[[#This Row],[DATEFINREVISEE]])</f>
        <v>4</v>
      </c>
      <c r="R768" s="5">
        <f>WEEKNUM(Tab_SuiviOF[[#This Row],[DATEFINREVISEE]],21)</f>
        <v>17</v>
      </c>
      <c r="S768">
        <v>423</v>
      </c>
      <c r="T768">
        <v>423</v>
      </c>
      <c r="U768">
        <v>420</v>
      </c>
      <c r="V768" s="4">
        <f>Tab_SuiviOF[[#This Row],[QTEBL]]*Tab_SuiviOF[[#This Row],[POIDS NET]]</f>
        <v>420</v>
      </c>
      <c r="W768" s="4">
        <f>IFERROR(INDEX(Bd_MÉLANGES!$I:$I,MATCH('Bd_FABRICATIONS PF'!$G:$G,Bd_MÉLANGES!$J:$J,0)),0)</f>
        <v>423.1</v>
      </c>
      <c r="X768" s="4">
        <f>IFERROR(INDEX(Bd_MÉLANGES!$K:$K,MATCH(Tab_SuiviOF[[#This Row],[LOT A PRENDRE EN COMPTE]],Bd_MÉLANGES!$J:$J,0)),0)</f>
        <v>423</v>
      </c>
    </row>
    <row r="769" spans="1:24" hidden="1" x14ac:dyDescent="0.2">
      <c r="A769">
        <v>102</v>
      </c>
      <c r="B769">
        <v>5</v>
      </c>
      <c r="C769">
        <v>42445</v>
      </c>
      <c r="D769">
        <v>699885</v>
      </c>
      <c r="E769">
        <v>47102</v>
      </c>
      <c r="F769" t="str">
        <f t="array" ref="F769">INDEX(Bd_VENTILATIONS!$G:$G,MATCH(Tab_SuiviOF[[#This Row],[REFERENCE]]&amp;Tab_SuiviOF[[#This Row],[BLNO]],Bd_VENTILATIONS!$F:$F&amp;Bd_VENTILATIONS!$D:$D,0))</f>
        <v>A113R04-2</v>
      </c>
      <c r="G769" t="str">
        <f>IFERROR(MID(Tab_SuiviOF[[#This Row],[LOT]],1,SEARCH("-",Tab_SuiviOF[[#This Row],[LOT]])-1),Tab_SuiviOF[[#This Row],[LOT]])</f>
        <v>A113R04</v>
      </c>
      <c r="H769" t="s">
        <v>917</v>
      </c>
      <c r="I769" t="str">
        <f>INDEX(Bd_PF!$E:$E,MATCH(Tab_SuiviOF[[#This Row],[REFERENCE]],Bd_PF!$C:$C,0))</f>
        <v>Gel'mix+ sac 1 kg "TOL"</v>
      </c>
      <c r="J769" t="str">
        <f>INDEX(Bd_PF!$D:$D,MATCH(Tab_SuiviOF[[#This Row],[REFERENCE]],Bd_PF!$C:$C,0))</f>
        <v>SF01249</v>
      </c>
      <c r="K769" s="4">
        <f>INDEX(Bd_PF!$I:$I,MATCH(Tab_SuiviOF[[#This Row],[REFERENCE]],Bd_PF!$C:$C,0))</f>
        <v>1</v>
      </c>
      <c r="L769" t="str">
        <f>INDEX(Bd_PF!$J:$J,MATCH(Tab_SuiviOF[[#This Row],[REFERENCE]],Bd_PF!$C:$C,0))</f>
        <v>Tecse</v>
      </c>
      <c r="M769" t="str">
        <f>INDEX(Bd_PF!$K:$K,MATCH(Tab_SuiviOF[[#This Row],[REFERENCE]],Bd_PF!$C:$C,0))</f>
        <v>Reconditionnement</v>
      </c>
      <c r="N769" s="3">
        <v>43213</v>
      </c>
      <c r="O769" s="3">
        <v>43213</v>
      </c>
      <c r="P769" s="5">
        <f>YEAR(Tab_SuiviOF[[#This Row],[DATEFINREVISEE]])</f>
        <v>2018</v>
      </c>
      <c r="Q769" s="5">
        <f>MONTH(Tab_SuiviOF[[#This Row],[DATEFINREVISEE]])</f>
        <v>4</v>
      </c>
      <c r="R769" s="5">
        <f>WEEKNUM(Tab_SuiviOF[[#This Row],[DATEFINREVISEE]],21)</f>
        <v>17</v>
      </c>
      <c r="S769">
        <v>350</v>
      </c>
      <c r="T769">
        <v>350</v>
      </c>
      <c r="U769">
        <v>335</v>
      </c>
      <c r="V769" s="4">
        <f>Tab_SuiviOF[[#This Row],[QTEBL]]*Tab_SuiviOF[[#This Row],[POIDS NET]]</f>
        <v>335</v>
      </c>
      <c r="W769" s="4">
        <f>IFERROR(INDEX(Bd_MÉLANGES!$I:$I,MATCH('Bd_FABRICATIONS PF'!$G:$G,Bd_MÉLANGES!$J:$J,0)),0)</f>
        <v>0</v>
      </c>
      <c r="X769" s="4">
        <f>IFERROR(INDEX(Bd_MÉLANGES!$K:$K,MATCH(Tab_SuiviOF[[#This Row],[LOT A PRENDRE EN COMPTE]],Bd_MÉLANGES!$J:$J,0)),0)</f>
        <v>0</v>
      </c>
    </row>
    <row r="770" spans="1:24" hidden="1" x14ac:dyDescent="0.2">
      <c r="A770">
        <v>102</v>
      </c>
      <c r="B770">
        <v>5</v>
      </c>
      <c r="C770">
        <v>42488</v>
      </c>
      <c r="D770">
        <v>700235</v>
      </c>
      <c r="E770">
        <v>47099</v>
      </c>
      <c r="F770" t="str">
        <f t="array" ref="F770">INDEX(Bd_VENTILATIONS!$G:$G,MATCH(Tab_SuiviOF[[#This Row],[REFERENCE]]&amp;Tab_SuiviOF[[#This Row],[BLNO]],Bd_VENTILATIONS!$F:$F&amp;Bd_VENTILATIONS!$D:$D,0))</f>
        <v>A113R01-1</v>
      </c>
      <c r="G770" t="str">
        <f>IFERROR(MID(Tab_SuiviOF[[#This Row],[LOT]],1,SEARCH("-",Tab_SuiviOF[[#This Row],[LOT]])-1),Tab_SuiviOF[[#This Row],[LOT]])</f>
        <v>A113R01</v>
      </c>
      <c r="H770" t="s">
        <v>1134</v>
      </c>
      <c r="I770" t="str">
        <f>INDEX(Bd_PF!$E:$E,MATCH(Tab_SuiviOF[[#This Row],[REFERENCE]],Bd_PF!$C:$C,0))</f>
        <v>Calorinut boîte 600g</v>
      </c>
      <c r="J770" t="str">
        <f>INDEX(Bd_PF!$D:$D,MATCH(Tab_SuiviOF[[#This Row],[REFERENCE]],Bd_PF!$C:$C,0))</f>
        <v>SF01123</v>
      </c>
      <c r="K770" s="4">
        <f>INDEX(Bd_PF!$I:$I,MATCH(Tab_SuiviOF[[#This Row],[REFERENCE]],Bd_PF!$C:$C,0))</f>
        <v>0.6</v>
      </c>
      <c r="L770" t="str">
        <f>INDEX(Bd_PF!$J:$J,MATCH(Tab_SuiviOF[[#This Row],[REFERENCE]],Bd_PF!$C:$C,0))</f>
        <v>OTS</v>
      </c>
      <c r="M770" t="str">
        <f>INDEX(Bd_PF!$K:$K,MATCH(Tab_SuiviOF[[#This Row],[REFERENCE]],Bd_PF!$C:$C,0))</f>
        <v>Reconditionnement</v>
      </c>
      <c r="N770" s="3">
        <v>43213</v>
      </c>
      <c r="O770" s="3">
        <v>43213</v>
      </c>
      <c r="P770" s="5">
        <f>YEAR(Tab_SuiviOF[[#This Row],[DATEFINREVISEE]])</f>
        <v>2018</v>
      </c>
      <c r="Q770" s="5">
        <f>MONTH(Tab_SuiviOF[[#This Row],[DATEFINREVISEE]])</f>
        <v>4</v>
      </c>
      <c r="R770" s="5">
        <f>WEEKNUM(Tab_SuiviOF[[#This Row],[DATEFINREVISEE]],21)</f>
        <v>17</v>
      </c>
      <c r="S770">
        <v>648</v>
      </c>
      <c r="T770">
        <v>648</v>
      </c>
      <c r="U770">
        <v>660</v>
      </c>
      <c r="V770" s="4">
        <f>Tab_SuiviOF[[#This Row],[QTEBL]]*Tab_SuiviOF[[#This Row],[POIDS NET]]</f>
        <v>396</v>
      </c>
      <c r="W770" s="4">
        <f>IFERROR(INDEX(Bd_MÉLANGES!$I:$I,MATCH('Bd_FABRICATIONS PF'!$G:$G,Bd_MÉLANGES!$J:$J,0)),0)</f>
        <v>0</v>
      </c>
      <c r="X770" s="4">
        <f>IFERROR(INDEX(Bd_MÉLANGES!$K:$K,MATCH(Tab_SuiviOF[[#This Row],[LOT A PRENDRE EN COMPTE]],Bd_MÉLANGES!$J:$J,0)),0)</f>
        <v>0</v>
      </c>
    </row>
    <row r="771" spans="1:24" hidden="1" x14ac:dyDescent="0.2">
      <c r="A771">
        <v>102</v>
      </c>
      <c r="B771">
        <v>5</v>
      </c>
      <c r="C771">
        <v>42489</v>
      </c>
      <c r="D771">
        <v>700242</v>
      </c>
      <c r="E771">
        <v>47108</v>
      </c>
      <c r="F771" t="str">
        <f t="array" ref="F771">INDEX(Bd_VENTILATIONS!$G:$G,MATCH(Tab_SuiviOF[[#This Row],[REFERENCE]]&amp;Tab_SuiviOF[[#This Row],[BLNO]],Bd_VENTILATIONS!$F:$F&amp;Bd_VENTILATIONS!$D:$D,0))</f>
        <v>A113R02-1</v>
      </c>
      <c r="G771" t="str">
        <f>IFERROR(MID(Tab_SuiviOF[[#This Row],[LOT]],1,SEARCH("-",Tab_SuiviOF[[#This Row],[LOT]])-1),Tab_SuiviOF[[#This Row],[LOT]])</f>
        <v>A113R02</v>
      </c>
      <c r="H771" t="s">
        <v>922</v>
      </c>
      <c r="I771" t="str">
        <f>INDEX(Bd_PF!$E:$E,MATCH(Tab_SuiviOF[[#This Row],[REFERENCE]],Bd_PF!$C:$C,0))</f>
        <v>Gel' M bte 300g</v>
      </c>
      <c r="J771" t="str">
        <f>INDEX(Bd_PF!$D:$D,MATCH(Tab_SuiviOF[[#This Row],[REFERENCE]],Bd_PF!$C:$C,0))</f>
        <v>SF01117</v>
      </c>
      <c r="K771" s="4">
        <f>INDEX(Bd_PF!$I:$I,MATCH(Tab_SuiviOF[[#This Row],[REFERENCE]],Bd_PF!$C:$C,0))</f>
        <v>0.3</v>
      </c>
      <c r="L771" t="str">
        <f>INDEX(Bd_PF!$J:$J,MATCH(Tab_SuiviOF[[#This Row],[REFERENCE]],Bd_PF!$C:$C,0))</f>
        <v>OTS</v>
      </c>
      <c r="M771" t="str">
        <f>INDEX(Bd_PF!$K:$K,MATCH(Tab_SuiviOF[[#This Row],[REFERENCE]],Bd_PF!$C:$C,0))</f>
        <v>Reconditionnement</v>
      </c>
      <c r="N771" s="3">
        <v>43213</v>
      </c>
      <c r="O771" s="3">
        <v>43213</v>
      </c>
      <c r="P771" s="5">
        <f>YEAR(Tab_SuiviOF[[#This Row],[DATEFINREVISEE]])</f>
        <v>2018</v>
      </c>
      <c r="Q771" s="5">
        <f>MONTH(Tab_SuiviOF[[#This Row],[DATEFINREVISEE]])</f>
        <v>4</v>
      </c>
      <c r="R771" s="5">
        <f>WEEKNUM(Tab_SuiviOF[[#This Row],[DATEFINREVISEE]],21)</f>
        <v>17</v>
      </c>
      <c r="S771">
        <v>1333</v>
      </c>
      <c r="T771">
        <v>1333</v>
      </c>
      <c r="U771">
        <v>1475</v>
      </c>
      <c r="V771" s="4">
        <f>Tab_SuiviOF[[#This Row],[QTEBL]]*Tab_SuiviOF[[#This Row],[POIDS NET]]</f>
        <v>442.5</v>
      </c>
      <c r="W771" s="4">
        <f>IFERROR(INDEX(Bd_MÉLANGES!$I:$I,MATCH('Bd_FABRICATIONS PF'!$G:$G,Bd_MÉLANGES!$J:$J,0)),0)</f>
        <v>0</v>
      </c>
      <c r="X771" s="4">
        <f>IFERROR(INDEX(Bd_MÉLANGES!$K:$K,MATCH(Tab_SuiviOF[[#This Row],[LOT A PRENDRE EN COMPTE]],Bd_MÉLANGES!$J:$J,0)),0)</f>
        <v>0</v>
      </c>
    </row>
    <row r="772" spans="1:24" hidden="1" x14ac:dyDescent="0.2">
      <c r="A772">
        <v>102</v>
      </c>
      <c r="B772">
        <v>5</v>
      </c>
      <c r="C772">
        <v>42490</v>
      </c>
      <c r="D772">
        <v>700249</v>
      </c>
      <c r="E772">
        <v>47110</v>
      </c>
      <c r="F772" t="str">
        <f t="array" ref="F772">INDEX(Bd_VENTILATIONS!$G:$G,MATCH(Tab_SuiviOF[[#This Row],[REFERENCE]]&amp;Tab_SuiviOF[[#This Row],[BLNO]],Bd_VENTILATIONS!$F:$F&amp;Bd_VENTILATIONS!$D:$D,0))</f>
        <v>A113R03-1</v>
      </c>
      <c r="G772" t="str">
        <f>IFERROR(MID(Tab_SuiviOF[[#This Row],[LOT]],1,SEARCH("-",Tab_SuiviOF[[#This Row],[LOT]])-1),Tab_SuiviOF[[#This Row],[LOT]])</f>
        <v>A113R03</v>
      </c>
      <c r="H772" t="s">
        <v>922</v>
      </c>
      <c r="I772" t="str">
        <f>INDEX(Bd_PF!$E:$E,MATCH(Tab_SuiviOF[[#This Row],[REFERENCE]],Bd_PF!$C:$C,0))</f>
        <v>Gel' M bte 300g</v>
      </c>
      <c r="J772" t="str">
        <f>INDEX(Bd_PF!$D:$D,MATCH(Tab_SuiviOF[[#This Row],[REFERENCE]],Bd_PF!$C:$C,0))</f>
        <v>SF01117</v>
      </c>
      <c r="K772" s="4">
        <f>INDEX(Bd_PF!$I:$I,MATCH(Tab_SuiviOF[[#This Row],[REFERENCE]],Bd_PF!$C:$C,0))</f>
        <v>0.3</v>
      </c>
      <c r="L772" t="str">
        <f>INDEX(Bd_PF!$J:$J,MATCH(Tab_SuiviOF[[#This Row],[REFERENCE]],Bd_PF!$C:$C,0))</f>
        <v>OTS</v>
      </c>
      <c r="M772" t="str">
        <f>INDEX(Bd_PF!$K:$K,MATCH(Tab_SuiviOF[[#This Row],[REFERENCE]],Bd_PF!$C:$C,0))</f>
        <v>Reconditionnement</v>
      </c>
      <c r="N772" s="3">
        <v>43213</v>
      </c>
      <c r="O772" s="3">
        <v>43213</v>
      </c>
      <c r="P772" s="5">
        <f>YEAR(Tab_SuiviOF[[#This Row],[DATEFINREVISEE]])</f>
        <v>2018</v>
      </c>
      <c r="Q772" s="5">
        <f>MONTH(Tab_SuiviOF[[#This Row],[DATEFINREVISEE]])</f>
        <v>4</v>
      </c>
      <c r="R772" s="5">
        <f>WEEKNUM(Tab_SuiviOF[[#This Row],[DATEFINREVISEE]],21)</f>
        <v>17</v>
      </c>
      <c r="S772">
        <v>1333</v>
      </c>
      <c r="T772">
        <v>1333</v>
      </c>
      <c r="U772">
        <v>1471</v>
      </c>
      <c r="V772" s="4">
        <f>Tab_SuiviOF[[#This Row],[QTEBL]]*Tab_SuiviOF[[#This Row],[POIDS NET]]</f>
        <v>441.3</v>
      </c>
      <c r="W772" s="4">
        <f>IFERROR(INDEX(Bd_MÉLANGES!$I:$I,MATCH('Bd_FABRICATIONS PF'!$G:$G,Bd_MÉLANGES!$J:$J,0)),0)</f>
        <v>0</v>
      </c>
      <c r="X772" s="4">
        <f>IFERROR(INDEX(Bd_MÉLANGES!$K:$K,MATCH(Tab_SuiviOF[[#This Row],[LOT A PRENDRE EN COMPTE]],Bd_MÉLANGES!$J:$J,0)),0)</f>
        <v>0</v>
      </c>
    </row>
    <row r="773" spans="1:24" hidden="1" x14ac:dyDescent="0.2">
      <c r="A773">
        <v>102</v>
      </c>
      <c r="B773">
        <v>5</v>
      </c>
      <c r="C773">
        <v>42492</v>
      </c>
      <c r="D773">
        <v>700269</v>
      </c>
      <c r="E773">
        <v>47113</v>
      </c>
      <c r="F773" t="str">
        <f t="array" ref="F773">INDEX(Bd_VENTILATIONS!$G:$G,MATCH(Tab_SuiviOF[[#This Row],[REFERENCE]]&amp;Tab_SuiviOF[[#This Row],[BLNO]],Bd_VENTILATIONS!$F:$F&amp;Bd_VENTILATIONS!$D:$D,0))</f>
        <v>A109M03-1</v>
      </c>
      <c r="G773" t="str">
        <f>IFERROR(MID(Tab_SuiviOF[[#This Row],[LOT]],1,SEARCH("-",Tab_SuiviOF[[#This Row],[LOT]])-1),Tab_SuiviOF[[#This Row],[LOT]])</f>
        <v>A109M03</v>
      </c>
      <c r="H773" t="s">
        <v>708</v>
      </c>
      <c r="I773" t="str">
        <f>INDEX(Bd_PF!$E:$E,MATCH(Tab_SuiviOF[[#This Row],[REFERENCE]],Bd_PF!$C:$C,0))</f>
        <v>LIAISON PARFAITE  Bte standard  0.500 kg</v>
      </c>
      <c r="J773" t="str">
        <f>INDEX(Bd_PF!$D:$D,MATCH(Tab_SuiviOF[[#This Row],[REFERENCE]],Bd_PF!$C:$C,0))</f>
        <v>SF01122</v>
      </c>
      <c r="K773" s="4">
        <f>INDEX(Bd_PF!$I:$I,MATCH(Tab_SuiviOF[[#This Row],[REFERENCE]],Bd_PF!$C:$C,0))</f>
        <v>0.5</v>
      </c>
      <c r="L773" t="str">
        <f>INDEX(Bd_PF!$J:$J,MATCH(Tab_SuiviOF[[#This Row],[REFERENCE]],Bd_PF!$C:$C,0))</f>
        <v>OTS</v>
      </c>
      <c r="M773" t="str">
        <f>INDEX(Bd_PF!$K:$K,MATCH(Tab_SuiviOF[[#This Row],[REFERENCE]],Bd_PF!$C:$C,0))</f>
        <v>Produit pesé</v>
      </c>
      <c r="N773" s="3">
        <v>43213</v>
      </c>
      <c r="O773" s="3">
        <v>43213</v>
      </c>
      <c r="P773" s="5">
        <f>YEAR(Tab_SuiviOF[[#This Row],[DATEFINREVISEE]])</f>
        <v>2018</v>
      </c>
      <c r="Q773" s="5">
        <f>MONTH(Tab_SuiviOF[[#This Row],[DATEFINREVISEE]])</f>
        <v>4</v>
      </c>
      <c r="R773" s="5">
        <f>WEEKNUM(Tab_SuiviOF[[#This Row],[DATEFINREVISEE]],21)</f>
        <v>17</v>
      </c>
      <c r="S773">
        <v>108</v>
      </c>
      <c r="T773">
        <v>108</v>
      </c>
      <c r="U773">
        <v>108</v>
      </c>
      <c r="V773" s="4">
        <f>Tab_SuiviOF[[#This Row],[QTEBL]]*Tab_SuiviOF[[#This Row],[POIDS NET]]</f>
        <v>54</v>
      </c>
      <c r="W773" s="4">
        <v>54</v>
      </c>
      <c r="X773" s="4">
        <v>54</v>
      </c>
    </row>
    <row r="774" spans="1:24" hidden="1" x14ac:dyDescent="0.2">
      <c r="A774">
        <v>102</v>
      </c>
      <c r="B774">
        <v>5</v>
      </c>
      <c r="C774">
        <v>42341</v>
      </c>
      <c r="D774">
        <v>698467</v>
      </c>
      <c r="E774">
        <v>47122</v>
      </c>
      <c r="F774" t="str">
        <f t="array" ref="F774">INDEX(Bd_VENTILATIONS!$G:$G,MATCH(Tab_SuiviOF[[#This Row],[REFERENCE]]&amp;Tab_SuiviOF[[#This Row],[BLNO]],Bd_VENTILATIONS!$F:$F&amp;Bd_VENTILATIONS!$D:$D,0))</f>
        <v>A109M08-1</v>
      </c>
      <c r="G774" t="str">
        <f>IFERROR(MID(Tab_SuiviOF[[#This Row],[LOT]],1,SEARCH("-",Tab_SuiviOF[[#This Row],[LOT]])-1),Tab_SuiviOF[[#This Row],[LOT]])</f>
        <v>A109M08</v>
      </c>
      <c r="H774" t="s">
        <v>978</v>
      </c>
      <c r="I774" t="str">
        <f>INDEX(Bd_PF!$E:$E,MATCH(Tab_SuiviOF[[#This Row],[REFERENCE]],Bd_PF!$C:$C,0))</f>
        <v>Eau gélifiée parfum orange sucré boite 800 g "Tonus Line"</v>
      </c>
      <c r="J774" t="str">
        <f>INDEX(Bd_PF!$D:$D,MATCH(Tab_SuiviOF[[#This Row],[REFERENCE]],Bd_PF!$C:$C,0))</f>
        <v>SF00720</v>
      </c>
      <c r="K774" s="4">
        <f>INDEX(Bd_PF!$I:$I,MATCH(Tab_SuiviOF[[#This Row],[REFERENCE]],Bd_PF!$C:$C,0))</f>
        <v>0.8</v>
      </c>
      <c r="L774" t="str">
        <f>INDEX(Bd_PF!$J:$J,MATCH(Tab_SuiviOF[[#This Row],[REFERENCE]],Bd_PF!$C:$C,0))</f>
        <v>OTS</v>
      </c>
      <c r="M774" t="str">
        <f>INDEX(Bd_PF!$K:$K,MATCH(Tab_SuiviOF[[#This Row],[REFERENCE]],Bd_PF!$C:$C,0))</f>
        <v>Produit pesé</v>
      </c>
      <c r="N774" s="3">
        <v>43214</v>
      </c>
      <c r="O774" s="3">
        <v>43214</v>
      </c>
      <c r="P774" s="5">
        <f>YEAR(Tab_SuiviOF[[#This Row],[DATEFINREVISEE]])</f>
        <v>2018</v>
      </c>
      <c r="Q774" s="5">
        <f>MONTH(Tab_SuiviOF[[#This Row],[DATEFINREVISEE]])</f>
        <v>4</v>
      </c>
      <c r="R774" s="5">
        <f>WEEKNUM(Tab_SuiviOF[[#This Row],[DATEFINREVISEE]],21)</f>
        <v>17</v>
      </c>
      <c r="S774">
        <v>519</v>
      </c>
      <c r="T774">
        <v>651</v>
      </c>
      <c r="U774">
        <v>649</v>
      </c>
      <c r="V774" s="4">
        <f>Tab_SuiviOF[[#This Row],[QTEBL]]*Tab_SuiviOF[[#This Row],[POIDS NET]]</f>
        <v>519.20000000000005</v>
      </c>
      <c r="W774" s="4">
        <f>IFERROR(INDEX(Bd_MÉLANGES!$I:$I,MATCH('Bd_FABRICATIONS PF'!$G:$G,Bd_MÉLANGES!$J:$J,0)),0)</f>
        <v>520.79999999999995</v>
      </c>
      <c r="X774" s="4">
        <f>IFERROR(INDEX(Bd_MÉLANGES!$K:$K,MATCH(Tab_SuiviOF[[#This Row],[LOT A PRENDRE EN COMPTE]],Bd_MÉLANGES!$J:$J,0)),0)</f>
        <v>519</v>
      </c>
    </row>
    <row r="775" spans="1:24" hidden="1" x14ac:dyDescent="0.2">
      <c r="A775">
        <v>102</v>
      </c>
      <c r="B775">
        <v>5</v>
      </c>
      <c r="C775">
        <v>42345</v>
      </c>
      <c r="D775">
        <v>698496</v>
      </c>
      <c r="E775">
        <v>47129</v>
      </c>
      <c r="F775" t="str">
        <f t="array" ref="F775">INDEX(Bd_VENTILATIONS!$G:$G,MATCH(Tab_SuiviOF[[#This Row],[REFERENCE]]&amp;Tab_SuiviOF[[#This Row],[BLNO]],Bd_VENTILATIONS!$F:$F&amp;Bd_VENTILATIONS!$D:$D,0))</f>
        <v>A110M03-1</v>
      </c>
      <c r="G775" t="str">
        <f>IFERROR(MID(Tab_SuiviOF[[#This Row],[LOT]],1,SEARCH("-",Tab_SuiviOF[[#This Row],[LOT]])-1),Tab_SuiviOF[[#This Row],[LOT]])</f>
        <v>A110M03</v>
      </c>
      <c r="H775" t="s">
        <v>803</v>
      </c>
      <c r="I775" t="str">
        <f>INDEX(Bd_PF!$E:$E,MATCH(Tab_SuiviOF[[#This Row],[REFERENCE]],Bd_PF!$C:$C,0))</f>
        <v>Hydr'instant saveur grenadine avec sucre et édulc 0.600 g</v>
      </c>
      <c r="J775" t="str">
        <f>INDEX(Bd_PF!$D:$D,MATCH(Tab_SuiviOF[[#This Row],[REFERENCE]],Bd_PF!$C:$C,0))</f>
        <v>SF01295</v>
      </c>
      <c r="K775" s="4">
        <f>INDEX(Bd_PF!$I:$I,MATCH(Tab_SuiviOF[[#This Row],[REFERENCE]],Bd_PF!$C:$C,0))</f>
        <v>0.6</v>
      </c>
      <c r="L775" t="str">
        <f>INDEX(Bd_PF!$J:$J,MATCH(Tab_SuiviOF[[#This Row],[REFERENCE]],Bd_PF!$C:$C,0))</f>
        <v>OTS</v>
      </c>
      <c r="M775" t="str">
        <f>INDEX(Bd_PF!$K:$K,MATCH(Tab_SuiviOF[[#This Row],[REFERENCE]],Bd_PF!$C:$C,0))</f>
        <v>Produit pesé</v>
      </c>
      <c r="N775" s="3">
        <v>43214</v>
      </c>
      <c r="O775" s="3">
        <v>43214</v>
      </c>
      <c r="P775" s="5">
        <f>YEAR(Tab_SuiviOF[[#This Row],[DATEFINREVISEE]])</f>
        <v>2018</v>
      </c>
      <c r="Q775" s="5">
        <f>MONTH(Tab_SuiviOF[[#This Row],[DATEFINREVISEE]])</f>
        <v>4</v>
      </c>
      <c r="R775" s="5">
        <f>WEEKNUM(Tab_SuiviOF[[#This Row],[DATEFINREVISEE]],21)</f>
        <v>17</v>
      </c>
      <c r="S775">
        <v>648</v>
      </c>
      <c r="T775">
        <v>648</v>
      </c>
      <c r="U775">
        <v>646</v>
      </c>
      <c r="V775" s="4">
        <f>Tab_SuiviOF[[#This Row],[QTEBL]]*Tab_SuiviOF[[#This Row],[POIDS NET]]</f>
        <v>387.59999999999997</v>
      </c>
      <c r="W775" s="4">
        <f>IFERROR(INDEX(Bd_MÉLANGES!$I:$I,MATCH('Bd_FABRICATIONS PF'!$G:$G,Bd_MÉLANGES!$J:$J,0)),0)</f>
        <v>388.9</v>
      </c>
      <c r="X775" s="4">
        <f>IFERROR(INDEX(Bd_MÉLANGES!$K:$K,MATCH(Tab_SuiviOF[[#This Row],[LOT A PRENDRE EN COMPTE]],Bd_MÉLANGES!$J:$J,0)),0)</f>
        <v>388.81</v>
      </c>
    </row>
    <row r="776" spans="1:24" hidden="1" x14ac:dyDescent="0.2">
      <c r="A776">
        <v>102</v>
      </c>
      <c r="B776">
        <v>5</v>
      </c>
      <c r="C776">
        <v>42347</v>
      </c>
      <c r="D776">
        <v>698515</v>
      </c>
      <c r="E776">
        <v>47123</v>
      </c>
      <c r="F776" t="str">
        <f t="array" ref="F776">INDEX(Bd_VENTILATIONS!$G:$G,MATCH(Tab_SuiviOF[[#This Row],[REFERENCE]]&amp;Tab_SuiviOF[[#This Row],[BLNO]],Bd_VENTILATIONS!$F:$F&amp;Bd_VENTILATIONS!$D:$D,0))</f>
        <v>A110M04-1</v>
      </c>
      <c r="G776" t="str">
        <f>IFERROR(MID(Tab_SuiviOF[[#This Row],[LOT]],1,SEARCH("-",Tab_SuiviOF[[#This Row],[LOT]])-1),Tab_SuiviOF[[#This Row],[LOT]])</f>
        <v>A110M04</v>
      </c>
      <c r="H776" t="s">
        <v>966</v>
      </c>
      <c r="I776" t="str">
        <f>INDEX(Bd_PF!$E:$E,MATCH(Tab_SuiviOF[[#This Row],[REFERENCE]],Bd_PF!$C:$C,0))</f>
        <v>Eau gélifiée parfum grenadine sucré boite 800 g "Tonus Line"</v>
      </c>
      <c r="J776" t="str">
        <f>INDEX(Bd_PF!$D:$D,MATCH(Tab_SuiviOF[[#This Row],[REFERENCE]],Bd_PF!$C:$C,0))</f>
        <v>SF00718</v>
      </c>
      <c r="K776" s="4">
        <f>INDEX(Bd_PF!$I:$I,MATCH(Tab_SuiviOF[[#This Row],[REFERENCE]],Bd_PF!$C:$C,0))</f>
        <v>0.8</v>
      </c>
      <c r="L776" t="str">
        <f>INDEX(Bd_PF!$J:$J,MATCH(Tab_SuiviOF[[#This Row],[REFERENCE]],Bd_PF!$C:$C,0))</f>
        <v>OTS</v>
      </c>
      <c r="M776" t="str">
        <f>INDEX(Bd_PF!$K:$K,MATCH(Tab_SuiviOF[[#This Row],[REFERENCE]],Bd_PF!$C:$C,0))</f>
        <v>Produit pesé</v>
      </c>
      <c r="N776" s="3">
        <v>43214</v>
      </c>
      <c r="O776" s="3">
        <v>43214</v>
      </c>
      <c r="P776" s="5">
        <f>YEAR(Tab_SuiviOF[[#This Row],[DATEFINREVISEE]])</f>
        <v>2018</v>
      </c>
      <c r="Q776" s="5">
        <f>MONTH(Tab_SuiviOF[[#This Row],[DATEFINREVISEE]])</f>
        <v>4</v>
      </c>
      <c r="R776" s="5">
        <f>WEEKNUM(Tab_SuiviOF[[#This Row],[DATEFINREVISEE]],21)</f>
        <v>17</v>
      </c>
      <c r="S776">
        <v>648</v>
      </c>
      <c r="T776">
        <v>649</v>
      </c>
      <c r="U776">
        <v>649</v>
      </c>
      <c r="V776" s="4">
        <f>Tab_SuiviOF[[#This Row],[QTEBL]]*Tab_SuiviOF[[#This Row],[POIDS NET]]</f>
        <v>519.20000000000005</v>
      </c>
      <c r="W776" s="4">
        <f>IFERROR(INDEX(Bd_MÉLANGES!$I:$I,MATCH('Bd_FABRICATIONS PF'!$G:$G,Bd_MÉLANGES!$J:$J,0)),0)</f>
        <v>519.5</v>
      </c>
      <c r="X776" s="4">
        <f>IFERROR(INDEX(Bd_MÉLANGES!$K:$K,MATCH(Tab_SuiviOF[[#This Row],[LOT A PRENDRE EN COMPTE]],Bd_MÉLANGES!$J:$J,0)),0)</f>
        <v>518.99</v>
      </c>
    </row>
    <row r="777" spans="1:24" hidden="1" x14ac:dyDescent="0.2">
      <c r="A777">
        <v>102</v>
      </c>
      <c r="B777">
        <v>5</v>
      </c>
      <c r="C777">
        <v>42355</v>
      </c>
      <c r="D777">
        <v>698575</v>
      </c>
      <c r="E777">
        <v>47136</v>
      </c>
      <c r="F777" t="str">
        <f t="array" ref="F777">INDEX(Bd_VENTILATIONS!$G:$G,MATCH(Tab_SuiviOF[[#This Row],[REFERENCE]]&amp;Tab_SuiviOF[[#This Row],[BLNO]],Bd_VENTILATIONS!$F:$F&amp;Bd_VENTILATIONS!$D:$D,0))</f>
        <v>A113M04-1</v>
      </c>
      <c r="G777" t="str">
        <f>IFERROR(MID(Tab_SuiviOF[[#This Row],[LOT]],1,SEARCH("-",Tab_SuiviOF[[#This Row],[LOT]])-1),Tab_SuiviOF[[#This Row],[LOT]])</f>
        <v>A113M04</v>
      </c>
      <c r="H777" t="s">
        <v>926</v>
      </c>
      <c r="I777" t="str">
        <f>INDEX(Bd_PF!$E:$E,MATCH(Tab_SuiviOF[[#This Row],[REFERENCE]],Bd_PF!$C:$C,0))</f>
        <v>Protinut bte 0kg500 "TOL"</v>
      </c>
      <c r="J777" t="str">
        <f>INDEX(Bd_PF!$D:$D,MATCH(Tab_SuiviOF[[#This Row],[REFERENCE]],Bd_PF!$C:$C,0))</f>
        <v>SF00841</v>
      </c>
      <c r="K777" s="4">
        <f>INDEX(Bd_PF!$I:$I,MATCH(Tab_SuiviOF[[#This Row],[REFERENCE]],Bd_PF!$C:$C,0))</f>
        <v>0.5</v>
      </c>
      <c r="L777" t="str">
        <f>INDEX(Bd_PF!$J:$J,MATCH(Tab_SuiviOF[[#This Row],[REFERENCE]],Bd_PF!$C:$C,0))</f>
        <v>OTS</v>
      </c>
      <c r="M777" t="str">
        <f>INDEX(Bd_PF!$K:$K,MATCH(Tab_SuiviOF[[#This Row],[REFERENCE]],Bd_PF!$C:$C,0))</f>
        <v>Produit pesé</v>
      </c>
      <c r="N777" s="3">
        <v>43214</v>
      </c>
      <c r="O777" s="3">
        <v>43214</v>
      </c>
      <c r="P777" s="5">
        <f>YEAR(Tab_SuiviOF[[#This Row],[DATEFINREVISEE]])</f>
        <v>2018</v>
      </c>
      <c r="Q777" s="5">
        <f>MONTH(Tab_SuiviOF[[#This Row],[DATEFINREVISEE]])</f>
        <v>4</v>
      </c>
      <c r="R777" s="5">
        <f>WEEKNUM(Tab_SuiviOF[[#This Row],[DATEFINREVISEE]],21)</f>
        <v>17</v>
      </c>
      <c r="S777">
        <v>810</v>
      </c>
      <c r="T777">
        <v>807</v>
      </c>
      <c r="U777">
        <v>798</v>
      </c>
      <c r="V777" s="4">
        <f>Tab_SuiviOF[[#This Row],[QTEBL]]*Tab_SuiviOF[[#This Row],[POIDS NET]]</f>
        <v>399</v>
      </c>
      <c r="W777" s="4">
        <f>IFERROR(INDEX(Bd_MÉLANGES!$I:$I,MATCH('Bd_FABRICATIONS PF'!$G:$G,Bd_MÉLANGES!$J:$J,0)),0)</f>
        <v>403.9</v>
      </c>
      <c r="X777" s="4">
        <f>IFERROR(INDEX(Bd_MÉLANGES!$K:$K,MATCH(Tab_SuiviOF[[#This Row],[LOT A PRENDRE EN COMPTE]],Bd_MÉLANGES!$J:$J,0)),0)</f>
        <v>405</v>
      </c>
    </row>
    <row r="778" spans="1:24" hidden="1" x14ac:dyDescent="0.2">
      <c r="A778">
        <v>102</v>
      </c>
      <c r="B778">
        <v>5</v>
      </c>
      <c r="C778">
        <v>42359</v>
      </c>
      <c r="D778">
        <v>698593</v>
      </c>
      <c r="E778">
        <v>47138</v>
      </c>
      <c r="F778" t="str">
        <f t="array" ref="F778">INDEX(Bd_VENTILATIONS!$G:$G,MATCH(Tab_SuiviOF[[#This Row],[REFERENCE]]&amp;Tab_SuiviOF[[#This Row],[BLNO]],Bd_VENTILATIONS!$F:$F&amp;Bd_VENTILATIONS!$D:$D,0))</f>
        <v>A113M05-1</v>
      </c>
      <c r="G778" t="str">
        <f>IFERROR(MID(Tab_SuiviOF[[#This Row],[LOT]],1,SEARCH("-",Tab_SuiviOF[[#This Row],[LOT]])-1),Tab_SuiviOF[[#This Row],[LOT]])</f>
        <v>A113M05</v>
      </c>
      <c r="H778" t="s">
        <v>926</v>
      </c>
      <c r="I778" t="str">
        <f>INDEX(Bd_PF!$E:$E,MATCH(Tab_SuiviOF[[#This Row],[REFERENCE]],Bd_PF!$C:$C,0))</f>
        <v>Protinut bte 0kg500 "TOL"</v>
      </c>
      <c r="J778" t="str">
        <f>INDEX(Bd_PF!$D:$D,MATCH(Tab_SuiviOF[[#This Row],[REFERENCE]],Bd_PF!$C:$C,0))</f>
        <v>SF00841</v>
      </c>
      <c r="K778" s="4">
        <f>INDEX(Bd_PF!$I:$I,MATCH(Tab_SuiviOF[[#This Row],[REFERENCE]],Bd_PF!$C:$C,0))</f>
        <v>0.5</v>
      </c>
      <c r="L778" t="str">
        <f>INDEX(Bd_PF!$J:$J,MATCH(Tab_SuiviOF[[#This Row],[REFERENCE]],Bd_PF!$C:$C,0))</f>
        <v>OTS</v>
      </c>
      <c r="M778" t="str">
        <f>INDEX(Bd_PF!$K:$K,MATCH(Tab_SuiviOF[[#This Row],[REFERENCE]],Bd_PF!$C:$C,0))</f>
        <v>Produit pesé</v>
      </c>
      <c r="N778" s="3">
        <v>43214</v>
      </c>
      <c r="O778" s="3">
        <v>43214</v>
      </c>
      <c r="P778" s="5">
        <f>YEAR(Tab_SuiviOF[[#This Row],[DATEFINREVISEE]])</f>
        <v>2018</v>
      </c>
      <c r="Q778" s="5">
        <f>MONTH(Tab_SuiviOF[[#This Row],[DATEFINREVISEE]])</f>
        <v>4</v>
      </c>
      <c r="R778" s="5">
        <f>WEEKNUM(Tab_SuiviOF[[#This Row],[DATEFINREVISEE]],21)</f>
        <v>17</v>
      </c>
      <c r="S778">
        <v>810</v>
      </c>
      <c r="T778">
        <v>811</v>
      </c>
      <c r="U778">
        <v>809</v>
      </c>
      <c r="V778" s="4">
        <f>Tab_SuiviOF[[#This Row],[QTEBL]]*Tab_SuiviOF[[#This Row],[POIDS NET]]</f>
        <v>404.5</v>
      </c>
      <c r="W778" s="4">
        <f>IFERROR(INDEX(Bd_MÉLANGES!$I:$I,MATCH('Bd_FABRICATIONS PF'!$G:$G,Bd_MÉLANGES!$J:$J,0)),0)</f>
        <v>405.7</v>
      </c>
      <c r="X778" s="4">
        <f>IFERROR(INDEX(Bd_MÉLANGES!$K:$K,MATCH(Tab_SuiviOF[[#This Row],[LOT A PRENDRE EN COMPTE]],Bd_MÉLANGES!$J:$J,0)),0)</f>
        <v>405</v>
      </c>
    </row>
    <row r="779" spans="1:24" hidden="1" x14ac:dyDescent="0.2">
      <c r="A779">
        <v>102</v>
      </c>
      <c r="B779">
        <v>5</v>
      </c>
      <c r="C779">
        <v>42366</v>
      </c>
      <c r="D779">
        <v>698639</v>
      </c>
      <c r="E779">
        <v>47124</v>
      </c>
      <c r="F779" t="str">
        <f t="array" ref="F779">INDEX(Bd_VENTILATIONS!$G:$G,MATCH(Tab_SuiviOF[[#This Row],[REFERENCE]]&amp;Tab_SuiviOF[[#This Row],[BLNO]],Bd_VENTILATIONS!$F:$F&amp;Bd_VENTILATIONS!$D:$D,0))</f>
        <v>A110M01-1</v>
      </c>
      <c r="G779" t="str">
        <f>IFERROR(MID(Tab_SuiviOF[[#This Row],[LOT]],1,SEARCH("-",Tab_SuiviOF[[#This Row],[LOT]])-1),Tab_SuiviOF[[#This Row],[LOT]])</f>
        <v>A110M01</v>
      </c>
      <c r="H779" t="s">
        <v>791</v>
      </c>
      <c r="I779" t="str">
        <f>INDEX(Bd_PF!$E:$E,MATCH(Tab_SuiviOF[[#This Row],[REFERENCE]],Bd_PF!$C:$C,0))</f>
        <v>Hydr'instant saveur abricot avec sucre et édulc 0.600 g</v>
      </c>
      <c r="J779" t="str">
        <f>INDEX(Bd_PF!$D:$D,MATCH(Tab_SuiviOF[[#This Row],[REFERENCE]],Bd_PF!$C:$C,0))</f>
        <v>SF01291</v>
      </c>
      <c r="K779" s="4">
        <f>INDEX(Bd_PF!$I:$I,MATCH(Tab_SuiviOF[[#This Row],[REFERENCE]],Bd_PF!$C:$C,0))</f>
        <v>0.6</v>
      </c>
      <c r="L779" t="str">
        <f>INDEX(Bd_PF!$J:$J,MATCH(Tab_SuiviOF[[#This Row],[REFERENCE]],Bd_PF!$C:$C,0))</f>
        <v>OTS</v>
      </c>
      <c r="M779" t="str">
        <f>INDEX(Bd_PF!$K:$K,MATCH(Tab_SuiviOF[[#This Row],[REFERENCE]],Bd_PF!$C:$C,0))</f>
        <v>Produit pesé</v>
      </c>
      <c r="N779" s="3">
        <v>43214</v>
      </c>
      <c r="O779" s="3">
        <v>43214</v>
      </c>
      <c r="P779" s="5">
        <f>YEAR(Tab_SuiviOF[[#This Row],[DATEFINREVISEE]])</f>
        <v>2018</v>
      </c>
      <c r="Q779" s="5">
        <f>MONTH(Tab_SuiviOF[[#This Row],[DATEFINREVISEE]])</f>
        <v>4</v>
      </c>
      <c r="R779" s="5">
        <f>WEEKNUM(Tab_SuiviOF[[#This Row],[DATEFINREVISEE]],21)</f>
        <v>17</v>
      </c>
      <c r="S779">
        <v>324</v>
      </c>
      <c r="T779">
        <v>324</v>
      </c>
      <c r="U779">
        <v>322</v>
      </c>
      <c r="V779" s="4">
        <f>Tab_SuiviOF[[#This Row],[QTEBL]]*Tab_SuiviOF[[#This Row],[POIDS NET]]</f>
        <v>193.2</v>
      </c>
      <c r="W779" s="4">
        <f>IFERROR(INDEX(Bd_MÉLANGES!$I:$I,MATCH('Bd_FABRICATIONS PF'!$G:$G,Bd_MÉLANGES!$J:$J,0)),0)</f>
        <v>194.3</v>
      </c>
      <c r="X779" s="4">
        <f>IFERROR(INDEX(Bd_MÉLANGES!$K:$K,MATCH(Tab_SuiviOF[[#This Row],[LOT A PRENDRE EN COMPTE]],Bd_MÉLANGES!$J:$J,0)),0)</f>
        <v>194.39999999999995</v>
      </c>
    </row>
    <row r="780" spans="1:24" hidden="1" x14ac:dyDescent="0.2">
      <c r="A780">
        <v>102</v>
      </c>
      <c r="B780">
        <v>5</v>
      </c>
      <c r="C780">
        <v>42368</v>
      </c>
      <c r="D780">
        <v>698659</v>
      </c>
      <c r="E780">
        <v>47130</v>
      </c>
      <c r="F780" t="str">
        <f t="array" ref="F780">INDEX(Bd_VENTILATIONS!$G:$G,MATCH(Tab_SuiviOF[[#This Row],[REFERENCE]]&amp;Tab_SuiviOF[[#This Row],[BLNO]],Bd_VENTILATIONS!$F:$F&amp;Bd_VENTILATIONS!$D:$D,0))</f>
        <v>A113M03-1</v>
      </c>
      <c r="G780" t="str">
        <f>IFERROR(MID(Tab_SuiviOF[[#This Row],[LOT]],1,SEARCH("-",Tab_SuiviOF[[#This Row],[LOT]])-1),Tab_SuiviOF[[#This Row],[LOT]])</f>
        <v>A113M03</v>
      </c>
      <c r="H780" t="s">
        <v>945</v>
      </c>
      <c r="I780" t="str">
        <f>INDEX(Bd_PF!$E:$E,MATCH(Tab_SuiviOF[[#This Row],[REFERENCE]],Bd_PF!$C:$C,0))</f>
        <v>Gel'froid parfum menthe boite 1 kg "Tonus Line"</v>
      </c>
      <c r="J780" t="str">
        <f>INDEX(Bd_PF!$D:$D,MATCH(Tab_SuiviOF[[#This Row],[REFERENCE]],Bd_PF!$C:$C,0))</f>
        <v>SF01195</v>
      </c>
      <c r="K780" s="4">
        <f>INDEX(Bd_PF!$I:$I,MATCH(Tab_SuiviOF[[#This Row],[REFERENCE]],Bd_PF!$C:$C,0))</f>
        <v>1</v>
      </c>
      <c r="L780" t="str">
        <f>INDEX(Bd_PF!$J:$J,MATCH(Tab_SuiviOF[[#This Row],[REFERENCE]],Bd_PF!$C:$C,0))</f>
        <v>OTS</v>
      </c>
      <c r="M780" t="str">
        <f>INDEX(Bd_PF!$K:$K,MATCH(Tab_SuiviOF[[#This Row],[REFERENCE]],Bd_PF!$C:$C,0))</f>
        <v>Produit pesé</v>
      </c>
      <c r="N780" s="3">
        <v>43214</v>
      </c>
      <c r="O780" s="3">
        <v>43214</v>
      </c>
      <c r="P780" s="5">
        <f>YEAR(Tab_SuiviOF[[#This Row],[DATEFINREVISEE]])</f>
        <v>2018</v>
      </c>
      <c r="Q780" s="5">
        <f>MONTH(Tab_SuiviOF[[#This Row],[DATEFINREVISEE]])</f>
        <v>4</v>
      </c>
      <c r="R780" s="5">
        <f>WEEKNUM(Tab_SuiviOF[[#This Row],[DATEFINREVISEE]],21)</f>
        <v>17</v>
      </c>
      <c r="S780">
        <v>324</v>
      </c>
      <c r="T780">
        <v>324</v>
      </c>
      <c r="U780">
        <v>322</v>
      </c>
      <c r="V780" s="4">
        <f>Tab_SuiviOF[[#This Row],[QTEBL]]*Tab_SuiviOF[[#This Row],[POIDS NET]]</f>
        <v>322</v>
      </c>
      <c r="W780" s="4">
        <f>IFERROR(INDEX(Bd_MÉLANGES!$I:$I,MATCH('Bd_FABRICATIONS PF'!$G:$G,Bd_MÉLANGES!$J:$J,0)),0)</f>
        <v>324.5</v>
      </c>
      <c r="X780" s="4">
        <f>IFERROR(INDEX(Bd_MÉLANGES!$K:$K,MATCH(Tab_SuiviOF[[#This Row],[LOT A PRENDRE EN COMPTE]],Bd_MÉLANGES!$J:$J,0)),0)</f>
        <v>324.81</v>
      </c>
    </row>
    <row r="781" spans="1:24" x14ac:dyDescent="0.2">
      <c r="A781">
        <v>102</v>
      </c>
      <c r="B781">
        <v>5</v>
      </c>
      <c r="C781">
        <v>42442</v>
      </c>
      <c r="D781">
        <v>699870</v>
      </c>
      <c r="E781">
        <v>47121</v>
      </c>
      <c r="F781" t="str">
        <f t="array" ref="F781">INDEX(Bd_VENTILATIONS!$G:$G,MATCH(Tab_SuiviOF[[#This Row],[REFERENCE]]&amp;Tab_SuiviOF[[#This Row],[BLNO]],Bd_VENTILATIONS!$F:$F&amp;Bd_VENTILATIONS!$D:$D,0))</f>
        <v>A102M04-2</v>
      </c>
      <c r="G781" t="str">
        <f>IFERROR(MID(Tab_SuiviOF[[#This Row],[LOT]],1,SEARCH("-",Tab_SuiviOF[[#This Row],[LOT]])-1),Tab_SuiviOF[[#This Row],[LOT]])</f>
        <v>A102M04</v>
      </c>
      <c r="H781" t="s">
        <v>1139</v>
      </c>
      <c r="I781" t="str">
        <f>INDEX(Bd_PF!$E:$E,MATCH(Tab_SuiviOF[[#This Row],[REFERENCE]],Bd_PF!$C:$C,0))</f>
        <v>Gel' Ami - sac 1 kg - "Tonus Line"</v>
      </c>
      <c r="J781" t="str">
        <f>INDEX(Bd_PF!$D:$D,MATCH(Tab_SuiviOF[[#This Row],[REFERENCE]],Bd_PF!$C:$C,0))</f>
        <v>SF01122</v>
      </c>
      <c r="K781" s="4">
        <f>INDEX(Bd_PF!$I:$I,MATCH(Tab_SuiviOF[[#This Row],[REFERENCE]],Bd_PF!$C:$C,0))</f>
        <v>1</v>
      </c>
      <c r="L781" t="str">
        <f>INDEX(Bd_PF!$J:$J,MATCH(Tab_SuiviOF[[#This Row],[REFERENCE]],Bd_PF!$C:$C,0))</f>
        <v>Tecse</v>
      </c>
      <c r="M781" t="str">
        <f>INDEX(Bd_PF!$K:$K,MATCH(Tab_SuiviOF[[#This Row],[REFERENCE]],Bd_PF!$C:$C,0))</f>
        <v>Produit pesé</v>
      </c>
      <c r="N781" s="3">
        <v>43214</v>
      </c>
      <c r="O781" s="3">
        <v>43214</v>
      </c>
      <c r="P781" s="5">
        <f>YEAR(Tab_SuiviOF[[#This Row],[DATEFINREVISEE]])</f>
        <v>2018</v>
      </c>
      <c r="Q781" s="5">
        <f>MONTH(Tab_SuiviOF[[#This Row],[DATEFINREVISEE]])</f>
        <v>4</v>
      </c>
      <c r="R781" s="5">
        <f>WEEKNUM(Tab_SuiviOF[[#This Row],[DATEFINREVISEE]],21)</f>
        <v>17</v>
      </c>
      <c r="S781">
        <v>433</v>
      </c>
      <c r="T781">
        <v>433</v>
      </c>
      <c r="U781">
        <v>420</v>
      </c>
      <c r="V781" s="4">
        <f>Tab_SuiviOF[[#This Row],[QTEBL]]*Tab_SuiviOF[[#This Row],[POIDS NET]]</f>
        <v>420</v>
      </c>
      <c r="W781" s="4">
        <f>IFERROR(INDEX(Bd_MÉLANGES!$I:$I,MATCH('Bd_FABRICATIONS PF'!$G:$G,Bd_MÉLANGES!$J:$J,0)),0)</f>
        <v>433.1</v>
      </c>
      <c r="X781" s="4">
        <f>IFERROR(INDEX(Bd_MÉLANGES!$K:$K,MATCH(Tab_SuiviOF[[#This Row],[LOT A PRENDRE EN COMPTE]],Bd_MÉLANGES!$J:$J,0)),0)</f>
        <v>423</v>
      </c>
    </row>
    <row r="782" spans="1:24" x14ac:dyDescent="0.2">
      <c r="A782">
        <v>102</v>
      </c>
      <c r="B782">
        <v>5</v>
      </c>
      <c r="C782">
        <v>42443</v>
      </c>
      <c r="D782">
        <v>699875</v>
      </c>
      <c r="E782">
        <v>47120</v>
      </c>
      <c r="F782" t="str">
        <f t="array" ref="F782">INDEX(Bd_VENTILATIONS!$G:$G,MATCH(Tab_SuiviOF[[#This Row],[REFERENCE]]&amp;Tab_SuiviOF[[#This Row],[BLNO]],Bd_VENTILATIONS!$F:$F&amp;Bd_VENTILATIONS!$D:$D,0))</f>
        <v>A109M01-2</v>
      </c>
      <c r="G782" t="str">
        <f>IFERROR(MID(Tab_SuiviOF[[#This Row],[LOT]],1,SEARCH("-",Tab_SuiviOF[[#This Row],[LOT]])-1),Tab_SuiviOF[[#This Row],[LOT]])</f>
        <v>A109M01</v>
      </c>
      <c r="H782" t="s">
        <v>1139</v>
      </c>
      <c r="I782" t="str">
        <f>INDEX(Bd_PF!$E:$E,MATCH(Tab_SuiviOF[[#This Row],[REFERENCE]],Bd_PF!$C:$C,0))</f>
        <v>Gel' Ami - sac 1 kg - "Tonus Line"</v>
      </c>
      <c r="J782" t="str">
        <f>INDEX(Bd_PF!$D:$D,MATCH(Tab_SuiviOF[[#This Row],[REFERENCE]],Bd_PF!$C:$C,0))</f>
        <v>SF01122</v>
      </c>
      <c r="K782" s="4">
        <f>INDEX(Bd_PF!$I:$I,MATCH(Tab_SuiviOF[[#This Row],[REFERENCE]],Bd_PF!$C:$C,0))</f>
        <v>1</v>
      </c>
      <c r="L782" t="str">
        <f>INDEX(Bd_PF!$J:$J,MATCH(Tab_SuiviOF[[#This Row],[REFERENCE]],Bd_PF!$C:$C,0))</f>
        <v>Tecse</v>
      </c>
      <c r="M782" t="str">
        <f>INDEX(Bd_PF!$K:$K,MATCH(Tab_SuiviOF[[#This Row],[REFERENCE]],Bd_PF!$C:$C,0))</f>
        <v>Produit pesé</v>
      </c>
      <c r="N782" s="3">
        <v>43214</v>
      </c>
      <c r="O782" s="3">
        <v>43214</v>
      </c>
      <c r="P782" s="5">
        <f>YEAR(Tab_SuiviOF[[#This Row],[DATEFINREVISEE]])</f>
        <v>2018</v>
      </c>
      <c r="Q782" s="5">
        <f>MONTH(Tab_SuiviOF[[#This Row],[DATEFINREVISEE]])</f>
        <v>4</v>
      </c>
      <c r="R782" s="5">
        <f>WEEKNUM(Tab_SuiviOF[[#This Row],[DATEFINREVISEE]],21)</f>
        <v>17</v>
      </c>
      <c r="S782">
        <v>409</v>
      </c>
      <c r="T782">
        <v>409</v>
      </c>
      <c r="U782">
        <v>410</v>
      </c>
      <c r="V782" s="4">
        <f>Tab_SuiviOF[[#This Row],[QTEBL]]*Tab_SuiviOF[[#This Row],[POIDS NET]]</f>
        <v>410</v>
      </c>
      <c r="W782" s="4">
        <f>IFERROR(INDEX(Bd_MÉLANGES!$I:$I,MATCH('Bd_FABRICATIONS PF'!$G:$G,Bd_MÉLANGES!$J:$J,0)),0)</f>
        <v>409.7</v>
      </c>
      <c r="X782" s="4">
        <f>IFERROR(INDEX(Bd_MÉLANGES!$K:$K,MATCH(Tab_SuiviOF[[#This Row],[LOT A PRENDRE EN COMPTE]],Bd_MÉLANGES!$J:$J,0)),0)</f>
        <v>423</v>
      </c>
    </row>
    <row r="783" spans="1:24" x14ac:dyDescent="0.2">
      <c r="A783">
        <v>102</v>
      </c>
      <c r="B783">
        <v>5</v>
      </c>
      <c r="C783">
        <v>42444</v>
      </c>
      <c r="D783">
        <v>699880</v>
      </c>
      <c r="E783">
        <v>47131</v>
      </c>
      <c r="F783" t="str">
        <f t="array" ref="F783">INDEX(Bd_VENTILATIONS!$G:$G,MATCH(Tab_SuiviOF[[#This Row],[REFERENCE]]&amp;Tab_SuiviOF[[#This Row],[BLNO]],Bd_VENTILATIONS!$F:$F&amp;Bd_VENTILATIONS!$D:$D,0))</f>
        <v>A109M02-2</v>
      </c>
      <c r="G783" t="str">
        <f>IFERROR(MID(Tab_SuiviOF[[#This Row],[LOT]],1,SEARCH("-",Tab_SuiviOF[[#This Row],[LOT]])-1),Tab_SuiviOF[[#This Row],[LOT]])</f>
        <v>A109M02</v>
      </c>
      <c r="H783" t="s">
        <v>1139</v>
      </c>
      <c r="I783" t="str">
        <f>INDEX(Bd_PF!$E:$E,MATCH(Tab_SuiviOF[[#This Row],[REFERENCE]],Bd_PF!$C:$C,0))</f>
        <v>Gel' Ami - sac 1 kg - "Tonus Line"</v>
      </c>
      <c r="J783" t="str">
        <f>INDEX(Bd_PF!$D:$D,MATCH(Tab_SuiviOF[[#This Row],[REFERENCE]],Bd_PF!$C:$C,0))</f>
        <v>SF01122</v>
      </c>
      <c r="K783" s="4">
        <f>INDEX(Bd_PF!$I:$I,MATCH(Tab_SuiviOF[[#This Row],[REFERENCE]],Bd_PF!$C:$C,0))</f>
        <v>1</v>
      </c>
      <c r="L783" t="str">
        <f>INDEX(Bd_PF!$J:$J,MATCH(Tab_SuiviOF[[#This Row],[REFERENCE]],Bd_PF!$C:$C,0))</f>
        <v>Tecse</v>
      </c>
      <c r="M783" t="str">
        <f>INDEX(Bd_PF!$K:$K,MATCH(Tab_SuiviOF[[#This Row],[REFERENCE]],Bd_PF!$C:$C,0))</f>
        <v>Produit pesé</v>
      </c>
      <c r="N783" s="3">
        <v>43214</v>
      </c>
      <c r="O783" s="3">
        <v>43214</v>
      </c>
      <c r="P783" s="5">
        <f>YEAR(Tab_SuiviOF[[#This Row],[DATEFINREVISEE]])</f>
        <v>2018</v>
      </c>
      <c r="Q783" s="5">
        <f>MONTH(Tab_SuiviOF[[#This Row],[DATEFINREVISEE]])</f>
        <v>4</v>
      </c>
      <c r="R783" s="5">
        <f>WEEKNUM(Tab_SuiviOF[[#This Row],[DATEFINREVISEE]],21)</f>
        <v>17</v>
      </c>
      <c r="S783">
        <v>421</v>
      </c>
      <c r="T783">
        <v>421</v>
      </c>
      <c r="U783">
        <v>423</v>
      </c>
      <c r="V783" s="4">
        <f>Tab_SuiviOF[[#This Row],[QTEBL]]*Tab_SuiviOF[[#This Row],[POIDS NET]]</f>
        <v>423</v>
      </c>
      <c r="W783" s="4">
        <f>IFERROR(INDEX(Bd_MÉLANGES!$I:$I,MATCH('Bd_FABRICATIONS PF'!$G:$G,Bd_MÉLANGES!$J:$J,0)),0)</f>
        <v>421.9</v>
      </c>
      <c r="X783" s="4">
        <f>IFERROR(INDEX(Bd_MÉLANGES!$K:$K,MATCH(Tab_SuiviOF[[#This Row],[LOT A PRENDRE EN COMPTE]],Bd_MÉLANGES!$J:$J,0)),0)</f>
        <v>423</v>
      </c>
    </row>
    <row r="784" spans="1:24" hidden="1" x14ac:dyDescent="0.2">
      <c r="A784">
        <v>102</v>
      </c>
      <c r="B784">
        <v>5</v>
      </c>
      <c r="C784">
        <v>42491</v>
      </c>
      <c r="D784">
        <v>700262</v>
      </c>
      <c r="E784">
        <v>47143</v>
      </c>
      <c r="F784" t="str">
        <f t="array" ref="F784">INDEX(Bd_VENTILATIONS!$G:$G,MATCH(Tab_SuiviOF[[#This Row],[REFERENCE]]&amp;Tab_SuiviOF[[#This Row],[BLNO]],Bd_VENTILATIONS!$F:$F&amp;Bd_VENTILATIONS!$D:$D,0))</f>
        <v>A095MR01-8</v>
      </c>
      <c r="G784" t="str">
        <f>IFERROR(MID(Tab_SuiviOF[[#This Row],[LOT]],1,SEARCH("-",Tab_SuiviOF[[#This Row],[LOT]])-1),Tab_SuiviOF[[#This Row],[LOT]])</f>
        <v>A095MR01</v>
      </c>
      <c r="H784" t="s">
        <v>715</v>
      </c>
      <c r="I784" t="str">
        <f>INDEX(Bd_PF!$E:$E,MATCH(Tab_SuiviOF[[#This Row],[REFERENCE]],Bd_PF!$C:$C,0))</f>
        <v>Gel clear stick  3,7G</v>
      </c>
      <c r="J784" t="str">
        <f>INDEX(Bd_PF!$D:$D,MATCH(Tab_SuiviOF[[#This Row],[REFERENCE]],Bd_PF!$C:$C,0))</f>
        <v>SF01381</v>
      </c>
      <c r="K784" s="4">
        <f>INDEX(Bd_PF!$I:$I,MATCH(Tab_SuiviOF[[#This Row],[REFERENCE]],Bd_PF!$C:$C,0))</f>
        <v>3.0000000000000001E-3</v>
      </c>
      <c r="L784" t="str">
        <f>INDEX(Bd_PF!$J:$J,MATCH(Tab_SuiviOF[[#This Row],[REFERENCE]],Bd_PF!$C:$C,0))</f>
        <v>Stick</v>
      </c>
      <c r="M784" t="str">
        <f>INDEX(Bd_PF!$K:$K,MATCH(Tab_SuiviOF[[#This Row],[REFERENCE]],Bd_PF!$C:$C,0))</f>
        <v>Produit pesé</v>
      </c>
      <c r="N784" s="3">
        <v>43213</v>
      </c>
      <c r="O784" s="3">
        <v>43214</v>
      </c>
      <c r="P784" s="5">
        <f>YEAR(Tab_SuiviOF[[#This Row],[DATEFINREVISEE]])</f>
        <v>2018</v>
      </c>
      <c r="Q784" s="5">
        <f>MONTH(Tab_SuiviOF[[#This Row],[DATEFINREVISEE]])</f>
        <v>4</v>
      </c>
      <c r="R784" s="5">
        <f>WEEKNUM(Tab_SuiviOF[[#This Row],[DATEFINREVISEE]],21)</f>
        <v>17</v>
      </c>
      <c r="S784">
        <v>4680</v>
      </c>
      <c r="T784">
        <v>4680</v>
      </c>
      <c r="U784">
        <v>4860</v>
      </c>
      <c r="V784" s="4">
        <f>Tab_SuiviOF[[#This Row],[QTEBL]]*Tab_SuiviOF[[#This Row],[POIDS NET]]</f>
        <v>14.58</v>
      </c>
      <c r="W784" s="4">
        <v>17</v>
      </c>
      <c r="X784" s="4">
        <v>17</v>
      </c>
    </row>
    <row r="785" spans="1:24" hidden="1" x14ac:dyDescent="0.2">
      <c r="A785">
        <v>102</v>
      </c>
      <c r="B785">
        <v>5</v>
      </c>
      <c r="C785">
        <v>42498</v>
      </c>
      <c r="D785">
        <v>700462</v>
      </c>
      <c r="E785">
        <v>47145</v>
      </c>
      <c r="F785" t="str">
        <f t="array" ref="F785">INDEX(Bd_VENTILATIONS!$G:$G,MATCH(Tab_SuiviOF[[#This Row],[REFERENCE]]&amp;Tab_SuiviOF[[#This Row],[BLNO]],Bd_VENTILATIONS!$F:$F&amp;Bd_VENTILATIONS!$D:$D,0))</f>
        <v>A114BIO07-7</v>
      </c>
      <c r="G785" t="str">
        <f>IFERROR(MID(Tab_SuiviOF[[#This Row],[LOT]],1,SEARCH("-",Tab_SuiviOF[[#This Row],[LOT]])-1),Tab_SuiviOF[[#This Row],[LOT]])</f>
        <v>A114BIO07</v>
      </c>
      <c r="H785" t="s">
        <v>2555</v>
      </c>
      <c r="I785" t="e">
        <f>INDEX(Bd_PF!$E:$E,MATCH(Tab_SuiviOF[[#This Row],[REFERENCE]],Bd_PF!$C:$C,0))</f>
        <v>#N/A</v>
      </c>
      <c r="J785" t="e">
        <f>INDEX(Bd_PF!$D:$D,MATCH(Tab_SuiviOF[[#This Row],[REFERENCE]],Bd_PF!$C:$C,0))</f>
        <v>#N/A</v>
      </c>
      <c r="K785" s="4" t="e">
        <f>INDEX(Bd_PF!$I:$I,MATCH(Tab_SuiviOF[[#This Row],[REFERENCE]],Bd_PF!$C:$C,0))</f>
        <v>#N/A</v>
      </c>
      <c r="L785" t="e">
        <f>INDEX(Bd_PF!$J:$J,MATCH(Tab_SuiviOF[[#This Row],[REFERENCE]],Bd_PF!$C:$C,0))</f>
        <v>#N/A</v>
      </c>
      <c r="M785" t="e">
        <f>INDEX(Bd_PF!$K:$K,MATCH(Tab_SuiviOF[[#This Row],[REFERENCE]],Bd_PF!$C:$C,0))</f>
        <v>#N/A</v>
      </c>
      <c r="N785" s="3">
        <v>43214</v>
      </c>
      <c r="O785" s="3">
        <v>43214</v>
      </c>
      <c r="P785" s="5">
        <f>YEAR(Tab_SuiviOF[[#This Row],[DATEFINREVISEE]])</f>
        <v>2018</v>
      </c>
      <c r="Q785" s="5">
        <f>MONTH(Tab_SuiviOF[[#This Row],[DATEFINREVISEE]])</f>
        <v>4</v>
      </c>
      <c r="R785" s="5">
        <f>WEEKNUM(Tab_SuiviOF[[#This Row],[DATEFINREVISEE]],21)</f>
        <v>17</v>
      </c>
      <c r="S785">
        <v>60</v>
      </c>
      <c r="T785">
        <v>60</v>
      </c>
      <c r="U785">
        <v>58</v>
      </c>
      <c r="V785" s="4" t="e">
        <f>Tab_SuiviOF[[#This Row],[QTEBL]]*Tab_SuiviOF[[#This Row],[POIDS NET]]</f>
        <v>#N/A</v>
      </c>
      <c r="W785" s="4">
        <f>IFERROR(INDEX(Bd_MÉLANGES!$I:$I,MATCH('Bd_FABRICATIONS PF'!$G:$G,Bd_MÉLANGES!$J:$J,0)),0)</f>
        <v>0</v>
      </c>
      <c r="X785" s="4">
        <f>IFERROR(INDEX(Bd_MÉLANGES!$K:$K,MATCH(Tab_SuiviOF[[#This Row],[LOT A PRENDRE EN COMPTE]],Bd_MÉLANGES!$J:$J,0)),0)</f>
        <v>0</v>
      </c>
    </row>
    <row r="786" spans="1:24" hidden="1" x14ac:dyDescent="0.2">
      <c r="A786">
        <v>102</v>
      </c>
      <c r="B786">
        <v>5</v>
      </c>
      <c r="C786">
        <v>42499</v>
      </c>
      <c r="D786">
        <v>700469</v>
      </c>
      <c r="E786">
        <v>47144</v>
      </c>
      <c r="F786" t="str">
        <f t="array" ref="F786">INDEX(Bd_VENTILATIONS!$G:$G,MATCH(Tab_SuiviOF[[#This Row],[REFERENCE]]&amp;Tab_SuiviOF[[#This Row],[BLNO]],Bd_VENTILATIONS!$F:$F&amp;Bd_VENTILATIONS!$D:$D,0))</f>
        <v>AS17PU01-7</v>
      </c>
      <c r="G786" t="str">
        <f>IFERROR(MID(Tab_SuiviOF[[#This Row],[LOT]],1,SEARCH("-",Tab_SuiviOF[[#This Row],[LOT]])-1),Tab_SuiviOF[[#This Row],[LOT]])</f>
        <v>AS17PU01</v>
      </c>
      <c r="H786" t="s">
        <v>285</v>
      </c>
      <c r="I786" t="str">
        <f>INDEX(Bd_PF!$E:$E,MATCH(Tab_SuiviOF[[#This Row],[REFERENCE]],Bd_PF!$C:$C,0))</f>
        <v>Purée grand-mère salée sac 5 kg</v>
      </c>
      <c r="J786" t="str">
        <f>INDEX(Bd_PF!$D:$D,MATCH(Tab_SuiviOF[[#This Row],[REFERENCE]],Bd_PF!$C:$C,0))</f>
        <v>SF01288</v>
      </c>
      <c r="K786" s="4">
        <f>INDEX(Bd_PF!$I:$I,MATCH(Tab_SuiviOF[[#This Row],[REFERENCE]],Bd_PF!$C:$C,0))</f>
        <v>5</v>
      </c>
      <c r="L786" t="str">
        <f>INDEX(Bd_PF!$J:$J,MATCH(Tab_SuiviOF[[#This Row],[REFERENCE]],Bd_PF!$C:$C,0))</f>
        <v>Purée</v>
      </c>
      <c r="M786" t="str">
        <f>INDEX(Bd_PF!$K:$K,MATCH(Tab_SuiviOF[[#This Row],[REFERENCE]],Bd_PF!$C:$C,0))</f>
        <v>Purée</v>
      </c>
      <c r="N786" s="3">
        <v>43214</v>
      </c>
      <c r="O786" s="3">
        <v>43214</v>
      </c>
      <c r="P786" s="5">
        <f>YEAR(Tab_SuiviOF[[#This Row],[DATEFINREVISEE]])</f>
        <v>2018</v>
      </c>
      <c r="Q786" s="5">
        <f>MONTH(Tab_SuiviOF[[#This Row],[DATEFINREVISEE]])</f>
        <v>4</v>
      </c>
      <c r="R786" s="5">
        <f>WEEKNUM(Tab_SuiviOF[[#This Row],[DATEFINREVISEE]],21)</f>
        <v>17</v>
      </c>
      <c r="S786">
        <v>240</v>
      </c>
      <c r="T786">
        <v>240</v>
      </c>
      <c r="U786">
        <v>238</v>
      </c>
      <c r="V786" s="4">
        <f>Tab_SuiviOF[[#This Row],[QTEBL]]*Tab_SuiviOF[[#This Row],[POIDS NET]]</f>
        <v>1190</v>
      </c>
      <c r="W786" s="4">
        <f>IFERROR(INDEX(Bd_MÉLANGES!$I:$I,MATCH('Bd_FABRICATIONS PF'!$G:$G,Bd_MÉLANGES!$J:$J,0)),0)</f>
        <v>0</v>
      </c>
      <c r="X786" s="4">
        <f>IFERROR(INDEX(Bd_MÉLANGES!$K:$K,MATCH(Tab_SuiviOF[[#This Row],[LOT A PRENDRE EN COMPTE]],Bd_MÉLANGES!$J:$J,0)),0)</f>
        <v>0</v>
      </c>
    </row>
    <row r="787" spans="1:24" x14ac:dyDescent="0.2">
      <c r="A787">
        <v>102</v>
      </c>
      <c r="B787">
        <v>5</v>
      </c>
      <c r="C787">
        <v>42351</v>
      </c>
      <c r="D787">
        <v>698545</v>
      </c>
      <c r="E787">
        <v>47148</v>
      </c>
      <c r="F787" t="str">
        <f t="array" ref="F787">INDEX(Bd_VENTILATIONS!$G:$G,MATCH(Tab_SuiviOF[[#This Row],[REFERENCE]]&amp;Tab_SuiviOF[[#This Row],[BLNO]],Bd_VENTILATIONS!$F:$F&amp;Bd_VENTILATIONS!$D:$D,0))</f>
        <v>A110M02-2</v>
      </c>
      <c r="G787" t="str">
        <f>IFERROR(MID(Tab_SuiviOF[[#This Row],[LOT]],1,SEARCH("-",Tab_SuiviOF[[#This Row],[LOT]])-1),Tab_SuiviOF[[#This Row],[LOT]])</f>
        <v>A110M02</v>
      </c>
      <c r="H787" t="s">
        <v>1049</v>
      </c>
      <c r="I787" t="str">
        <f>INDEX(Bd_PF!$E:$E,MATCH(Tab_SuiviOF[[#This Row],[REFERENCE]],Bd_PF!$C:$C,0))</f>
        <v>Eau gélifiée parfum fruits rouges sucré sachet 80g  "Tonus Line"</v>
      </c>
      <c r="J787" t="str">
        <f>INDEX(Bd_PF!$D:$D,MATCH(Tab_SuiviOF[[#This Row],[REFERENCE]],Bd_PF!$C:$C,0))</f>
        <v>SF00717</v>
      </c>
      <c r="K787" s="4">
        <f>INDEX(Bd_PF!$I:$I,MATCH(Tab_SuiviOF[[#This Row],[REFERENCE]],Bd_PF!$C:$C,0))</f>
        <v>0.08</v>
      </c>
      <c r="L787" t="str">
        <f>INDEX(Bd_PF!$J:$J,MATCH(Tab_SuiviOF[[#This Row],[REFERENCE]],Bd_PF!$C:$C,0))</f>
        <v>Tecse</v>
      </c>
      <c r="M787" t="str">
        <f>INDEX(Bd_PF!$K:$K,MATCH(Tab_SuiviOF[[#This Row],[REFERENCE]],Bd_PF!$C:$C,0))</f>
        <v>Produit pesé</v>
      </c>
      <c r="N787" s="3">
        <v>43214</v>
      </c>
      <c r="O787" s="3">
        <v>43215</v>
      </c>
      <c r="P787" s="5">
        <f>YEAR(Tab_SuiviOF[[#This Row],[DATEFINREVISEE]])</f>
        <v>2018</v>
      </c>
      <c r="Q787" s="5">
        <f>MONTH(Tab_SuiviOF[[#This Row],[DATEFINREVISEE]])</f>
        <v>4</v>
      </c>
      <c r="R787" s="5">
        <f>WEEKNUM(Tab_SuiviOF[[#This Row],[DATEFINREVISEE]],21)</f>
        <v>17</v>
      </c>
      <c r="S787">
        <v>5184</v>
      </c>
      <c r="T787">
        <v>5328</v>
      </c>
      <c r="U787">
        <v>5205</v>
      </c>
      <c r="V787" s="4">
        <f>Tab_SuiviOF[[#This Row],[QTEBL]]*Tab_SuiviOF[[#This Row],[POIDS NET]]</f>
        <v>416.40000000000003</v>
      </c>
      <c r="W787" s="4">
        <f>IFERROR(INDEX(Bd_MÉLANGES!$I:$I,MATCH('Bd_FABRICATIONS PF'!$G:$G,Bd_MÉLANGES!$J:$J,0)),0)</f>
        <v>426.3</v>
      </c>
      <c r="X787" s="4">
        <f>IFERROR(INDEX(Bd_MÉLANGES!$K:$K,MATCH(Tab_SuiviOF[[#This Row],[LOT A PRENDRE EN COMPTE]],Bd_MÉLANGES!$J:$J,0)),0)</f>
        <v>424.99</v>
      </c>
    </row>
    <row r="788" spans="1:24" x14ac:dyDescent="0.2">
      <c r="A788">
        <v>102</v>
      </c>
      <c r="B788">
        <v>5</v>
      </c>
      <c r="C788">
        <v>42362</v>
      </c>
      <c r="D788">
        <v>698610</v>
      </c>
      <c r="E788">
        <v>47157</v>
      </c>
      <c r="F788" t="str">
        <f t="array" ref="F788">INDEX(Bd_VENTILATIONS!$G:$G,MATCH(Tab_SuiviOF[[#This Row],[REFERENCE]]&amp;Tab_SuiviOF[[#This Row],[BLNO]],Bd_VENTILATIONS!$F:$F&amp;Bd_VENTILATIONS!$D:$D,0))</f>
        <v>A113M07-2</v>
      </c>
      <c r="G788" t="str">
        <f>IFERROR(MID(Tab_SuiviOF[[#This Row],[LOT]],1,SEARCH("-",Tab_SuiviOF[[#This Row],[LOT]])-1),Tab_SuiviOF[[#This Row],[LOT]])</f>
        <v>A113M07</v>
      </c>
      <c r="H788" t="s">
        <v>907</v>
      </c>
      <c r="I788" t="str">
        <f>INDEX(Bd_PF!$E:$E,MATCH(Tab_SuiviOF[[#This Row],[REFERENCE]],Bd_PF!$C:$C,0))</f>
        <v>Céréales instant parfum BISCUIT avec édulcorant 650 g</v>
      </c>
      <c r="J788" t="str">
        <f>INDEX(Bd_PF!$D:$D,MATCH(Tab_SuiviOF[[#This Row],[REFERENCE]],Bd_PF!$C:$C,0))</f>
        <v>SF01436</v>
      </c>
      <c r="K788" s="4">
        <f>INDEX(Bd_PF!$I:$I,MATCH(Tab_SuiviOF[[#This Row],[REFERENCE]],Bd_PF!$C:$C,0))</f>
        <v>0.65</v>
      </c>
      <c r="L788" t="str">
        <f>INDEX(Bd_PF!$J:$J,MATCH(Tab_SuiviOF[[#This Row],[REFERENCE]],Bd_PF!$C:$C,0))</f>
        <v>Tecse</v>
      </c>
      <c r="M788" t="str">
        <f>INDEX(Bd_PF!$K:$K,MATCH(Tab_SuiviOF[[#This Row],[REFERENCE]],Bd_PF!$C:$C,0))</f>
        <v>Produit pesé</v>
      </c>
      <c r="N788" s="3">
        <v>43215</v>
      </c>
      <c r="O788" s="3">
        <v>43215</v>
      </c>
      <c r="P788" s="5">
        <f>YEAR(Tab_SuiviOF[[#This Row],[DATEFINREVISEE]])</f>
        <v>2018</v>
      </c>
      <c r="Q788" s="5">
        <f>MONTH(Tab_SuiviOF[[#This Row],[DATEFINREVISEE]])</f>
        <v>4</v>
      </c>
      <c r="R788" s="5">
        <f>WEEKNUM(Tab_SuiviOF[[#This Row],[DATEFINREVISEE]],21)</f>
        <v>17</v>
      </c>
      <c r="S788">
        <v>972</v>
      </c>
      <c r="T788">
        <v>976</v>
      </c>
      <c r="U788">
        <v>967</v>
      </c>
      <c r="V788" s="4">
        <f>Tab_SuiviOF[[#This Row],[QTEBL]]*Tab_SuiviOF[[#This Row],[POIDS NET]]</f>
        <v>628.55000000000007</v>
      </c>
      <c r="W788" s="4">
        <f>IFERROR(INDEX(Bd_MÉLANGES!$I:$I,MATCH('Bd_FABRICATIONS PF'!$G:$G,Bd_MÉLANGES!$J:$J,0)),0)</f>
        <v>634.4</v>
      </c>
      <c r="X788" s="4">
        <f>IFERROR(INDEX(Bd_MÉLANGES!$K:$K,MATCH(Tab_SuiviOF[[#This Row],[LOT A PRENDRE EN COMPTE]],Bd_MÉLANGES!$J:$J,0)),0)</f>
        <v>631.79</v>
      </c>
    </row>
    <row r="789" spans="1:24" hidden="1" x14ac:dyDescent="0.2">
      <c r="A789">
        <v>102</v>
      </c>
      <c r="B789">
        <v>5</v>
      </c>
      <c r="C789">
        <v>42372</v>
      </c>
      <c r="D789">
        <v>698690</v>
      </c>
      <c r="E789">
        <v>47152</v>
      </c>
      <c r="F789" t="str">
        <f t="array" ref="F789">INDEX(Bd_VENTILATIONS!$G:$G,MATCH(Tab_SuiviOF[[#This Row],[REFERENCE]]&amp;Tab_SuiviOF[[#This Row],[BLNO]],Bd_VENTILATIONS!$F:$F&amp;Bd_VENTILATIONS!$D:$D,0))</f>
        <v>A114M06-1</v>
      </c>
      <c r="G789" t="str">
        <f>IFERROR(MID(Tab_SuiviOF[[#This Row],[LOT]],1,SEARCH("-",Tab_SuiviOF[[#This Row],[LOT]])-1),Tab_SuiviOF[[#This Row],[LOT]])</f>
        <v>A114M06</v>
      </c>
      <c r="H789" t="s">
        <v>500</v>
      </c>
      <c r="I789" t="str">
        <f>INDEX(Bd_PF!$E:$E,MATCH(Tab_SuiviOF[[#This Row],[REFERENCE]],Bd_PF!$C:$C,0))</f>
        <v>Bouillon de légumes - boite 1 kg "NUTRISENS PERFORMANCE"</v>
      </c>
      <c r="J789" t="str">
        <f>INDEX(Bd_PF!$D:$D,MATCH(Tab_SuiviOF[[#This Row],[REFERENCE]],Bd_PF!$C:$C,0))</f>
        <v>SF01312</v>
      </c>
      <c r="K789" s="4">
        <f>INDEX(Bd_PF!$I:$I,MATCH(Tab_SuiviOF[[#This Row],[REFERENCE]],Bd_PF!$C:$C,0))</f>
        <v>1</v>
      </c>
      <c r="L789" t="str">
        <f>INDEX(Bd_PF!$J:$J,MATCH(Tab_SuiviOF[[#This Row],[REFERENCE]],Bd_PF!$C:$C,0))</f>
        <v>OTS</v>
      </c>
      <c r="M789" t="str">
        <f>INDEX(Bd_PF!$K:$K,MATCH(Tab_SuiviOF[[#This Row],[REFERENCE]],Bd_PF!$C:$C,0))</f>
        <v>Produit pesé</v>
      </c>
      <c r="N789" s="3">
        <v>43215</v>
      </c>
      <c r="O789" s="3">
        <v>43215</v>
      </c>
      <c r="P789" s="5">
        <f>YEAR(Tab_SuiviOF[[#This Row],[DATEFINREVISEE]])</f>
        <v>2018</v>
      </c>
      <c r="Q789" s="5">
        <f>MONTH(Tab_SuiviOF[[#This Row],[DATEFINREVISEE]])</f>
        <v>4</v>
      </c>
      <c r="R789" s="5">
        <f>WEEKNUM(Tab_SuiviOF[[#This Row],[DATEFINREVISEE]],21)</f>
        <v>17</v>
      </c>
      <c r="S789">
        <v>648</v>
      </c>
      <c r="T789">
        <v>648</v>
      </c>
      <c r="U789">
        <v>644</v>
      </c>
      <c r="V789" s="4">
        <f>Tab_SuiviOF[[#This Row],[QTEBL]]*Tab_SuiviOF[[#This Row],[POIDS NET]]</f>
        <v>644</v>
      </c>
      <c r="W789" s="4">
        <f>IFERROR(INDEX(Bd_MÉLANGES!$I:$I,MATCH('Bd_FABRICATIONS PF'!$G:$G,Bd_MÉLANGES!$J:$J,0)),0)</f>
        <v>647.9</v>
      </c>
      <c r="X789" s="4">
        <f>IFERROR(INDEX(Bd_MÉLANGES!$K:$K,MATCH(Tab_SuiviOF[[#This Row],[LOT A PRENDRE EN COMPTE]],Bd_MÉLANGES!$J:$J,0)),0)</f>
        <v>647.99000000000012</v>
      </c>
    </row>
    <row r="790" spans="1:24" hidden="1" x14ac:dyDescent="0.2">
      <c r="A790">
        <v>102</v>
      </c>
      <c r="B790">
        <v>5</v>
      </c>
      <c r="C790">
        <v>42402</v>
      </c>
      <c r="D790">
        <v>699111</v>
      </c>
      <c r="E790">
        <v>47156</v>
      </c>
      <c r="F790" t="str">
        <f t="array" ref="F790">INDEX(Bd_VENTILATIONS!$G:$G,MATCH(Tab_SuiviOF[[#This Row],[REFERENCE]]&amp;Tab_SuiviOF[[#This Row],[BLNO]],Bd_VENTILATIONS!$F:$F&amp;Bd_VENTILATIONS!$D:$D,0))</f>
        <v>A114M02-6</v>
      </c>
      <c r="G790" t="str">
        <f>IFERROR(MID(Tab_SuiviOF[[#This Row],[LOT]],1,SEARCH("-",Tab_SuiviOF[[#This Row],[LOT]])-1),Tab_SuiviOF[[#This Row],[LOT]])</f>
        <v>A114M02</v>
      </c>
      <c r="H790" t="s">
        <v>47</v>
      </c>
      <c r="I790" t="str">
        <f>INDEX(Bd_PF!$E:$E,MATCH(Tab_SuiviOF[[#This Row],[REFERENCE]],Bd_PF!$C:$C,0))</f>
        <v>Fonds brun lié SANS GLUTAMATE 600G "BRAKE"</v>
      </c>
      <c r="J790" t="str">
        <f>INDEX(Bd_PF!$D:$D,MATCH(Tab_SuiviOF[[#This Row],[REFERENCE]],Bd_PF!$C:$C,0))</f>
        <v>SF01385</v>
      </c>
      <c r="K790" s="4">
        <f>INDEX(Bd_PF!$I:$I,MATCH(Tab_SuiviOF[[#This Row],[REFERENCE]],Bd_PF!$C:$C,0))</f>
        <v>0.6</v>
      </c>
      <c r="L790" t="str">
        <f>INDEX(Bd_PF!$J:$J,MATCH(Tab_SuiviOF[[#This Row],[REFERENCE]],Bd_PF!$C:$C,0))</f>
        <v>Boite plastique</v>
      </c>
      <c r="M790" t="str">
        <f>INDEX(Bd_PF!$K:$K,MATCH(Tab_SuiviOF[[#This Row],[REFERENCE]],Bd_PF!$C:$C,0))</f>
        <v>Produit pesé</v>
      </c>
      <c r="N790" s="3">
        <v>43215</v>
      </c>
      <c r="O790" s="3">
        <v>43215</v>
      </c>
      <c r="P790" s="5">
        <f>YEAR(Tab_SuiviOF[[#This Row],[DATEFINREVISEE]])</f>
        <v>2018</v>
      </c>
      <c r="Q790" s="5">
        <f>MONTH(Tab_SuiviOF[[#This Row],[DATEFINREVISEE]])</f>
        <v>4</v>
      </c>
      <c r="R790" s="5">
        <f>WEEKNUM(Tab_SuiviOF[[#This Row],[DATEFINREVISEE]],21)</f>
        <v>17</v>
      </c>
      <c r="S790">
        <v>1152</v>
      </c>
      <c r="T790">
        <v>1152</v>
      </c>
      <c r="U790">
        <v>1148</v>
      </c>
      <c r="V790" s="4">
        <f>Tab_SuiviOF[[#This Row],[QTEBL]]*Tab_SuiviOF[[#This Row],[POIDS NET]]</f>
        <v>688.8</v>
      </c>
      <c r="W790" s="4">
        <f>IFERROR(INDEX(Bd_MÉLANGES!$I:$I,MATCH('Bd_FABRICATIONS PF'!$G:$G,Bd_MÉLANGES!$J:$J,0)),0)</f>
        <v>692.8</v>
      </c>
      <c r="X790" s="4">
        <f>IFERROR(INDEX(Bd_MÉLANGES!$K:$K,MATCH(Tab_SuiviOF[[#This Row],[LOT A PRENDRE EN COMPTE]],Bd_MÉLANGES!$J:$J,0)),0)</f>
        <v>691.19000000000017</v>
      </c>
    </row>
    <row r="791" spans="1:24" hidden="1" x14ac:dyDescent="0.2">
      <c r="A791">
        <v>102</v>
      </c>
      <c r="B791">
        <v>5</v>
      </c>
      <c r="C791">
        <v>42434</v>
      </c>
      <c r="D791">
        <v>699695</v>
      </c>
      <c r="E791">
        <v>47147</v>
      </c>
      <c r="F791" t="str">
        <f t="array" ref="F791">INDEX(Bd_VENTILATIONS!$G:$G,MATCH(Tab_SuiviOF[[#This Row],[REFERENCE]]&amp;Tab_SuiviOF[[#This Row],[BLNO]],Bd_VENTILATIONS!$F:$F&amp;Bd_VENTILATIONS!$D:$D,0))</f>
        <v>A114M04-1</v>
      </c>
      <c r="G791" t="str">
        <f>IFERROR(MID(Tab_SuiviOF[[#This Row],[LOT]],1,SEARCH("-",Tab_SuiviOF[[#This Row],[LOT]])-1),Tab_SuiviOF[[#This Row],[LOT]])</f>
        <v>A114M04</v>
      </c>
      <c r="H791" t="s">
        <v>1011</v>
      </c>
      <c r="I791" t="str">
        <f>INDEX(Bd_PF!$E:$E,MATCH(Tab_SuiviOF[[#This Row],[REFERENCE]],Bd_PF!$C:$C,0))</f>
        <v>Mixé jambon 2 purées bte 350 g "TOL"</v>
      </c>
      <c r="J791" t="str">
        <f>INDEX(Bd_PF!$D:$D,MATCH(Tab_SuiviOF[[#This Row],[REFERENCE]],Bd_PF!$C:$C,0))</f>
        <v>SF01153</v>
      </c>
      <c r="K791" s="4">
        <f>INDEX(Bd_PF!$I:$I,MATCH(Tab_SuiviOF[[#This Row],[REFERENCE]],Bd_PF!$C:$C,0))</f>
        <v>0.35</v>
      </c>
      <c r="L791" t="str">
        <f>INDEX(Bd_PF!$J:$J,MATCH(Tab_SuiviOF[[#This Row],[REFERENCE]],Bd_PF!$C:$C,0))</f>
        <v>OTS</v>
      </c>
      <c r="M791" t="str">
        <f>INDEX(Bd_PF!$K:$K,MATCH(Tab_SuiviOF[[#This Row],[REFERENCE]],Bd_PF!$C:$C,0))</f>
        <v>Produit pesé</v>
      </c>
      <c r="N791" s="3">
        <v>43215</v>
      </c>
      <c r="O791" s="3">
        <v>43215</v>
      </c>
      <c r="P791" s="5">
        <f>YEAR(Tab_SuiviOF[[#This Row],[DATEFINREVISEE]])</f>
        <v>2018</v>
      </c>
      <c r="Q791" s="5">
        <f>MONTH(Tab_SuiviOF[[#This Row],[DATEFINREVISEE]])</f>
        <v>4</v>
      </c>
      <c r="R791" s="5">
        <f>WEEKNUM(Tab_SuiviOF[[#This Row],[DATEFINREVISEE]],21)</f>
        <v>17</v>
      </c>
      <c r="S791">
        <v>216</v>
      </c>
      <c r="T791">
        <v>216</v>
      </c>
      <c r="U791">
        <v>215</v>
      </c>
      <c r="V791" s="4">
        <f>Tab_SuiviOF[[#This Row],[QTEBL]]*Tab_SuiviOF[[#This Row],[POIDS NET]]</f>
        <v>75.25</v>
      </c>
      <c r="W791" s="4">
        <f>IFERROR(INDEX(Bd_MÉLANGES!$I:$I,MATCH('Bd_FABRICATIONS PF'!$G:$G,Bd_MÉLANGES!$J:$J,0)),0)</f>
        <v>75.900000000000006</v>
      </c>
      <c r="X791" s="4">
        <f>IFERROR(INDEX(Bd_MÉLANGES!$K:$K,MATCH(Tab_SuiviOF[[#This Row],[LOT A PRENDRE EN COMPTE]],Bd_MÉLANGES!$J:$J,0)),0)</f>
        <v>71.44</v>
      </c>
    </row>
    <row r="792" spans="1:24" x14ac:dyDescent="0.2">
      <c r="A792">
        <v>102</v>
      </c>
      <c r="B792">
        <v>5</v>
      </c>
      <c r="C792">
        <v>42495</v>
      </c>
      <c r="D792">
        <v>700388</v>
      </c>
      <c r="E792">
        <v>47154</v>
      </c>
      <c r="F792" t="str">
        <f t="array" ref="F792">INDEX(Bd_VENTILATIONS!$G:$G,MATCH(Tab_SuiviOF[[#This Row],[REFERENCE]]&amp;Tab_SuiviOF[[#This Row],[BLNO]],Bd_VENTILATIONS!$F:$F&amp;Bd_VENTILATIONS!$D:$D,0))</f>
        <v>A082MR02-2</v>
      </c>
      <c r="G792" t="str">
        <f>IFERROR(MID(Tab_SuiviOF[[#This Row],[LOT]],1,SEARCH("-",Tab_SuiviOF[[#This Row],[LOT]])-1),Tab_SuiviOF[[#This Row],[LOT]])</f>
        <v>A082MR02</v>
      </c>
      <c r="H792" t="s">
        <v>1041</v>
      </c>
      <c r="I792" t="str">
        <f>INDEX(Bd_PF!$E:$E,MATCH(Tab_SuiviOF[[#This Row],[REFERENCE]],Bd_PF!$C:$C,0))</f>
        <v>Eau gélifiée parfum abricot sucré sachet 80g  "Tonus Line"</v>
      </c>
      <c r="J792" t="str">
        <f>INDEX(Bd_PF!$D:$D,MATCH(Tab_SuiviOF[[#This Row],[REFERENCE]],Bd_PF!$C:$C,0))</f>
        <v>SF00711</v>
      </c>
      <c r="K792" s="4">
        <f>INDEX(Bd_PF!$I:$I,MATCH(Tab_SuiviOF[[#This Row],[REFERENCE]],Bd_PF!$C:$C,0))</f>
        <v>0.08</v>
      </c>
      <c r="L792" t="str">
        <f>INDEX(Bd_PF!$J:$J,MATCH(Tab_SuiviOF[[#This Row],[REFERENCE]],Bd_PF!$C:$C,0))</f>
        <v>Tecse</v>
      </c>
      <c r="M792" t="str">
        <f>INDEX(Bd_PF!$K:$K,MATCH(Tab_SuiviOF[[#This Row],[REFERENCE]],Bd_PF!$C:$C,0))</f>
        <v>Produit pesé</v>
      </c>
      <c r="N792" s="3">
        <v>43215</v>
      </c>
      <c r="O792" s="3">
        <v>43215</v>
      </c>
      <c r="P792" s="5">
        <f>YEAR(Tab_SuiviOF[[#This Row],[DATEFINREVISEE]])</f>
        <v>2018</v>
      </c>
      <c r="Q792" s="5">
        <f>MONTH(Tab_SuiviOF[[#This Row],[DATEFINREVISEE]])</f>
        <v>4</v>
      </c>
      <c r="R792" s="5">
        <f>WEEKNUM(Tab_SuiviOF[[#This Row],[DATEFINREVISEE]],21)</f>
        <v>17</v>
      </c>
      <c r="S792">
        <v>5117</v>
      </c>
      <c r="T792">
        <v>5117</v>
      </c>
      <c r="U792">
        <v>3231</v>
      </c>
      <c r="V792" s="4">
        <f>Tab_SuiviOF[[#This Row],[QTEBL]]*Tab_SuiviOF[[#This Row],[POIDS NET]]</f>
        <v>258.48</v>
      </c>
      <c r="W792" s="4">
        <v>259.39999999999998</v>
      </c>
      <c r="X792" s="4">
        <v>260</v>
      </c>
    </row>
    <row r="793" spans="1:24" hidden="1" x14ac:dyDescent="0.2">
      <c r="A793">
        <v>102</v>
      </c>
      <c r="B793">
        <v>5</v>
      </c>
      <c r="C793">
        <v>42500</v>
      </c>
      <c r="D793">
        <v>700477</v>
      </c>
      <c r="E793">
        <v>47150</v>
      </c>
      <c r="F793" t="str">
        <f t="array" ref="F793">INDEX(Bd_VENTILATIONS!$G:$G,MATCH(Tab_SuiviOF[[#This Row],[REFERENCE]]&amp;Tab_SuiviOF[[#This Row],[BLNO]],Bd_VENTILATIONS!$F:$F&amp;Bd_VENTILATIONS!$D:$D,0))</f>
        <v>A074MR03-8</v>
      </c>
      <c r="G793" t="str">
        <f>IFERROR(MID(Tab_SuiviOF[[#This Row],[LOT]],1,SEARCH("-",Tab_SuiviOF[[#This Row],[LOT]])-1),Tab_SuiviOF[[#This Row],[LOT]])</f>
        <v>A074MR03</v>
      </c>
      <c r="H793" t="s">
        <v>831</v>
      </c>
      <c r="I793" t="str">
        <f>INDEX(Bd_PF!$E:$E,MATCH(Tab_SuiviOF[[#This Row],[REFERENCE]],Bd_PF!$C:$C,0))</f>
        <v>Hydrinstant parf.pomme avec sucre et édulc stick 30g Tonus line</v>
      </c>
      <c r="J793" t="str">
        <f>INDEX(Bd_PF!$D:$D,MATCH(Tab_SuiviOF[[#This Row],[REFERENCE]],Bd_PF!$C:$C,0))</f>
        <v>SF01299</v>
      </c>
      <c r="K793" s="4">
        <f>INDEX(Bd_PF!$I:$I,MATCH(Tab_SuiviOF[[#This Row],[REFERENCE]],Bd_PF!$C:$C,0))</f>
        <v>0.03</v>
      </c>
      <c r="L793" t="str">
        <f>INDEX(Bd_PF!$J:$J,MATCH(Tab_SuiviOF[[#This Row],[REFERENCE]],Bd_PF!$C:$C,0))</f>
        <v>Stick</v>
      </c>
      <c r="M793" t="str">
        <f>INDEX(Bd_PF!$K:$K,MATCH(Tab_SuiviOF[[#This Row],[REFERENCE]],Bd_PF!$C:$C,0))</f>
        <v>Produit pesé</v>
      </c>
      <c r="N793" s="3">
        <v>43215</v>
      </c>
      <c r="O793" s="3">
        <v>43215</v>
      </c>
      <c r="P793" s="5">
        <f>YEAR(Tab_SuiviOF[[#This Row],[DATEFINREVISEE]])</f>
        <v>2018</v>
      </c>
      <c r="Q793" s="5">
        <f>MONTH(Tab_SuiviOF[[#This Row],[DATEFINREVISEE]])</f>
        <v>4</v>
      </c>
      <c r="R793" s="5">
        <f>WEEKNUM(Tab_SuiviOF[[#This Row],[DATEFINREVISEE]],21)</f>
        <v>17</v>
      </c>
      <c r="S793">
        <v>2400</v>
      </c>
      <c r="T793">
        <v>2400</v>
      </c>
      <c r="U793">
        <v>2430</v>
      </c>
      <c r="V793" s="4">
        <f>Tab_SuiviOF[[#This Row],[QTEBL]]*Tab_SuiviOF[[#This Row],[POIDS NET]]</f>
        <v>72.899999999999991</v>
      </c>
      <c r="W793" s="4">
        <v>75</v>
      </c>
      <c r="X793" s="4">
        <v>75</v>
      </c>
    </row>
    <row r="794" spans="1:24" hidden="1" x14ac:dyDescent="0.2">
      <c r="A794">
        <v>102</v>
      </c>
      <c r="B794">
        <v>5</v>
      </c>
      <c r="C794">
        <v>42502</v>
      </c>
      <c r="D794">
        <v>700595</v>
      </c>
      <c r="E794">
        <v>47158</v>
      </c>
      <c r="F794" t="str">
        <f t="array" ref="F794">INDEX(Bd_VENTILATIONS!$G:$G,MATCH(Tab_SuiviOF[[#This Row],[REFERENCE]]&amp;Tab_SuiviOF[[#This Row],[BLNO]],Bd_VENTILATIONS!$F:$F&amp;Bd_VENTILATIONS!$D:$D,0))</f>
        <v>AS17PU01-7</v>
      </c>
      <c r="G794" t="str">
        <f>IFERROR(MID(Tab_SuiviOF[[#This Row],[LOT]],1,SEARCH("-",Tab_SuiviOF[[#This Row],[LOT]])-1),Tab_SuiviOF[[#This Row],[LOT]])</f>
        <v>AS17PU01</v>
      </c>
      <c r="H794" t="s">
        <v>285</v>
      </c>
      <c r="I794" t="str">
        <f>INDEX(Bd_PF!$E:$E,MATCH(Tab_SuiviOF[[#This Row],[REFERENCE]],Bd_PF!$C:$C,0))</f>
        <v>Purée grand-mère salée sac 5 kg</v>
      </c>
      <c r="J794" t="str">
        <f>INDEX(Bd_PF!$D:$D,MATCH(Tab_SuiviOF[[#This Row],[REFERENCE]],Bd_PF!$C:$C,0))</f>
        <v>SF01288</v>
      </c>
      <c r="K794" s="4">
        <f>INDEX(Bd_PF!$I:$I,MATCH(Tab_SuiviOF[[#This Row],[REFERENCE]],Bd_PF!$C:$C,0))</f>
        <v>5</v>
      </c>
      <c r="L794" t="str">
        <f>INDEX(Bd_PF!$J:$J,MATCH(Tab_SuiviOF[[#This Row],[REFERENCE]],Bd_PF!$C:$C,0))</f>
        <v>Purée</v>
      </c>
      <c r="M794" t="str">
        <f>INDEX(Bd_PF!$K:$K,MATCH(Tab_SuiviOF[[#This Row],[REFERENCE]],Bd_PF!$C:$C,0))</f>
        <v>Purée</v>
      </c>
      <c r="N794" s="3">
        <v>43215</v>
      </c>
      <c r="O794" s="3">
        <v>43215</v>
      </c>
      <c r="P794" s="5">
        <f>YEAR(Tab_SuiviOF[[#This Row],[DATEFINREVISEE]])</f>
        <v>2018</v>
      </c>
      <c r="Q794" s="5">
        <f>MONTH(Tab_SuiviOF[[#This Row],[DATEFINREVISEE]])</f>
        <v>4</v>
      </c>
      <c r="R794" s="5">
        <f>WEEKNUM(Tab_SuiviOF[[#This Row],[DATEFINREVISEE]],21)</f>
        <v>17</v>
      </c>
      <c r="S794">
        <v>240</v>
      </c>
      <c r="T794">
        <v>240</v>
      </c>
      <c r="U794">
        <v>239</v>
      </c>
      <c r="V794" s="4">
        <f>Tab_SuiviOF[[#This Row],[QTEBL]]*Tab_SuiviOF[[#This Row],[POIDS NET]]</f>
        <v>1195</v>
      </c>
      <c r="W794" s="4">
        <f>IFERROR(INDEX(Bd_MÉLANGES!$I:$I,MATCH('Bd_FABRICATIONS PF'!$G:$G,Bd_MÉLANGES!$J:$J,0)),0)</f>
        <v>0</v>
      </c>
      <c r="X794" s="4">
        <f>IFERROR(INDEX(Bd_MÉLANGES!$K:$K,MATCH(Tab_SuiviOF[[#This Row],[LOT A PRENDRE EN COMPTE]],Bd_MÉLANGES!$J:$J,0)),0)</f>
        <v>0</v>
      </c>
    </row>
    <row r="795" spans="1:24" hidden="1" x14ac:dyDescent="0.2">
      <c r="A795">
        <v>102</v>
      </c>
      <c r="B795">
        <v>5</v>
      </c>
      <c r="C795">
        <v>42510</v>
      </c>
      <c r="D795">
        <v>700683</v>
      </c>
      <c r="E795">
        <v>47159</v>
      </c>
      <c r="F795" t="str">
        <f t="array" ref="F795">INDEX(Bd_VENTILATIONS!$G:$G,MATCH(Tab_SuiviOF[[#This Row],[REFERENCE]]&amp;Tab_SuiviOF[[#This Row],[BLNO]],Bd_VENTILATIONS!$F:$F&amp;Bd_VENTILATIONS!$D:$D,0))</f>
        <v>AS17PU01-7</v>
      </c>
      <c r="G795" t="str">
        <f>IFERROR(MID(Tab_SuiviOF[[#This Row],[LOT]],1,SEARCH("-",Tab_SuiviOF[[#This Row],[LOT]])-1),Tab_SuiviOF[[#This Row],[LOT]])</f>
        <v>AS17PU01</v>
      </c>
      <c r="H795" t="s">
        <v>289</v>
      </c>
      <c r="I795" t="str">
        <f>INDEX(Bd_PF!$E:$E,MATCH(Tab_SuiviOF[[#This Row],[REFERENCE]],Bd_PF!$C:$C,0))</f>
        <v>Purée grand-mère salée sac 15 kg</v>
      </c>
      <c r="J795" t="str">
        <f>INDEX(Bd_PF!$D:$D,MATCH(Tab_SuiviOF[[#This Row],[REFERENCE]],Bd_PF!$C:$C,0))</f>
        <v>SF01288</v>
      </c>
      <c r="K795" s="4">
        <f>INDEX(Bd_PF!$I:$I,MATCH(Tab_SuiviOF[[#This Row],[REFERENCE]],Bd_PF!$C:$C,0))</f>
        <v>15</v>
      </c>
      <c r="L795" t="str">
        <f>INDEX(Bd_PF!$J:$J,MATCH(Tab_SuiviOF[[#This Row],[REFERENCE]],Bd_PF!$C:$C,0))</f>
        <v>Purée</v>
      </c>
      <c r="M795" t="str">
        <f>INDEX(Bd_PF!$K:$K,MATCH(Tab_SuiviOF[[#This Row],[REFERENCE]],Bd_PF!$C:$C,0))</f>
        <v>Purée</v>
      </c>
      <c r="N795" s="3">
        <v>43215</v>
      </c>
      <c r="O795" s="3">
        <v>43215</v>
      </c>
      <c r="P795" s="5">
        <f>YEAR(Tab_SuiviOF[[#This Row],[DATEFINREVISEE]])</f>
        <v>2018</v>
      </c>
      <c r="Q795" s="5">
        <f>MONTH(Tab_SuiviOF[[#This Row],[DATEFINREVISEE]])</f>
        <v>4</v>
      </c>
      <c r="R795" s="5">
        <f>WEEKNUM(Tab_SuiviOF[[#This Row],[DATEFINREVISEE]],21)</f>
        <v>17</v>
      </c>
      <c r="S795">
        <v>240</v>
      </c>
      <c r="T795">
        <v>240</v>
      </c>
      <c r="U795">
        <v>239</v>
      </c>
      <c r="V795" s="4">
        <f>Tab_SuiviOF[[#This Row],[QTEBL]]*Tab_SuiviOF[[#This Row],[POIDS NET]]</f>
        <v>3585</v>
      </c>
      <c r="W795" s="4">
        <f>IFERROR(INDEX(Bd_MÉLANGES!$I:$I,MATCH('Bd_FABRICATIONS PF'!$G:$G,Bd_MÉLANGES!$J:$J,0)),0)</f>
        <v>0</v>
      </c>
      <c r="X795" s="4">
        <f>IFERROR(INDEX(Bd_MÉLANGES!$K:$K,MATCH(Tab_SuiviOF[[#This Row],[LOT A PRENDRE EN COMPTE]],Bd_MÉLANGES!$J:$J,0)),0)</f>
        <v>0</v>
      </c>
    </row>
    <row r="796" spans="1:24" x14ac:dyDescent="0.2">
      <c r="A796">
        <v>102</v>
      </c>
      <c r="B796">
        <v>5</v>
      </c>
      <c r="C796">
        <v>42364</v>
      </c>
      <c r="D796">
        <v>698624</v>
      </c>
      <c r="E796">
        <v>47164</v>
      </c>
      <c r="F796" t="str">
        <f t="array" ref="F796">INDEX(Bd_VENTILATIONS!$G:$G,MATCH(Tab_SuiviOF[[#This Row],[REFERENCE]]&amp;Tab_SuiviOF[[#This Row],[BLNO]],Bd_VENTILATIONS!$F:$F&amp;Bd_VENTILATIONS!$D:$D,0))</f>
        <v>A113M08-2</v>
      </c>
      <c r="G796" t="str">
        <f>IFERROR(MID(Tab_SuiviOF[[#This Row],[LOT]],1,SEARCH("-",Tab_SuiviOF[[#This Row],[LOT]])-1),Tab_SuiviOF[[#This Row],[LOT]])</f>
        <v>A113M08</v>
      </c>
      <c r="H796" t="s">
        <v>765</v>
      </c>
      <c r="I796" t="str">
        <f>INDEX(Bd_PF!$E:$E,MATCH(Tab_SuiviOF[[#This Row],[REFERENCE]],Bd_PF!$C:$C,0))</f>
        <v>Céréales instant saveur cacao Tonus Line 650 g</v>
      </c>
      <c r="J796" t="str">
        <f>INDEX(Bd_PF!$D:$D,MATCH(Tab_SuiviOF[[#This Row],[REFERENCE]],Bd_PF!$C:$C,0))</f>
        <v>SF01238</v>
      </c>
      <c r="K796" s="4">
        <f>INDEX(Bd_PF!$I:$I,MATCH(Tab_SuiviOF[[#This Row],[REFERENCE]],Bd_PF!$C:$C,0))</f>
        <v>0.65</v>
      </c>
      <c r="L796" t="str">
        <f>INDEX(Bd_PF!$J:$J,MATCH(Tab_SuiviOF[[#This Row],[REFERENCE]],Bd_PF!$C:$C,0))</f>
        <v>Tecse</v>
      </c>
      <c r="M796" t="str">
        <f>INDEX(Bd_PF!$K:$K,MATCH(Tab_SuiviOF[[#This Row],[REFERENCE]],Bd_PF!$C:$C,0))</f>
        <v>Produit pesé</v>
      </c>
      <c r="N796" s="3">
        <v>43215</v>
      </c>
      <c r="O796" s="3">
        <v>43216</v>
      </c>
      <c r="P796" s="5">
        <f>YEAR(Tab_SuiviOF[[#This Row],[DATEFINREVISEE]])</f>
        <v>2018</v>
      </c>
      <c r="Q796" s="5">
        <f>MONTH(Tab_SuiviOF[[#This Row],[DATEFINREVISEE]])</f>
        <v>4</v>
      </c>
      <c r="R796" s="5">
        <f>WEEKNUM(Tab_SuiviOF[[#This Row],[DATEFINREVISEE]],21)</f>
        <v>17</v>
      </c>
      <c r="S796">
        <v>972</v>
      </c>
      <c r="T796">
        <v>972</v>
      </c>
      <c r="U796">
        <v>956</v>
      </c>
      <c r="V796" s="4">
        <f>Tab_SuiviOF[[#This Row],[QTEBL]]*Tab_SuiviOF[[#This Row],[POIDS NET]]</f>
        <v>621.4</v>
      </c>
      <c r="W796" s="4">
        <f>IFERROR(INDEX(Bd_MÉLANGES!$I:$I,MATCH('Bd_FABRICATIONS PF'!$G:$G,Bd_MÉLANGES!$J:$J,0)),0)</f>
        <v>632.1</v>
      </c>
      <c r="X796" s="4">
        <f>IFERROR(INDEX(Bd_MÉLANGES!$K:$K,MATCH(Tab_SuiviOF[[#This Row],[LOT A PRENDRE EN COMPTE]],Bd_MÉLANGES!$J:$J,0)),0)</f>
        <v>631.99999999999989</v>
      </c>
    </row>
    <row r="797" spans="1:24" hidden="1" x14ac:dyDescent="0.2">
      <c r="A797">
        <v>102</v>
      </c>
      <c r="B797">
        <v>5</v>
      </c>
      <c r="C797">
        <v>42374</v>
      </c>
      <c r="D797">
        <v>698708</v>
      </c>
      <c r="E797">
        <v>47163</v>
      </c>
      <c r="F797" t="str">
        <f t="array" ref="F797">INDEX(Bd_VENTILATIONS!$G:$G,MATCH(Tab_SuiviOF[[#This Row],[REFERENCE]]&amp;Tab_SuiviOF[[#This Row],[BLNO]],Bd_VENTILATIONS!$F:$F&amp;Bd_VENTILATIONS!$D:$D,0))</f>
        <v>A114M01-5</v>
      </c>
      <c r="G797" t="str">
        <f>IFERROR(MID(Tab_SuiviOF[[#This Row],[LOT]],1,SEARCH("-",Tab_SuiviOF[[#This Row],[LOT]])-1),Tab_SuiviOF[[#This Row],[LOT]])</f>
        <v>A114M01</v>
      </c>
      <c r="H797" t="s">
        <v>39</v>
      </c>
      <c r="I797" t="str">
        <f>INDEX(Bd_PF!$E:$E,MATCH(Tab_SuiviOF[[#This Row],[REFERENCE]],Bd_PF!$C:$C,0))</f>
        <v>Fonds brun lié - seau 12 kg 500 - "La Bovida"</v>
      </c>
      <c r="J797" t="str">
        <f>INDEX(Bd_PF!$D:$D,MATCH(Tab_SuiviOF[[#This Row],[REFERENCE]],Bd_PF!$C:$C,0))</f>
        <v>SF00881</v>
      </c>
      <c r="K797" s="4">
        <f>INDEX(Bd_PF!$I:$I,MATCH(Tab_SuiviOF[[#This Row],[REFERENCE]],Bd_PF!$C:$C,0))</f>
        <v>12.5</v>
      </c>
      <c r="L797" t="str">
        <f>INDEX(Bd_PF!$J:$J,MATCH(Tab_SuiviOF[[#This Row],[REFERENCE]],Bd_PF!$C:$C,0))</f>
        <v>Seau</v>
      </c>
      <c r="M797" t="str">
        <f>INDEX(Bd_PF!$K:$K,MATCH(Tab_SuiviOF[[#This Row],[REFERENCE]],Bd_PF!$C:$C,0))</f>
        <v>Produit pesé</v>
      </c>
      <c r="N797" s="3">
        <v>43216</v>
      </c>
      <c r="O797" s="3">
        <v>43216</v>
      </c>
      <c r="P797" s="5">
        <f>YEAR(Tab_SuiviOF[[#This Row],[DATEFINREVISEE]])</f>
        <v>2018</v>
      </c>
      <c r="Q797" s="5">
        <f>MONTH(Tab_SuiviOF[[#This Row],[DATEFINREVISEE]])</f>
        <v>4</v>
      </c>
      <c r="R797" s="5">
        <f>WEEKNUM(Tab_SuiviOF[[#This Row],[DATEFINREVISEE]],21)</f>
        <v>17</v>
      </c>
      <c r="S797">
        <v>8</v>
      </c>
      <c r="T797">
        <v>7</v>
      </c>
      <c r="U797">
        <v>8</v>
      </c>
      <c r="V797" s="4">
        <f>Tab_SuiviOF[[#This Row],[QTEBL]]*Tab_SuiviOF[[#This Row],[POIDS NET]]</f>
        <v>100</v>
      </c>
      <c r="W797" s="4">
        <f>IFERROR(INDEX(Bd_MÉLANGES!$I:$I,MATCH('Bd_FABRICATIONS PF'!$G:$G,Bd_MÉLANGES!$J:$J,0)),0)</f>
        <v>99.9</v>
      </c>
      <c r="X797" s="4">
        <f>IFERROR(INDEX(Bd_MÉLANGES!$K:$K,MATCH(Tab_SuiviOF[[#This Row],[LOT A PRENDRE EN COMPTE]],Bd_MÉLANGES!$J:$J,0)),0)</f>
        <v>100</v>
      </c>
    </row>
    <row r="798" spans="1:24" hidden="1" x14ac:dyDescent="0.2">
      <c r="A798">
        <v>102</v>
      </c>
      <c r="B798">
        <v>5</v>
      </c>
      <c r="C798">
        <v>42400</v>
      </c>
      <c r="D798">
        <v>699085</v>
      </c>
      <c r="E798">
        <v>47165</v>
      </c>
      <c r="F798" t="str">
        <f t="array" ref="F798">INDEX(Bd_VENTILATIONS!$G:$G,MATCH(Tab_SuiviOF[[#This Row],[REFERENCE]]&amp;Tab_SuiviOF[[#This Row],[BLNO]],Bd_VENTILATIONS!$F:$F&amp;Bd_VENTILATIONS!$D:$D,0))</f>
        <v>A115M01-6</v>
      </c>
      <c r="G798" t="str">
        <f>IFERROR(MID(Tab_SuiviOF[[#This Row],[LOT]],1,SEARCH("-",Tab_SuiviOF[[#This Row],[LOT]])-1),Tab_SuiviOF[[#This Row],[LOT]])</f>
        <v>A115M01</v>
      </c>
      <c r="H798" t="s">
        <v>55</v>
      </c>
      <c r="I798" t="str">
        <f>INDEX(Bd_PF!$E:$E,MATCH(Tab_SuiviOF[[#This Row],[REFERENCE]],Bd_PF!$C:$C,0))</f>
        <v>Fonds blanc de volaille SANS GLUTAMATE 600G "BRAKE"</v>
      </c>
      <c r="J798" t="str">
        <f>INDEX(Bd_PF!$D:$D,MATCH(Tab_SuiviOF[[#This Row],[REFERENCE]],Bd_PF!$C:$C,0))</f>
        <v>SF01387</v>
      </c>
      <c r="K798" s="4">
        <f>INDEX(Bd_PF!$I:$I,MATCH(Tab_SuiviOF[[#This Row],[REFERENCE]],Bd_PF!$C:$C,0))</f>
        <v>0.6</v>
      </c>
      <c r="L798" t="str">
        <f>INDEX(Bd_PF!$J:$J,MATCH(Tab_SuiviOF[[#This Row],[REFERENCE]],Bd_PF!$C:$C,0))</f>
        <v>Boite plastique</v>
      </c>
      <c r="M798" t="str">
        <f>INDEX(Bd_PF!$K:$K,MATCH(Tab_SuiviOF[[#This Row],[REFERENCE]],Bd_PF!$C:$C,0))</f>
        <v>Produit pesé</v>
      </c>
      <c r="N798" s="3">
        <v>43215</v>
      </c>
      <c r="O798" s="3">
        <v>43216</v>
      </c>
      <c r="P798" s="5">
        <f>YEAR(Tab_SuiviOF[[#This Row],[DATEFINREVISEE]])</f>
        <v>2018</v>
      </c>
      <c r="Q798" s="5">
        <f>MONTH(Tab_SuiviOF[[#This Row],[DATEFINREVISEE]])</f>
        <v>4</v>
      </c>
      <c r="R798" s="5">
        <f>WEEKNUM(Tab_SuiviOF[[#This Row],[DATEFINREVISEE]],21)</f>
        <v>17</v>
      </c>
      <c r="S798">
        <v>768</v>
      </c>
      <c r="T798">
        <v>762</v>
      </c>
      <c r="U798">
        <v>756</v>
      </c>
      <c r="V798" s="4">
        <f>Tab_SuiviOF[[#This Row],[QTEBL]]*Tab_SuiviOF[[#This Row],[POIDS NET]]</f>
        <v>453.59999999999997</v>
      </c>
      <c r="W798" s="4">
        <f>IFERROR(INDEX(Bd_MÉLANGES!$I:$I,MATCH('Bd_FABRICATIONS PF'!$G:$G,Bd_MÉLANGES!$J:$J,0)),0)</f>
        <v>457.7</v>
      </c>
      <c r="X798" s="4">
        <f>IFERROR(INDEX(Bd_MÉLANGES!$K:$K,MATCH(Tab_SuiviOF[[#This Row],[LOT A PRENDRE EN COMPTE]],Bd_MÉLANGES!$J:$J,0)),0)</f>
        <v>458.61999999999995</v>
      </c>
    </row>
    <row r="799" spans="1:24" hidden="1" x14ac:dyDescent="0.2">
      <c r="A799">
        <v>102</v>
      </c>
      <c r="B799">
        <v>5</v>
      </c>
      <c r="C799">
        <v>42404</v>
      </c>
      <c r="D799">
        <v>699141</v>
      </c>
      <c r="E799">
        <v>47181</v>
      </c>
      <c r="F799" t="str">
        <f t="array" ref="F799">INDEX(Bd_VENTILATIONS!$G:$G,MATCH(Tab_SuiviOF[[#This Row],[REFERENCE]]&amp;Tab_SuiviOF[[#This Row],[BLNO]],Bd_VENTILATIONS!$F:$F&amp;Bd_VENTILATIONS!$D:$D,0))</f>
        <v>A115M02-6</v>
      </c>
      <c r="G799" t="str">
        <f>IFERROR(MID(Tab_SuiviOF[[#This Row],[LOT]],1,SEARCH("-",Tab_SuiviOF[[#This Row],[LOT]])-1),Tab_SuiviOF[[#This Row],[LOT]])</f>
        <v>A115M02</v>
      </c>
      <c r="H799" t="s">
        <v>70</v>
      </c>
      <c r="I799" t="str">
        <f>INDEX(Bd_PF!$E:$E,MATCH(Tab_SuiviOF[[#This Row],[REFERENCE]],Bd_PF!$C:$C,0))</f>
        <v>Fonds brun lié demi-glace SANS GLUTAMATE 600G "BRAKE"</v>
      </c>
      <c r="J799" t="str">
        <f>INDEX(Bd_PF!$D:$D,MATCH(Tab_SuiviOF[[#This Row],[REFERENCE]],Bd_PF!$C:$C,0))</f>
        <v>SF01429</v>
      </c>
      <c r="K799" s="4">
        <f>INDEX(Bd_PF!$I:$I,MATCH(Tab_SuiviOF[[#This Row],[REFERENCE]],Bd_PF!$C:$C,0))</f>
        <v>0.6</v>
      </c>
      <c r="L799" t="str">
        <f>INDEX(Bd_PF!$J:$J,MATCH(Tab_SuiviOF[[#This Row],[REFERENCE]],Bd_PF!$C:$C,0))</f>
        <v>Boite plastique</v>
      </c>
      <c r="M799" t="str">
        <f>INDEX(Bd_PF!$K:$K,MATCH(Tab_SuiviOF[[#This Row],[REFERENCE]],Bd_PF!$C:$C,0))</f>
        <v>Produit pesé</v>
      </c>
      <c r="N799" s="3">
        <v>43216</v>
      </c>
      <c r="O799" s="3">
        <v>43216</v>
      </c>
      <c r="P799" s="5">
        <f>YEAR(Tab_SuiviOF[[#This Row],[DATEFINREVISEE]])</f>
        <v>2018</v>
      </c>
      <c r="Q799" s="5">
        <f>MONTH(Tab_SuiviOF[[#This Row],[DATEFINREVISEE]])</f>
        <v>4</v>
      </c>
      <c r="R799" s="5">
        <f>WEEKNUM(Tab_SuiviOF[[#This Row],[DATEFINREVISEE]],21)</f>
        <v>17</v>
      </c>
      <c r="S799">
        <v>384</v>
      </c>
      <c r="T799">
        <v>383</v>
      </c>
      <c r="U799">
        <v>381</v>
      </c>
      <c r="V799" s="4">
        <f>Tab_SuiviOF[[#This Row],[QTEBL]]*Tab_SuiviOF[[#This Row],[POIDS NET]]</f>
        <v>228.6</v>
      </c>
      <c r="W799" s="4">
        <f>IFERROR(INDEX(Bd_MÉLANGES!$I:$I,MATCH('Bd_FABRICATIONS PF'!$G:$G,Bd_MÉLANGES!$J:$J,0)),0)</f>
        <v>230.3</v>
      </c>
      <c r="X799" s="4">
        <f>IFERROR(INDEX(Bd_MÉLANGES!$K:$K,MATCH(Tab_SuiviOF[[#This Row],[LOT A PRENDRE EN COMPTE]],Bd_MÉLANGES!$J:$J,0)),0)</f>
        <v>230.40999999999994</v>
      </c>
    </row>
    <row r="800" spans="1:24" hidden="1" x14ac:dyDescent="0.2">
      <c r="A800">
        <v>102</v>
      </c>
      <c r="B800">
        <v>5</v>
      </c>
      <c r="C800">
        <v>42406</v>
      </c>
      <c r="D800">
        <v>699171</v>
      </c>
      <c r="E800">
        <v>47176</v>
      </c>
      <c r="F800" t="str">
        <f t="array" ref="F800">INDEX(Bd_VENTILATIONS!$G:$G,MATCH(Tab_SuiviOF[[#This Row],[REFERENCE]]&amp;Tab_SuiviOF[[#This Row],[BLNO]],Bd_VENTILATIONS!$F:$F&amp;Bd_VENTILATIONS!$D:$D,0))</f>
        <v>A115M03-6</v>
      </c>
      <c r="G800" t="str">
        <f>IFERROR(MID(Tab_SuiviOF[[#This Row],[LOT]],1,SEARCH("-",Tab_SuiviOF[[#This Row],[LOT]])-1),Tab_SuiviOF[[#This Row],[LOT]])</f>
        <v>A115M03</v>
      </c>
      <c r="H800" t="s">
        <v>58</v>
      </c>
      <c r="I800" t="str">
        <f>INDEX(Bd_PF!$E:$E,MATCH(Tab_SuiviOF[[#This Row],[REFERENCE]],Bd_PF!$C:$C,0))</f>
        <v>Fonds de veau SANS GLUTAMATE 600G "BRAKE"</v>
      </c>
      <c r="J800" t="str">
        <f>INDEX(Bd_PF!$D:$D,MATCH(Tab_SuiviOF[[#This Row],[REFERENCE]],Bd_PF!$C:$C,0))</f>
        <v>SF01388</v>
      </c>
      <c r="K800" s="4">
        <f>INDEX(Bd_PF!$I:$I,MATCH(Tab_SuiviOF[[#This Row],[REFERENCE]],Bd_PF!$C:$C,0))</f>
        <v>0.6</v>
      </c>
      <c r="L800" t="str">
        <f>INDEX(Bd_PF!$J:$J,MATCH(Tab_SuiviOF[[#This Row],[REFERENCE]],Bd_PF!$C:$C,0))</f>
        <v>Boite plastique</v>
      </c>
      <c r="M800" t="str">
        <f>INDEX(Bd_PF!$K:$K,MATCH(Tab_SuiviOF[[#This Row],[REFERENCE]],Bd_PF!$C:$C,0))</f>
        <v>Produit pesé</v>
      </c>
      <c r="N800" s="3">
        <v>43216</v>
      </c>
      <c r="O800" s="3">
        <v>43216</v>
      </c>
      <c r="P800" s="5">
        <f>YEAR(Tab_SuiviOF[[#This Row],[DATEFINREVISEE]])</f>
        <v>2018</v>
      </c>
      <c r="Q800" s="5">
        <f>MONTH(Tab_SuiviOF[[#This Row],[DATEFINREVISEE]])</f>
        <v>4</v>
      </c>
      <c r="R800" s="5">
        <f>WEEKNUM(Tab_SuiviOF[[#This Row],[DATEFINREVISEE]],21)</f>
        <v>17</v>
      </c>
      <c r="S800">
        <v>1152</v>
      </c>
      <c r="T800">
        <v>1154</v>
      </c>
      <c r="U800">
        <v>1138</v>
      </c>
      <c r="V800" s="4">
        <f>Tab_SuiviOF[[#This Row],[QTEBL]]*Tab_SuiviOF[[#This Row],[POIDS NET]]</f>
        <v>682.8</v>
      </c>
      <c r="W800" s="4">
        <f>IFERROR(INDEX(Bd_MÉLANGES!$I:$I,MATCH('Bd_FABRICATIONS PF'!$G:$G,Bd_MÉLANGES!$J:$J,0)),0)</f>
        <v>692.4</v>
      </c>
      <c r="X800" s="4">
        <f>IFERROR(INDEX(Bd_MÉLANGES!$K:$K,MATCH(Tab_SuiviOF[[#This Row],[LOT A PRENDRE EN COMPTE]],Bd_MÉLANGES!$J:$J,0)),0)</f>
        <v>691.18000000000018</v>
      </c>
    </row>
    <row r="801" spans="1:24" hidden="1" x14ac:dyDescent="0.2">
      <c r="A801">
        <v>102</v>
      </c>
      <c r="B801">
        <v>5</v>
      </c>
      <c r="C801">
        <v>42428</v>
      </c>
      <c r="D801">
        <v>699627</v>
      </c>
      <c r="E801">
        <v>47162</v>
      </c>
      <c r="F801" t="str">
        <f t="array" ref="F801">INDEX(Bd_VENTILATIONS!$G:$G,MATCH(Tab_SuiviOF[[#This Row],[REFERENCE]]&amp;Tab_SuiviOF[[#This Row],[BLNO]],Bd_VENTILATIONS!$F:$F&amp;Bd_VENTILATIONS!$D:$D,0))</f>
        <v>A113M01-8</v>
      </c>
      <c r="G801" t="str">
        <f>IFERROR(MID(Tab_SuiviOF[[#This Row],[LOT]],1,SEARCH("-",Tab_SuiviOF[[#This Row],[LOT]])-1),Tab_SuiviOF[[#This Row],[LOT]])</f>
        <v>A113M01</v>
      </c>
      <c r="H801" t="s">
        <v>829</v>
      </c>
      <c r="I801" t="str">
        <f>INDEX(Bd_PF!$E:$E,MATCH(Tab_SuiviOF[[#This Row],[REFERENCE]],Bd_PF!$C:$C,0))</f>
        <v>Hydrinstant parf.orange avec sucre et édulc stick 30g Tonus line</v>
      </c>
      <c r="J801" t="str">
        <f>INDEX(Bd_PF!$D:$D,MATCH(Tab_SuiviOF[[#This Row],[REFERENCE]],Bd_PF!$C:$C,0))</f>
        <v>SF01298</v>
      </c>
      <c r="K801" s="4">
        <f>INDEX(Bd_PF!$I:$I,MATCH(Tab_SuiviOF[[#This Row],[REFERENCE]],Bd_PF!$C:$C,0))</f>
        <v>0.03</v>
      </c>
      <c r="L801" t="str">
        <f>INDEX(Bd_PF!$J:$J,MATCH(Tab_SuiviOF[[#This Row],[REFERENCE]],Bd_PF!$C:$C,0))</f>
        <v>Stick</v>
      </c>
      <c r="M801" t="str">
        <f>INDEX(Bd_PF!$K:$K,MATCH(Tab_SuiviOF[[#This Row],[REFERENCE]],Bd_PF!$C:$C,0))</f>
        <v>Produit pesé</v>
      </c>
      <c r="N801" s="3">
        <v>43215</v>
      </c>
      <c r="O801" s="3">
        <v>43216</v>
      </c>
      <c r="P801" s="5">
        <f>YEAR(Tab_SuiviOF[[#This Row],[DATEFINREVISEE]])</f>
        <v>2018</v>
      </c>
      <c r="Q801" s="5">
        <f>MONTH(Tab_SuiviOF[[#This Row],[DATEFINREVISEE]])</f>
        <v>4</v>
      </c>
      <c r="R801" s="5">
        <f>WEEKNUM(Tab_SuiviOF[[#This Row],[DATEFINREVISEE]],21)</f>
        <v>17</v>
      </c>
      <c r="S801">
        <v>4300</v>
      </c>
      <c r="T801">
        <v>4343</v>
      </c>
      <c r="U801">
        <v>4185</v>
      </c>
      <c r="V801" s="4">
        <f>Tab_SuiviOF[[#This Row],[QTEBL]]*Tab_SuiviOF[[#This Row],[POIDS NET]]</f>
        <v>125.55</v>
      </c>
      <c r="W801" s="4">
        <f>IFERROR(INDEX(Bd_MÉLANGES!$I:$I,MATCH('Bd_FABRICATIONS PF'!$G:$G,Bd_MÉLANGES!$J:$J,0)),0)</f>
        <v>130.30000000000001</v>
      </c>
      <c r="X801" s="4">
        <f>IFERROR(INDEX(Bd_MÉLANGES!$K:$K,MATCH(Tab_SuiviOF[[#This Row],[LOT A PRENDRE EN COMPTE]],Bd_MÉLANGES!$J:$J,0)),0)</f>
        <v>129.01000000000002</v>
      </c>
    </row>
    <row r="802" spans="1:24" hidden="1" x14ac:dyDescent="0.2">
      <c r="A802">
        <v>102</v>
      </c>
      <c r="B802">
        <v>5</v>
      </c>
      <c r="C802">
        <v>42430</v>
      </c>
      <c r="D802">
        <v>699647</v>
      </c>
      <c r="E802">
        <v>47180</v>
      </c>
      <c r="F802" t="str">
        <f t="array" ref="F802">INDEX(Bd_VENTILATIONS!$G:$G,MATCH(Tab_SuiviOF[[#This Row],[REFERENCE]]&amp;Tab_SuiviOF[[#This Row],[BLNO]],Bd_VENTILATIONS!$F:$F&amp;Bd_VENTILATIONS!$D:$D,0))</f>
        <v>A113M02-8</v>
      </c>
      <c r="G802" t="str">
        <f>IFERROR(MID(Tab_SuiviOF[[#This Row],[LOT]],1,SEARCH("-",Tab_SuiviOF[[#This Row],[LOT]])-1),Tab_SuiviOF[[#This Row],[LOT]])</f>
        <v>A113M02</v>
      </c>
      <c r="H802" t="s">
        <v>823</v>
      </c>
      <c r="I802" t="str">
        <f>INDEX(Bd_PF!$E:$E,MATCH(Tab_SuiviOF[[#This Row],[REFERENCE]],Bd_PF!$C:$C,0))</f>
        <v>Hydrinstant parf. fruits rouges avec sucre et édulc stick 30g Tonus line</v>
      </c>
      <c r="J802" t="str">
        <f>INDEX(Bd_PF!$D:$D,MATCH(Tab_SuiviOF[[#This Row],[REFERENCE]],Bd_PF!$C:$C,0))</f>
        <v>SF01294</v>
      </c>
      <c r="K802" s="4">
        <f>INDEX(Bd_PF!$I:$I,MATCH(Tab_SuiviOF[[#This Row],[REFERENCE]],Bd_PF!$C:$C,0))</f>
        <v>0.03</v>
      </c>
      <c r="L802" t="str">
        <f>INDEX(Bd_PF!$J:$J,MATCH(Tab_SuiviOF[[#This Row],[REFERENCE]],Bd_PF!$C:$C,0))</f>
        <v>Stick</v>
      </c>
      <c r="M802" t="str">
        <f>INDEX(Bd_PF!$K:$K,MATCH(Tab_SuiviOF[[#This Row],[REFERENCE]],Bd_PF!$C:$C,0))</f>
        <v>Produit pesé</v>
      </c>
      <c r="N802" s="3">
        <v>43216</v>
      </c>
      <c r="O802" s="3">
        <v>43216</v>
      </c>
      <c r="P802" s="5">
        <f>YEAR(Tab_SuiviOF[[#This Row],[DATEFINREVISEE]])</f>
        <v>2018</v>
      </c>
      <c r="Q802" s="5">
        <f>MONTH(Tab_SuiviOF[[#This Row],[DATEFINREVISEE]])</f>
        <v>4</v>
      </c>
      <c r="R802" s="5">
        <f>WEEKNUM(Tab_SuiviOF[[#This Row],[DATEFINREVISEE]],21)</f>
        <v>17</v>
      </c>
      <c r="S802">
        <v>4860</v>
      </c>
      <c r="T802">
        <v>4856</v>
      </c>
      <c r="U802">
        <v>4650</v>
      </c>
      <c r="V802" s="4">
        <f>Tab_SuiviOF[[#This Row],[QTEBL]]*Tab_SuiviOF[[#This Row],[POIDS NET]]</f>
        <v>139.5</v>
      </c>
      <c r="W802" s="4">
        <f>IFERROR(INDEX(Bd_MÉLANGES!$I:$I,MATCH('Bd_FABRICATIONS PF'!$G:$G,Bd_MÉLANGES!$J:$J,0)),0)</f>
        <v>145.69999999999999</v>
      </c>
      <c r="X802" s="4">
        <f>IFERROR(INDEX(Bd_MÉLANGES!$K:$K,MATCH(Tab_SuiviOF[[#This Row],[LOT A PRENDRE EN COMPTE]],Bd_MÉLANGES!$J:$J,0)),0)</f>
        <v>145.82</v>
      </c>
    </row>
    <row r="803" spans="1:24" x14ac:dyDescent="0.2">
      <c r="A803">
        <v>102</v>
      </c>
      <c r="B803">
        <v>5</v>
      </c>
      <c r="C803">
        <v>42437</v>
      </c>
      <c r="D803">
        <v>699754</v>
      </c>
      <c r="E803">
        <v>47170</v>
      </c>
      <c r="F803" t="str">
        <f t="array" ref="F803">INDEX(Bd_VENTILATIONS!$G:$G,MATCH(Tab_SuiviOF[[#This Row],[REFERENCE]]&amp;Tab_SuiviOF[[#This Row],[BLNO]],Bd_VENTILATIONS!$F:$F&amp;Bd_VENTILATIONS!$D:$D,0))</f>
        <v>A114M05-2</v>
      </c>
      <c r="G803" t="str">
        <f>IFERROR(MID(Tab_SuiviOF[[#This Row],[LOT]],1,SEARCH("-",Tab_SuiviOF[[#This Row],[LOT]])-1),Tab_SuiviOF[[#This Row],[LOT]])</f>
        <v>A114M05</v>
      </c>
      <c r="H803" t="s">
        <v>265</v>
      </c>
      <c r="I803" t="str">
        <f>INDEX(Bd_PF!$E:$E,MATCH(Tab_SuiviOF[[#This Row],[REFERENCE]],Bd_PF!$C:$C,0))</f>
        <v>Beignets de pomme de terre - Sac 1 kg "Nutrisens Restauration"</v>
      </c>
      <c r="J803" t="str">
        <f>INDEX(Bd_PF!$D:$D,MATCH(Tab_SuiviOF[[#This Row],[REFERENCE]],Bd_PF!$C:$C,0))</f>
        <v>SF01274</v>
      </c>
      <c r="K803" s="4">
        <f>INDEX(Bd_PF!$I:$I,MATCH(Tab_SuiviOF[[#This Row],[REFERENCE]],Bd_PF!$C:$C,0))</f>
        <v>1</v>
      </c>
      <c r="L803" t="str">
        <f>INDEX(Bd_PF!$J:$J,MATCH(Tab_SuiviOF[[#This Row],[REFERENCE]],Bd_PF!$C:$C,0))</f>
        <v>Tecse</v>
      </c>
      <c r="M803" t="str">
        <f>INDEX(Bd_PF!$K:$K,MATCH(Tab_SuiviOF[[#This Row],[REFERENCE]],Bd_PF!$C:$C,0))</f>
        <v>Produit pesé</v>
      </c>
      <c r="N803" s="3">
        <v>43216</v>
      </c>
      <c r="O803" s="3">
        <v>43216</v>
      </c>
      <c r="P803" s="5">
        <f>YEAR(Tab_SuiviOF[[#This Row],[DATEFINREVISEE]])</f>
        <v>2018</v>
      </c>
      <c r="Q803" s="5">
        <f>MONTH(Tab_SuiviOF[[#This Row],[DATEFINREVISEE]])</f>
        <v>4</v>
      </c>
      <c r="R803" s="5">
        <f>WEEKNUM(Tab_SuiviOF[[#This Row],[DATEFINREVISEE]],21)</f>
        <v>17</v>
      </c>
      <c r="S803">
        <v>200</v>
      </c>
      <c r="T803">
        <v>201</v>
      </c>
      <c r="U803">
        <v>200</v>
      </c>
      <c r="V803" s="4">
        <f>Tab_SuiviOF[[#This Row],[QTEBL]]*Tab_SuiviOF[[#This Row],[POIDS NET]]</f>
        <v>200</v>
      </c>
      <c r="W803" s="4">
        <f>IFERROR(INDEX(Bd_MÉLANGES!$I:$I,MATCH('Bd_FABRICATIONS PF'!$G:$G,Bd_MÉLANGES!$J:$J,0)),0)</f>
        <v>201.6</v>
      </c>
      <c r="X803" s="4">
        <f>IFERROR(INDEX(Bd_MÉLANGES!$K:$K,MATCH(Tab_SuiviOF[[#This Row],[LOT A PRENDRE EN COMPTE]],Bd_MÉLANGES!$J:$J,0)),0)</f>
        <v>202</v>
      </c>
    </row>
    <row r="804" spans="1:24" hidden="1" x14ac:dyDescent="0.2">
      <c r="A804">
        <v>102</v>
      </c>
      <c r="B804">
        <v>5</v>
      </c>
      <c r="C804">
        <v>42501</v>
      </c>
      <c r="D804">
        <v>700589</v>
      </c>
      <c r="E804">
        <v>47177</v>
      </c>
      <c r="F804" t="str">
        <f t="array" ref="F804">INDEX(Bd_VENTILATIONS!$G:$G,MATCH(Tab_SuiviOF[[#This Row],[REFERENCE]]&amp;Tab_SuiviOF[[#This Row],[BLNO]],Bd_VENTILATIONS!$F:$F&amp;Bd_VENTILATIONS!$D:$D,0))</f>
        <v>A115R01-5</v>
      </c>
      <c r="G804" t="str">
        <f>IFERROR(MID(Tab_SuiviOF[[#This Row],[LOT]],1,SEARCH("-",Tab_SuiviOF[[#This Row],[LOT]])-1),Tab_SuiviOF[[#This Row],[LOT]])</f>
        <v>A115R01</v>
      </c>
      <c r="H804" t="s">
        <v>2550</v>
      </c>
      <c r="I804" t="str">
        <f>INDEX(Bd_PF!$E:$E,MATCH(Tab_SuiviOF[[#This Row],[REFERENCE]],Bd_PF!$C:$C,0))</f>
        <v>Pro Renfort 3 kg</v>
      </c>
      <c r="J804" t="str">
        <f>INDEX(Bd_PF!$D:$D,MATCH(Tab_SuiviOF[[#This Row],[REFERENCE]],Bd_PF!$C:$C,0))</f>
        <v>XMP674</v>
      </c>
      <c r="K804" s="4">
        <f>INDEX(Bd_PF!$I:$I,MATCH(Tab_SuiviOF[[#This Row],[REFERENCE]],Bd_PF!$C:$C,0))</f>
        <v>3</v>
      </c>
      <c r="L804" t="str">
        <f>INDEX(Bd_PF!$J:$J,MATCH(Tab_SuiviOF[[#This Row],[REFERENCE]],Bd_PF!$C:$C,0))</f>
        <v>Seau</v>
      </c>
      <c r="M804" t="str">
        <f>INDEX(Bd_PF!$K:$K,MATCH(Tab_SuiviOF[[#This Row],[REFERENCE]],Bd_PF!$C:$C,0))</f>
        <v>Reconditionnement</v>
      </c>
      <c r="N804" s="3">
        <v>43216</v>
      </c>
      <c r="O804" s="3">
        <v>43216</v>
      </c>
      <c r="P804" s="5">
        <f>YEAR(Tab_SuiviOF[[#This Row],[DATEFINREVISEE]])</f>
        <v>2018</v>
      </c>
      <c r="Q804" s="5">
        <f>MONTH(Tab_SuiviOF[[#This Row],[DATEFINREVISEE]])</f>
        <v>4</v>
      </c>
      <c r="R804" s="5">
        <f>WEEKNUM(Tab_SuiviOF[[#This Row],[DATEFINREVISEE]],21)</f>
        <v>17</v>
      </c>
      <c r="S804">
        <v>88</v>
      </c>
      <c r="T804">
        <v>88</v>
      </c>
      <c r="U804">
        <v>88</v>
      </c>
      <c r="V804" s="4">
        <f>Tab_SuiviOF[[#This Row],[QTEBL]]*Tab_SuiviOF[[#This Row],[POIDS NET]]</f>
        <v>264</v>
      </c>
      <c r="W804" s="4">
        <f>IFERROR(INDEX(Bd_MÉLANGES!$I:$I,MATCH('Bd_FABRICATIONS PF'!$G:$G,Bd_MÉLANGES!$J:$J,0)),0)</f>
        <v>0</v>
      </c>
      <c r="X804" s="4">
        <f>IFERROR(INDEX(Bd_MÉLANGES!$K:$K,MATCH(Tab_SuiviOF[[#This Row],[LOT A PRENDRE EN COMPTE]],Bd_MÉLANGES!$J:$J,0)),0)</f>
        <v>0</v>
      </c>
    </row>
    <row r="805" spans="1:24" hidden="1" x14ac:dyDescent="0.2">
      <c r="A805">
        <v>102</v>
      </c>
      <c r="B805">
        <v>5</v>
      </c>
      <c r="C805">
        <v>42561</v>
      </c>
      <c r="D805">
        <v>701147</v>
      </c>
      <c r="E805">
        <v>47185</v>
      </c>
      <c r="F805" t="str">
        <f t="array" ref="F805">INDEX(Bd_VENTILATIONS!$G:$G,MATCH(Tab_SuiviOF[[#This Row],[REFERENCE]]&amp;Tab_SuiviOF[[#This Row],[BLNO]],Bd_VENTILATIONS!$F:$F&amp;Bd_VENTILATIONS!$D:$D,0))</f>
        <v>A116R01-6</v>
      </c>
      <c r="G805" t="str">
        <f>IFERROR(MID(Tab_SuiviOF[[#This Row],[LOT]],1,SEARCH("-",Tab_SuiviOF[[#This Row],[LOT]])-1),Tab_SuiviOF[[#This Row],[LOT]])</f>
        <v>A116R01</v>
      </c>
      <c r="H805" t="s">
        <v>42</v>
      </c>
      <c r="I805" t="str">
        <f>INDEX(Bd_PF!$E:$E,MATCH(Tab_SuiviOF[[#This Row],[REFERENCE]],Bd_PF!$C:$C,0))</f>
        <v>Roux blanc - boite 1,5 kg</v>
      </c>
      <c r="J805" t="str">
        <f>INDEX(Bd_PF!$D:$D,MATCH(Tab_SuiviOF[[#This Row],[REFERENCE]],Bd_PF!$C:$C,0))</f>
        <v>SF00843</v>
      </c>
      <c r="K805" s="4">
        <f>INDEX(Bd_PF!$I:$I,MATCH(Tab_SuiviOF[[#This Row],[REFERENCE]],Bd_PF!$C:$C,0))</f>
        <v>1.5</v>
      </c>
      <c r="L805" t="str">
        <f>INDEX(Bd_PF!$J:$J,MATCH(Tab_SuiviOF[[#This Row],[REFERENCE]],Bd_PF!$C:$C,0))</f>
        <v>Boite plastique</v>
      </c>
      <c r="M805" t="str">
        <f>INDEX(Bd_PF!$K:$K,MATCH(Tab_SuiviOF[[#This Row],[REFERENCE]],Bd_PF!$C:$C,0))</f>
        <v>Reconditionnement</v>
      </c>
      <c r="N805" s="3">
        <v>43216</v>
      </c>
      <c r="O805" s="3">
        <v>43216</v>
      </c>
      <c r="P805" s="5">
        <f>YEAR(Tab_SuiviOF[[#This Row],[DATEFINREVISEE]])</f>
        <v>2018</v>
      </c>
      <c r="Q805" s="5">
        <f>MONTH(Tab_SuiviOF[[#This Row],[DATEFINREVISEE]])</f>
        <v>4</v>
      </c>
      <c r="R805" s="5">
        <f>WEEKNUM(Tab_SuiviOF[[#This Row],[DATEFINREVISEE]],21)</f>
        <v>17</v>
      </c>
      <c r="S805">
        <v>400</v>
      </c>
      <c r="T805">
        <v>400</v>
      </c>
      <c r="U805">
        <v>400</v>
      </c>
      <c r="V805" s="4">
        <f>Tab_SuiviOF[[#This Row],[QTEBL]]*Tab_SuiviOF[[#This Row],[POIDS NET]]</f>
        <v>600</v>
      </c>
      <c r="W805" s="4">
        <f>IFERROR(INDEX(Bd_MÉLANGES!$I:$I,MATCH('Bd_FABRICATIONS PF'!$G:$G,Bd_MÉLANGES!$J:$J,0)),0)</f>
        <v>0</v>
      </c>
      <c r="X805" s="4">
        <f>IFERROR(INDEX(Bd_MÉLANGES!$K:$K,MATCH(Tab_SuiviOF[[#This Row],[LOT A PRENDRE EN COMPTE]],Bd_MÉLANGES!$J:$J,0)),0)</f>
        <v>0</v>
      </c>
    </row>
    <row r="806" spans="1:24" hidden="1" x14ac:dyDescent="0.2">
      <c r="A806">
        <v>102</v>
      </c>
      <c r="B806">
        <v>5</v>
      </c>
      <c r="C806">
        <v>42562</v>
      </c>
      <c r="D806">
        <v>701155</v>
      </c>
      <c r="E806">
        <v>47184</v>
      </c>
      <c r="F806" t="str">
        <f t="array" ref="F806">INDEX(Bd_VENTILATIONS!$G:$G,MATCH(Tab_SuiviOF[[#This Row],[REFERENCE]]&amp;Tab_SuiviOF[[#This Row],[BLNO]],Bd_VENTILATIONS!$F:$F&amp;Bd_VENTILATIONS!$D:$D,0))</f>
        <v>A116R02-6</v>
      </c>
      <c r="G806" t="str">
        <f>IFERROR(MID(Tab_SuiviOF[[#This Row],[LOT]],1,SEARCH("-",Tab_SuiviOF[[#This Row],[LOT]])-1),Tab_SuiviOF[[#This Row],[LOT]])</f>
        <v>A116R02</v>
      </c>
      <c r="H806" t="s">
        <v>42</v>
      </c>
      <c r="I806" t="str">
        <f>INDEX(Bd_PF!$E:$E,MATCH(Tab_SuiviOF[[#This Row],[REFERENCE]],Bd_PF!$C:$C,0))</f>
        <v>Roux blanc - boite 1,5 kg</v>
      </c>
      <c r="J806" t="str">
        <f>INDEX(Bd_PF!$D:$D,MATCH(Tab_SuiviOF[[#This Row],[REFERENCE]],Bd_PF!$C:$C,0))</f>
        <v>SF00843</v>
      </c>
      <c r="K806" s="4">
        <f>INDEX(Bd_PF!$I:$I,MATCH(Tab_SuiviOF[[#This Row],[REFERENCE]],Bd_PF!$C:$C,0))</f>
        <v>1.5</v>
      </c>
      <c r="L806" t="str">
        <f>INDEX(Bd_PF!$J:$J,MATCH(Tab_SuiviOF[[#This Row],[REFERENCE]],Bd_PF!$C:$C,0))</f>
        <v>Boite plastique</v>
      </c>
      <c r="M806" t="str">
        <f>INDEX(Bd_PF!$K:$K,MATCH(Tab_SuiviOF[[#This Row],[REFERENCE]],Bd_PF!$C:$C,0))</f>
        <v>Reconditionnement</v>
      </c>
      <c r="N806" s="3">
        <v>43216</v>
      </c>
      <c r="O806" s="3">
        <v>43216</v>
      </c>
      <c r="P806" s="5">
        <f>YEAR(Tab_SuiviOF[[#This Row],[DATEFINREVISEE]])</f>
        <v>2018</v>
      </c>
      <c r="Q806" s="5">
        <f>MONTH(Tab_SuiviOF[[#This Row],[DATEFINREVISEE]])</f>
        <v>4</v>
      </c>
      <c r="R806" s="5">
        <f>WEEKNUM(Tab_SuiviOF[[#This Row],[DATEFINREVISEE]],21)</f>
        <v>17</v>
      </c>
      <c r="S806">
        <v>32</v>
      </c>
      <c r="T806">
        <v>32</v>
      </c>
      <c r="U806">
        <v>32</v>
      </c>
      <c r="V806" s="4">
        <f>Tab_SuiviOF[[#This Row],[QTEBL]]*Tab_SuiviOF[[#This Row],[POIDS NET]]</f>
        <v>48</v>
      </c>
      <c r="W806" s="4">
        <f>IFERROR(INDEX(Bd_MÉLANGES!$I:$I,MATCH('Bd_FABRICATIONS PF'!$G:$G,Bd_MÉLANGES!$J:$J,0)),0)</f>
        <v>0</v>
      </c>
      <c r="X806" s="4">
        <f>IFERROR(INDEX(Bd_MÉLANGES!$K:$K,MATCH(Tab_SuiviOF[[#This Row],[LOT A PRENDRE EN COMPTE]],Bd_MÉLANGES!$J:$J,0)),0)</f>
        <v>0</v>
      </c>
    </row>
    <row r="807" spans="1:24" hidden="1" x14ac:dyDescent="0.2">
      <c r="A807">
        <v>102</v>
      </c>
      <c r="B807">
        <v>5</v>
      </c>
      <c r="C807">
        <v>42566</v>
      </c>
      <c r="D807">
        <v>701204</v>
      </c>
      <c r="E807">
        <v>47183</v>
      </c>
      <c r="F807" t="str">
        <f t="array" ref="F807">INDEX(Bd_VENTILATIONS!$G:$G,MATCH(Tab_SuiviOF[[#This Row],[REFERENCE]]&amp;Tab_SuiviOF[[#This Row],[BLNO]],Bd_VENTILATIONS!$F:$F&amp;Bd_VENTILATIONS!$D:$D,0))</f>
        <v>AS17PU04-7</v>
      </c>
      <c r="G807" t="str">
        <f>IFERROR(MID(Tab_SuiviOF[[#This Row],[LOT]],1,SEARCH("-",Tab_SuiviOF[[#This Row],[LOT]])-1),Tab_SuiviOF[[#This Row],[LOT]])</f>
        <v>AS17PU04</v>
      </c>
      <c r="H807" t="s">
        <v>298</v>
      </c>
      <c r="I807" t="str">
        <f>INDEX(Bd_PF!$E:$E,MATCH(Tab_SuiviOF[[#This Row],[REFERENCE]],Bd_PF!$C:$C,0))</f>
        <v>Purée du Chef pauvre en sodium sac 5 kg</v>
      </c>
      <c r="J807" t="str">
        <f>INDEX(Bd_PF!$D:$D,MATCH(Tab_SuiviOF[[#This Row],[REFERENCE]],Bd_PF!$C:$C,0))</f>
        <v>SF01356</v>
      </c>
      <c r="K807" s="4">
        <f>INDEX(Bd_PF!$I:$I,MATCH(Tab_SuiviOF[[#This Row],[REFERENCE]],Bd_PF!$C:$C,0))</f>
        <v>5</v>
      </c>
      <c r="L807" t="str">
        <f>INDEX(Bd_PF!$J:$J,MATCH(Tab_SuiviOF[[#This Row],[REFERENCE]],Bd_PF!$C:$C,0))</f>
        <v>Purée</v>
      </c>
      <c r="M807" t="str">
        <f>INDEX(Bd_PF!$K:$K,MATCH(Tab_SuiviOF[[#This Row],[REFERENCE]],Bd_PF!$C:$C,0))</f>
        <v>Purée</v>
      </c>
      <c r="N807" s="3">
        <v>43216</v>
      </c>
      <c r="O807" s="3">
        <v>43216</v>
      </c>
      <c r="P807" s="5">
        <f>YEAR(Tab_SuiviOF[[#This Row],[DATEFINREVISEE]])</f>
        <v>2018</v>
      </c>
      <c r="Q807" s="5">
        <f>MONTH(Tab_SuiviOF[[#This Row],[DATEFINREVISEE]])</f>
        <v>4</v>
      </c>
      <c r="R807" s="5">
        <f>WEEKNUM(Tab_SuiviOF[[#This Row],[DATEFINREVISEE]],21)</f>
        <v>17</v>
      </c>
      <c r="S807">
        <v>1020</v>
      </c>
      <c r="T807">
        <v>1020</v>
      </c>
      <c r="U807">
        <v>1017</v>
      </c>
      <c r="V807" s="4">
        <f>Tab_SuiviOF[[#This Row],[QTEBL]]*Tab_SuiviOF[[#This Row],[POIDS NET]]</f>
        <v>5085</v>
      </c>
      <c r="W807" s="4">
        <f>IFERROR(INDEX(Bd_MÉLANGES!$I:$I,MATCH('Bd_FABRICATIONS PF'!$G:$G,Bd_MÉLANGES!$J:$J,0)),0)</f>
        <v>0</v>
      </c>
      <c r="X807" s="4">
        <f>IFERROR(INDEX(Bd_MÉLANGES!$K:$K,MATCH(Tab_SuiviOF[[#This Row],[LOT A PRENDRE EN COMPTE]],Bd_MÉLANGES!$J:$J,0)),0)</f>
        <v>0</v>
      </c>
    </row>
    <row r="808" spans="1:24" hidden="1" x14ac:dyDescent="0.2">
      <c r="A808">
        <v>102</v>
      </c>
      <c r="B808">
        <v>5</v>
      </c>
      <c r="C808">
        <v>42570</v>
      </c>
      <c r="D808">
        <v>701263</v>
      </c>
      <c r="E808">
        <v>47191</v>
      </c>
      <c r="F808" t="str">
        <f t="array" ref="F808">INDEX(Bd_VENTILATIONS!$G:$G,MATCH(Tab_SuiviOF[[#This Row],[REFERENCE]]&amp;Tab_SuiviOF[[#This Row],[BLNO]],Bd_VENTILATIONS!$F:$F&amp;Bd_VENTILATIONS!$D:$D,0))</f>
        <v>AS17PU04-7</v>
      </c>
      <c r="G808" t="str">
        <f>IFERROR(MID(Tab_SuiviOF[[#This Row],[LOT]],1,SEARCH("-",Tab_SuiviOF[[#This Row],[LOT]])-1),Tab_SuiviOF[[#This Row],[LOT]])</f>
        <v>AS17PU04</v>
      </c>
      <c r="H808" t="s">
        <v>298</v>
      </c>
      <c r="I808" t="str">
        <f>INDEX(Bd_PF!$E:$E,MATCH(Tab_SuiviOF[[#This Row],[REFERENCE]],Bd_PF!$C:$C,0))</f>
        <v>Purée du Chef pauvre en sodium sac 5 kg</v>
      </c>
      <c r="J808" t="str">
        <f>INDEX(Bd_PF!$D:$D,MATCH(Tab_SuiviOF[[#This Row],[REFERENCE]],Bd_PF!$C:$C,0))</f>
        <v>SF01356</v>
      </c>
      <c r="K808" s="4">
        <f>INDEX(Bd_PF!$I:$I,MATCH(Tab_SuiviOF[[#This Row],[REFERENCE]],Bd_PF!$C:$C,0))</f>
        <v>5</v>
      </c>
      <c r="L808" t="str">
        <f>INDEX(Bd_PF!$J:$J,MATCH(Tab_SuiviOF[[#This Row],[REFERENCE]],Bd_PF!$C:$C,0))</f>
        <v>Purée</v>
      </c>
      <c r="M808" t="str">
        <f>INDEX(Bd_PF!$K:$K,MATCH(Tab_SuiviOF[[#This Row],[REFERENCE]],Bd_PF!$C:$C,0))</f>
        <v>Purée</v>
      </c>
      <c r="N808" s="3">
        <v>43217</v>
      </c>
      <c r="O808" s="3">
        <v>43217</v>
      </c>
      <c r="P808" s="5">
        <f>YEAR(Tab_SuiviOF[[#This Row],[DATEFINREVISEE]])</f>
        <v>2018</v>
      </c>
      <c r="Q808" s="5">
        <f>MONTH(Tab_SuiviOF[[#This Row],[DATEFINREVISEE]])</f>
        <v>4</v>
      </c>
      <c r="R808" s="5">
        <f>WEEKNUM(Tab_SuiviOF[[#This Row],[DATEFINREVISEE]],21)</f>
        <v>17</v>
      </c>
      <c r="S808">
        <v>420</v>
      </c>
      <c r="T808">
        <v>420</v>
      </c>
      <c r="U808">
        <v>419</v>
      </c>
      <c r="V808" s="4">
        <f>Tab_SuiviOF[[#This Row],[QTEBL]]*Tab_SuiviOF[[#This Row],[POIDS NET]]</f>
        <v>2095</v>
      </c>
      <c r="W808" s="4">
        <f>IFERROR(INDEX(Bd_MÉLANGES!$I:$I,MATCH('Bd_FABRICATIONS PF'!$G:$G,Bd_MÉLANGES!$J:$J,0)),0)</f>
        <v>0</v>
      </c>
      <c r="X808" s="4">
        <f>IFERROR(INDEX(Bd_MÉLANGES!$K:$K,MATCH(Tab_SuiviOF[[#This Row],[LOT A PRENDRE EN COMPTE]],Bd_MÉLANGES!$J:$J,0)),0)</f>
        <v>0</v>
      </c>
    </row>
    <row r="809" spans="1:24" hidden="1" x14ac:dyDescent="0.2">
      <c r="A809">
        <v>102</v>
      </c>
      <c r="B809">
        <v>5</v>
      </c>
      <c r="C809">
        <v>42451</v>
      </c>
      <c r="D809">
        <v>699905</v>
      </c>
      <c r="E809">
        <v>47209</v>
      </c>
      <c r="F809" t="str">
        <f t="array" ref="F809">INDEX(Bd_VENTILATIONS!$G:$G,MATCH(Tab_SuiviOF[[#This Row],[REFERENCE]]&amp;Tab_SuiviOF[[#This Row],[BLNO]],Bd_VENTILATIONS!$F:$F&amp;Bd_VENTILATIONS!$D:$D,0))</f>
        <v>A116M07-1</v>
      </c>
      <c r="G809" t="str">
        <f>IFERROR(MID(Tab_SuiviOF[[#This Row],[LOT]],1,SEARCH("-",Tab_SuiviOF[[#This Row],[LOT]])-1),Tab_SuiviOF[[#This Row],[LOT]])</f>
        <v>A116M07</v>
      </c>
      <c r="H809" t="s">
        <v>924</v>
      </c>
      <c r="I809" t="str">
        <f>INDEX(Bd_PF!$E:$E,MATCH(Tab_SuiviOF[[#This Row],[REFERENCE]],Bd_PF!$C:$C,0))</f>
        <v>Transimix bte 500g "TOL"</v>
      </c>
      <c r="J809" t="str">
        <f>INDEX(Bd_PF!$D:$D,MATCH(Tab_SuiviOF[[#This Row],[REFERENCE]],Bd_PF!$C:$C,0))</f>
        <v>SF00148</v>
      </c>
      <c r="K809" s="4">
        <f>INDEX(Bd_PF!$I:$I,MATCH(Tab_SuiviOF[[#This Row],[REFERENCE]],Bd_PF!$C:$C,0))</f>
        <v>0.5</v>
      </c>
      <c r="L809" t="str">
        <f>INDEX(Bd_PF!$J:$J,MATCH(Tab_SuiviOF[[#This Row],[REFERENCE]],Bd_PF!$C:$C,0))</f>
        <v>OTS</v>
      </c>
      <c r="M809" t="str">
        <f>INDEX(Bd_PF!$K:$K,MATCH(Tab_SuiviOF[[#This Row],[REFERENCE]],Bd_PF!$C:$C,0))</f>
        <v>Produit pesé</v>
      </c>
      <c r="N809" s="3">
        <v>43220</v>
      </c>
      <c r="O809" s="3">
        <v>43220</v>
      </c>
      <c r="P809" s="5">
        <f>YEAR(Tab_SuiviOF[[#This Row],[DATEFINREVISEE]])</f>
        <v>2018</v>
      </c>
      <c r="Q809" s="5">
        <f>MONTH(Tab_SuiviOF[[#This Row],[DATEFINREVISEE]])</f>
        <v>4</v>
      </c>
      <c r="R809" s="5">
        <f>WEEKNUM(Tab_SuiviOF[[#This Row],[DATEFINREVISEE]],21)</f>
        <v>18</v>
      </c>
      <c r="S809">
        <v>324</v>
      </c>
      <c r="T809">
        <v>322</v>
      </c>
      <c r="U809">
        <v>319</v>
      </c>
      <c r="V809" s="4">
        <f>Tab_SuiviOF[[#This Row],[QTEBL]]*Tab_SuiviOF[[#This Row],[POIDS NET]]</f>
        <v>159.5</v>
      </c>
      <c r="W809" s="4">
        <f>IFERROR(INDEX(Bd_MÉLANGES!$I:$I,MATCH('Bd_FABRICATIONS PF'!$G:$G,Bd_MÉLANGES!$J:$J,0)),0)</f>
        <v>161.1</v>
      </c>
      <c r="X809" s="4">
        <f>IFERROR(INDEX(Bd_MÉLANGES!$K:$K,MATCH(Tab_SuiviOF[[#This Row],[LOT A PRENDRE EN COMPTE]],Bd_MÉLANGES!$J:$J,0)),0)</f>
        <v>162</v>
      </c>
    </row>
    <row r="810" spans="1:24" hidden="1" x14ac:dyDescent="0.2">
      <c r="A810">
        <v>102</v>
      </c>
      <c r="B810">
        <v>5</v>
      </c>
      <c r="C810">
        <v>42453</v>
      </c>
      <c r="D810">
        <v>699915</v>
      </c>
      <c r="E810">
        <v>47211</v>
      </c>
      <c r="F810" t="str">
        <f t="array" ref="F810">INDEX(Bd_VENTILATIONS!$G:$G,MATCH(Tab_SuiviOF[[#This Row],[REFERENCE]]&amp;Tab_SuiviOF[[#This Row],[BLNO]],Bd_VENTILATIONS!$F:$F&amp;Bd_VENTILATIONS!$D:$D,0))</f>
        <v>A116M08-1</v>
      </c>
      <c r="G810" t="str">
        <f>IFERROR(MID(Tab_SuiviOF[[#This Row],[LOT]],1,SEARCH("-",Tab_SuiviOF[[#This Row],[LOT]])-1),Tab_SuiviOF[[#This Row],[LOT]])</f>
        <v>A116M08</v>
      </c>
      <c r="H810" t="s">
        <v>975</v>
      </c>
      <c r="I810" t="str">
        <f>INDEX(Bd_PF!$E:$E,MATCH(Tab_SuiviOF[[#This Row],[REFERENCE]],Bd_PF!$C:$C,0))</f>
        <v>Eau gélifiée parfum thé pêche sucré boite 800 g "Tonus Line"</v>
      </c>
      <c r="J810" t="str">
        <f>INDEX(Bd_PF!$D:$D,MATCH(Tab_SuiviOF[[#This Row],[REFERENCE]],Bd_PF!$C:$C,0))</f>
        <v>SF00721</v>
      </c>
      <c r="K810" s="4">
        <f>INDEX(Bd_PF!$I:$I,MATCH(Tab_SuiviOF[[#This Row],[REFERENCE]],Bd_PF!$C:$C,0))</f>
        <v>0.8</v>
      </c>
      <c r="L810" t="str">
        <f>INDEX(Bd_PF!$J:$J,MATCH(Tab_SuiviOF[[#This Row],[REFERENCE]],Bd_PF!$C:$C,0))</f>
        <v>OTS</v>
      </c>
      <c r="M810" t="str">
        <f>INDEX(Bd_PF!$K:$K,MATCH(Tab_SuiviOF[[#This Row],[REFERENCE]],Bd_PF!$C:$C,0))</f>
        <v>Produit pesé</v>
      </c>
      <c r="N810" s="3">
        <v>43220</v>
      </c>
      <c r="O810" s="3">
        <v>43220</v>
      </c>
      <c r="P810" s="5">
        <f>YEAR(Tab_SuiviOF[[#This Row],[DATEFINREVISEE]])</f>
        <v>2018</v>
      </c>
      <c r="Q810" s="5">
        <f>MONTH(Tab_SuiviOF[[#This Row],[DATEFINREVISEE]])</f>
        <v>4</v>
      </c>
      <c r="R810" s="5">
        <f>WEEKNUM(Tab_SuiviOF[[#This Row],[DATEFINREVISEE]],21)</f>
        <v>18</v>
      </c>
      <c r="S810">
        <v>324</v>
      </c>
      <c r="T810">
        <v>323</v>
      </c>
      <c r="U810">
        <v>323</v>
      </c>
      <c r="V810" s="4">
        <f>Tab_SuiviOF[[#This Row],[QTEBL]]*Tab_SuiviOF[[#This Row],[POIDS NET]]</f>
        <v>258.40000000000003</v>
      </c>
      <c r="W810" s="4">
        <f>IFERROR(INDEX(Bd_MÉLANGES!$I:$I,MATCH('Bd_FABRICATIONS PF'!$G:$G,Bd_MÉLANGES!$J:$J,0)),0)</f>
        <v>258.89999999999998</v>
      </c>
      <c r="X810" s="4">
        <f>IFERROR(INDEX(Bd_MÉLANGES!$K:$K,MATCH(Tab_SuiviOF[[#This Row],[LOT A PRENDRE EN COMPTE]],Bd_MÉLANGES!$J:$J,0)),0)</f>
        <v>260</v>
      </c>
    </row>
    <row r="811" spans="1:24" hidden="1" x14ac:dyDescent="0.2">
      <c r="A811">
        <v>102</v>
      </c>
      <c r="B811">
        <v>5</v>
      </c>
      <c r="C811">
        <v>42464</v>
      </c>
      <c r="D811">
        <v>699984</v>
      </c>
      <c r="E811">
        <v>47202</v>
      </c>
      <c r="F811" t="str">
        <f t="array" ref="F811">INDEX(Bd_VENTILATIONS!$G:$G,MATCH(Tab_SuiviOF[[#This Row],[REFERENCE]]&amp;Tab_SuiviOF[[#This Row],[BLNO]],Bd_VENTILATIONS!$F:$F&amp;Bd_VENTILATIONS!$D:$D,0))</f>
        <v>A117MR02-3</v>
      </c>
      <c r="G811" t="str">
        <f>IFERROR(MID(Tab_SuiviOF[[#This Row],[LOT]],1,SEARCH("-",Tab_SuiviOF[[#This Row],[LOT]])-1),Tab_SuiviOF[[#This Row],[LOT]])</f>
        <v>A117MR02</v>
      </c>
      <c r="H811" t="s">
        <v>1126</v>
      </c>
      <c r="I811" t="str">
        <f>INDEX(Bd_PF!$E:$E,MATCH(Tab_SuiviOF[[#This Row],[REFERENCE]],Bd_PF!$C:$C,0))</f>
        <v>Eau gélifiée parfum orange édulcoré sachet 25 g "Tonus Line"</v>
      </c>
      <c r="J811" t="str">
        <f>INDEX(Bd_PF!$D:$D,MATCH(Tab_SuiviOF[[#This Row],[REFERENCE]],Bd_PF!$C:$C,0))</f>
        <v>SF00726</v>
      </c>
      <c r="K811" s="4">
        <f>INDEX(Bd_PF!$I:$I,MATCH(Tab_SuiviOF[[#This Row],[REFERENCE]],Bd_PF!$C:$C,0))</f>
        <v>2.5000000000000001E-2</v>
      </c>
      <c r="L811" t="str">
        <f>INDEX(Bd_PF!$J:$J,MATCH(Tab_SuiviOF[[#This Row],[REFERENCE]],Bd_PF!$C:$C,0))</f>
        <v>Rovema</v>
      </c>
      <c r="M811" t="str">
        <f>INDEX(Bd_PF!$K:$K,MATCH(Tab_SuiviOF[[#This Row],[REFERENCE]],Bd_PF!$C:$C,0))</f>
        <v>Produit pesé</v>
      </c>
      <c r="N811" s="3">
        <v>43220</v>
      </c>
      <c r="O811" s="3">
        <v>43220</v>
      </c>
      <c r="P811" s="5">
        <f>YEAR(Tab_SuiviOF[[#This Row],[DATEFINREVISEE]])</f>
        <v>2018</v>
      </c>
      <c r="Q811" s="5">
        <f>MONTH(Tab_SuiviOF[[#This Row],[DATEFINREVISEE]])</f>
        <v>4</v>
      </c>
      <c r="R811" s="5">
        <f>WEEKNUM(Tab_SuiviOF[[#This Row],[DATEFINREVISEE]],21)</f>
        <v>18</v>
      </c>
      <c r="S811">
        <v>6384</v>
      </c>
      <c r="T811">
        <v>5196</v>
      </c>
      <c r="U811">
        <v>4916</v>
      </c>
      <c r="V811" s="4">
        <f>Tab_SuiviOF[[#This Row],[QTEBL]]*Tab_SuiviOF[[#This Row],[POIDS NET]]</f>
        <v>122.9</v>
      </c>
      <c r="W811" s="4">
        <v>129.9</v>
      </c>
      <c r="X811" s="4">
        <v>130</v>
      </c>
    </row>
    <row r="812" spans="1:24" hidden="1" x14ac:dyDescent="0.2">
      <c r="A812">
        <v>102</v>
      </c>
      <c r="B812">
        <v>5</v>
      </c>
      <c r="C812">
        <v>42466</v>
      </c>
      <c r="D812">
        <v>700000</v>
      </c>
      <c r="E812">
        <v>47210</v>
      </c>
      <c r="F812" t="str">
        <f t="array" ref="F812">INDEX(Bd_VENTILATIONS!$G:$G,MATCH(Tab_SuiviOF[[#This Row],[REFERENCE]]&amp;Tab_SuiviOF[[#This Row],[BLNO]],Bd_VENTILATIONS!$F:$F&amp;Bd_VENTILATIONS!$D:$D,0))</f>
        <v>A117M06-3</v>
      </c>
      <c r="G812" t="str">
        <f>IFERROR(MID(Tab_SuiviOF[[#This Row],[LOT]],1,SEARCH("-",Tab_SuiviOF[[#This Row],[LOT]])-1),Tab_SuiviOF[[#This Row],[LOT]])</f>
        <v>A117M06</v>
      </c>
      <c r="H812" t="s">
        <v>281</v>
      </c>
      <c r="I812" t="str">
        <f>INDEX(Bd_PF!$E:$E,MATCH(Tab_SuiviOF[[#This Row],[REFERENCE]],Bd_PF!$C:$C,0))</f>
        <v>Déjeuner cacao edulcoré riche en fibre</v>
      </c>
      <c r="J812" t="str">
        <f>INDEX(Bd_PF!$D:$D,MATCH(Tab_SuiviOF[[#This Row],[REFERENCE]],Bd_PF!$C:$C,0))</f>
        <v>SF01289</v>
      </c>
      <c r="K812" s="4">
        <f>INDEX(Bd_PF!$I:$I,MATCH(Tab_SuiviOF[[#This Row],[REFERENCE]],Bd_PF!$C:$C,0))</f>
        <v>1.2E-2</v>
      </c>
      <c r="L812" t="str">
        <f>INDEX(Bd_PF!$J:$J,MATCH(Tab_SuiviOF[[#This Row],[REFERENCE]],Bd_PF!$C:$C,0))</f>
        <v>Rovema</v>
      </c>
      <c r="M812" t="str">
        <f>INDEX(Bd_PF!$K:$K,MATCH(Tab_SuiviOF[[#This Row],[REFERENCE]],Bd_PF!$C:$C,0))</f>
        <v>Produit pesé</v>
      </c>
      <c r="N812" s="3">
        <v>43220</v>
      </c>
      <c r="O812" s="3">
        <v>43220</v>
      </c>
      <c r="P812" s="5">
        <f>YEAR(Tab_SuiviOF[[#This Row],[DATEFINREVISEE]])</f>
        <v>2018</v>
      </c>
      <c r="Q812" s="5">
        <f>MONTH(Tab_SuiviOF[[#This Row],[DATEFINREVISEE]])</f>
        <v>4</v>
      </c>
      <c r="R812" s="5">
        <f>WEEKNUM(Tab_SuiviOF[[#This Row],[DATEFINREVISEE]],21)</f>
        <v>18</v>
      </c>
      <c r="S812">
        <v>10000</v>
      </c>
      <c r="T812">
        <v>10066</v>
      </c>
      <c r="U812">
        <v>8960</v>
      </c>
      <c r="V812" s="4">
        <f>Tab_SuiviOF[[#This Row],[QTEBL]]*Tab_SuiviOF[[#This Row],[POIDS NET]]</f>
        <v>107.52</v>
      </c>
      <c r="W812" s="4">
        <f>IFERROR(INDEX(Bd_MÉLANGES!$I:$I,MATCH('Bd_FABRICATIONS PF'!$G:$G,Bd_MÉLANGES!$J:$J,0)),0)</f>
        <v>120.8</v>
      </c>
      <c r="X812" s="4">
        <f>IFERROR(INDEX(Bd_MÉLANGES!$K:$K,MATCH(Tab_SuiviOF[[#This Row],[LOT A PRENDRE EN COMPTE]],Bd_MÉLANGES!$J:$J,0)),0)</f>
        <v>119.99999999999999</v>
      </c>
    </row>
    <row r="813" spans="1:24" hidden="1" x14ac:dyDescent="0.2">
      <c r="A813">
        <v>102</v>
      </c>
      <c r="B813">
        <v>5</v>
      </c>
      <c r="C813">
        <v>42563</v>
      </c>
      <c r="D813">
        <v>701177</v>
      </c>
      <c r="E813">
        <v>47201</v>
      </c>
      <c r="F813" t="str">
        <f t="array" ref="F813">INDEX(Bd_VENTILATIONS!$G:$G,MATCH(Tab_SuiviOF[[#This Row],[REFERENCE]]&amp;Tab_SuiviOF[[#This Row],[BLNO]],Bd_VENTILATIONS!$F:$F&amp;Bd_VENTILATIONS!$D:$D,0))</f>
        <v>A109M04-1</v>
      </c>
      <c r="G813" t="str">
        <f>IFERROR(MID(Tab_SuiviOF[[#This Row],[LOT]],1,SEARCH("-",Tab_SuiviOF[[#This Row],[LOT]])-1),Tab_SuiviOF[[#This Row],[LOT]])</f>
        <v>A109M04</v>
      </c>
      <c r="H813" t="s">
        <v>915</v>
      </c>
      <c r="I813" t="str">
        <f>INDEX(Bd_PF!$E:$E,MATCH(Tab_SuiviOF[[#This Row],[REFERENCE]],Bd_PF!$C:$C,0))</f>
        <v>Gel Ami bte 0.800 kg "TOL"</v>
      </c>
      <c r="J813" t="str">
        <f>INDEX(Bd_PF!$D:$D,MATCH(Tab_SuiviOF[[#This Row],[REFERENCE]],Bd_PF!$C:$C,0))</f>
        <v>SF01122</v>
      </c>
      <c r="K813" s="4">
        <f>INDEX(Bd_PF!$I:$I,MATCH(Tab_SuiviOF[[#This Row],[REFERENCE]],Bd_PF!$C:$C,0))</f>
        <v>0.8</v>
      </c>
      <c r="L813" t="str">
        <f>INDEX(Bd_PF!$J:$J,MATCH(Tab_SuiviOF[[#This Row],[REFERENCE]],Bd_PF!$C:$C,0))</f>
        <v>OTS</v>
      </c>
      <c r="M813" t="str">
        <f>INDEX(Bd_PF!$K:$K,MATCH(Tab_SuiviOF[[#This Row],[REFERENCE]],Bd_PF!$C:$C,0))</f>
        <v>Produit pesé</v>
      </c>
      <c r="N813" s="3">
        <v>43220</v>
      </c>
      <c r="O813" s="3">
        <v>43220</v>
      </c>
      <c r="P813" s="5">
        <f>YEAR(Tab_SuiviOF[[#This Row],[DATEFINREVISEE]])</f>
        <v>2018</v>
      </c>
      <c r="Q813" s="5">
        <f>MONTH(Tab_SuiviOF[[#This Row],[DATEFINREVISEE]])</f>
        <v>4</v>
      </c>
      <c r="R813" s="5">
        <f>WEEKNUM(Tab_SuiviOF[[#This Row],[DATEFINREVISEE]],21)</f>
        <v>18</v>
      </c>
      <c r="S813">
        <v>525</v>
      </c>
      <c r="T813">
        <v>525</v>
      </c>
      <c r="U813">
        <v>525</v>
      </c>
      <c r="V813" s="4">
        <f>Tab_SuiviOF[[#This Row],[QTEBL]]*Tab_SuiviOF[[#This Row],[POIDS NET]]</f>
        <v>420</v>
      </c>
      <c r="W813" s="4">
        <f>IFERROR(INDEX(Bd_MÉLANGES!$I:$I,MATCH('Bd_FABRICATIONS PF'!$G:$G,Bd_MÉLANGES!$J:$J,0)),0)</f>
        <v>420.5</v>
      </c>
      <c r="X813" s="4">
        <f>IFERROR(INDEX(Bd_MÉLANGES!$K:$K,MATCH(Tab_SuiviOF[[#This Row],[LOT A PRENDRE EN COMPTE]],Bd_MÉLANGES!$J:$J,0)),0)</f>
        <v>423</v>
      </c>
    </row>
    <row r="814" spans="1:24" hidden="1" x14ac:dyDescent="0.2">
      <c r="A814">
        <v>102</v>
      </c>
      <c r="B814">
        <v>5</v>
      </c>
      <c r="C814">
        <v>42564</v>
      </c>
      <c r="D814">
        <v>701184</v>
      </c>
      <c r="E814">
        <v>47205</v>
      </c>
      <c r="F814" t="str">
        <f t="array" ref="F814">INDEX(Bd_VENTILATIONS!$G:$G,MATCH(Tab_SuiviOF[[#This Row],[REFERENCE]]&amp;Tab_SuiviOF[[#This Row],[BLNO]],Bd_VENTILATIONS!$F:$F&amp;Bd_VENTILATIONS!$D:$D,0))</f>
        <v>A109M05-1</v>
      </c>
      <c r="G814" t="str">
        <f>IFERROR(MID(Tab_SuiviOF[[#This Row],[LOT]],1,SEARCH("-",Tab_SuiviOF[[#This Row],[LOT]])-1),Tab_SuiviOF[[#This Row],[LOT]])</f>
        <v>A109M05</v>
      </c>
      <c r="H814" t="s">
        <v>915</v>
      </c>
      <c r="I814" t="str">
        <f>INDEX(Bd_PF!$E:$E,MATCH(Tab_SuiviOF[[#This Row],[REFERENCE]],Bd_PF!$C:$C,0))</f>
        <v>Gel Ami bte 0.800 kg "TOL"</v>
      </c>
      <c r="J814" t="str">
        <f>INDEX(Bd_PF!$D:$D,MATCH(Tab_SuiviOF[[#This Row],[REFERENCE]],Bd_PF!$C:$C,0))</f>
        <v>SF01122</v>
      </c>
      <c r="K814" s="4">
        <f>INDEX(Bd_PF!$I:$I,MATCH(Tab_SuiviOF[[#This Row],[REFERENCE]],Bd_PF!$C:$C,0))</f>
        <v>0.8</v>
      </c>
      <c r="L814" t="str">
        <f>INDEX(Bd_PF!$J:$J,MATCH(Tab_SuiviOF[[#This Row],[REFERENCE]],Bd_PF!$C:$C,0))</f>
        <v>OTS</v>
      </c>
      <c r="M814" t="str">
        <f>INDEX(Bd_PF!$K:$K,MATCH(Tab_SuiviOF[[#This Row],[REFERENCE]],Bd_PF!$C:$C,0))</f>
        <v>Produit pesé</v>
      </c>
      <c r="N814" s="3">
        <v>43220</v>
      </c>
      <c r="O814" s="3">
        <v>43220</v>
      </c>
      <c r="P814" s="5">
        <f>YEAR(Tab_SuiviOF[[#This Row],[DATEFINREVISEE]])</f>
        <v>2018</v>
      </c>
      <c r="Q814" s="5">
        <f>MONTH(Tab_SuiviOF[[#This Row],[DATEFINREVISEE]])</f>
        <v>4</v>
      </c>
      <c r="R814" s="5">
        <f>WEEKNUM(Tab_SuiviOF[[#This Row],[DATEFINREVISEE]],21)</f>
        <v>18</v>
      </c>
      <c r="S814">
        <v>527</v>
      </c>
      <c r="T814">
        <v>527</v>
      </c>
      <c r="U814">
        <v>524</v>
      </c>
      <c r="V814" s="4">
        <f>Tab_SuiviOF[[#This Row],[QTEBL]]*Tab_SuiviOF[[#This Row],[POIDS NET]]</f>
        <v>419.20000000000005</v>
      </c>
      <c r="W814" s="4">
        <f>IFERROR(INDEX(Bd_MÉLANGES!$I:$I,MATCH('Bd_FABRICATIONS PF'!$G:$G,Bd_MÉLANGES!$J:$J,0)),0)</f>
        <v>421.7</v>
      </c>
      <c r="X814" s="4">
        <f>IFERROR(INDEX(Bd_MÉLANGES!$K:$K,MATCH(Tab_SuiviOF[[#This Row],[LOT A PRENDRE EN COMPTE]],Bd_MÉLANGES!$J:$J,0)),0)</f>
        <v>423</v>
      </c>
    </row>
    <row r="815" spans="1:24" hidden="1" x14ac:dyDescent="0.2">
      <c r="A815">
        <v>102</v>
      </c>
      <c r="B815">
        <v>5</v>
      </c>
      <c r="C815">
        <v>42565</v>
      </c>
      <c r="D815">
        <v>701191</v>
      </c>
      <c r="E815">
        <v>47207</v>
      </c>
      <c r="F815" t="str">
        <f t="array" ref="F815">INDEX(Bd_VENTILATIONS!$G:$G,MATCH(Tab_SuiviOF[[#This Row],[REFERENCE]]&amp;Tab_SuiviOF[[#This Row],[BLNO]],Bd_VENTILATIONS!$F:$F&amp;Bd_VENTILATIONS!$D:$D,0))</f>
        <v>A109M06-1</v>
      </c>
      <c r="G815" t="str">
        <f>IFERROR(MID(Tab_SuiviOF[[#This Row],[LOT]],1,SEARCH("-",Tab_SuiviOF[[#This Row],[LOT]])-1),Tab_SuiviOF[[#This Row],[LOT]])</f>
        <v>A109M06</v>
      </c>
      <c r="H815" t="s">
        <v>915</v>
      </c>
      <c r="I815" t="str">
        <f>INDEX(Bd_PF!$E:$E,MATCH(Tab_SuiviOF[[#This Row],[REFERENCE]],Bd_PF!$C:$C,0))</f>
        <v>Gel Ami bte 0.800 kg "TOL"</v>
      </c>
      <c r="J815" t="str">
        <f>INDEX(Bd_PF!$D:$D,MATCH(Tab_SuiviOF[[#This Row],[REFERENCE]],Bd_PF!$C:$C,0))</f>
        <v>SF01122</v>
      </c>
      <c r="K815" s="4">
        <f>INDEX(Bd_PF!$I:$I,MATCH(Tab_SuiviOF[[#This Row],[REFERENCE]],Bd_PF!$C:$C,0))</f>
        <v>0.8</v>
      </c>
      <c r="L815" t="str">
        <f>INDEX(Bd_PF!$J:$J,MATCH(Tab_SuiviOF[[#This Row],[REFERENCE]],Bd_PF!$C:$C,0))</f>
        <v>OTS</v>
      </c>
      <c r="M815" t="str">
        <f>INDEX(Bd_PF!$K:$K,MATCH(Tab_SuiviOF[[#This Row],[REFERENCE]],Bd_PF!$C:$C,0))</f>
        <v>Produit pesé</v>
      </c>
      <c r="N815" s="3">
        <v>43220</v>
      </c>
      <c r="O815" s="3">
        <v>43220</v>
      </c>
      <c r="P815" s="5">
        <f>YEAR(Tab_SuiviOF[[#This Row],[DATEFINREVISEE]])</f>
        <v>2018</v>
      </c>
      <c r="Q815" s="5">
        <f>MONTH(Tab_SuiviOF[[#This Row],[DATEFINREVISEE]])</f>
        <v>4</v>
      </c>
      <c r="R815" s="5">
        <f>WEEKNUM(Tab_SuiviOF[[#This Row],[DATEFINREVISEE]],21)</f>
        <v>18</v>
      </c>
      <c r="S815">
        <v>538</v>
      </c>
      <c r="T815">
        <v>538</v>
      </c>
      <c r="U815">
        <v>539</v>
      </c>
      <c r="V815" s="4">
        <f>Tab_SuiviOF[[#This Row],[QTEBL]]*Tab_SuiviOF[[#This Row],[POIDS NET]]</f>
        <v>431.20000000000005</v>
      </c>
      <c r="W815" s="4">
        <f>IFERROR(INDEX(Bd_MÉLANGES!$I:$I,MATCH('Bd_FABRICATIONS PF'!$G:$G,Bd_MÉLANGES!$J:$J,0)),0)</f>
        <v>430.8</v>
      </c>
      <c r="X815" s="4">
        <f>IFERROR(INDEX(Bd_MÉLANGES!$K:$K,MATCH(Tab_SuiviOF[[#This Row],[LOT A PRENDRE EN COMPTE]],Bd_MÉLANGES!$J:$J,0)),0)</f>
        <v>423</v>
      </c>
    </row>
    <row r="816" spans="1:24" hidden="1" x14ac:dyDescent="0.2">
      <c r="A816">
        <v>102</v>
      </c>
      <c r="B816">
        <v>5</v>
      </c>
      <c r="C816">
        <v>42568</v>
      </c>
      <c r="D816">
        <v>701233</v>
      </c>
      <c r="E816">
        <v>47203</v>
      </c>
      <c r="F816" t="str">
        <f t="array" ref="F816">INDEX(Bd_VENTILATIONS!$G:$G,MATCH(Tab_SuiviOF[[#This Row],[REFERENCE]]&amp;Tab_SuiviOF[[#This Row],[BLNO]],Bd_VENTILATIONS!$F:$F&amp;Bd_VENTILATIONS!$D:$D,0))</f>
        <v>A120R01-1</v>
      </c>
      <c r="G816" t="str">
        <f>IFERROR(MID(Tab_SuiviOF[[#This Row],[LOT]],1,SEARCH("-",Tab_SuiviOF[[#This Row],[LOT]])-1),Tab_SuiviOF[[#This Row],[LOT]])</f>
        <v>A120R01</v>
      </c>
      <c r="H816" t="s">
        <v>759</v>
      </c>
      <c r="I816" t="str">
        <f>INDEX(Bd_PF!$E:$E,MATCH(Tab_SuiviOF[[#This Row],[REFERENCE]],Bd_PF!$C:$C,0))</f>
        <v>Gel'mix+ bte 500g "TOL"</v>
      </c>
      <c r="J816" t="str">
        <f>INDEX(Bd_PF!$D:$D,MATCH(Tab_SuiviOF[[#This Row],[REFERENCE]],Bd_PF!$C:$C,0))</f>
        <v>SF01249</v>
      </c>
      <c r="K816" s="4">
        <f>INDEX(Bd_PF!$I:$I,MATCH(Tab_SuiviOF[[#This Row],[REFERENCE]],Bd_PF!$C:$C,0))</f>
        <v>0.5</v>
      </c>
      <c r="L816" t="str">
        <f>INDEX(Bd_PF!$J:$J,MATCH(Tab_SuiviOF[[#This Row],[REFERENCE]],Bd_PF!$C:$C,0))</f>
        <v>OTS</v>
      </c>
      <c r="M816" t="str">
        <f>INDEX(Bd_PF!$K:$K,MATCH(Tab_SuiviOF[[#This Row],[REFERENCE]],Bd_PF!$C:$C,0))</f>
        <v>Reconditionnement</v>
      </c>
      <c r="N816" s="3">
        <v>43220</v>
      </c>
      <c r="O816" s="3">
        <v>43220</v>
      </c>
      <c r="P816" s="5">
        <f>YEAR(Tab_SuiviOF[[#This Row],[DATEFINREVISEE]])</f>
        <v>2018</v>
      </c>
      <c r="Q816" s="5">
        <f>MONTH(Tab_SuiviOF[[#This Row],[DATEFINREVISEE]])</f>
        <v>4</v>
      </c>
      <c r="R816" s="5">
        <f>WEEKNUM(Tab_SuiviOF[[#This Row],[DATEFINREVISEE]],21)</f>
        <v>18</v>
      </c>
      <c r="S816">
        <v>700</v>
      </c>
      <c r="T816">
        <v>700</v>
      </c>
      <c r="U816">
        <v>702</v>
      </c>
      <c r="V816" s="4">
        <f>Tab_SuiviOF[[#This Row],[QTEBL]]*Tab_SuiviOF[[#This Row],[POIDS NET]]</f>
        <v>351</v>
      </c>
      <c r="W816" s="4">
        <f>IFERROR(INDEX(Bd_MÉLANGES!$I:$I,MATCH('Bd_FABRICATIONS PF'!$G:$G,Bd_MÉLANGES!$J:$J,0)),0)</f>
        <v>0</v>
      </c>
      <c r="X816" s="4">
        <f>IFERROR(INDEX(Bd_MÉLANGES!$K:$K,MATCH(Tab_SuiviOF[[#This Row],[LOT A PRENDRE EN COMPTE]],Bd_MÉLANGES!$J:$J,0)),0)</f>
        <v>0</v>
      </c>
    </row>
    <row r="817" spans="1:24" hidden="1" x14ac:dyDescent="0.2">
      <c r="A817">
        <v>102</v>
      </c>
      <c r="B817">
        <v>5</v>
      </c>
      <c r="C817">
        <v>42569</v>
      </c>
      <c r="D817">
        <v>701247</v>
      </c>
      <c r="E817">
        <v>47196</v>
      </c>
      <c r="F817" t="str">
        <f t="array" ref="F817">INDEX(Bd_VENTILATIONS!$G:$G,MATCH(Tab_SuiviOF[[#This Row],[REFERENCE]]&amp;Tab_SuiviOF[[#This Row],[BLNO]],Bd_VENTILATIONS!$F:$F&amp;Bd_VENTILATIONS!$D:$D,0))</f>
        <v>A117M02-3</v>
      </c>
      <c r="G817" t="str">
        <f>IFERROR(MID(Tab_SuiviOF[[#This Row],[LOT]],1,SEARCH("-",Tab_SuiviOF[[#This Row],[LOT]])-1),Tab_SuiviOF[[#This Row],[LOT]])</f>
        <v>A117M02</v>
      </c>
      <c r="H817" t="s">
        <v>1128</v>
      </c>
      <c r="I817" t="str">
        <f>INDEX(Bd_PF!$E:$E,MATCH(Tab_SuiviOF[[#This Row],[REFERENCE]],Bd_PF!$C:$C,0))</f>
        <v>Eau gélifiée parfum orange édulcoré sachet 25 g ITALIE</v>
      </c>
      <c r="J817" t="str">
        <f>INDEX(Bd_PF!$D:$D,MATCH(Tab_SuiviOF[[#This Row],[REFERENCE]],Bd_PF!$C:$C,0))</f>
        <v>SF00726</v>
      </c>
      <c r="K817" s="4">
        <f>INDEX(Bd_PF!$I:$I,MATCH(Tab_SuiviOF[[#This Row],[REFERENCE]],Bd_PF!$C:$C,0))</f>
        <v>2.5000000000000001E-2</v>
      </c>
      <c r="L817" t="str">
        <f>INDEX(Bd_PF!$J:$J,MATCH(Tab_SuiviOF[[#This Row],[REFERENCE]],Bd_PF!$C:$C,0))</f>
        <v>Rovema</v>
      </c>
      <c r="M817" t="str">
        <f>INDEX(Bd_PF!$K:$K,MATCH(Tab_SuiviOF[[#This Row],[REFERENCE]],Bd_PF!$C:$C,0))</f>
        <v>Produit pesé</v>
      </c>
      <c r="N817" s="3">
        <v>43220</v>
      </c>
      <c r="O817" s="3">
        <v>43220</v>
      </c>
      <c r="P817" s="5">
        <f>YEAR(Tab_SuiviOF[[#This Row],[DATEFINREVISEE]])</f>
        <v>2018</v>
      </c>
      <c r="Q817" s="5">
        <f>MONTH(Tab_SuiviOF[[#This Row],[DATEFINREVISEE]])</f>
        <v>4</v>
      </c>
      <c r="R817" s="5">
        <f>WEEKNUM(Tab_SuiviOF[[#This Row],[DATEFINREVISEE]],21)</f>
        <v>18</v>
      </c>
      <c r="S817">
        <v>1200</v>
      </c>
      <c r="T817">
        <v>1200</v>
      </c>
      <c r="U817">
        <v>1200</v>
      </c>
      <c r="V817" s="4">
        <f>Tab_SuiviOF[[#This Row],[QTEBL]]*Tab_SuiviOF[[#This Row],[POIDS NET]]</f>
        <v>30</v>
      </c>
      <c r="W817" s="4">
        <v>30</v>
      </c>
      <c r="X817" s="4">
        <v>30</v>
      </c>
    </row>
    <row r="818" spans="1:24" hidden="1" x14ac:dyDescent="0.2">
      <c r="A818">
        <v>102</v>
      </c>
      <c r="B818">
        <v>5</v>
      </c>
      <c r="C818">
        <v>42398</v>
      </c>
      <c r="D818">
        <v>699060</v>
      </c>
      <c r="E818">
        <v>47225</v>
      </c>
      <c r="F818" t="str">
        <f t="array" ref="F818">INDEX(Bd_VENTILATIONS!$G:$G,MATCH(Tab_SuiviOF[[#This Row],[REFERENCE]]&amp;Tab_SuiviOF[[#This Row],[BLNO]],Bd_VENTILATIONS!$F:$F&amp;Bd_VENTILATIONS!$D:$D,0))</f>
        <v>A122M03-6</v>
      </c>
      <c r="G818" t="str">
        <f>IFERROR(MID(Tab_SuiviOF[[#This Row],[LOT]],1,SEARCH("-",Tab_SuiviOF[[#This Row],[LOT]])-1),Tab_SuiviOF[[#This Row],[LOT]])</f>
        <v>A122M03</v>
      </c>
      <c r="H818" t="s">
        <v>64</v>
      </c>
      <c r="I818" t="str">
        <f>INDEX(Bd_PF!$E:$E,MATCH(Tab_SuiviOF[[#This Row],[REFERENCE]],Bd_PF!$C:$C,0))</f>
        <v>Bouillon de légumes SANS GLUTAMATE  "BRAKE"</v>
      </c>
      <c r="J818" t="str">
        <f>INDEX(Bd_PF!$D:$D,MATCH(Tab_SuiviOF[[#This Row],[REFERENCE]],Bd_PF!$C:$C,0))</f>
        <v>SF01390</v>
      </c>
      <c r="K818" s="4">
        <f>INDEX(Bd_PF!$I:$I,MATCH(Tab_SuiviOF[[#This Row],[REFERENCE]],Bd_PF!$C:$C,0))</f>
        <v>1.5</v>
      </c>
      <c r="L818" t="str">
        <f>INDEX(Bd_PF!$J:$J,MATCH(Tab_SuiviOF[[#This Row],[REFERENCE]],Bd_PF!$C:$C,0))</f>
        <v>Boite plastique</v>
      </c>
      <c r="M818" t="str">
        <f>INDEX(Bd_PF!$K:$K,MATCH(Tab_SuiviOF[[#This Row],[REFERENCE]],Bd_PF!$C:$C,0))</f>
        <v>Produit pesé</v>
      </c>
      <c r="N818" s="3">
        <v>43222</v>
      </c>
      <c r="O818" s="3">
        <v>43222</v>
      </c>
      <c r="P818" s="5">
        <f>YEAR(Tab_SuiviOF[[#This Row],[DATEFINREVISEE]])</f>
        <v>2018</v>
      </c>
      <c r="Q818" s="5">
        <f>MONTH(Tab_SuiviOF[[#This Row],[DATEFINREVISEE]])</f>
        <v>5</v>
      </c>
      <c r="R818" s="5">
        <f>WEEKNUM(Tab_SuiviOF[[#This Row],[DATEFINREVISEE]],21)</f>
        <v>18</v>
      </c>
      <c r="S818">
        <v>144</v>
      </c>
      <c r="T818">
        <v>144</v>
      </c>
      <c r="U818">
        <v>142</v>
      </c>
      <c r="V818" s="4">
        <f>Tab_SuiviOF[[#This Row],[QTEBL]]*Tab_SuiviOF[[#This Row],[POIDS NET]]</f>
        <v>213</v>
      </c>
      <c r="W818" s="4">
        <f>IFERROR(INDEX(Bd_MÉLANGES!$I:$I,MATCH('Bd_FABRICATIONS PF'!$G:$G,Bd_MÉLANGES!$J:$J,0)),0)</f>
        <v>215.7</v>
      </c>
      <c r="X818" s="4">
        <f>IFERROR(INDEX(Bd_MÉLANGES!$K:$K,MATCH(Tab_SuiviOF[[#This Row],[LOT A PRENDRE EN COMPTE]],Bd_MÉLANGES!$J:$J,0)),0)</f>
        <v>216.00000000000006</v>
      </c>
    </row>
    <row r="819" spans="1:24" hidden="1" x14ac:dyDescent="0.2">
      <c r="A819">
        <v>102</v>
      </c>
      <c r="B819">
        <v>5</v>
      </c>
      <c r="C819">
        <v>42460</v>
      </c>
      <c r="D819">
        <v>699953</v>
      </c>
      <c r="E819">
        <v>47214</v>
      </c>
      <c r="F819" t="str">
        <f t="array" ref="F819">INDEX(Bd_VENTILATIONS!$G:$G,MATCH(Tab_SuiviOF[[#This Row],[REFERENCE]]&amp;Tab_SuiviOF[[#This Row],[BLNO]],Bd_VENTILATIONS!$F:$F&amp;Bd_VENTILATIONS!$D:$D,0))</f>
        <v>A117M01-1</v>
      </c>
      <c r="G819" t="str">
        <f>IFERROR(MID(Tab_SuiviOF[[#This Row],[LOT]],1,SEARCH("-",Tab_SuiviOF[[#This Row],[LOT]])-1),Tab_SuiviOF[[#This Row],[LOT]])</f>
        <v>A117M01</v>
      </c>
      <c r="H819" t="s">
        <v>951</v>
      </c>
      <c r="I819" t="str">
        <f>INDEX(Bd_PF!$E:$E,MATCH(Tab_SuiviOF[[#This Row],[REFERENCE]],Bd_PF!$C:$C,0))</f>
        <v>Eau gélifiée parfum abricot sucré boite 800 g "Tonus Line"</v>
      </c>
      <c r="J819" t="str">
        <f>INDEX(Bd_PF!$D:$D,MATCH(Tab_SuiviOF[[#This Row],[REFERENCE]],Bd_PF!$C:$C,0))</f>
        <v>SF00711</v>
      </c>
      <c r="K819" s="4">
        <f>INDEX(Bd_PF!$I:$I,MATCH(Tab_SuiviOF[[#This Row],[REFERENCE]],Bd_PF!$C:$C,0))</f>
        <v>0.8</v>
      </c>
      <c r="L819" t="str">
        <f>INDEX(Bd_PF!$J:$J,MATCH(Tab_SuiviOF[[#This Row],[REFERENCE]],Bd_PF!$C:$C,0))</f>
        <v>OTS</v>
      </c>
      <c r="M819" t="str">
        <f>INDEX(Bd_PF!$K:$K,MATCH(Tab_SuiviOF[[#This Row],[REFERENCE]],Bd_PF!$C:$C,0))</f>
        <v>Produit pesé</v>
      </c>
      <c r="N819" s="3">
        <v>43220</v>
      </c>
      <c r="O819" s="3">
        <v>43222</v>
      </c>
      <c r="P819" s="5">
        <f>YEAR(Tab_SuiviOF[[#This Row],[DATEFINREVISEE]])</f>
        <v>2018</v>
      </c>
      <c r="Q819" s="5">
        <f>MONTH(Tab_SuiviOF[[#This Row],[DATEFINREVISEE]])</f>
        <v>5</v>
      </c>
      <c r="R819" s="5">
        <f>WEEKNUM(Tab_SuiviOF[[#This Row],[DATEFINREVISEE]],21)</f>
        <v>18</v>
      </c>
      <c r="S819">
        <v>648</v>
      </c>
      <c r="T819">
        <v>648</v>
      </c>
      <c r="U819">
        <v>646</v>
      </c>
      <c r="V819" s="4">
        <f>Tab_SuiviOF[[#This Row],[QTEBL]]*Tab_SuiviOF[[#This Row],[POIDS NET]]</f>
        <v>516.80000000000007</v>
      </c>
      <c r="W819" s="4">
        <f>IFERROR(INDEX(Bd_MÉLANGES!$I:$I,MATCH('Bd_FABRICATIONS PF'!$G:$G,Bd_MÉLANGES!$J:$J,0)),0)</f>
        <v>518.9</v>
      </c>
      <c r="X819" s="4">
        <f>IFERROR(INDEX(Bd_MÉLANGES!$K:$K,MATCH(Tab_SuiviOF[[#This Row],[LOT A PRENDRE EN COMPTE]],Bd_MÉLANGES!$J:$J,0)),0)</f>
        <v>518.99</v>
      </c>
    </row>
    <row r="820" spans="1:24" hidden="1" x14ac:dyDescent="0.2">
      <c r="A820">
        <v>102</v>
      </c>
      <c r="B820">
        <v>5</v>
      </c>
      <c r="C820">
        <v>42462</v>
      </c>
      <c r="D820">
        <v>699968</v>
      </c>
      <c r="E820">
        <v>47217</v>
      </c>
      <c r="F820" t="str">
        <f t="array" ref="F820">INDEX(Bd_VENTILATIONS!$G:$G,MATCH(Tab_SuiviOF[[#This Row],[REFERENCE]]&amp;Tab_SuiviOF[[#This Row],[BLNO]],Bd_VENTILATIONS!$F:$F&amp;Bd_VENTILATIONS!$D:$D,0))</f>
        <v>A110M05-1</v>
      </c>
      <c r="G820" t="str">
        <f>IFERROR(MID(Tab_SuiviOF[[#This Row],[LOT]],1,SEARCH("-",Tab_SuiviOF[[#This Row],[LOT]])-1),Tab_SuiviOF[[#This Row],[LOT]])</f>
        <v>A110M05</v>
      </c>
      <c r="H820" t="s">
        <v>963</v>
      </c>
      <c r="I820" t="str">
        <f>INDEX(Bd_PF!$E:$E,MATCH(Tab_SuiviOF[[#This Row],[REFERENCE]],Bd_PF!$C:$C,0))</f>
        <v>Eau gélifiée parfum fruits rouges sucré boite 800 g "Tonus Line"</v>
      </c>
      <c r="J820" t="str">
        <f>INDEX(Bd_PF!$D:$D,MATCH(Tab_SuiviOF[[#This Row],[REFERENCE]],Bd_PF!$C:$C,0))</f>
        <v>SF00717</v>
      </c>
      <c r="K820" s="4">
        <f>INDEX(Bd_PF!$I:$I,MATCH(Tab_SuiviOF[[#This Row],[REFERENCE]],Bd_PF!$C:$C,0))</f>
        <v>0.8</v>
      </c>
      <c r="L820" t="str">
        <f>INDEX(Bd_PF!$J:$J,MATCH(Tab_SuiviOF[[#This Row],[REFERENCE]],Bd_PF!$C:$C,0))</f>
        <v>OTS</v>
      </c>
      <c r="M820" t="str">
        <f>INDEX(Bd_PF!$K:$K,MATCH(Tab_SuiviOF[[#This Row],[REFERENCE]],Bd_PF!$C:$C,0))</f>
        <v>Produit pesé</v>
      </c>
      <c r="N820" s="3">
        <v>43222</v>
      </c>
      <c r="O820" s="3">
        <v>43222</v>
      </c>
      <c r="P820" s="5">
        <f>YEAR(Tab_SuiviOF[[#This Row],[DATEFINREVISEE]])</f>
        <v>2018</v>
      </c>
      <c r="Q820" s="5">
        <f>MONTH(Tab_SuiviOF[[#This Row],[DATEFINREVISEE]])</f>
        <v>5</v>
      </c>
      <c r="R820" s="5">
        <f>WEEKNUM(Tab_SuiviOF[[#This Row],[DATEFINREVISEE]],21)</f>
        <v>18</v>
      </c>
      <c r="S820">
        <v>648</v>
      </c>
      <c r="T820">
        <v>648</v>
      </c>
      <c r="U820">
        <v>649</v>
      </c>
      <c r="V820" s="4">
        <f>Tab_SuiviOF[[#This Row],[QTEBL]]*Tab_SuiviOF[[#This Row],[POIDS NET]]</f>
        <v>519.20000000000005</v>
      </c>
      <c r="W820" s="4">
        <f>IFERROR(INDEX(Bd_MÉLANGES!$I:$I,MATCH('Bd_FABRICATIONS PF'!$G:$G,Bd_MÉLANGES!$J:$J,0)),0)</f>
        <v>519.1</v>
      </c>
      <c r="X820" s="4">
        <f>IFERROR(INDEX(Bd_MÉLANGES!$K:$K,MATCH(Tab_SuiviOF[[#This Row],[LOT A PRENDRE EN COMPTE]],Bd_MÉLANGES!$J:$J,0)),0)</f>
        <v>518.99999999999989</v>
      </c>
    </row>
    <row r="821" spans="1:24" hidden="1" x14ac:dyDescent="0.2">
      <c r="A821">
        <v>102</v>
      </c>
      <c r="B821">
        <v>5</v>
      </c>
      <c r="C821">
        <v>42468</v>
      </c>
      <c r="D821">
        <v>700012</v>
      </c>
      <c r="E821">
        <v>47224</v>
      </c>
      <c r="F821" t="str">
        <f t="array" ref="F821">INDEX(Bd_VENTILATIONS!$G:$G,MATCH(Tab_SuiviOF[[#This Row],[REFERENCE]]&amp;Tab_SuiviOF[[#This Row],[BLNO]],Bd_VENTILATIONS!$F:$F&amp;Bd_VENTILATIONS!$D:$D,0))</f>
        <v>A120M01-1</v>
      </c>
      <c r="G821" t="str">
        <f>IFERROR(MID(Tab_SuiviOF[[#This Row],[LOT]],1,SEARCH("-",Tab_SuiviOF[[#This Row],[LOT]])-1),Tab_SuiviOF[[#This Row],[LOT]])</f>
        <v>A120M01</v>
      </c>
      <c r="H821" t="s">
        <v>1157</v>
      </c>
      <c r="I821" t="str">
        <f>INDEX(Bd_PF!$E:$E,MATCH(Tab_SuiviOF[[#This Row],[REFERENCE]],Bd_PF!$C:$C,0))</f>
        <v>Céréal'nut HP+ avec édulcorants saveur biscuit bte 750 g (ALLERGENES)</v>
      </c>
      <c r="J821" t="str">
        <f>INDEX(Bd_PF!$D:$D,MATCH(Tab_SuiviOF[[#This Row],[REFERENCE]],Bd_PF!$C:$C,0))</f>
        <v>SF01221</v>
      </c>
      <c r="K821" s="4">
        <f>INDEX(Bd_PF!$I:$I,MATCH(Tab_SuiviOF[[#This Row],[REFERENCE]],Bd_PF!$C:$C,0))</f>
        <v>0.75</v>
      </c>
      <c r="L821" t="str">
        <f>INDEX(Bd_PF!$J:$J,MATCH(Tab_SuiviOF[[#This Row],[REFERENCE]],Bd_PF!$C:$C,0))</f>
        <v>OTS</v>
      </c>
      <c r="M821" t="str">
        <f>INDEX(Bd_PF!$K:$K,MATCH(Tab_SuiviOF[[#This Row],[REFERENCE]],Bd_PF!$C:$C,0))</f>
        <v>Produit pesé</v>
      </c>
      <c r="N821" s="3">
        <v>43222</v>
      </c>
      <c r="O821" s="3">
        <v>43222</v>
      </c>
      <c r="P821" s="5">
        <f>YEAR(Tab_SuiviOF[[#This Row],[DATEFINREVISEE]])</f>
        <v>2018</v>
      </c>
      <c r="Q821" s="5">
        <f>MONTH(Tab_SuiviOF[[#This Row],[DATEFINREVISEE]])</f>
        <v>5</v>
      </c>
      <c r="R821" s="5">
        <f>WEEKNUM(Tab_SuiviOF[[#This Row],[DATEFINREVISEE]],21)</f>
        <v>18</v>
      </c>
      <c r="S821">
        <v>864</v>
      </c>
      <c r="T821">
        <v>862</v>
      </c>
      <c r="U821">
        <v>856</v>
      </c>
      <c r="V821" s="4">
        <f>Tab_SuiviOF[[#This Row],[QTEBL]]*Tab_SuiviOF[[#This Row],[POIDS NET]]</f>
        <v>642</v>
      </c>
      <c r="W821" s="4">
        <f>IFERROR(INDEX(Bd_MÉLANGES!$I:$I,MATCH('Bd_FABRICATIONS PF'!$G:$G,Bd_MÉLANGES!$J:$J,0)),0)</f>
        <v>646.9</v>
      </c>
      <c r="X821" s="4">
        <f>IFERROR(INDEX(Bd_MÉLANGES!$K:$K,MATCH(Tab_SuiviOF[[#This Row],[LOT A PRENDRE EN COMPTE]],Bd_MÉLANGES!$J:$J,0)),0)</f>
        <v>648.0100000000001</v>
      </c>
    </row>
    <row r="822" spans="1:24" hidden="1" x14ac:dyDescent="0.2">
      <c r="A822">
        <v>102</v>
      </c>
      <c r="B822">
        <v>5</v>
      </c>
      <c r="C822">
        <v>42470</v>
      </c>
      <c r="D822">
        <v>700033</v>
      </c>
      <c r="E822">
        <v>47223</v>
      </c>
      <c r="F822" t="str">
        <f t="array" ref="F822">INDEX(Bd_VENTILATIONS!$G:$G,MATCH(Tab_SuiviOF[[#This Row],[REFERENCE]]&amp;Tab_SuiviOF[[#This Row],[BLNO]],Bd_VENTILATIONS!$F:$F&amp;Bd_VENTILATIONS!$D:$D,0))</f>
        <v>A120M02-1</v>
      </c>
      <c r="G822" t="str">
        <f>IFERROR(MID(Tab_SuiviOF[[#This Row],[LOT]],1,SEARCH("-",Tab_SuiviOF[[#This Row],[LOT]])-1),Tab_SuiviOF[[#This Row],[LOT]])</f>
        <v>A120M02</v>
      </c>
      <c r="H822" t="s">
        <v>1154</v>
      </c>
      <c r="I822" t="str">
        <f>INDEX(Bd_PF!$E:$E,MATCH(Tab_SuiviOF[[#This Row],[REFERENCE]],Bd_PF!$C:$C,0))</f>
        <v>Céréal'nut HP+ saveur biscuit bte 900 g (ALLERGENES)</v>
      </c>
      <c r="J822" t="str">
        <f>INDEX(Bd_PF!$D:$D,MATCH(Tab_SuiviOF[[#This Row],[REFERENCE]],Bd_PF!$C:$C,0))</f>
        <v>SF01220</v>
      </c>
      <c r="K822" s="4">
        <f>INDEX(Bd_PF!$I:$I,MATCH(Tab_SuiviOF[[#This Row],[REFERENCE]],Bd_PF!$C:$C,0))</f>
        <v>0.9</v>
      </c>
      <c r="L822" t="str">
        <f>INDEX(Bd_PF!$J:$J,MATCH(Tab_SuiviOF[[#This Row],[REFERENCE]],Bd_PF!$C:$C,0))</f>
        <v>OTS</v>
      </c>
      <c r="M822" t="str">
        <f>INDEX(Bd_PF!$K:$K,MATCH(Tab_SuiviOF[[#This Row],[REFERENCE]],Bd_PF!$C:$C,0))</f>
        <v>Produit pesé</v>
      </c>
      <c r="N822" s="3">
        <v>43222</v>
      </c>
      <c r="O822" s="3">
        <v>43222</v>
      </c>
      <c r="P822" s="5">
        <f>YEAR(Tab_SuiviOF[[#This Row],[DATEFINREVISEE]])</f>
        <v>2018</v>
      </c>
      <c r="Q822" s="5">
        <f>MONTH(Tab_SuiviOF[[#This Row],[DATEFINREVISEE]])</f>
        <v>5</v>
      </c>
      <c r="R822" s="5">
        <f>WEEKNUM(Tab_SuiviOF[[#This Row],[DATEFINREVISEE]],21)</f>
        <v>18</v>
      </c>
      <c r="S822">
        <v>756</v>
      </c>
      <c r="T822">
        <v>755</v>
      </c>
      <c r="U822">
        <v>751</v>
      </c>
      <c r="V822" s="4">
        <f>Tab_SuiviOF[[#This Row],[QTEBL]]*Tab_SuiviOF[[#This Row],[POIDS NET]]</f>
        <v>675.9</v>
      </c>
      <c r="W822" s="4">
        <f>IFERROR(INDEX(Bd_MÉLANGES!$I:$I,MATCH('Bd_FABRICATIONS PF'!$G:$G,Bd_MÉLANGES!$J:$J,0)),0)</f>
        <v>679.9</v>
      </c>
      <c r="X822" s="4">
        <f>IFERROR(INDEX(Bd_MÉLANGES!$K:$K,MATCH(Tab_SuiviOF[[#This Row],[LOT A PRENDRE EN COMPTE]],Bd_MÉLANGES!$J:$J,0)),0)</f>
        <v>680.9899999999999</v>
      </c>
    </row>
    <row r="823" spans="1:24" hidden="1" x14ac:dyDescent="0.2">
      <c r="A823">
        <v>102</v>
      </c>
      <c r="B823">
        <v>5</v>
      </c>
      <c r="C823">
        <v>42472</v>
      </c>
      <c r="D823">
        <v>700054</v>
      </c>
      <c r="E823">
        <v>47229</v>
      </c>
      <c r="F823" t="str">
        <f t="array" ref="F823">INDEX(Bd_VENTILATIONS!$G:$G,MATCH(Tab_SuiviOF[[#This Row],[REFERENCE]]&amp;Tab_SuiviOF[[#This Row],[BLNO]],Bd_VENTILATIONS!$F:$F&amp;Bd_VENTILATIONS!$D:$D,0))</f>
        <v>A120M03-1</v>
      </c>
      <c r="G823" t="str">
        <f>IFERROR(MID(Tab_SuiviOF[[#This Row],[LOT]],1,SEARCH("-",Tab_SuiviOF[[#This Row],[LOT]])-1),Tab_SuiviOF[[#This Row],[LOT]])</f>
        <v>A120M03</v>
      </c>
      <c r="H823" t="s">
        <v>1167</v>
      </c>
      <c r="I823" t="str">
        <f>INDEX(Bd_PF!$E:$E,MATCH(Tab_SuiviOF[[#This Row],[REFERENCE]],Bd_PF!$C:$C,0))</f>
        <v>Céréal'nut HP+ saveur miel bte 900 g (ALLERGENES)</v>
      </c>
      <c r="J823" t="str">
        <f>INDEX(Bd_PF!$D:$D,MATCH(Tab_SuiviOF[[#This Row],[REFERENCE]],Bd_PF!$C:$C,0))</f>
        <v>SF01229</v>
      </c>
      <c r="K823" s="4">
        <f>INDEX(Bd_PF!$I:$I,MATCH(Tab_SuiviOF[[#This Row],[REFERENCE]],Bd_PF!$C:$C,0))</f>
        <v>0.9</v>
      </c>
      <c r="L823" t="str">
        <f>INDEX(Bd_PF!$J:$J,MATCH(Tab_SuiviOF[[#This Row],[REFERENCE]],Bd_PF!$C:$C,0))</f>
        <v>OTS</v>
      </c>
      <c r="M823" t="str">
        <f>INDEX(Bd_PF!$K:$K,MATCH(Tab_SuiviOF[[#This Row],[REFERENCE]],Bd_PF!$C:$C,0))</f>
        <v>Produit pesé</v>
      </c>
      <c r="N823" s="3">
        <v>43222</v>
      </c>
      <c r="O823" s="3">
        <v>43222</v>
      </c>
      <c r="P823" s="5">
        <f>YEAR(Tab_SuiviOF[[#This Row],[DATEFINREVISEE]])</f>
        <v>2018</v>
      </c>
      <c r="Q823" s="5">
        <f>MONTH(Tab_SuiviOF[[#This Row],[DATEFINREVISEE]])</f>
        <v>5</v>
      </c>
      <c r="R823" s="5">
        <f>WEEKNUM(Tab_SuiviOF[[#This Row],[DATEFINREVISEE]],21)</f>
        <v>18</v>
      </c>
      <c r="S823">
        <v>756</v>
      </c>
      <c r="T823">
        <v>755</v>
      </c>
      <c r="U823">
        <v>747</v>
      </c>
      <c r="V823" s="4">
        <f>Tab_SuiviOF[[#This Row],[QTEBL]]*Tab_SuiviOF[[#This Row],[POIDS NET]]</f>
        <v>672.30000000000007</v>
      </c>
      <c r="W823" s="4">
        <f>IFERROR(INDEX(Bd_MÉLANGES!$I:$I,MATCH('Bd_FABRICATIONS PF'!$G:$G,Bd_MÉLANGES!$J:$J,0)),0)</f>
        <v>679.9</v>
      </c>
      <c r="X823" s="4">
        <f>IFERROR(INDEX(Bd_MÉLANGES!$K:$K,MATCH(Tab_SuiviOF[[#This Row],[LOT A PRENDRE EN COMPTE]],Bd_MÉLANGES!$J:$J,0)),0)</f>
        <v>681.03999999999985</v>
      </c>
    </row>
    <row r="824" spans="1:24" hidden="1" x14ac:dyDescent="0.2">
      <c r="A824">
        <v>102</v>
      </c>
      <c r="B824">
        <v>5</v>
      </c>
      <c r="C824">
        <v>42514</v>
      </c>
      <c r="D824">
        <v>700715</v>
      </c>
      <c r="E824">
        <v>47215</v>
      </c>
      <c r="F824" t="str">
        <f t="array" ref="F824">INDEX(Bd_VENTILATIONS!$G:$G,MATCH(Tab_SuiviOF[[#This Row],[REFERENCE]]&amp;Tab_SuiviOF[[#This Row],[BLNO]],Bd_VENTILATIONS!$F:$F&amp;Bd_VENTILATIONS!$D:$D,0))</f>
        <v>A120M04-3</v>
      </c>
      <c r="G824" t="str">
        <f>IFERROR(MID(Tab_SuiviOF[[#This Row],[LOT]],1,SEARCH("-",Tab_SuiviOF[[#This Row],[LOT]])-1),Tab_SuiviOF[[#This Row],[LOT]])</f>
        <v>A120M04</v>
      </c>
      <c r="H824" t="s">
        <v>895</v>
      </c>
      <c r="I824" t="str">
        <f>INDEX(Bd_PF!$E:$E,MATCH(Tab_SuiviOF[[#This Row],[REFERENCE]],Bd_PF!$C:$C,0))</f>
        <v>Entremets à froid parfum vanille avec édulcorants sachet 40g "NUTRISENS MEDICAL"</v>
      </c>
      <c r="J824" t="str">
        <f>INDEX(Bd_PF!$D:$D,MATCH(Tab_SuiviOF[[#This Row],[REFERENCE]],Bd_PF!$C:$C,0))</f>
        <v>SF01409</v>
      </c>
      <c r="K824" s="4">
        <f>INDEX(Bd_PF!$I:$I,MATCH(Tab_SuiviOF[[#This Row],[REFERENCE]],Bd_PF!$C:$C,0))</f>
        <v>0.04</v>
      </c>
      <c r="L824" t="str">
        <f>INDEX(Bd_PF!$J:$J,MATCH(Tab_SuiviOF[[#This Row],[REFERENCE]],Bd_PF!$C:$C,0))</f>
        <v>Rovema</v>
      </c>
      <c r="M824" t="str">
        <f>INDEX(Bd_PF!$K:$K,MATCH(Tab_SuiviOF[[#This Row],[REFERENCE]],Bd_PF!$C:$C,0))</f>
        <v>Produit pesé</v>
      </c>
      <c r="N824" s="3">
        <v>43220</v>
      </c>
      <c r="O824" s="3">
        <v>43222</v>
      </c>
      <c r="P824" s="5">
        <f>YEAR(Tab_SuiviOF[[#This Row],[DATEFINREVISEE]])</f>
        <v>2018</v>
      </c>
      <c r="Q824" s="5">
        <f>MONTH(Tab_SuiviOF[[#This Row],[DATEFINREVISEE]])</f>
        <v>5</v>
      </c>
      <c r="R824" s="5">
        <f>WEEKNUM(Tab_SuiviOF[[#This Row],[DATEFINREVISEE]],21)</f>
        <v>18</v>
      </c>
      <c r="S824">
        <v>2592</v>
      </c>
      <c r="T824">
        <v>2847</v>
      </c>
      <c r="U824">
        <v>2465</v>
      </c>
      <c r="V824" s="4">
        <f>Tab_SuiviOF[[#This Row],[QTEBL]]*Tab_SuiviOF[[#This Row],[POIDS NET]]</f>
        <v>98.600000000000009</v>
      </c>
      <c r="W824" s="4">
        <f>IFERROR(INDEX(Bd_MÉLANGES!$I:$I,MATCH('Bd_FABRICATIONS PF'!$G:$G,Bd_MÉLANGES!$J:$J,0)),0)</f>
        <v>113.9</v>
      </c>
      <c r="X824" s="4">
        <f>IFERROR(INDEX(Bd_MÉLANGES!$K:$K,MATCH(Tab_SuiviOF[[#This Row],[LOT A PRENDRE EN COMPTE]],Bd_MÉLANGES!$J:$J,0)),0)</f>
        <v>114</v>
      </c>
    </row>
    <row r="825" spans="1:24" hidden="1" x14ac:dyDescent="0.2">
      <c r="A825">
        <v>102</v>
      </c>
      <c r="B825">
        <v>5</v>
      </c>
      <c r="C825">
        <v>42516</v>
      </c>
      <c r="D825">
        <v>700732</v>
      </c>
      <c r="E825">
        <v>47218</v>
      </c>
      <c r="F825" t="str">
        <f t="array" ref="F825">INDEX(Bd_VENTILATIONS!$G:$G,MATCH(Tab_SuiviOF[[#This Row],[REFERENCE]]&amp;Tab_SuiviOF[[#This Row],[BLNO]],Bd_VENTILATIONS!$F:$F&amp;Bd_VENTILATIONS!$D:$D,0))</f>
        <v>A120M05-3</v>
      </c>
      <c r="G825" t="str">
        <f>IFERROR(MID(Tab_SuiviOF[[#This Row],[LOT]],1,SEARCH("-",Tab_SuiviOF[[#This Row],[LOT]])-1),Tab_SuiviOF[[#This Row],[LOT]])</f>
        <v>A120M05</v>
      </c>
      <c r="H825" t="s">
        <v>901</v>
      </c>
      <c r="I825" t="str">
        <f>INDEX(Bd_PF!$E:$E,MATCH(Tab_SuiviOF[[#This Row],[REFERENCE]],Bd_PF!$C:$C,0))</f>
        <v>Entremets à froid parfum pistache avec édulcorants sachet 40g "NUTRISENS MEDICAL</v>
      </c>
      <c r="J825" t="str">
        <f>INDEX(Bd_PF!$D:$D,MATCH(Tab_SuiviOF[[#This Row],[REFERENCE]],Bd_PF!$C:$C,0))</f>
        <v>SF01408</v>
      </c>
      <c r="K825" s="4">
        <f>INDEX(Bd_PF!$I:$I,MATCH(Tab_SuiviOF[[#This Row],[REFERENCE]],Bd_PF!$C:$C,0))</f>
        <v>0.04</v>
      </c>
      <c r="L825" t="str">
        <f>INDEX(Bd_PF!$J:$J,MATCH(Tab_SuiviOF[[#This Row],[REFERENCE]],Bd_PF!$C:$C,0))</f>
        <v>Rovema</v>
      </c>
      <c r="M825" t="str">
        <f>INDEX(Bd_PF!$K:$K,MATCH(Tab_SuiviOF[[#This Row],[REFERENCE]],Bd_PF!$C:$C,0))</f>
        <v>Produit pesé</v>
      </c>
      <c r="N825" s="3">
        <v>43222</v>
      </c>
      <c r="O825" s="3">
        <v>43222</v>
      </c>
      <c r="P825" s="5">
        <f>YEAR(Tab_SuiviOF[[#This Row],[DATEFINREVISEE]])</f>
        <v>2018</v>
      </c>
      <c r="Q825" s="5">
        <f>MONTH(Tab_SuiviOF[[#This Row],[DATEFINREVISEE]])</f>
        <v>5</v>
      </c>
      <c r="R825" s="5">
        <f>WEEKNUM(Tab_SuiviOF[[#This Row],[DATEFINREVISEE]],21)</f>
        <v>18</v>
      </c>
      <c r="S825">
        <v>2592</v>
      </c>
      <c r="T825">
        <v>2847</v>
      </c>
      <c r="U825">
        <v>2496</v>
      </c>
      <c r="V825" s="4">
        <f>Tab_SuiviOF[[#This Row],[QTEBL]]*Tab_SuiviOF[[#This Row],[POIDS NET]]</f>
        <v>99.84</v>
      </c>
      <c r="W825" s="4">
        <f>IFERROR(INDEX(Bd_MÉLANGES!$I:$I,MATCH('Bd_FABRICATIONS PF'!$G:$G,Bd_MÉLANGES!$J:$J,0)),0)</f>
        <v>113.9</v>
      </c>
      <c r="X825" s="4">
        <f>IFERROR(INDEX(Bd_MÉLANGES!$K:$K,MATCH(Tab_SuiviOF[[#This Row],[LOT A PRENDRE EN COMPTE]],Bd_MÉLANGES!$J:$J,0)),0)</f>
        <v>114</v>
      </c>
    </row>
    <row r="826" spans="1:24" hidden="1" x14ac:dyDescent="0.2">
      <c r="A826">
        <v>102</v>
      </c>
      <c r="B826">
        <v>5</v>
      </c>
      <c r="C826">
        <v>42518</v>
      </c>
      <c r="D826">
        <v>700748</v>
      </c>
      <c r="E826">
        <v>47222</v>
      </c>
      <c r="F826" t="str">
        <f t="array" ref="F826">INDEX(Bd_VENTILATIONS!$G:$G,MATCH(Tab_SuiviOF[[#This Row],[REFERENCE]]&amp;Tab_SuiviOF[[#This Row],[BLNO]],Bd_VENTILATIONS!$F:$F&amp;Bd_VENTILATIONS!$D:$D,0))</f>
        <v>A120M06-3</v>
      </c>
      <c r="G826" t="str">
        <f>IFERROR(MID(Tab_SuiviOF[[#This Row],[LOT]],1,SEARCH("-",Tab_SuiviOF[[#This Row],[LOT]])-1),Tab_SuiviOF[[#This Row],[LOT]])</f>
        <v>A120M06</v>
      </c>
      <c r="H826" t="s">
        <v>873</v>
      </c>
      <c r="I826" t="str">
        <f>INDEX(Bd_PF!$E:$E,MATCH(Tab_SuiviOF[[#This Row],[REFERENCE]],Bd_PF!$C:$C,0))</f>
        <v>Entremets à chaud parfum citron avec édulcorants sachet 50g  "NUTRISENS MEDICAL"</v>
      </c>
      <c r="J826" t="str">
        <f>INDEX(Bd_PF!$D:$D,MATCH(Tab_SuiviOF[[#This Row],[REFERENCE]],Bd_PF!$C:$C,0))</f>
        <v>SF01398</v>
      </c>
      <c r="K826" s="4">
        <f>INDEX(Bd_PF!$I:$I,MATCH(Tab_SuiviOF[[#This Row],[REFERENCE]],Bd_PF!$C:$C,0))</f>
        <v>0.05</v>
      </c>
      <c r="L826" t="str">
        <f>INDEX(Bd_PF!$J:$J,MATCH(Tab_SuiviOF[[#This Row],[REFERENCE]],Bd_PF!$C:$C,0))</f>
        <v>Rovema</v>
      </c>
      <c r="M826" t="str">
        <f>INDEX(Bd_PF!$K:$K,MATCH(Tab_SuiviOF[[#This Row],[REFERENCE]],Bd_PF!$C:$C,0))</f>
        <v>Produit pesé</v>
      </c>
      <c r="N826" s="3">
        <v>43222</v>
      </c>
      <c r="O826" s="3">
        <v>43222</v>
      </c>
      <c r="P826" s="5">
        <f>YEAR(Tab_SuiviOF[[#This Row],[DATEFINREVISEE]])</f>
        <v>2018</v>
      </c>
      <c r="Q826" s="5">
        <f>MONTH(Tab_SuiviOF[[#This Row],[DATEFINREVISEE]])</f>
        <v>5</v>
      </c>
      <c r="R826" s="5">
        <f>WEEKNUM(Tab_SuiviOF[[#This Row],[DATEFINREVISEE]],21)</f>
        <v>18</v>
      </c>
      <c r="S826">
        <v>1292</v>
      </c>
      <c r="T826">
        <v>1290</v>
      </c>
      <c r="U826">
        <v>1200</v>
      </c>
      <c r="V826" s="4">
        <f>Tab_SuiviOF[[#This Row],[QTEBL]]*Tab_SuiviOF[[#This Row],[POIDS NET]]</f>
        <v>60</v>
      </c>
      <c r="W826" s="4">
        <f>IFERROR(INDEX(Bd_MÉLANGES!$I:$I,MATCH('Bd_FABRICATIONS PF'!$G:$G,Bd_MÉLANGES!$J:$J,0)),0)</f>
        <v>64.5</v>
      </c>
      <c r="X826" s="4">
        <f>IFERROR(INDEX(Bd_MÉLANGES!$K:$K,MATCH(Tab_SuiviOF[[#This Row],[LOT A PRENDRE EN COMPTE]],Bd_MÉLANGES!$J:$J,0)),0)</f>
        <v>64.61</v>
      </c>
    </row>
    <row r="827" spans="1:24" hidden="1" x14ac:dyDescent="0.2">
      <c r="A827">
        <v>102</v>
      </c>
      <c r="B827">
        <v>5</v>
      </c>
      <c r="C827">
        <v>42578</v>
      </c>
      <c r="D827">
        <v>701515</v>
      </c>
      <c r="E827">
        <v>47226</v>
      </c>
      <c r="F827" t="str">
        <f t="array" ref="F827">INDEX(Bd_VENTILATIONS!$G:$G,MATCH(Tab_SuiviOF[[#This Row],[REFERENCE]]&amp;Tab_SuiviOF[[#This Row],[BLNO]],Bd_VENTILATIONS!$F:$F&amp;Bd_VENTILATIONS!$D:$D,0))</f>
        <v>AS18PU04-7</v>
      </c>
      <c r="G827" t="str">
        <f>IFERROR(MID(Tab_SuiviOF[[#This Row],[LOT]],1,SEARCH("-",Tab_SuiviOF[[#This Row],[LOT]])-1),Tab_SuiviOF[[#This Row],[LOT]])</f>
        <v>AS18PU04</v>
      </c>
      <c r="H827" t="s">
        <v>298</v>
      </c>
      <c r="I827" t="str">
        <f>INDEX(Bd_PF!$E:$E,MATCH(Tab_SuiviOF[[#This Row],[REFERENCE]],Bd_PF!$C:$C,0))</f>
        <v>Purée du Chef pauvre en sodium sac 5 kg</v>
      </c>
      <c r="J827" t="str">
        <f>INDEX(Bd_PF!$D:$D,MATCH(Tab_SuiviOF[[#This Row],[REFERENCE]],Bd_PF!$C:$C,0))</f>
        <v>SF01356</v>
      </c>
      <c r="K827" s="4">
        <f>INDEX(Bd_PF!$I:$I,MATCH(Tab_SuiviOF[[#This Row],[REFERENCE]],Bd_PF!$C:$C,0))</f>
        <v>5</v>
      </c>
      <c r="L827" t="str">
        <f>INDEX(Bd_PF!$J:$J,MATCH(Tab_SuiviOF[[#This Row],[REFERENCE]],Bd_PF!$C:$C,0))</f>
        <v>Purée</v>
      </c>
      <c r="M827" t="str">
        <f>INDEX(Bd_PF!$K:$K,MATCH(Tab_SuiviOF[[#This Row],[REFERENCE]],Bd_PF!$C:$C,0))</f>
        <v>Purée</v>
      </c>
      <c r="N827" s="3">
        <v>43222</v>
      </c>
      <c r="O827" s="3">
        <v>43222</v>
      </c>
      <c r="P827" s="5">
        <f>YEAR(Tab_SuiviOF[[#This Row],[DATEFINREVISEE]])</f>
        <v>2018</v>
      </c>
      <c r="Q827" s="5">
        <f>MONTH(Tab_SuiviOF[[#This Row],[DATEFINREVISEE]])</f>
        <v>5</v>
      </c>
      <c r="R827" s="5">
        <f>WEEKNUM(Tab_SuiviOF[[#This Row],[DATEFINREVISEE]],21)</f>
        <v>18</v>
      </c>
      <c r="S827">
        <v>858</v>
      </c>
      <c r="T827">
        <v>858</v>
      </c>
      <c r="U827">
        <v>856</v>
      </c>
      <c r="V827" s="4">
        <f>Tab_SuiviOF[[#This Row],[QTEBL]]*Tab_SuiviOF[[#This Row],[POIDS NET]]</f>
        <v>4280</v>
      </c>
      <c r="W827" s="4">
        <f>IFERROR(INDEX(Bd_MÉLANGES!$I:$I,MATCH('Bd_FABRICATIONS PF'!$G:$G,Bd_MÉLANGES!$J:$J,0)),0)</f>
        <v>0</v>
      </c>
      <c r="X827" s="4">
        <f>IFERROR(INDEX(Bd_MÉLANGES!$K:$K,MATCH(Tab_SuiviOF[[#This Row],[LOT A PRENDRE EN COMPTE]],Bd_MÉLANGES!$J:$J,0)),0)</f>
        <v>0</v>
      </c>
    </row>
    <row r="828" spans="1:24" hidden="1" x14ac:dyDescent="0.2">
      <c r="A828">
        <v>102</v>
      </c>
      <c r="B828">
        <v>5</v>
      </c>
      <c r="C828">
        <v>42579</v>
      </c>
      <c r="D828">
        <v>701521</v>
      </c>
      <c r="E828">
        <v>47227</v>
      </c>
      <c r="F828" t="str">
        <f t="array" ref="F828">INDEX(Bd_VENTILATIONS!$G:$G,MATCH(Tab_SuiviOF[[#This Row],[REFERENCE]]&amp;Tab_SuiviOF[[#This Row],[BLNO]],Bd_VENTILATIONS!$F:$F&amp;Bd_VENTILATIONS!$D:$D,0))</f>
        <v>AS18PU02-7</v>
      </c>
      <c r="G828" t="str">
        <f>IFERROR(MID(Tab_SuiviOF[[#This Row],[LOT]],1,SEARCH("-",Tab_SuiviOF[[#This Row],[LOT]])-1),Tab_SuiviOF[[#This Row],[LOT]])</f>
        <v>AS18PU02</v>
      </c>
      <c r="H828" t="s">
        <v>291</v>
      </c>
      <c r="I828" t="str">
        <f>INDEX(Bd_PF!$E:$E,MATCH(Tab_SuiviOF[[#This Row],[REFERENCE]],Bd_PF!$C:$C,0))</f>
        <v>Purée grand-mère pauvre en sodium sac 5 kg</v>
      </c>
      <c r="J828" t="str">
        <f>INDEX(Bd_PF!$D:$D,MATCH(Tab_SuiviOF[[#This Row],[REFERENCE]],Bd_PF!$C:$C,0))</f>
        <v>SF01287</v>
      </c>
      <c r="K828" s="4">
        <f>INDEX(Bd_PF!$I:$I,MATCH(Tab_SuiviOF[[#This Row],[REFERENCE]],Bd_PF!$C:$C,0))</f>
        <v>5</v>
      </c>
      <c r="L828" t="str">
        <f>INDEX(Bd_PF!$J:$J,MATCH(Tab_SuiviOF[[#This Row],[REFERENCE]],Bd_PF!$C:$C,0))</f>
        <v>Purée</v>
      </c>
      <c r="M828" t="str">
        <f>INDEX(Bd_PF!$K:$K,MATCH(Tab_SuiviOF[[#This Row],[REFERENCE]],Bd_PF!$C:$C,0))</f>
        <v>Purée</v>
      </c>
      <c r="N828" s="3">
        <v>43222</v>
      </c>
      <c r="O828" s="3">
        <v>43222</v>
      </c>
      <c r="P828" s="5">
        <f>YEAR(Tab_SuiviOF[[#This Row],[DATEFINREVISEE]])</f>
        <v>2018</v>
      </c>
      <c r="Q828" s="5">
        <f>MONTH(Tab_SuiviOF[[#This Row],[DATEFINREVISEE]])</f>
        <v>5</v>
      </c>
      <c r="R828" s="5">
        <f>WEEKNUM(Tab_SuiviOF[[#This Row],[DATEFINREVISEE]],21)</f>
        <v>18</v>
      </c>
      <c r="S828">
        <v>60</v>
      </c>
      <c r="T828">
        <v>60</v>
      </c>
      <c r="U828">
        <v>58</v>
      </c>
      <c r="V828" s="4">
        <f>Tab_SuiviOF[[#This Row],[QTEBL]]*Tab_SuiviOF[[#This Row],[POIDS NET]]</f>
        <v>290</v>
      </c>
      <c r="W828" s="4">
        <f>IFERROR(INDEX(Bd_MÉLANGES!$I:$I,MATCH('Bd_FABRICATIONS PF'!$G:$G,Bd_MÉLANGES!$J:$J,0)),0)</f>
        <v>0</v>
      </c>
      <c r="X828" s="4">
        <f>IFERROR(INDEX(Bd_MÉLANGES!$K:$K,MATCH(Tab_SuiviOF[[#This Row],[LOT A PRENDRE EN COMPTE]],Bd_MÉLANGES!$J:$J,0)),0)</f>
        <v>0</v>
      </c>
    </row>
    <row r="829" spans="1:24" hidden="1" x14ac:dyDescent="0.2">
      <c r="A829">
        <v>102</v>
      </c>
      <c r="B829">
        <v>5</v>
      </c>
      <c r="C829">
        <v>42370</v>
      </c>
      <c r="D829">
        <v>698672</v>
      </c>
      <c r="E829">
        <v>47243</v>
      </c>
      <c r="F829" t="str">
        <f t="array" ref="F829">INDEX(Bd_VENTILATIONS!$G:$G,MATCH(Tab_SuiviOF[[#This Row],[REFERENCE]]&amp;Tab_SuiviOF[[#This Row],[BLNO]],Bd_VENTILATIONS!$F:$F&amp;Bd_VENTILATIONS!$D:$D,0))</f>
        <v>A114M03-1</v>
      </c>
      <c r="G829" t="str">
        <f>IFERROR(MID(Tab_SuiviOF[[#This Row],[LOT]],1,SEARCH("-",Tab_SuiviOF[[#This Row],[LOT]])-1),Tab_SuiviOF[[#This Row],[LOT]])</f>
        <v>A114M03</v>
      </c>
      <c r="H829" t="s">
        <v>530</v>
      </c>
      <c r="I829" t="str">
        <f>INDEX(Bd_PF!$E:$E,MATCH(Tab_SuiviOF[[#This Row],[REFERENCE]],Bd_PF!$C:$C,0))</f>
        <v>Bouillon de boeuf 1 kg "NUTRISENS PERFORMANCE"</v>
      </c>
      <c r="J829" t="str">
        <f>INDEX(Bd_PF!$D:$D,MATCH(Tab_SuiviOF[[#This Row],[REFERENCE]],Bd_PF!$C:$C,0))</f>
        <v>SF01311</v>
      </c>
      <c r="K829" s="4">
        <f>INDEX(Bd_PF!$I:$I,MATCH(Tab_SuiviOF[[#This Row],[REFERENCE]],Bd_PF!$C:$C,0))</f>
        <v>1</v>
      </c>
      <c r="L829" t="str">
        <f>INDEX(Bd_PF!$J:$J,MATCH(Tab_SuiviOF[[#This Row],[REFERENCE]],Bd_PF!$C:$C,0))</f>
        <v>OTS</v>
      </c>
      <c r="M829" t="str">
        <f>INDEX(Bd_PF!$K:$K,MATCH(Tab_SuiviOF[[#This Row],[REFERENCE]],Bd_PF!$C:$C,0))</f>
        <v>Produit pesé</v>
      </c>
      <c r="N829" s="3">
        <v>43223</v>
      </c>
      <c r="O829" s="3">
        <v>43223</v>
      </c>
      <c r="P829" s="5">
        <f>YEAR(Tab_SuiviOF[[#This Row],[DATEFINREVISEE]])</f>
        <v>2018</v>
      </c>
      <c r="Q829" s="5">
        <f>MONTH(Tab_SuiviOF[[#This Row],[DATEFINREVISEE]])</f>
        <v>5</v>
      </c>
      <c r="R829" s="5">
        <f>WEEKNUM(Tab_SuiviOF[[#This Row],[DATEFINREVISEE]],21)</f>
        <v>18</v>
      </c>
      <c r="S829">
        <v>540</v>
      </c>
      <c r="T829">
        <v>540</v>
      </c>
      <c r="U829">
        <v>534</v>
      </c>
      <c r="V829" s="4">
        <f>Tab_SuiviOF[[#This Row],[QTEBL]]*Tab_SuiviOF[[#This Row],[POIDS NET]]</f>
        <v>534</v>
      </c>
      <c r="W829" s="4">
        <f>IFERROR(INDEX(Bd_MÉLANGES!$I:$I,MATCH('Bd_FABRICATIONS PF'!$G:$G,Bd_MÉLANGES!$J:$J,0)),0)</f>
        <v>540.5</v>
      </c>
      <c r="X829" s="4">
        <f>IFERROR(INDEX(Bd_MÉLANGES!$K:$K,MATCH(Tab_SuiviOF[[#This Row],[LOT A PRENDRE EN COMPTE]],Bd_MÉLANGES!$J:$J,0)),0)</f>
        <v>539.99999999999989</v>
      </c>
    </row>
    <row r="830" spans="1:24" hidden="1" x14ac:dyDescent="0.2">
      <c r="A830">
        <v>102</v>
      </c>
      <c r="B830">
        <v>5</v>
      </c>
      <c r="C830">
        <v>42390</v>
      </c>
      <c r="D830">
        <v>698979</v>
      </c>
      <c r="E830">
        <v>47245</v>
      </c>
      <c r="F830" t="str">
        <f t="array" ref="F830">INDEX(Bd_VENTILATIONS!$G:$G,MATCH(Tab_SuiviOF[[#This Row],[REFERENCE]]&amp;Tab_SuiviOF[[#This Row],[BLNO]],Bd_VENTILATIONS!$F:$F&amp;Bd_VENTILATIONS!$D:$D,0))</f>
        <v>A122M01-1</v>
      </c>
      <c r="G830" t="str">
        <f>IFERROR(MID(Tab_SuiviOF[[#This Row],[LOT]],1,SEARCH("-",Tab_SuiviOF[[#This Row],[LOT]])-1),Tab_SuiviOF[[#This Row],[LOT]])</f>
        <v>A122M01</v>
      </c>
      <c r="H830" t="s">
        <v>616</v>
      </c>
      <c r="I830" t="str">
        <f>INDEX(Bd_PF!$E:$E,MATCH(Tab_SuiviOF[[#This Row],[REFERENCE]],Bd_PF!$C:$C,0))</f>
        <v>Sauce beurre blanc boite 1kg 000 Cookalim</v>
      </c>
      <c r="J830" t="str">
        <f>INDEX(Bd_PF!$D:$D,MATCH(Tab_SuiviOF[[#This Row],[REFERENCE]],Bd_PF!$C:$C,0))</f>
        <v>SF00938</v>
      </c>
      <c r="K830" s="4">
        <f>INDEX(Bd_PF!$I:$I,MATCH(Tab_SuiviOF[[#This Row],[REFERENCE]],Bd_PF!$C:$C,0))</f>
        <v>1</v>
      </c>
      <c r="L830" t="str">
        <f>INDEX(Bd_PF!$J:$J,MATCH(Tab_SuiviOF[[#This Row],[REFERENCE]],Bd_PF!$C:$C,0))</f>
        <v>OTS</v>
      </c>
      <c r="M830" t="str">
        <f>INDEX(Bd_PF!$K:$K,MATCH(Tab_SuiviOF[[#This Row],[REFERENCE]],Bd_PF!$C:$C,0))</f>
        <v>Produit pesé</v>
      </c>
      <c r="N830" s="3">
        <v>43223</v>
      </c>
      <c r="O830" s="3">
        <v>43223</v>
      </c>
      <c r="P830" s="5">
        <f>YEAR(Tab_SuiviOF[[#This Row],[DATEFINREVISEE]])</f>
        <v>2018</v>
      </c>
      <c r="Q830" s="5">
        <f>MONTH(Tab_SuiviOF[[#This Row],[DATEFINREVISEE]])</f>
        <v>5</v>
      </c>
      <c r="R830" s="5">
        <f>WEEKNUM(Tab_SuiviOF[[#This Row],[DATEFINREVISEE]],21)</f>
        <v>18</v>
      </c>
      <c r="S830">
        <v>108</v>
      </c>
      <c r="T830">
        <v>107</v>
      </c>
      <c r="U830">
        <v>102</v>
      </c>
      <c r="V830" s="4">
        <f>Tab_SuiviOF[[#This Row],[QTEBL]]*Tab_SuiviOF[[#This Row],[POIDS NET]]</f>
        <v>102</v>
      </c>
      <c r="W830" s="4">
        <f>IFERROR(INDEX(Bd_MÉLANGES!$I:$I,MATCH('Bd_FABRICATIONS PF'!$G:$G,Bd_MÉLANGES!$J:$J,0)),0)</f>
        <v>107.9</v>
      </c>
      <c r="X830" s="4">
        <f>IFERROR(INDEX(Bd_MÉLANGES!$K:$K,MATCH(Tab_SuiviOF[[#This Row],[LOT A PRENDRE EN COMPTE]],Bd_MÉLANGES!$J:$J,0)),0)</f>
        <v>108.00999999999999</v>
      </c>
    </row>
    <row r="831" spans="1:24" hidden="1" x14ac:dyDescent="0.2">
      <c r="A831">
        <v>102</v>
      </c>
      <c r="B831">
        <v>5</v>
      </c>
      <c r="C831">
        <v>42392</v>
      </c>
      <c r="D831">
        <v>699000</v>
      </c>
      <c r="E831">
        <v>47244</v>
      </c>
      <c r="F831" t="str">
        <f t="array" ref="F831">INDEX(Bd_VENTILATIONS!$G:$G,MATCH(Tab_SuiviOF[[#This Row],[REFERENCE]]&amp;Tab_SuiviOF[[#This Row],[BLNO]],Bd_VENTILATIONS!$F:$F&amp;Bd_VENTILATIONS!$D:$D,0))</f>
        <v>A120M09-1</v>
      </c>
      <c r="G831" t="str">
        <f>IFERROR(MID(Tab_SuiviOF[[#This Row],[LOT]],1,SEARCH("-",Tab_SuiviOF[[#This Row],[LOT]])-1),Tab_SuiviOF[[#This Row],[LOT]])</f>
        <v>A120M09</v>
      </c>
      <c r="H831" t="s">
        <v>660</v>
      </c>
      <c r="I831" t="str">
        <f>INDEX(Bd_PF!$E:$E,MATCH(Tab_SuiviOF[[#This Row],[REFERENCE]],Bd_PF!$C:$C,0))</f>
        <v>Sauce hollandaise - boite 1 kg 000 - "Cookalim"</v>
      </c>
      <c r="J831" t="str">
        <f>INDEX(Bd_PF!$D:$D,MATCH(Tab_SuiviOF[[#This Row],[REFERENCE]],Bd_PF!$C:$C,0))</f>
        <v>SF00946</v>
      </c>
      <c r="K831" s="4">
        <f>INDEX(Bd_PF!$I:$I,MATCH(Tab_SuiviOF[[#This Row],[REFERENCE]],Bd_PF!$C:$C,0))</f>
        <v>1</v>
      </c>
      <c r="L831" t="str">
        <f>INDEX(Bd_PF!$J:$J,MATCH(Tab_SuiviOF[[#This Row],[REFERENCE]],Bd_PF!$C:$C,0))</f>
        <v>OTS</v>
      </c>
      <c r="M831" t="str">
        <f>INDEX(Bd_PF!$K:$K,MATCH(Tab_SuiviOF[[#This Row],[REFERENCE]],Bd_PF!$C:$C,0))</f>
        <v>Produit pesé</v>
      </c>
      <c r="N831" s="3">
        <v>43223</v>
      </c>
      <c r="O831" s="3">
        <v>43223</v>
      </c>
      <c r="P831" s="5">
        <f>YEAR(Tab_SuiviOF[[#This Row],[DATEFINREVISEE]])</f>
        <v>2018</v>
      </c>
      <c r="Q831" s="5">
        <f>MONTH(Tab_SuiviOF[[#This Row],[DATEFINREVISEE]])</f>
        <v>5</v>
      </c>
      <c r="R831" s="5">
        <f>WEEKNUM(Tab_SuiviOF[[#This Row],[DATEFINREVISEE]],21)</f>
        <v>18</v>
      </c>
      <c r="S831">
        <v>108</v>
      </c>
      <c r="T831">
        <v>107</v>
      </c>
      <c r="U831">
        <v>106</v>
      </c>
      <c r="V831" s="4">
        <f>Tab_SuiviOF[[#This Row],[QTEBL]]*Tab_SuiviOF[[#This Row],[POIDS NET]]</f>
        <v>106</v>
      </c>
      <c r="W831" s="4">
        <f>IFERROR(INDEX(Bd_MÉLANGES!$I:$I,MATCH('Bd_FABRICATIONS PF'!$G:$G,Bd_MÉLANGES!$J:$J,0)),0)</f>
        <v>107.7</v>
      </c>
      <c r="X831" s="4">
        <f>IFERROR(INDEX(Bd_MÉLANGES!$K:$K,MATCH(Tab_SuiviOF[[#This Row],[LOT A PRENDRE EN COMPTE]],Bd_MÉLANGES!$J:$J,0)),0)</f>
        <v>107.98999999999998</v>
      </c>
    </row>
    <row r="832" spans="1:24" hidden="1" x14ac:dyDescent="0.2">
      <c r="A832">
        <v>102</v>
      </c>
      <c r="B832">
        <v>5</v>
      </c>
      <c r="C832">
        <v>42396</v>
      </c>
      <c r="D832">
        <v>699038</v>
      </c>
      <c r="E832">
        <v>47237</v>
      </c>
      <c r="F832" t="str">
        <f t="array" ref="F832">INDEX(Bd_VENTILATIONS!$G:$G,MATCH(Tab_SuiviOF[[#This Row],[REFERENCE]]&amp;Tab_SuiviOF[[#This Row],[BLNO]],Bd_VENTILATIONS!$F:$F&amp;Bd_VENTILATIONS!$D:$D,0))</f>
        <v>A122M04-6</v>
      </c>
      <c r="G832" t="str">
        <f>IFERROR(MID(Tab_SuiviOF[[#This Row],[LOT]],1,SEARCH("-",Tab_SuiviOF[[#This Row],[LOT]])-1),Tab_SuiviOF[[#This Row],[LOT]])</f>
        <v>A122M04</v>
      </c>
      <c r="H832" t="s">
        <v>79</v>
      </c>
      <c r="I832" t="str">
        <f>INDEX(Bd_PF!$E:$E,MATCH(Tab_SuiviOF[[#This Row],[REFERENCE]],Bd_PF!$C:$C,0))</f>
        <v>Bouillon de volaille SANS GLUTAMATE 1.5KG "BRAKE"</v>
      </c>
      <c r="J832" t="str">
        <f>INDEX(Bd_PF!$D:$D,MATCH(Tab_SuiviOF[[#This Row],[REFERENCE]],Bd_PF!$C:$C,0))</f>
        <v>SF01432</v>
      </c>
      <c r="K832" s="4">
        <f>INDEX(Bd_PF!$I:$I,MATCH(Tab_SuiviOF[[#This Row],[REFERENCE]],Bd_PF!$C:$C,0))</f>
        <v>1.5</v>
      </c>
      <c r="L832" t="str">
        <f>INDEX(Bd_PF!$J:$J,MATCH(Tab_SuiviOF[[#This Row],[REFERENCE]],Bd_PF!$C:$C,0))</f>
        <v>Boite plastique</v>
      </c>
      <c r="M832" t="str">
        <f>INDEX(Bd_PF!$K:$K,MATCH(Tab_SuiviOF[[#This Row],[REFERENCE]],Bd_PF!$C:$C,0))</f>
        <v>Produit pesé</v>
      </c>
      <c r="N832" s="3">
        <v>43223</v>
      </c>
      <c r="O832" s="3">
        <v>43223</v>
      </c>
      <c r="P832" s="5">
        <f>YEAR(Tab_SuiviOF[[#This Row],[DATEFINREVISEE]])</f>
        <v>2018</v>
      </c>
      <c r="Q832" s="5">
        <f>MONTH(Tab_SuiviOF[[#This Row],[DATEFINREVISEE]])</f>
        <v>5</v>
      </c>
      <c r="R832" s="5">
        <f>WEEKNUM(Tab_SuiviOF[[#This Row],[DATEFINREVISEE]],21)</f>
        <v>18</v>
      </c>
      <c r="S832">
        <v>216</v>
      </c>
      <c r="T832">
        <v>216</v>
      </c>
      <c r="U832">
        <v>215</v>
      </c>
      <c r="V832" s="4">
        <f>Tab_SuiviOF[[#This Row],[QTEBL]]*Tab_SuiviOF[[#This Row],[POIDS NET]]</f>
        <v>322.5</v>
      </c>
      <c r="W832" s="4">
        <f>IFERROR(INDEX(Bd_MÉLANGES!$I:$I,MATCH('Bd_FABRICATIONS PF'!$G:$G,Bd_MÉLANGES!$J:$J,0)),0)</f>
        <v>324.10000000000002</v>
      </c>
      <c r="X832" s="4">
        <f>IFERROR(INDEX(Bd_MÉLANGES!$K:$K,MATCH(Tab_SuiviOF[[#This Row],[LOT A PRENDRE EN COMPTE]],Bd_MÉLANGES!$J:$J,0)),0)</f>
        <v>323.99000000000007</v>
      </c>
    </row>
    <row r="833" spans="1:24" hidden="1" x14ac:dyDescent="0.2">
      <c r="A833">
        <v>102</v>
      </c>
      <c r="B833">
        <v>5</v>
      </c>
      <c r="C833">
        <v>42414</v>
      </c>
      <c r="D833">
        <v>699267</v>
      </c>
      <c r="E833">
        <v>47242</v>
      </c>
      <c r="F833" t="str">
        <f t="array" ref="F833">INDEX(Bd_VENTILATIONS!$G:$G,MATCH(Tab_SuiviOF[[#This Row],[REFERENCE]]&amp;Tab_SuiviOF[[#This Row],[BLNO]],Bd_VENTILATIONS!$F:$F&amp;Bd_VENTILATIONS!$D:$D,0))</f>
        <v>A122M05-6</v>
      </c>
      <c r="G833" t="str">
        <f>IFERROR(MID(Tab_SuiviOF[[#This Row],[LOT]],1,SEARCH("-",Tab_SuiviOF[[#This Row],[LOT]])-1),Tab_SuiviOF[[#This Row],[LOT]])</f>
        <v>A122M05</v>
      </c>
      <c r="H833" t="s">
        <v>67</v>
      </c>
      <c r="I833" t="str">
        <f>INDEX(Bd_PF!$E:$E,MATCH(Tab_SuiviOF[[#This Row],[REFERENCE]],Bd_PF!$C:$C,0))</f>
        <v>Fumet de crustacés SANS GLUTAMATE 600G "BRAKE"</v>
      </c>
      <c r="J833" t="str">
        <f>INDEX(Bd_PF!$D:$D,MATCH(Tab_SuiviOF[[#This Row],[REFERENCE]],Bd_PF!$C:$C,0))</f>
        <v>SF01391</v>
      </c>
      <c r="K833" s="4">
        <f>INDEX(Bd_PF!$I:$I,MATCH(Tab_SuiviOF[[#This Row],[REFERENCE]],Bd_PF!$C:$C,0))</f>
        <v>0.6</v>
      </c>
      <c r="L833" t="str">
        <f>INDEX(Bd_PF!$J:$J,MATCH(Tab_SuiviOF[[#This Row],[REFERENCE]],Bd_PF!$C:$C,0))</f>
        <v>Boite plastique</v>
      </c>
      <c r="M833" t="str">
        <f>INDEX(Bd_PF!$K:$K,MATCH(Tab_SuiviOF[[#This Row],[REFERENCE]],Bd_PF!$C:$C,0))</f>
        <v>Produit pesé</v>
      </c>
      <c r="N833" s="3">
        <v>43223</v>
      </c>
      <c r="O833" s="3">
        <v>43223</v>
      </c>
      <c r="P833" s="5">
        <f>YEAR(Tab_SuiviOF[[#This Row],[DATEFINREVISEE]])</f>
        <v>2018</v>
      </c>
      <c r="Q833" s="5">
        <f>MONTH(Tab_SuiviOF[[#This Row],[DATEFINREVISEE]])</f>
        <v>5</v>
      </c>
      <c r="R833" s="5">
        <f>WEEKNUM(Tab_SuiviOF[[#This Row],[DATEFINREVISEE]],21)</f>
        <v>18</v>
      </c>
      <c r="S833">
        <v>144</v>
      </c>
      <c r="T833">
        <v>143</v>
      </c>
      <c r="U833">
        <v>137</v>
      </c>
      <c r="V833" s="4">
        <f>Tab_SuiviOF[[#This Row],[QTEBL]]*Tab_SuiviOF[[#This Row],[POIDS NET]]</f>
        <v>82.2</v>
      </c>
      <c r="W833" s="4">
        <f>IFERROR(INDEX(Bd_MÉLANGES!$I:$I,MATCH('Bd_FABRICATIONS PF'!$G:$G,Bd_MÉLANGES!$J:$J,0)),0)</f>
        <v>86.1</v>
      </c>
      <c r="X833" s="4">
        <f>IFERROR(INDEX(Bd_MÉLANGES!$K:$K,MATCH(Tab_SuiviOF[[#This Row],[LOT A PRENDRE EN COMPTE]],Bd_MÉLANGES!$J:$J,0)),0)</f>
        <v>86.390000000000015</v>
      </c>
    </row>
    <row r="834" spans="1:24" hidden="1" x14ac:dyDescent="0.2">
      <c r="A834">
        <v>102</v>
      </c>
      <c r="B834">
        <v>5</v>
      </c>
      <c r="C834">
        <v>42486</v>
      </c>
      <c r="D834">
        <v>700181</v>
      </c>
      <c r="E834">
        <v>47247</v>
      </c>
      <c r="F834" t="str">
        <f t="array" ref="F834">INDEX(Bd_VENTILATIONS!$G:$G,MATCH(Tab_SuiviOF[[#This Row],[REFERENCE]]&amp;Tab_SuiviOF[[#This Row],[BLNO]],Bd_VENTILATIONS!$F:$F&amp;Bd_VENTILATIONS!$D:$D,0))</f>
        <v>A122M02-1</v>
      </c>
      <c r="G834" t="str">
        <f>IFERROR(MID(Tab_SuiviOF[[#This Row],[LOT]],1,SEARCH("-",Tab_SuiviOF[[#This Row],[LOT]])-1),Tab_SuiviOF[[#This Row],[LOT]])</f>
        <v>A122M02</v>
      </c>
      <c r="H834" t="s">
        <v>471</v>
      </c>
      <c r="I834" t="str">
        <f>INDEX(Bd_PF!$E:$E,MATCH(Tab_SuiviOF[[#This Row],[REFERENCE]],Bd_PF!$C:$C,0))</f>
        <v>Fonds brun 1 kg  "Nutrisens Performance"</v>
      </c>
      <c r="J834" t="str">
        <f>INDEX(Bd_PF!$D:$D,MATCH(Tab_SuiviOF[[#This Row],[REFERENCE]],Bd_PF!$C:$C,0))</f>
        <v>SF01322</v>
      </c>
      <c r="K834" s="4">
        <f>INDEX(Bd_PF!$I:$I,MATCH(Tab_SuiviOF[[#This Row],[REFERENCE]],Bd_PF!$C:$C,0))</f>
        <v>1</v>
      </c>
      <c r="L834" t="str">
        <f>INDEX(Bd_PF!$J:$J,MATCH(Tab_SuiviOF[[#This Row],[REFERENCE]],Bd_PF!$C:$C,0))</f>
        <v>OTS</v>
      </c>
      <c r="M834" t="str">
        <f>INDEX(Bd_PF!$K:$K,MATCH(Tab_SuiviOF[[#This Row],[REFERENCE]],Bd_PF!$C:$C,0))</f>
        <v>Produit pesé</v>
      </c>
      <c r="N834" s="3">
        <v>43223</v>
      </c>
      <c r="O834" s="3">
        <v>43223</v>
      </c>
      <c r="P834" s="5">
        <f>YEAR(Tab_SuiviOF[[#This Row],[DATEFINREVISEE]])</f>
        <v>2018</v>
      </c>
      <c r="Q834" s="5">
        <f>MONTH(Tab_SuiviOF[[#This Row],[DATEFINREVISEE]])</f>
        <v>5</v>
      </c>
      <c r="R834" s="5">
        <f>WEEKNUM(Tab_SuiviOF[[#This Row],[DATEFINREVISEE]],21)</f>
        <v>18</v>
      </c>
      <c r="S834">
        <v>324</v>
      </c>
      <c r="T834">
        <v>323</v>
      </c>
      <c r="U834">
        <v>323</v>
      </c>
      <c r="V834" s="4">
        <f>Tab_SuiviOF[[#This Row],[QTEBL]]*Tab_SuiviOF[[#This Row],[POIDS NET]]</f>
        <v>323</v>
      </c>
      <c r="W834" s="4">
        <f>IFERROR(INDEX(Bd_MÉLANGES!$I:$I,MATCH('Bd_FABRICATIONS PF'!$G:$G,Bd_MÉLANGES!$J:$J,0)),0)</f>
        <v>323.10000000000002</v>
      </c>
      <c r="X834" s="4">
        <f>IFERROR(INDEX(Bd_MÉLANGES!$K:$K,MATCH(Tab_SuiviOF[[#This Row],[LOT A PRENDRE EN COMPTE]],Bd_MÉLANGES!$J:$J,0)),0)</f>
        <v>323.97999999999996</v>
      </c>
    </row>
    <row r="835" spans="1:24" hidden="1" x14ac:dyDescent="0.2">
      <c r="A835">
        <v>102</v>
      </c>
      <c r="B835">
        <v>5</v>
      </c>
      <c r="C835">
        <v>42512</v>
      </c>
      <c r="D835">
        <v>700698</v>
      </c>
      <c r="E835">
        <v>47246</v>
      </c>
      <c r="F835" t="str">
        <f t="array" ref="F835">INDEX(Bd_VENTILATIONS!$G:$G,MATCH(Tab_SuiviOF[[#This Row],[REFERENCE]]&amp;Tab_SuiviOF[[#This Row],[BLNO]],Bd_VENTILATIONS!$F:$F&amp;Bd_VENTILATIONS!$D:$D,0))</f>
        <v>A120M08-1</v>
      </c>
      <c r="G835" t="str">
        <f>IFERROR(MID(Tab_SuiviOF[[#This Row],[LOT]],1,SEARCH("-",Tab_SuiviOF[[#This Row],[LOT]])-1),Tab_SuiviOF[[#This Row],[LOT]])</f>
        <v>A120M08</v>
      </c>
      <c r="H835" t="s">
        <v>611</v>
      </c>
      <c r="I835" t="str">
        <f>INDEX(Bd_PF!$E:$E,MATCH(Tab_SuiviOF[[#This Row],[REFERENCE]],Bd_PF!$C:$C,0))</f>
        <v>Mousse parfum chocolat boite 1 kg "Cookalim"</v>
      </c>
      <c r="J835" t="str">
        <f>INDEX(Bd_PF!$D:$D,MATCH(Tab_SuiviOF[[#This Row],[REFERENCE]],Bd_PF!$C:$C,0))</f>
        <v>SF01106</v>
      </c>
      <c r="K835" s="4">
        <f>INDEX(Bd_PF!$I:$I,MATCH(Tab_SuiviOF[[#This Row],[REFERENCE]],Bd_PF!$C:$C,0))</f>
        <v>1</v>
      </c>
      <c r="L835" t="str">
        <f>INDEX(Bd_PF!$J:$J,MATCH(Tab_SuiviOF[[#This Row],[REFERENCE]],Bd_PF!$C:$C,0))</f>
        <v>OTS</v>
      </c>
      <c r="M835" t="str">
        <f>INDEX(Bd_PF!$K:$K,MATCH(Tab_SuiviOF[[#This Row],[REFERENCE]],Bd_PF!$C:$C,0))</f>
        <v>Produit pesé</v>
      </c>
      <c r="N835" s="3">
        <v>43223</v>
      </c>
      <c r="O835" s="3">
        <v>43223</v>
      </c>
      <c r="P835" s="5">
        <f>YEAR(Tab_SuiviOF[[#This Row],[DATEFINREVISEE]])</f>
        <v>2018</v>
      </c>
      <c r="Q835" s="5">
        <f>MONTH(Tab_SuiviOF[[#This Row],[DATEFINREVISEE]])</f>
        <v>5</v>
      </c>
      <c r="R835" s="5">
        <f>WEEKNUM(Tab_SuiviOF[[#This Row],[DATEFINREVISEE]],21)</f>
        <v>18</v>
      </c>
      <c r="S835">
        <v>324</v>
      </c>
      <c r="T835">
        <v>324</v>
      </c>
      <c r="U835">
        <v>321</v>
      </c>
      <c r="V835" s="4">
        <f>Tab_SuiviOF[[#This Row],[QTEBL]]*Tab_SuiviOF[[#This Row],[POIDS NET]]</f>
        <v>321</v>
      </c>
      <c r="W835" s="4">
        <f>IFERROR(INDEX(Bd_MÉLANGES!$I:$I,MATCH('Bd_FABRICATIONS PF'!$G:$G,Bd_MÉLANGES!$J:$J,0)),0)</f>
        <v>324.5</v>
      </c>
      <c r="X835" s="4">
        <f>IFERROR(INDEX(Bd_MÉLANGES!$K:$K,MATCH(Tab_SuiviOF[[#This Row],[LOT A PRENDRE EN COMPTE]],Bd_MÉLANGES!$J:$J,0)),0)</f>
        <v>324.01</v>
      </c>
    </row>
    <row r="836" spans="1:24" hidden="1" x14ac:dyDescent="0.2">
      <c r="A836">
        <v>102</v>
      </c>
      <c r="B836">
        <v>5</v>
      </c>
      <c r="C836">
        <v>42522</v>
      </c>
      <c r="D836">
        <v>700785</v>
      </c>
      <c r="E836">
        <v>47238</v>
      </c>
      <c r="F836" t="str">
        <f t="array" ref="F836">INDEX(Bd_VENTILATIONS!$G:$G,MATCH(Tab_SuiviOF[[#This Row],[REFERENCE]]&amp;Tab_SuiviOF[[#This Row],[BLNO]],Bd_VENTILATIONS!$F:$F&amp;Bd_VENTILATIONS!$D:$D,0))</f>
        <v>A120M07-1</v>
      </c>
      <c r="G836" t="str">
        <f>IFERROR(MID(Tab_SuiviOF[[#This Row],[LOT]],1,SEARCH("-",Tab_SuiviOF[[#This Row],[LOT]])-1),Tab_SuiviOF[[#This Row],[LOT]])</f>
        <v>A120M07</v>
      </c>
      <c r="H836" t="s">
        <v>275</v>
      </c>
      <c r="I836" t="str">
        <f>INDEX(Bd_PF!$E:$E,MATCH(Tab_SuiviOF[[#This Row],[REFERENCE]],Bd_PF!$C:$C,0))</f>
        <v>Mousse saveur café avec édulcorants - Boite 0.335 kg</v>
      </c>
      <c r="J836" t="str">
        <f>INDEX(Bd_PF!$D:$D,MATCH(Tab_SuiviOF[[#This Row],[REFERENCE]],Bd_PF!$C:$C,0))</f>
        <v>SF01278</v>
      </c>
      <c r="K836" s="4">
        <f>INDEX(Bd_PF!$I:$I,MATCH(Tab_SuiviOF[[#This Row],[REFERENCE]],Bd_PF!$C:$C,0))</f>
        <v>0.33500000000000002</v>
      </c>
      <c r="L836" t="str">
        <f>INDEX(Bd_PF!$J:$J,MATCH(Tab_SuiviOF[[#This Row],[REFERENCE]],Bd_PF!$C:$C,0))</f>
        <v>OTS</v>
      </c>
      <c r="M836" t="str">
        <f>INDEX(Bd_PF!$K:$K,MATCH(Tab_SuiviOF[[#This Row],[REFERENCE]],Bd_PF!$C:$C,0))</f>
        <v>Produit pesé</v>
      </c>
      <c r="N836" s="3">
        <v>43223</v>
      </c>
      <c r="O836" s="3">
        <v>43223</v>
      </c>
      <c r="P836" s="5">
        <f>YEAR(Tab_SuiviOF[[#This Row],[DATEFINREVISEE]])</f>
        <v>2018</v>
      </c>
      <c r="Q836" s="5">
        <f>MONTH(Tab_SuiviOF[[#This Row],[DATEFINREVISEE]])</f>
        <v>5</v>
      </c>
      <c r="R836" s="5">
        <f>WEEKNUM(Tab_SuiviOF[[#This Row],[DATEFINREVISEE]],21)</f>
        <v>18</v>
      </c>
      <c r="S836">
        <v>324</v>
      </c>
      <c r="T836">
        <v>354</v>
      </c>
      <c r="U836">
        <v>324</v>
      </c>
      <c r="V836" s="4">
        <f>Tab_SuiviOF[[#This Row],[QTEBL]]*Tab_SuiviOF[[#This Row],[POIDS NET]]</f>
        <v>108.54</v>
      </c>
      <c r="W836" s="4">
        <f>IFERROR(INDEX(Bd_MÉLANGES!$I:$I,MATCH('Bd_FABRICATIONS PF'!$G:$G,Bd_MÉLANGES!$J:$J,0)),0)</f>
        <v>118.7</v>
      </c>
      <c r="X836" s="4">
        <f>IFERROR(INDEX(Bd_MÉLANGES!$K:$K,MATCH(Tab_SuiviOF[[#This Row],[LOT A PRENDRE EN COMPTE]],Bd_MÉLANGES!$J:$J,0)),0)</f>
        <v>119</v>
      </c>
    </row>
    <row r="837" spans="1:24" hidden="1" x14ac:dyDescent="0.2">
      <c r="A837">
        <v>102</v>
      </c>
      <c r="B837">
        <v>5</v>
      </c>
      <c r="C837">
        <v>42613</v>
      </c>
      <c r="D837">
        <v>701833</v>
      </c>
      <c r="E837">
        <v>47249</v>
      </c>
      <c r="F837" t="str">
        <f t="array" ref="F837">INDEX(Bd_VENTILATIONS!$G:$G,MATCH(Tab_SuiviOF[[#This Row],[REFERENCE]]&amp;Tab_SuiviOF[[#This Row],[BLNO]],Bd_VENTILATIONS!$F:$F&amp;Bd_VENTILATIONS!$D:$D,0))</f>
        <v>A123R01-1</v>
      </c>
      <c r="G837" t="str">
        <f>IFERROR(MID(Tab_SuiviOF[[#This Row],[LOT]],1,SEARCH("-",Tab_SuiviOF[[#This Row],[LOT]])-1),Tab_SuiviOF[[#This Row],[LOT]])</f>
        <v>A123R01</v>
      </c>
      <c r="H837" t="s">
        <v>2549</v>
      </c>
      <c r="I837" t="str">
        <f>INDEX(Bd_PF!$E:$E,MATCH(Tab_SuiviOF[[#This Row],[REFERENCE]],Bd_PF!$C:$C,0))</f>
        <v>Protipulse 550 g</v>
      </c>
      <c r="J837" t="str">
        <f>INDEX(Bd_PF!$D:$D,MATCH(Tab_SuiviOF[[#This Row],[REFERENCE]],Bd_PF!$C:$C,0))</f>
        <v>XMP866</v>
      </c>
      <c r="K837" s="4">
        <f>INDEX(Bd_PF!$I:$I,MATCH(Tab_SuiviOF[[#This Row],[REFERENCE]],Bd_PF!$C:$C,0))</f>
        <v>0.55000000000000004</v>
      </c>
      <c r="L837" t="str">
        <f>INDEX(Bd_PF!$J:$J,MATCH(Tab_SuiviOF[[#This Row],[REFERENCE]],Bd_PF!$C:$C,0))</f>
        <v>OTS</v>
      </c>
      <c r="M837" t="str">
        <f>INDEX(Bd_PF!$K:$K,MATCH(Tab_SuiviOF[[#This Row],[REFERENCE]],Bd_PF!$C:$C,0))</f>
        <v>Reconditionnement</v>
      </c>
      <c r="N837" s="3">
        <v>43223</v>
      </c>
      <c r="O837" s="3">
        <v>43223</v>
      </c>
      <c r="P837" s="5">
        <f>YEAR(Tab_SuiviOF[[#This Row],[DATEFINREVISEE]])</f>
        <v>2018</v>
      </c>
      <c r="Q837" s="5">
        <f>MONTH(Tab_SuiviOF[[#This Row],[DATEFINREVISEE]])</f>
        <v>5</v>
      </c>
      <c r="R837" s="5">
        <f>WEEKNUM(Tab_SuiviOF[[#This Row],[DATEFINREVISEE]],21)</f>
        <v>18</v>
      </c>
      <c r="S837">
        <v>854</v>
      </c>
      <c r="T837">
        <v>854</v>
      </c>
      <c r="U837">
        <v>847</v>
      </c>
      <c r="V837" s="4">
        <f>Tab_SuiviOF[[#This Row],[QTEBL]]*Tab_SuiviOF[[#This Row],[POIDS NET]]</f>
        <v>465.85</v>
      </c>
      <c r="W837" s="4">
        <f>IFERROR(INDEX(Bd_MÉLANGES!$I:$I,MATCH('Bd_FABRICATIONS PF'!$G:$G,Bd_MÉLANGES!$J:$J,0)),0)</f>
        <v>0</v>
      </c>
      <c r="X837" s="4">
        <f>IFERROR(INDEX(Bd_MÉLANGES!$K:$K,MATCH(Tab_SuiviOF[[#This Row],[LOT A PRENDRE EN COMPTE]],Bd_MÉLANGES!$J:$J,0)),0)</f>
        <v>0</v>
      </c>
    </row>
    <row r="838" spans="1:24" hidden="1" x14ac:dyDescent="0.2">
      <c r="A838">
        <v>102</v>
      </c>
      <c r="B838">
        <v>5</v>
      </c>
      <c r="C838">
        <v>42614</v>
      </c>
      <c r="D838">
        <v>701841</v>
      </c>
      <c r="E838">
        <v>47250</v>
      </c>
      <c r="F838" t="str">
        <f t="array" ref="F838">INDEX(Bd_VENTILATIONS!$G:$G,MATCH(Tab_SuiviOF[[#This Row],[REFERENCE]]&amp;Tab_SuiviOF[[#This Row],[BLNO]],Bd_VENTILATIONS!$F:$F&amp;Bd_VENTILATIONS!$D:$D,0))</f>
        <v>AS18PU02-7</v>
      </c>
      <c r="G838" t="str">
        <f>IFERROR(MID(Tab_SuiviOF[[#This Row],[LOT]],1,SEARCH("-",Tab_SuiviOF[[#This Row],[LOT]])-1),Tab_SuiviOF[[#This Row],[LOT]])</f>
        <v>AS18PU02</v>
      </c>
      <c r="H838" t="s">
        <v>291</v>
      </c>
      <c r="I838" t="str">
        <f>INDEX(Bd_PF!$E:$E,MATCH(Tab_SuiviOF[[#This Row],[REFERENCE]],Bd_PF!$C:$C,0))</f>
        <v>Purée grand-mère pauvre en sodium sac 5 kg</v>
      </c>
      <c r="J838" t="str">
        <f>INDEX(Bd_PF!$D:$D,MATCH(Tab_SuiviOF[[#This Row],[REFERENCE]],Bd_PF!$C:$C,0))</f>
        <v>SF01287</v>
      </c>
      <c r="K838" s="4">
        <f>INDEX(Bd_PF!$I:$I,MATCH(Tab_SuiviOF[[#This Row],[REFERENCE]],Bd_PF!$C:$C,0))</f>
        <v>5</v>
      </c>
      <c r="L838" t="str">
        <f>INDEX(Bd_PF!$J:$J,MATCH(Tab_SuiviOF[[#This Row],[REFERENCE]],Bd_PF!$C:$C,0))</f>
        <v>Purée</v>
      </c>
      <c r="M838" t="str">
        <f>INDEX(Bd_PF!$K:$K,MATCH(Tab_SuiviOF[[#This Row],[REFERENCE]],Bd_PF!$C:$C,0))</f>
        <v>Purée</v>
      </c>
      <c r="N838" s="3">
        <v>43223</v>
      </c>
      <c r="O838" s="3">
        <v>43223</v>
      </c>
      <c r="P838" s="5">
        <f>YEAR(Tab_SuiviOF[[#This Row],[DATEFINREVISEE]])</f>
        <v>2018</v>
      </c>
      <c r="Q838" s="5">
        <f>MONTH(Tab_SuiviOF[[#This Row],[DATEFINREVISEE]])</f>
        <v>5</v>
      </c>
      <c r="R838" s="5">
        <f>WEEKNUM(Tab_SuiviOF[[#This Row],[DATEFINREVISEE]],21)</f>
        <v>18</v>
      </c>
      <c r="S838">
        <v>780</v>
      </c>
      <c r="T838">
        <v>780</v>
      </c>
      <c r="U838">
        <v>778</v>
      </c>
      <c r="V838" s="4">
        <f>Tab_SuiviOF[[#This Row],[QTEBL]]*Tab_SuiviOF[[#This Row],[POIDS NET]]</f>
        <v>3890</v>
      </c>
      <c r="W838" s="4">
        <f>IFERROR(INDEX(Bd_MÉLANGES!$I:$I,MATCH('Bd_FABRICATIONS PF'!$G:$G,Bd_MÉLANGES!$J:$J,0)),0)</f>
        <v>0</v>
      </c>
      <c r="X838" s="4">
        <f>IFERROR(INDEX(Bd_MÉLANGES!$K:$K,MATCH(Tab_SuiviOF[[#This Row],[LOT A PRENDRE EN COMPTE]],Bd_MÉLANGES!$J:$J,0)),0)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B2:C10"/>
  <sheetViews>
    <sheetView workbookViewId="0">
      <selection activeCell="B2" sqref="B2"/>
    </sheetView>
  </sheetViews>
  <sheetFormatPr baseColWidth="10" defaultRowHeight="12.75" x14ac:dyDescent="0.2"/>
  <cols>
    <col min="2" max="2" width="17.7109375" customWidth="1"/>
    <col min="3" max="3" width="15" bestFit="1" customWidth="1"/>
  </cols>
  <sheetData>
    <row r="2" spans="2:3" ht="15" x14ac:dyDescent="0.25">
      <c r="B2" s="2" t="s">
        <v>0</v>
      </c>
      <c r="C2" s="1" t="s">
        <v>1</v>
      </c>
    </row>
    <row r="3" spans="2:3" ht="15" x14ac:dyDescent="0.25">
      <c r="B3" s="2" t="s">
        <v>2</v>
      </c>
      <c r="C3" s="1" t="s">
        <v>3</v>
      </c>
    </row>
    <row r="4" spans="2:3" ht="15" x14ac:dyDescent="0.25">
      <c r="B4" s="2" t="s">
        <v>4</v>
      </c>
      <c r="C4" s="1" t="s">
        <v>5</v>
      </c>
    </row>
    <row r="5" spans="2:3" ht="15" x14ac:dyDescent="0.25">
      <c r="B5" s="2" t="s">
        <v>6</v>
      </c>
      <c r="C5" s="1" t="s">
        <v>7</v>
      </c>
    </row>
    <row r="6" spans="2:3" ht="15" x14ac:dyDescent="0.25">
      <c r="B6" s="2" t="s">
        <v>8</v>
      </c>
      <c r="C6" s="1" t="s">
        <v>9</v>
      </c>
    </row>
    <row r="7" spans="2:3" ht="15" x14ac:dyDescent="0.25">
      <c r="B7" s="2" t="s">
        <v>10</v>
      </c>
      <c r="C7" s="1" t="s">
        <v>11</v>
      </c>
    </row>
    <row r="8" spans="2:3" ht="15" x14ac:dyDescent="0.25">
      <c r="B8" s="2" t="s">
        <v>12</v>
      </c>
      <c r="C8" s="1" t="s">
        <v>13</v>
      </c>
    </row>
    <row r="9" spans="2:3" ht="15" x14ac:dyDescent="0.25">
      <c r="B9" s="2" t="s">
        <v>14</v>
      </c>
      <c r="C9" s="1" t="s">
        <v>15</v>
      </c>
    </row>
    <row r="10" spans="2:3" ht="15" x14ac:dyDescent="0.25">
      <c r="B10" s="2" t="s">
        <v>16</v>
      </c>
      <c r="C10" s="1" t="s">
        <v>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K559"/>
  <sheetViews>
    <sheetView topLeftCell="C1" workbookViewId="0">
      <selection activeCell="K2" sqref="K2"/>
    </sheetView>
  </sheetViews>
  <sheetFormatPr baseColWidth="10" defaultRowHeight="12.75" x14ac:dyDescent="0.2"/>
  <cols>
    <col min="1" max="1" width="9.5703125" bestFit="1" customWidth="1"/>
    <col min="2" max="2" width="14.42578125" bestFit="1" customWidth="1"/>
    <col min="3" max="4" width="22.140625" bestFit="1" customWidth="1"/>
    <col min="5" max="5" width="69.5703125" bestFit="1" customWidth="1"/>
    <col min="6" max="7" width="16.28515625" bestFit="1" customWidth="1"/>
    <col min="8" max="8" width="18.42578125" bestFit="1" customWidth="1"/>
    <col min="9" max="9" width="10.85546875" style="4" bestFit="1" customWidth="1"/>
    <col min="10" max="10" width="12.85546875" bestFit="1" customWidth="1"/>
    <col min="11" max="11" width="16.28515625" bestFit="1" customWidth="1"/>
  </cols>
  <sheetData>
    <row r="1" spans="1:11" x14ac:dyDescent="0.2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0</v>
      </c>
      <c r="I1" s="4" t="s">
        <v>25</v>
      </c>
      <c r="J1" t="s">
        <v>1</v>
      </c>
      <c r="K1" t="s">
        <v>4537</v>
      </c>
    </row>
    <row r="2" spans="1:11" hidden="1" x14ac:dyDescent="0.2">
      <c r="A2">
        <v>102</v>
      </c>
      <c r="B2" s="3"/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4</v>
      </c>
      <c r="I2" s="4">
        <v>0.02</v>
      </c>
      <c r="J2" t="str">
        <f>INDEX(Bd_Lignes!$C:$C,MATCH(Tab_PF[[#This Row],[FAMILLESTAT_0002]],Bd_Lignes!$B:$B,0))</f>
        <v>Rovema</v>
      </c>
      <c r="K2" t="str">
        <f>INDEX(Bd_RECONDITIONNEMENT!$F:$F,MATCH(Bd_PF!$C:$C,Bd_RECONDITIONNEMENT!$B:$B,0))</f>
        <v>Produit pesé</v>
      </c>
    </row>
    <row r="3" spans="1:11" hidden="1" x14ac:dyDescent="0.2">
      <c r="A3">
        <v>102</v>
      </c>
      <c r="B3" s="3"/>
      <c r="C3" t="s">
        <v>31</v>
      </c>
      <c r="D3" t="s">
        <v>32</v>
      </c>
      <c r="E3" t="s">
        <v>33</v>
      </c>
      <c r="F3" t="s">
        <v>29</v>
      </c>
      <c r="G3" t="s">
        <v>30</v>
      </c>
      <c r="H3" t="s">
        <v>4</v>
      </c>
      <c r="I3" s="4">
        <v>0.02</v>
      </c>
      <c r="J3" t="str">
        <f>INDEX(Bd_Lignes!$C:$C,MATCH(Tab_PF[[#This Row],[FAMILLESTAT_0002]],Bd_Lignes!$B:$B,0))</f>
        <v>Rovema</v>
      </c>
      <c r="K3" t="str">
        <f>INDEX(Bd_RECONDITIONNEMENT!$F:$F,MATCH(Bd_PF!$C:$C,Bd_RECONDITIONNEMENT!$B:$B,0))</f>
        <v>Produit pesé</v>
      </c>
    </row>
    <row r="4" spans="1:11" hidden="1" x14ac:dyDescent="0.2">
      <c r="A4">
        <v>102</v>
      </c>
      <c r="B4" s="3"/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6</v>
      </c>
      <c r="I4" s="4">
        <v>10</v>
      </c>
      <c r="J4" t="str">
        <f>INDEX(Bd_Lignes!$C:$C,MATCH(Tab_PF[[#This Row],[FAMILLESTAT_0002]],Bd_Lignes!$B:$B,0))</f>
        <v>Seau</v>
      </c>
      <c r="K4" t="str">
        <f>INDEX(Bd_RECONDITIONNEMENT!$F:$F,MATCH(Bd_PF!$C:$C,Bd_RECONDITIONNEMENT!$B:$B,0))</f>
        <v>Produit pesé</v>
      </c>
    </row>
    <row r="5" spans="1:11" hidden="1" x14ac:dyDescent="0.2">
      <c r="A5">
        <v>102</v>
      </c>
      <c r="B5" s="3"/>
      <c r="C5" t="s">
        <v>39</v>
      </c>
      <c r="D5" t="s">
        <v>40</v>
      </c>
      <c r="E5" t="s">
        <v>41</v>
      </c>
      <c r="F5" t="s">
        <v>37</v>
      </c>
      <c r="G5" t="s">
        <v>38</v>
      </c>
      <c r="H5" t="s">
        <v>6</v>
      </c>
      <c r="I5" s="4">
        <v>12.5</v>
      </c>
      <c r="J5" t="str">
        <f>INDEX(Bd_Lignes!$C:$C,MATCH(Tab_PF[[#This Row],[FAMILLESTAT_0002]],Bd_Lignes!$B:$B,0))</f>
        <v>Seau</v>
      </c>
      <c r="K5" t="str">
        <f>INDEX(Bd_RECONDITIONNEMENT!$F:$F,MATCH(Bd_PF!$C:$C,Bd_RECONDITIONNEMENT!$B:$B,0))</f>
        <v>Produit pesé</v>
      </c>
    </row>
    <row r="6" spans="1:11" hidden="1" x14ac:dyDescent="0.2">
      <c r="A6">
        <v>102</v>
      </c>
      <c r="B6" s="3"/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8</v>
      </c>
      <c r="I6" s="4">
        <v>1.5</v>
      </c>
      <c r="J6" t="str">
        <f>INDEX(Bd_Lignes!$C:$C,MATCH(Tab_PF[[#This Row],[FAMILLESTAT_0002]],Bd_Lignes!$B:$B,0))</f>
        <v>Boite plastique</v>
      </c>
      <c r="K6" t="str">
        <f>INDEX(Bd_RECONDITIONNEMENT!$F:$F,MATCH(Bd_PF!$C:$C,Bd_RECONDITIONNEMENT!$B:$B,0))</f>
        <v>Reconditionnement</v>
      </c>
    </row>
    <row r="7" spans="1:11" hidden="1" x14ac:dyDescent="0.2">
      <c r="A7">
        <v>102</v>
      </c>
      <c r="B7" s="3"/>
      <c r="C7" t="s">
        <v>42</v>
      </c>
      <c r="D7" t="s">
        <v>4317</v>
      </c>
      <c r="E7" t="s">
        <v>44</v>
      </c>
      <c r="F7" t="s">
        <v>45</v>
      </c>
      <c r="G7" t="s">
        <v>46</v>
      </c>
      <c r="H7" t="s">
        <v>8</v>
      </c>
      <c r="I7" s="4">
        <v>1.5</v>
      </c>
      <c r="J7" t="str">
        <f>INDEX(Bd_Lignes!$C:$C,MATCH(Tab_PF[[#This Row],[FAMILLESTAT_0002]],Bd_Lignes!$B:$B,0))</f>
        <v>Boite plastique</v>
      </c>
      <c r="K7" t="str">
        <f>INDEX(Bd_RECONDITIONNEMENT!$F:$F,MATCH(Bd_PF!$C:$C,Bd_RECONDITIONNEMENT!$B:$B,0))</f>
        <v>Reconditionnement</v>
      </c>
    </row>
    <row r="8" spans="1:11" hidden="1" x14ac:dyDescent="0.2">
      <c r="A8">
        <v>102</v>
      </c>
      <c r="B8" s="3"/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8</v>
      </c>
      <c r="I8" s="4">
        <v>0.6</v>
      </c>
      <c r="J8" t="str">
        <f>INDEX(Bd_Lignes!$C:$C,MATCH(Tab_PF[[#This Row],[FAMILLESTAT_0002]],Bd_Lignes!$B:$B,0))</f>
        <v>Boite plastique</v>
      </c>
      <c r="K8" t="str">
        <f>INDEX(Bd_RECONDITIONNEMENT!$F:$F,MATCH(Bd_PF!$C:$C,Bd_RECONDITIONNEMENT!$B:$B,0))</f>
        <v>Produit pesé</v>
      </c>
    </row>
    <row r="9" spans="1:11" hidden="1" x14ac:dyDescent="0.2">
      <c r="A9">
        <v>102</v>
      </c>
      <c r="B9" s="3"/>
      <c r="C9" t="s">
        <v>52</v>
      </c>
      <c r="D9" t="s">
        <v>53</v>
      </c>
      <c r="E9" t="s">
        <v>54</v>
      </c>
      <c r="F9" t="s">
        <v>37</v>
      </c>
      <c r="G9" t="s">
        <v>51</v>
      </c>
      <c r="H9" t="s">
        <v>8</v>
      </c>
      <c r="I9" s="4">
        <v>0.6</v>
      </c>
      <c r="J9" t="str">
        <f>INDEX(Bd_Lignes!$C:$C,MATCH(Tab_PF[[#This Row],[FAMILLESTAT_0002]],Bd_Lignes!$B:$B,0))</f>
        <v>Boite plastique</v>
      </c>
      <c r="K9" t="str">
        <f>INDEX(Bd_RECONDITIONNEMENT!$F:$F,MATCH(Bd_PF!$C:$C,Bd_RECONDITIONNEMENT!$B:$B,0))</f>
        <v>Produit pesé</v>
      </c>
    </row>
    <row r="10" spans="1:11" hidden="1" x14ac:dyDescent="0.2">
      <c r="A10">
        <v>102</v>
      </c>
      <c r="B10" s="3"/>
      <c r="C10" t="s">
        <v>55</v>
      </c>
      <c r="D10" t="s">
        <v>56</v>
      </c>
      <c r="E10" t="s">
        <v>57</v>
      </c>
      <c r="F10" t="s">
        <v>37</v>
      </c>
      <c r="G10" t="s">
        <v>51</v>
      </c>
      <c r="H10" t="s">
        <v>8</v>
      </c>
      <c r="I10" s="4">
        <v>0.6</v>
      </c>
      <c r="J10" t="str">
        <f>INDEX(Bd_Lignes!$C:$C,MATCH(Tab_PF[[#This Row],[FAMILLESTAT_0002]],Bd_Lignes!$B:$B,0))</f>
        <v>Boite plastique</v>
      </c>
      <c r="K10" t="str">
        <f>INDEX(Bd_RECONDITIONNEMENT!$F:$F,MATCH(Bd_PF!$C:$C,Bd_RECONDITIONNEMENT!$B:$B,0))</f>
        <v>Produit pesé</v>
      </c>
    </row>
    <row r="11" spans="1:11" hidden="1" x14ac:dyDescent="0.2">
      <c r="A11">
        <v>102</v>
      </c>
      <c r="B11" s="3"/>
      <c r="C11" t="s">
        <v>58</v>
      </c>
      <c r="D11" t="s">
        <v>59</v>
      </c>
      <c r="E11" t="s">
        <v>60</v>
      </c>
      <c r="F11" t="s">
        <v>37</v>
      </c>
      <c r="G11" t="s">
        <v>51</v>
      </c>
      <c r="H11" t="s">
        <v>8</v>
      </c>
      <c r="I11" s="4">
        <v>0.6</v>
      </c>
      <c r="J11" t="str">
        <f>INDEX(Bd_Lignes!$C:$C,MATCH(Tab_PF[[#This Row],[FAMILLESTAT_0002]],Bd_Lignes!$B:$B,0))</f>
        <v>Boite plastique</v>
      </c>
      <c r="K11" t="str">
        <f>INDEX(Bd_RECONDITIONNEMENT!$F:$F,MATCH(Bd_PF!$C:$C,Bd_RECONDITIONNEMENT!$B:$B,0))</f>
        <v>Produit pesé</v>
      </c>
    </row>
    <row r="12" spans="1:11" hidden="1" x14ac:dyDescent="0.2">
      <c r="A12">
        <v>102</v>
      </c>
      <c r="B12" s="3"/>
      <c r="C12" t="s">
        <v>61</v>
      </c>
      <c r="D12" t="s">
        <v>62</v>
      </c>
      <c r="E12" t="s">
        <v>63</v>
      </c>
      <c r="F12" t="s">
        <v>50</v>
      </c>
      <c r="G12" t="s">
        <v>46</v>
      </c>
      <c r="H12" t="s">
        <v>8</v>
      </c>
      <c r="I12" s="4">
        <v>1.5</v>
      </c>
      <c r="J12" t="str">
        <f>INDEX(Bd_Lignes!$C:$C,MATCH(Tab_PF[[#This Row],[FAMILLESTAT_0002]],Bd_Lignes!$B:$B,0))</f>
        <v>Boite plastique</v>
      </c>
      <c r="K12" t="str">
        <f>INDEX(Bd_RECONDITIONNEMENT!$F:$F,MATCH(Bd_PF!$C:$C,Bd_RECONDITIONNEMENT!$B:$B,0))</f>
        <v>Produit pesé</v>
      </c>
    </row>
    <row r="13" spans="1:11" hidden="1" x14ac:dyDescent="0.2">
      <c r="A13">
        <v>102</v>
      </c>
      <c r="B13" s="3"/>
      <c r="C13" t="s">
        <v>64</v>
      </c>
      <c r="D13" t="s">
        <v>65</v>
      </c>
      <c r="E13" t="s">
        <v>66</v>
      </c>
      <c r="F13" t="s">
        <v>37</v>
      </c>
      <c r="G13" t="s">
        <v>46</v>
      </c>
      <c r="H13" t="s">
        <v>8</v>
      </c>
      <c r="I13" s="4">
        <v>1.5</v>
      </c>
      <c r="J13" t="str">
        <f>INDEX(Bd_Lignes!$C:$C,MATCH(Tab_PF[[#This Row],[FAMILLESTAT_0002]],Bd_Lignes!$B:$B,0))</f>
        <v>Boite plastique</v>
      </c>
      <c r="K13" t="str">
        <f>INDEX(Bd_RECONDITIONNEMENT!$F:$F,MATCH(Bd_PF!$C:$C,Bd_RECONDITIONNEMENT!$B:$B,0))</f>
        <v>Produit pesé</v>
      </c>
    </row>
    <row r="14" spans="1:11" hidden="1" x14ac:dyDescent="0.2">
      <c r="A14">
        <v>102</v>
      </c>
      <c r="B14" s="3"/>
      <c r="C14" t="s">
        <v>67</v>
      </c>
      <c r="D14" t="s">
        <v>68</v>
      </c>
      <c r="E14" t="s">
        <v>69</v>
      </c>
      <c r="F14" t="s">
        <v>45</v>
      </c>
      <c r="G14" t="s">
        <v>51</v>
      </c>
      <c r="H14" t="s">
        <v>8</v>
      </c>
      <c r="I14" s="4">
        <v>0.6</v>
      </c>
      <c r="J14" t="str">
        <f>INDEX(Bd_Lignes!$C:$C,MATCH(Tab_PF[[#This Row],[FAMILLESTAT_0002]],Bd_Lignes!$B:$B,0))</f>
        <v>Boite plastique</v>
      </c>
      <c r="K14" t="str">
        <f>INDEX(Bd_RECONDITIONNEMENT!$F:$F,MATCH(Bd_PF!$C:$C,Bd_RECONDITIONNEMENT!$B:$B,0))</f>
        <v>Produit pesé</v>
      </c>
    </row>
    <row r="15" spans="1:11" hidden="1" x14ac:dyDescent="0.2">
      <c r="A15">
        <v>102</v>
      </c>
      <c r="B15" s="3"/>
      <c r="C15" t="s">
        <v>70</v>
      </c>
      <c r="D15" t="s">
        <v>71</v>
      </c>
      <c r="E15" t="s">
        <v>72</v>
      </c>
      <c r="F15" t="s">
        <v>37</v>
      </c>
      <c r="G15" t="s">
        <v>51</v>
      </c>
      <c r="H15" t="s">
        <v>8</v>
      </c>
      <c r="I15" s="4">
        <v>0.6</v>
      </c>
      <c r="J15" t="str">
        <f>INDEX(Bd_Lignes!$C:$C,MATCH(Tab_PF[[#This Row],[FAMILLESTAT_0002]],Bd_Lignes!$B:$B,0))</f>
        <v>Boite plastique</v>
      </c>
      <c r="K15" t="str">
        <f>INDEX(Bd_RECONDITIONNEMENT!$F:$F,MATCH(Bd_PF!$C:$C,Bd_RECONDITIONNEMENT!$B:$B,0))</f>
        <v>Produit pesé</v>
      </c>
    </row>
    <row r="16" spans="1:11" hidden="1" x14ac:dyDescent="0.2">
      <c r="A16">
        <v>102</v>
      </c>
      <c r="B16" s="3"/>
      <c r="C16" t="s">
        <v>73</v>
      </c>
      <c r="D16" t="s">
        <v>74</v>
      </c>
      <c r="E16" t="s">
        <v>75</v>
      </c>
      <c r="F16" t="s">
        <v>37</v>
      </c>
      <c r="G16" t="s">
        <v>51</v>
      </c>
      <c r="H16" t="s">
        <v>8</v>
      </c>
      <c r="I16" s="4">
        <v>0.6</v>
      </c>
      <c r="J16" t="str">
        <f>INDEX(Bd_Lignes!$C:$C,MATCH(Tab_PF[[#This Row],[FAMILLESTAT_0002]],Bd_Lignes!$B:$B,0))</f>
        <v>Boite plastique</v>
      </c>
      <c r="K16" t="str">
        <f>INDEX(Bd_RECONDITIONNEMENT!$F:$F,MATCH(Bd_PF!$C:$C,Bd_RECONDITIONNEMENT!$B:$B,0))</f>
        <v>Produit pesé</v>
      </c>
    </row>
    <row r="17" spans="1:11" hidden="1" x14ac:dyDescent="0.2">
      <c r="A17">
        <v>102</v>
      </c>
      <c r="B17" s="3"/>
      <c r="C17" t="s">
        <v>76</v>
      </c>
      <c r="D17" t="s">
        <v>77</v>
      </c>
      <c r="E17" t="s">
        <v>78</v>
      </c>
      <c r="F17" t="s">
        <v>50</v>
      </c>
      <c r="G17" t="s">
        <v>51</v>
      </c>
      <c r="H17" t="s">
        <v>8</v>
      </c>
      <c r="I17" s="4">
        <v>0.6</v>
      </c>
      <c r="J17" t="str">
        <f>INDEX(Bd_Lignes!$C:$C,MATCH(Tab_PF[[#This Row],[FAMILLESTAT_0002]],Bd_Lignes!$B:$B,0))</f>
        <v>Boite plastique</v>
      </c>
      <c r="K17" t="str">
        <f>INDEX(Bd_RECONDITIONNEMENT!$F:$F,MATCH(Bd_PF!$C:$C,Bd_RECONDITIONNEMENT!$B:$B,0))</f>
        <v>Produit pesé</v>
      </c>
    </row>
    <row r="18" spans="1:11" hidden="1" x14ac:dyDescent="0.2">
      <c r="A18">
        <v>102</v>
      </c>
      <c r="B18" s="3"/>
      <c r="C18" t="s">
        <v>79</v>
      </c>
      <c r="D18" t="s">
        <v>80</v>
      </c>
      <c r="E18" t="s">
        <v>81</v>
      </c>
      <c r="F18" t="s">
        <v>37</v>
      </c>
      <c r="G18" t="s">
        <v>46</v>
      </c>
      <c r="H18" t="s">
        <v>8</v>
      </c>
      <c r="I18" s="4">
        <v>1.5</v>
      </c>
      <c r="J18" t="str">
        <f>INDEX(Bd_Lignes!$C:$C,MATCH(Tab_PF[[#This Row],[FAMILLESTAT_0002]],Bd_Lignes!$B:$B,0))</f>
        <v>Boite plastique</v>
      </c>
      <c r="K18" t="str">
        <f>INDEX(Bd_RECONDITIONNEMENT!$F:$F,MATCH(Bd_PF!$C:$C,Bd_RECONDITIONNEMENT!$B:$B,0))</f>
        <v>Produit pesé</v>
      </c>
    </row>
    <row r="19" spans="1:11" hidden="1" x14ac:dyDescent="0.2">
      <c r="A19">
        <v>102</v>
      </c>
      <c r="B19" s="3"/>
      <c r="C19" t="s">
        <v>82</v>
      </c>
      <c r="D19" t="s">
        <v>83</v>
      </c>
      <c r="E19" t="s">
        <v>84</v>
      </c>
      <c r="F19" t="s">
        <v>85</v>
      </c>
      <c r="G19" t="s">
        <v>86</v>
      </c>
      <c r="H19" t="s">
        <v>10</v>
      </c>
      <c r="I19" s="4">
        <v>1</v>
      </c>
      <c r="J19" t="str">
        <f>INDEX(Bd_Lignes!$C:$C,MATCH(Tab_PF[[#This Row],[FAMILLESTAT_0002]],Bd_Lignes!$B:$B,0))</f>
        <v>OTS</v>
      </c>
      <c r="K19" t="str">
        <f>INDEX(Bd_RECONDITIONNEMENT!$F:$F,MATCH(Bd_PF!$C:$C,Bd_RECONDITIONNEMENT!$B:$B,0))</f>
        <v>Produit pesé</v>
      </c>
    </row>
    <row r="20" spans="1:11" hidden="1" x14ac:dyDescent="0.2">
      <c r="A20">
        <v>102</v>
      </c>
      <c r="B20" s="3"/>
      <c r="C20" t="s">
        <v>87</v>
      </c>
      <c r="D20" t="s">
        <v>88</v>
      </c>
      <c r="E20" t="s">
        <v>89</v>
      </c>
      <c r="F20" t="s">
        <v>29</v>
      </c>
      <c r="G20" t="s">
        <v>86</v>
      </c>
      <c r="H20" t="s">
        <v>10</v>
      </c>
      <c r="I20" s="4">
        <v>1</v>
      </c>
      <c r="J20" t="str">
        <f>INDEX(Bd_Lignes!$C:$C,MATCH(Tab_PF[[#This Row],[FAMILLESTAT_0002]],Bd_Lignes!$B:$B,0))</f>
        <v>OTS</v>
      </c>
      <c r="K20" t="str">
        <f>INDEX(Bd_RECONDITIONNEMENT!$F:$F,MATCH(Bd_PF!$C:$C,Bd_RECONDITIONNEMENT!$B:$B,0))</f>
        <v>Produit pesé</v>
      </c>
    </row>
    <row r="21" spans="1:11" hidden="1" x14ac:dyDescent="0.2">
      <c r="A21">
        <v>102</v>
      </c>
      <c r="B21" s="3"/>
      <c r="C21" t="s">
        <v>90</v>
      </c>
      <c r="D21" t="s">
        <v>91</v>
      </c>
      <c r="E21" t="s">
        <v>92</v>
      </c>
      <c r="F21" t="s">
        <v>85</v>
      </c>
      <c r="G21" t="s">
        <v>86</v>
      </c>
      <c r="H21" t="s">
        <v>10</v>
      </c>
      <c r="I21" s="4">
        <v>1</v>
      </c>
      <c r="J21" t="str">
        <f>INDEX(Bd_Lignes!$C:$C,MATCH(Tab_PF[[#This Row],[FAMILLESTAT_0002]],Bd_Lignes!$B:$B,0))</f>
        <v>OTS</v>
      </c>
      <c r="K21" t="str">
        <f>INDEX(Bd_RECONDITIONNEMENT!$F:$F,MATCH(Bd_PF!$C:$C,Bd_RECONDITIONNEMENT!$B:$B,0))</f>
        <v>Produit pesé</v>
      </c>
    </row>
    <row r="22" spans="1:11" hidden="1" x14ac:dyDescent="0.2">
      <c r="A22">
        <v>102</v>
      </c>
      <c r="B22" s="3"/>
      <c r="C22" t="s">
        <v>93</v>
      </c>
      <c r="D22" t="s">
        <v>94</v>
      </c>
      <c r="E22" t="s">
        <v>95</v>
      </c>
      <c r="F22" t="s">
        <v>85</v>
      </c>
      <c r="G22" t="s">
        <v>86</v>
      </c>
      <c r="H22" t="s">
        <v>10</v>
      </c>
      <c r="I22" s="4">
        <v>1</v>
      </c>
      <c r="J22" t="str">
        <f>INDEX(Bd_Lignes!$C:$C,MATCH(Tab_PF[[#This Row],[FAMILLESTAT_0002]],Bd_Lignes!$B:$B,0))</f>
        <v>OTS</v>
      </c>
      <c r="K22" t="str">
        <f>INDEX(Bd_RECONDITIONNEMENT!$F:$F,MATCH(Bd_PF!$C:$C,Bd_RECONDITIONNEMENT!$B:$B,0))</f>
        <v>Produit pesé</v>
      </c>
    </row>
    <row r="23" spans="1:11" hidden="1" x14ac:dyDescent="0.2">
      <c r="A23">
        <v>102</v>
      </c>
      <c r="B23" s="3"/>
      <c r="C23" t="s">
        <v>96</v>
      </c>
      <c r="D23" t="s">
        <v>97</v>
      </c>
      <c r="E23" t="s">
        <v>98</v>
      </c>
      <c r="F23" t="s">
        <v>85</v>
      </c>
      <c r="G23" t="s">
        <v>86</v>
      </c>
      <c r="H23" t="s">
        <v>10</v>
      </c>
      <c r="I23" s="4">
        <v>1</v>
      </c>
      <c r="J23" t="str">
        <f>INDEX(Bd_Lignes!$C:$C,MATCH(Tab_PF[[#This Row],[FAMILLESTAT_0002]],Bd_Lignes!$B:$B,0))</f>
        <v>OTS</v>
      </c>
      <c r="K23" t="str">
        <f>INDEX(Bd_RECONDITIONNEMENT!$F:$F,MATCH(Bd_PF!$C:$C,Bd_RECONDITIONNEMENT!$B:$B,0))</f>
        <v>Produit pesé</v>
      </c>
    </row>
    <row r="24" spans="1:11" hidden="1" x14ac:dyDescent="0.2">
      <c r="A24">
        <v>102</v>
      </c>
      <c r="B24" s="3"/>
      <c r="C24" t="s">
        <v>99</v>
      </c>
      <c r="D24" t="s">
        <v>100</v>
      </c>
      <c r="E24" t="s">
        <v>101</v>
      </c>
      <c r="F24" t="s">
        <v>85</v>
      </c>
      <c r="G24" t="s">
        <v>86</v>
      </c>
      <c r="H24" t="s">
        <v>10</v>
      </c>
      <c r="I24" s="4">
        <v>1</v>
      </c>
      <c r="J24" t="str">
        <f>INDEX(Bd_Lignes!$C:$C,MATCH(Tab_PF[[#This Row],[FAMILLESTAT_0002]],Bd_Lignes!$B:$B,0))</f>
        <v>OTS</v>
      </c>
      <c r="K24" t="str">
        <f>INDEX(Bd_RECONDITIONNEMENT!$F:$F,MATCH(Bd_PF!$C:$C,Bd_RECONDITIONNEMENT!$B:$B,0))</f>
        <v>Produit pesé</v>
      </c>
    </row>
    <row r="25" spans="1:11" hidden="1" x14ac:dyDescent="0.2">
      <c r="A25">
        <v>102</v>
      </c>
      <c r="B25" s="3"/>
      <c r="C25" t="s">
        <v>102</v>
      </c>
      <c r="D25" t="s">
        <v>103</v>
      </c>
      <c r="E25" t="s">
        <v>104</v>
      </c>
      <c r="F25" t="s">
        <v>85</v>
      </c>
      <c r="G25" t="s">
        <v>86</v>
      </c>
      <c r="H25" t="s">
        <v>10</v>
      </c>
      <c r="I25" s="4">
        <v>1</v>
      </c>
      <c r="J25" t="str">
        <f>INDEX(Bd_Lignes!$C:$C,MATCH(Tab_PF[[#This Row],[FAMILLESTAT_0002]],Bd_Lignes!$B:$B,0))</f>
        <v>OTS</v>
      </c>
      <c r="K25" t="str">
        <f>INDEX(Bd_RECONDITIONNEMENT!$F:$F,MATCH(Bd_PF!$C:$C,Bd_RECONDITIONNEMENT!$B:$B,0))</f>
        <v>Produit pesé</v>
      </c>
    </row>
    <row r="26" spans="1:11" hidden="1" x14ac:dyDescent="0.2">
      <c r="A26">
        <v>102</v>
      </c>
      <c r="B26" s="3"/>
      <c r="C26" t="s">
        <v>105</v>
      </c>
      <c r="D26" t="s">
        <v>106</v>
      </c>
      <c r="E26" t="s">
        <v>107</v>
      </c>
      <c r="F26" t="s">
        <v>50</v>
      </c>
      <c r="G26" t="s">
        <v>86</v>
      </c>
      <c r="H26" t="s">
        <v>10</v>
      </c>
      <c r="I26" s="4">
        <v>0.75</v>
      </c>
      <c r="J26" t="str">
        <f>INDEX(Bd_Lignes!$C:$C,MATCH(Tab_PF[[#This Row],[FAMILLESTAT_0002]],Bd_Lignes!$B:$B,0))</f>
        <v>OTS</v>
      </c>
      <c r="K26" t="str">
        <f>INDEX(Bd_RECONDITIONNEMENT!$F:$F,MATCH(Bd_PF!$C:$C,Bd_RECONDITIONNEMENT!$B:$B,0))</f>
        <v>Produit pesé</v>
      </c>
    </row>
    <row r="27" spans="1:11" hidden="1" x14ac:dyDescent="0.2">
      <c r="A27">
        <v>102</v>
      </c>
      <c r="B27" s="3"/>
      <c r="C27" t="s">
        <v>108</v>
      </c>
      <c r="D27" t="s">
        <v>109</v>
      </c>
      <c r="E27" t="s">
        <v>110</v>
      </c>
      <c r="F27" t="s">
        <v>50</v>
      </c>
      <c r="G27" t="s">
        <v>86</v>
      </c>
      <c r="H27" t="s">
        <v>10</v>
      </c>
      <c r="I27" s="4">
        <v>0.75</v>
      </c>
      <c r="J27" t="str">
        <f>INDEX(Bd_Lignes!$C:$C,MATCH(Tab_PF[[#This Row],[FAMILLESTAT_0002]],Bd_Lignes!$B:$B,0))</f>
        <v>OTS</v>
      </c>
      <c r="K27" t="str">
        <f>INDEX(Bd_RECONDITIONNEMENT!$F:$F,MATCH(Bd_PF!$C:$C,Bd_RECONDITIONNEMENT!$B:$B,0))</f>
        <v>Produit pesé</v>
      </c>
    </row>
    <row r="28" spans="1:11" hidden="1" x14ac:dyDescent="0.2">
      <c r="A28">
        <v>102</v>
      </c>
      <c r="B28" s="3"/>
      <c r="C28" t="s">
        <v>111</v>
      </c>
      <c r="D28" t="s">
        <v>112</v>
      </c>
      <c r="E28" t="s">
        <v>113</v>
      </c>
      <c r="F28" t="s">
        <v>85</v>
      </c>
      <c r="G28" t="s">
        <v>86</v>
      </c>
      <c r="H28" t="s">
        <v>10</v>
      </c>
      <c r="I28" s="4">
        <v>1</v>
      </c>
      <c r="J28" t="str">
        <f>INDEX(Bd_Lignes!$C:$C,MATCH(Tab_PF[[#This Row],[FAMILLESTAT_0002]],Bd_Lignes!$B:$B,0))</f>
        <v>OTS</v>
      </c>
      <c r="K28" t="str">
        <f>INDEX(Bd_RECONDITIONNEMENT!$F:$F,MATCH(Bd_PF!$C:$C,Bd_RECONDITIONNEMENT!$B:$B,0))</f>
        <v>Produit pesé</v>
      </c>
    </row>
    <row r="29" spans="1:11" hidden="1" x14ac:dyDescent="0.2">
      <c r="A29">
        <v>102</v>
      </c>
      <c r="B29" s="3"/>
      <c r="C29" t="s">
        <v>114</v>
      </c>
      <c r="D29" t="s">
        <v>115</v>
      </c>
      <c r="E29" t="s">
        <v>116</v>
      </c>
      <c r="F29" t="s">
        <v>85</v>
      </c>
      <c r="G29" t="s">
        <v>86</v>
      </c>
      <c r="H29" t="s">
        <v>10</v>
      </c>
      <c r="I29" s="4">
        <v>1</v>
      </c>
      <c r="J29" t="str">
        <f>INDEX(Bd_Lignes!$C:$C,MATCH(Tab_PF[[#This Row],[FAMILLESTAT_0002]],Bd_Lignes!$B:$B,0))</f>
        <v>OTS</v>
      </c>
      <c r="K29" t="str">
        <f>INDEX(Bd_RECONDITIONNEMENT!$F:$F,MATCH(Bd_PF!$C:$C,Bd_RECONDITIONNEMENT!$B:$B,0))</f>
        <v>Produit pesé</v>
      </c>
    </row>
    <row r="30" spans="1:11" hidden="1" x14ac:dyDescent="0.2">
      <c r="A30">
        <v>102</v>
      </c>
      <c r="B30" s="3"/>
      <c r="C30" t="s">
        <v>117</v>
      </c>
      <c r="D30" t="s">
        <v>118</v>
      </c>
      <c r="E30" t="s">
        <v>119</v>
      </c>
      <c r="F30" t="s">
        <v>50</v>
      </c>
      <c r="G30" t="s">
        <v>86</v>
      </c>
      <c r="H30" t="s">
        <v>10</v>
      </c>
      <c r="I30" s="4">
        <v>0.75</v>
      </c>
      <c r="J30" t="str">
        <f>INDEX(Bd_Lignes!$C:$C,MATCH(Tab_PF[[#This Row],[FAMILLESTAT_0002]],Bd_Lignes!$B:$B,0))</f>
        <v>OTS</v>
      </c>
      <c r="K30" t="str">
        <f>INDEX(Bd_RECONDITIONNEMENT!$F:$F,MATCH(Bd_PF!$C:$C,Bd_RECONDITIONNEMENT!$B:$B,0))</f>
        <v>Produit pesé</v>
      </c>
    </row>
    <row r="31" spans="1:11" hidden="1" x14ac:dyDescent="0.2">
      <c r="A31">
        <v>102</v>
      </c>
      <c r="B31" s="3"/>
      <c r="C31" t="s">
        <v>120</v>
      </c>
      <c r="D31" t="s">
        <v>121</v>
      </c>
      <c r="E31" t="s">
        <v>122</v>
      </c>
      <c r="F31" t="s">
        <v>50</v>
      </c>
      <c r="G31" t="s">
        <v>86</v>
      </c>
      <c r="H31" t="s">
        <v>10</v>
      </c>
      <c r="I31" s="4">
        <v>0.75</v>
      </c>
      <c r="J31" t="str">
        <f>INDEX(Bd_Lignes!$C:$C,MATCH(Tab_PF[[#This Row],[FAMILLESTAT_0002]],Bd_Lignes!$B:$B,0))</f>
        <v>OTS</v>
      </c>
      <c r="K31" t="str">
        <f>INDEX(Bd_RECONDITIONNEMENT!$F:$F,MATCH(Bd_PF!$C:$C,Bd_RECONDITIONNEMENT!$B:$B,0))</f>
        <v>Produit pesé</v>
      </c>
    </row>
    <row r="32" spans="1:11" hidden="1" x14ac:dyDescent="0.2">
      <c r="A32">
        <v>102</v>
      </c>
      <c r="B32" s="3"/>
      <c r="C32" t="s">
        <v>123</v>
      </c>
      <c r="D32" t="s">
        <v>124</v>
      </c>
      <c r="E32" t="s">
        <v>125</v>
      </c>
      <c r="F32" t="s">
        <v>37</v>
      </c>
      <c r="G32" t="s">
        <v>86</v>
      </c>
      <c r="H32" t="s">
        <v>10</v>
      </c>
      <c r="I32" s="4">
        <v>1</v>
      </c>
      <c r="J32" t="str">
        <f>INDEX(Bd_Lignes!$C:$C,MATCH(Tab_PF[[#This Row],[FAMILLESTAT_0002]],Bd_Lignes!$B:$B,0))</f>
        <v>OTS</v>
      </c>
      <c r="K32" t="str">
        <f>INDEX(Bd_RECONDITIONNEMENT!$F:$F,MATCH(Bd_PF!$C:$C,Bd_RECONDITIONNEMENT!$B:$B,0))</f>
        <v>Produit pesé</v>
      </c>
    </row>
    <row r="33" spans="1:11" hidden="1" x14ac:dyDescent="0.2">
      <c r="A33">
        <v>102</v>
      </c>
      <c r="B33" s="3"/>
      <c r="C33" t="s">
        <v>126</v>
      </c>
      <c r="D33" t="s">
        <v>127</v>
      </c>
      <c r="E33" t="s">
        <v>128</v>
      </c>
      <c r="F33" t="s">
        <v>37</v>
      </c>
      <c r="G33" t="s">
        <v>86</v>
      </c>
      <c r="H33" t="s">
        <v>10</v>
      </c>
      <c r="I33" s="4">
        <v>0.8</v>
      </c>
      <c r="J33" t="str">
        <f>INDEX(Bd_Lignes!$C:$C,MATCH(Tab_PF[[#This Row],[FAMILLESTAT_0002]],Bd_Lignes!$B:$B,0))</f>
        <v>OTS</v>
      </c>
      <c r="K33" t="str">
        <f>INDEX(Bd_RECONDITIONNEMENT!$F:$F,MATCH(Bd_PF!$C:$C,Bd_RECONDITIONNEMENT!$B:$B,0))</f>
        <v>Produit pesé</v>
      </c>
    </row>
    <row r="34" spans="1:11" hidden="1" x14ac:dyDescent="0.2">
      <c r="A34">
        <v>102</v>
      </c>
      <c r="B34" s="3"/>
      <c r="C34" t="s">
        <v>129</v>
      </c>
      <c r="D34" t="s">
        <v>130</v>
      </c>
      <c r="E34" t="s">
        <v>131</v>
      </c>
      <c r="F34" t="s">
        <v>37</v>
      </c>
      <c r="G34" t="s">
        <v>86</v>
      </c>
      <c r="H34" t="s">
        <v>10</v>
      </c>
      <c r="I34" s="4">
        <v>0.8</v>
      </c>
      <c r="J34" t="str">
        <f>INDEX(Bd_Lignes!$C:$C,MATCH(Tab_PF[[#This Row],[FAMILLESTAT_0002]],Bd_Lignes!$B:$B,0))</f>
        <v>OTS</v>
      </c>
      <c r="K34" t="str">
        <f>INDEX(Bd_RECONDITIONNEMENT!$F:$F,MATCH(Bd_PF!$C:$C,Bd_RECONDITIONNEMENT!$B:$B,0))</f>
        <v>Produit pesé</v>
      </c>
    </row>
    <row r="35" spans="1:11" hidden="1" x14ac:dyDescent="0.2">
      <c r="A35">
        <v>102</v>
      </c>
      <c r="B35" s="3"/>
      <c r="C35" t="s">
        <v>132</v>
      </c>
      <c r="D35" t="s">
        <v>133</v>
      </c>
      <c r="E35" t="s">
        <v>134</v>
      </c>
      <c r="F35" t="s">
        <v>135</v>
      </c>
      <c r="G35" t="s">
        <v>86</v>
      </c>
      <c r="H35" t="s">
        <v>10</v>
      </c>
      <c r="I35" s="4">
        <v>0.8</v>
      </c>
      <c r="J35" t="str">
        <f>INDEX(Bd_Lignes!$C:$C,MATCH(Tab_PF[[#This Row],[FAMILLESTAT_0002]],Bd_Lignes!$B:$B,0))</f>
        <v>OTS</v>
      </c>
      <c r="K35" t="str">
        <f>INDEX(Bd_RECONDITIONNEMENT!$F:$F,MATCH(Bd_PF!$C:$C,Bd_RECONDITIONNEMENT!$B:$B,0))</f>
        <v>Produit pesé</v>
      </c>
    </row>
    <row r="36" spans="1:11" hidden="1" x14ac:dyDescent="0.2">
      <c r="A36">
        <v>102</v>
      </c>
      <c r="B36" s="3"/>
      <c r="C36" t="s">
        <v>136</v>
      </c>
      <c r="D36" t="s">
        <v>137</v>
      </c>
      <c r="E36" t="s">
        <v>138</v>
      </c>
      <c r="F36" t="s">
        <v>37</v>
      </c>
      <c r="G36" t="s">
        <v>86</v>
      </c>
      <c r="H36" t="s">
        <v>10</v>
      </c>
      <c r="I36" s="4">
        <v>0.72</v>
      </c>
      <c r="J36" t="str">
        <f>INDEX(Bd_Lignes!$C:$C,MATCH(Tab_PF[[#This Row],[FAMILLESTAT_0002]],Bd_Lignes!$B:$B,0))</f>
        <v>OTS</v>
      </c>
      <c r="K36" t="str">
        <f>INDEX(Bd_RECONDITIONNEMENT!$F:$F,MATCH(Bd_PF!$C:$C,Bd_RECONDITIONNEMENT!$B:$B,0))</f>
        <v>Produit pesé</v>
      </c>
    </row>
    <row r="37" spans="1:11" hidden="1" x14ac:dyDescent="0.2">
      <c r="A37">
        <v>102</v>
      </c>
      <c r="B37" s="3"/>
      <c r="C37" t="s">
        <v>139</v>
      </c>
      <c r="D37" t="s">
        <v>140</v>
      </c>
      <c r="E37" t="s">
        <v>141</v>
      </c>
      <c r="F37" t="s">
        <v>45</v>
      </c>
      <c r="G37" t="s">
        <v>86</v>
      </c>
      <c r="H37" t="s">
        <v>10</v>
      </c>
      <c r="I37" s="4">
        <v>0.8</v>
      </c>
      <c r="J37" t="str">
        <f>INDEX(Bd_Lignes!$C:$C,MATCH(Tab_PF[[#This Row],[FAMILLESTAT_0002]],Bd_Lignes!$B:$B,0))</f>
        <v>OTS</v>
      </c>
      <c r="K37" t="str">
        <f>INDEX(Bd_RECONDITIONNEMENT!$F:$F,MATCH(Bd_PF!$C:$C,Bd_RECONDITIONNEMENT!$B:$B,0))</f>
        <v>Produit pesé</v>
      </c>
    </row>
    <row r="38" spans="1:11" hidden="1" x14ac:dyDescent="0.2">
      <c r="A38">
        <v>102</v>
      </c>
      <c r="B38" s="3"/>
      <c r="C38" t="s">
        <v>142</v>
      </c>
      <c r="D38" t="s">
        <v>143</v>
      </c>
      <c r="E38" t="s">
        <v>144</v>
      </c>
      <c r="F38" t="s">
        <v>45</v>
      </c>
      <c r="G38" t="s">
        <v>86</v>
      </c>
      <c r="H38" t="s">
        <v>10</v>
      </c>
      <c r="I38" s="4">
        <v>0.8</v>
      </c>
      <c r="J38" t="str">
        <f>INDEX(Bd_Lignes!$C:$C,MATCH(Tab_PF[[#This Row],[FAMILLESTAT_0002]],Bd_Lignes!$B:$B,0))</f>
        <v>OTS</v>
      </c>
      <c r="K38" t="str">
        <f>INDEX(Bd_RECONDITIONNEMENT!$F:$F,MATCH(Bd_PF!$C:$C,Bd_RECONDITIONNEMENT!$B:$B,0))</f>
        <v>Produit pesé</v>
      </c>
    </row>
    <row r="39" spans="1:11" hidden="1" x14ac:dyDescent="0.2">
      <c r="A39">
        <v>102</v>
      </c>
      <c r="B39" s="3"/>
      <c r="C39" t="s">
        <v>145</v>
      </c>
      <c r="D39" t="s">
        <v>146</v>
      </c>
      <c r="E39" t="s">
        <v>147</v>
      </c>
      <c r="F39" t="s">
        <v>37</v>
      </c>
      <c r="G39" t="s">
        <v>86</v>
      </c>
      <c r="H39" t="s">
        <v>10</v>
      </c>
      <c r="I39" s="4">
        <v>0.8</v>
      </c>
      <c r="J39" t="str">
        <f>INDEX(Bd_Lignes!$C:$C,MATCH(Tab_PF[[#This Row],[FAMILLESTAT_0002]],Bd_Lignes!$B:$B,0))</f>
        <v>OTS</v>
      </c>
      <c r="K39" t="str">
        <f>INDEX(Bd_RECONDITIONNEMENT!$F:$F,MATCH(Bd_PF!$C:$C,Bd_RECONDITIONNEMENT!$B:$B,0))</f>
        <v>Produit pesé</v>
      </c>
    </row>
    <row r="40" spans="1:11" hidden="1" x14ac:dyDescent="0.2">
      <c r="A40">
        <v>102</v>
      </c>
      <c r="B40" s="3"/>
      <c r="C40" t="s">
        <v>148</v>
      </c>
      <c r="D40" t="s">
        <v>149</v>
      </c>
      <c r="E40" t="s">
        <v>150</v>
      </c>
      <c r="F40" t="s">
        <v>37</v>
      </c>
      <c r="G40" t="s">
        <v>86</v>
      </c>
      <c r="H40" t="s">
        <v>10</v>
      </c>
      <c r="I40" s="4">
        <v>0.8</v>
      </c>
      <c r="J40" t="str">
        <f>INDEX(Bd_Lignes!$C:$C,MATCH(Tab_PF[[#This Row],[FAMILLESTAT_0002]],Bd_Lignes!$B:$B,0))</f>
        <v>OTS</v>
      </c>
      <c r="K40" t="str">
        <f>INDEX(Bd_RECONDITIONNEMENT!$F:$F,MATCH(Bd_PF!$C:$C,Bd_RECONDITIONNEMENT!$B:$B,0))</f>
        <v>Produit pesé</v>
      </c>
    </row>
    <row r="41" spans="1:11" hidden="1" x14ac:dyDescent="0.2">
      <c r="A41">
        <v>102</v>
      </c>
      <c r="B41" s="3"/>
      <c r="C41" t="s">
        <v>151</v>
      </c>
      <c r="D41" t="s">
        <v>152</v>
      </c>
      <c r="E41" t="s">
        <v>153</v>
      </c>
      <c r="F41" t="s">
        <v>50</v>
      </c>
      <c r="G41" t="s">
        <v>86</v>
      </c>
      <c r="H41" t="s">
        <v>10</v>
      </c>
      <c r="I41" s="4">
        <v>0.75</v>
      </c>
      <c r="J41" t="str">
        <f>INDEX(Bd_Lignes!$C:$C,MATCH(Tab_PF[[#This Row],[FAMILLESTAT_0002]],Bd_Lignes!$B:$B,0))</f>
        <v>OTS</v>
      </c>
      <c r="K41" t="str">
        <f>INDEX(Bd_RECONDITIONNEMENT!$F:$F,MATCH(Bd_PF!$C:$C,Bd_RECONDITIONNEMENT!$B:$B,0))</f>
        <v>Produit pesé</v>
      </c>
    </row>
    <row r="42" spans="1:11" hidden="1" x14ac:dyDescent="0.2">
      <c r="A42">
        <v>102</v>
      </c>
      <c r="B42" s="3"/>
      <c r="C42" t="s">
        <v>154</v>
      </c>
      <c r="D42" t="s">
        <v>155</v>
      </c>
      <c r="E42" t="s">
        <v>156</v>
      </c>
      <c r="F42" t="s">
        <v>29</v>
      </c>
      <c r="G42" t="s">
        <v>86</v>
      </c>
      <c r="H42" t="s">
        <v>10</v>
      </c>
      <c r="I42" s="4">
        <v>1</v>
      </c>
      <c r="J42" t="str">
        <f>INDEX(Bd_Lignes!$C:$C,MATCH(Tab_PF[[#This Row],[FAMILLESTAT_0002]],Bd_Lignes!$B:$B,0))</f>
        <v>OTS</v>
      </c>
      <c r="K42" t="str">
        <f>INDEX(Bd_RECONDITIONNEMENT!$F:$F,MATCH(Bd_PF!$C:$C,Bd_RECONDITIONNEMENT!$B:$B,0))</f>
        <v>Produit pesé</v>
      </c>
    </row>
    <row r="43" spans="1:11" hidden="1" x14ac:dyDescent="0.2">
      <c r="A43">
        <v>102</v>
      </c>
      <c r="B43" s="3"/>
      <c r="C43" t="s">
        <v>157</v>
      </c>
      <c r="D43" t="s">
        <v>158</v>
      </c>
      <c r="E43" t="s">
        <v>159</v>
      </c>
      <c r="F43" t="s">
        <v>29</v>
      </c>
      <c r="G43" t="s">
        <v>86</v>
      </c>
      <c r="H43" t="s">
        <v>10</v>
      </c>
      <c r="I43" s="4">
        <v>1</v>
      </c>
      <c r="J43" t="str">
        <f>INDEX(Bd_Lignes!$C:$C,MATCH(Tab_PF[[#This Row],[FAMILLESTAT_0002]],Bd_Lignes!$B:$B,0))</f>
        <v>OTS</v>
      </c>
      <c r="K43" t="str">
        <f>INDEX(Bd_RECONDITIONNEMENT!$F:$F,MATCH(Bd_PF!$C:$C,Bd_RECONDITIONNEMENT!$B:$B,0))</f>
        <v>Produit pesé</v>
      </c>
    </row>
    <row r="44" spans="1:11" hidden="1" x14ac:dyDescent="0.2">
      <c r="A44">
        <v>102</v>
      </c>
      <c r="B44" s="3"/>
      <c r="C44" t="s">
        <v>160</v>
      </c>
      <c r="D44" t="s">
        <v>161</v>
      </c>
      <c r="E44" t="s">
        <v>162</v>
      </c>
      <c r="F44" t="s">
        <v>37</v>
      </c>
      <c r="G44" t="s">
        <v>86</v>
      </c>
      <c r="H44" t="s">
        <v>10</v>
      </c>
      <c r="I44" s="4">
        <v>1</v>
      </c>
      <c r="J44" t="str">
        <f>INDEX(Bd_Lignes!$C:$C,MATCH(Tab_PF[[#This Row],[FAMILLESTAT_0002]],Bd_Lignes!$B:$B,0))</f>
        <v>OTS</v>
      </c>
      <c r="K44" t="str">
        <f>INDEX(Bd_RECONDITIONNEMENT!$F:$F,MATCH(Bd_PF!$C:$C,Bd_RECONDITIONNEMENT!$B:$B,0))</f>
        <v>Produit pesé</v>
      </c>
    </row>
    <row r="45" spans="1:11" hidden="1" x14ac:dyDescent="0.2">
      <c r="A45">
        <v>102</v>
      </c>
      <c r="B45" s="3"/>
      <c r="C45" t="s">
        <v>163</v>
      </c>
      <c r="D45" t="s">
        <v>164</v>
      </c>
      <c r="E45" t="s">
        <v>165</v>
      </c>
      <c r="F45" t="s">
        <v>37</v>
      </c>
      <c r="G45" t="s">
        <v>86</v>
      </c>
      <c r="H45" t="s">
        <v>10</v>
      </c>
      <c r="I45" s="4">
        <v>0.8</v>
      </c>
      <c r="J45" t="str">
        <f>INDEX(Bd_Lignes!$C:$C,MATCH(Tab_PF[[#This Row],[FAMILLESTAT_0002]],Bd_Lignes!$B:$B,0))</f>
        <v>OTS</v>
      </c>
      <c r="K45" t="str">
        <f>INDEX(Bd_RECONDITIONNEMENT!$F:$F,MATCH(Bd_PF!$C:$C,Bd_RECONDITIONNEMENT!$B:$B,0))</f>
        <v>Produit pesé</v>
      </c>
    </row>
    <row r="46" spans="1:11" hidden="1" x14ac:dyDescent="0.2">
      <c r="A46">
        <v>102</v>
      </c>
      <c r="B46" s="3"/>
      <c r="C46" t="s">
        <v>166</v>
      </c>
      <c r="D46" t="s">
        <v>167</v>
      </c>
      <c r="E46" t="s">
        <v>168</v>
      </c>
      <c r="F46" t="s">
        <v>37</v>
      </c>
      <c r="G46" t="s">
        <v>86</v>
      </c>
      <c r="H46" t="s">
        <v>10</v>
      </c>
      <c r="I46" s="4">
        <v>0.8</v>
      </c>
      <c r="J46" t="str">
        <f>INDEX(Bd_Lignes!$C:$C,MATCH(Tab_PF[[#This Row],[FAMILLESTAT_0002]],Bd_Lignes!$B:$B,0))</f>
        <v>OTS</v>
      </c>
      <c r="K46" t="str">
        <f>INDEX(Bd_RECONDITIONNEMENT!$F:$F,MATCH(Bd_PF!$C:$C,Bd_RECONDITIONNEMENT!$B:$B,0))</f>
        <v>Produit pesé</v>
      </c>
    </row>
    <row r="47" spans="1:11" hidden="1" x14ac:dyDescent="0.2">
      <c r="A47">
        <v>102</v>
      </c>
      <c r="B47" s="3"/>
      <c r="C47" t="s">
        <v>169</v>
      </c>
      <c r="D47" t="s">
        <v>170</v>
      </c>
      <c r="E47" t="s">
        <v>171</v>
      </c>
      <c r="F47" t="s">
        <v>45</v>
      </c>
      <c r="G47" t="s">
        <v>86</v>
      </c>
      <c r="H47" t="s">
        <v>10</v>
      </c>
      <c r="I47" s="4">
        <v>0.6</v>
      </c>
      <c r="J47" t="str">
        <f>INDEX(Bd_Lignes!$C:$C,MATCH(Tab_PF[[#This Row],[FAMILLESTAT_0002]],Bd_Lignes!$B:$B,0))</f>
        <v>OTS</v>
      </c>
      <c r="K47" t="str">
        <f>INDEX(Bd_RECONDITIONNEMENT!$F:$F,MATCH(Bd_PF!$C:$C,Bd_RECONDITIONNEMENT!$B:$B,0))</f>
        <v>Produit pesé</v>
      </c>
    </row>
    <row r="48" spans="1:11" hidden="1" x14ac:dyDescent="0.2">
      <c r="A48">
        <v>102</v>
      </c>
      <c r="B48" s="3"/>
      <c r="C48" t="s">
        <v>172</v>
      </c>
      <c r="D48" t="s">
        <v>173</v>
      </c>
      <c r="E48" t="s">
        <v>174</v>
      </c>
      <c r="F48" t="s">
        <v>45</v>
      </c>
      <c r="G48" t="s">
        <v>86</v>
      </c>
      <c r="H48" t="s">
        <v>10</v>
      </c>
      <c r="I48" s="4">
        <v>0.6</v>
      </c>
      <c r="J48" t="str">
        <f>INDEX(Bd_Lignes!$C:$C,MATCH(Tab_PF[[#This Row],[FAMILLESTAT_0002]],Bd_Lignes!$B:$B,0))</f>
        <v>OTS</v>
      </c>
      <c r="K48" t="str">
        <f>INDEX(Bd_RECONDITIONNEMENT!$F:$F,MATCH(Bd_PF!$C:$C,Bd_RECONDITIONNEMENT!$B:$B,0))</f>
        <v>Produit pesé</v>
      </c>
    </row>
    <row r="49" spans="1:11" hidden="1" x14ac:dyDescent="0.2">
      <c r="A49">
        <v>102</v>
      </c>
      <c r="B49" s="3"/>
      <c r="C49" t="s">
        <v>175</v>
      </c>
      <c r="D49" t="s">
        <v>176</v>
      </c>
      <c r="E49" t="s">
        <v>177</v>
      </c>
      <c r="F49" t="s">
        <v>37</v>
      </c>
      <c r="G49" t="s">
        <v>86</v>
      </c>
      <c r="H49" t="s">
        <v>10</v>
      </c>
      <c r="I49" s="4">
        <v>0.6</v>
      </c>
      <c r="J49" t="str">
        <f>INDEX(Bd_Lignes!$C:$C,MATCH(Tab_PF[[#This Row],[FAMILLESTAT_0002]],Bd_Lignes!$B:$B,0))</f>
        <v>OTS</v>
      </c>
      <c r="K49" t="str">
        <f>INDEX(Bd_RECONDITIONNEMENT!$F:$F,MATCH(Bd_PF!$C:$C,Bd_RECONDITIONNEMENT!$B:$B,0))</f>
        <v>Produit pesé</v>
      </c>
    </row>
    <row r="50" spans="1:11" hidden="1" x14ac:dyDescent="0.2">
      <c r="A50">
        <v>102</v>
      </c>
      <c r="B50" s="3"/>
      <c r="C50" t="s">
        <v>178</v>
      </c>
      <c r="D50" t="s">
        <v>179</v>
      </c>
      <c r="E50" t="s">
        <v>180</v>
      </c>
      <c r="F50" t="s">
        <v>37</v>
      </c>
      <c r="G50" t="s">
        <v>86</v>
      </c>
      <c r="H50" t="s">
        <v>10</v>
      </c>
      <c r="I50" s="4">
        <v>0.6</v>
      </c>
      <c r="J50" t="str">
        <f>INDEX(Bd_Lignes!$C:$C,MATCH(Tab_PF[[#This Row],[FAMILLESTAT_0002]],Bd_Lignes!$B:$B,0))</f>
        <v>OTS</v>
      </c>
      <c r="K50" t="str">
        <f>INDEX(Bd_RECONDITIONNEMENT!$F:$F,MATCH(Bd_PF!$C:$C,Bd_RECONDITIONNEMENT!$B:$B,0))</f>
        <v>Produit pesé</v>
      </c>
    </row>
    <row r="51" spans="1:11" hidden="1" x14ac:dyDescent="0.2">
      <c r="A51">
        <v>102</v>
      </c>
      <c r="B51" s="3"/>
      <c r="C51" t="s">
        <v>181</v>
      </c>
      <c r="D51" t="s">
        <v>182</v>
      </c>
      <c r="E51" t="s">
        <v>183</v>
      </c>
      <c r="F51" t="s">
        <v>50</v>
      </c>
      <c r="G51" t="s">
        <v>86</v>
      </c>
      <c r="H51" t="s">
        <v>10</v>
      </c>
      <c r="I51" s="4">
        <v>0.6</v>
      </c>
      <c r="J51" t="str">
        <f>INDEX(Bd_Lignes!$C:$C,MATCH(Tab_PF[[#This Row],[FAMILLESTAT_0002]],Bd_Lignes!$B:$B,0))</f>
        <v>OTS</v>
      </c>
      <c r="K51" t="str">
        <f>INDEX(Bd_RECONDITIONNEMENT!$F:$F,MATCH(Bd_PF!$C:$C,Bd_RECONDITIONNEMENT!$B:$B,0))</f>
        <v>Produit pesé</v>
      </c>
    </row>
    <row r="52" spans="1:11" hidden="1" x14ac:dyDescent="0.2">
      <c r="A52">
        <v>102</v>
      </c>
      <c r="B52" s="3"/>
      <c r="C52" t="s">
        <v>184</v>
      </c>
      <c r="D52" t="s">
        <v>185</v>
      </c>
      <c r="E52" t="s">
        <v>186</v>
      </c>
      <c r="F52" t="s">
        <v>50</v>
      </c>
      <c r="G52" t="s">
        <v>86</v>
      </c>
      <c r="H52" t="s">
        <v>10</v>
      </c>
      <c r="I52" s="4">
        <v>0.6</v>
      </c>
      <c r="J52" t="str">
        <f>INDEX(Bd_Lignes!$C:$C,MATCH(Tab_PF[[#This Row],[FAMILLESTAT_0002]],Bd_Lignes!$B:$B,0))</f>
        <v>OTS</v>
      </c>
      <c r="K52" t="str">
        <f>INDEX(Bd_RECONDITIONNEMENT!$F:$F,MATCH(Bd_PF!$C:$C,Bd_RECONDITIONNEMENT!$B:$B,0))</f>
        <v>Produit pesé</v>
      </c>
    </row>
    <row r="53" spans="1:11" hidden="1" x14ac:dyDescent="0.2">
      <c r="A53">
        <v>102</v>
      </c>
      <c r="B53" s="3"/>
      <c r="C53" t="s">
        <v>187</v>
      </c>
      <c r="D53" t="s">
        <v>188</v>
      </c>
      <c r="E53" t="s">
        <v>189</v>
      </c>
      <c r="F53" t="s">
        <v>85</v>
      </c>
      <c r="G53" t="s">
        <v>86</v>
      </c>
      <c r="H53" t="s">
        <v>10</v>
      </c>
      <c r="I53" s="4">
        <v>0.54</v>
      </c>
      <c r="J53" t="str">
        <f>INDEX(Bd_Lignes!$C:$C,MATCH(Tab_PF[[#This Row],[FAMILLESTAT_0002]],Bd_Lignes!$B:$B,0))</f>
        <v>OTS</v>
      </c>
      <c r="K53" t="str">
        <f>INDEX(Bd_RECONDITIONNEMENT!$F:$F,MATCH(Bd_PF!$C:$C,Bd_RECONDITIONNEMENT!$B:$B,0))</f>
        <v>Produit pesé</v>
      </c>
    </row>
    <row r="54" spans="1:11" hidden="1" x14ac:dyDescent="0.2">
      <c r="A54">
        <v>102</v>
      </c>
      <c r="B54" s="3"/>
      <c r="C54" t="s">
        <v>190</v>
      </c>
      <c r="D54" t="s">
        <v>43</v>
      </c>
      <c r="E54" t="s">
        <v>191</v>
      </c>
      <c r="F54" t="s">
        <v>45</v>
      </c>
      <c r="G54" t="s">
        <v>86</v>
      </c>
      <c r="H54" t="s">
        <v>10</v>
      </c>
      <c r="I54" s="4">
        <v>1</v>
      </c>
      <c r="J54" t="str">
        <f>INDEX(Bd_Lignes!$C:$C,MATCH(Tab_PF[[#This Row],[FAMILLESTAT_0002]],Bd_Lignes!$B:$B,0))</f>
        <v>OTS</v>
      </c>
      <c r="K54" t="str">
        <f>INDEX(Bd_RECONDITIONNEMENT!$F:$F,MATCH(Bd_PF!$C:$C,Bd_RECONDITIONNEMENT!$B:$B,0))</f>
        <v>Reconditionnement</v>
      </c>
    </row>
    <row r="55" spans="1:11" hidden="1" x14ac:dyDescent="0.2">
      <c r="A55">
        <v>102</v>
      </c>
      <c r="B55" s="3"/>
      <c r="C55" t="s">
        <v>190</v>
      </c>
      <c r="D55" t="s">
        <v>4317</v>
      </c>
      <c r="E55" t="s">
        <v>191</v>
      </c>
      <c r="F55" t="s">
        <v>45</v>
      </c>
      <c r="G55" t="s">
        <v>86</v>
      </c>
      <c r="H55" t="s">
        <v>10</v>
      </c>
      <c r="I55" s="4">
        <v>1</v>
      </c>
      <c r="J55" t="str">
        <f>INDEX(Bd_Lignes!$C:$C,MATCH(Tab_PF[[#This Row],[FAMILLESTAT_0002]],Bd_Lignes!$B:$B,0))</f>
        <v>OTS</v>
      </c>
      <c r="K55" t="str">
        <f>INDEX(Bd_RECONDITIONNEMENT!$F:$F,MATCH(Bd_PF!$C:$C,Bd_RECONDITIONNEMENT!$B:$B,0))</f>
        <v>Reconditionnement</v>
      </c>
    </row>
    <row r="56" spans="1:11" hidden="1" x14ac:dyDescent="0.2">
      <c r="A56">
        <v>102</v>
      </c>
      <c r="B56" s="3"/>
      <c r="C56" t="s">
        <v>192</v>
      </c>
      <c r="D56" t="s">
        <v>193</v>
      </c>
      <c r="E56" t="s">
        <v>194</v>
      </c>
      <c r="F56" t="s">
        <v>37</v>
      </c>
      <c r="G56" t="s">
        <v>86</v>
      </c>
      <c r="H56" t="s">
        <v>10</v>
      </c>
      <c r="I56" s="4">
        <v>0.9</v>
      </c>
      <c r="J56" t="str">
        <f>INDEX(Bd_Lignes!$C:$C,MATCH(Tab_PF[[#This Row],[FAMILLESTAT_0002]],Bd_Lignes!$B:$B,0))</f>
        <v>OTS</v>
      </c>
      <c r="K56" t="str">
        <f>INDEX(Bd_RECONDITIONNEMENT!$F:$F,MATCH(Bd_PF!$C:$C,Bd_RECONDITIONNEMENT!$B:$B,0))</f>
        <v>Reconditionnement</v>
      </c>
    </row>
    <row r="57" spans="1:11" hidden="1" x14ac:dyDescent="0.2">
      <c r="A57">
        <v>102</v>
      </c>
      <c r="B57" s="3"/>
      <c r="C57" t="s">
        <v>195</v>
      </c>
      <c r="D57" t="s">
        <v>35</v>
      </c>
      <c r="E57" t="s">
        <v>196</v>
      </c>
      <c r="F57" t="s">
        <v>37</v>
      </c>
      <c r="G57" t="s">
        <v>38</v>
      </c>
      <c r="H57" t="s">
        <v>6</v>
      </c>
      <c r="I57" s="4">
        <v>2</v>
      </c>
      <c r="J57" t="str">
        <f>INDEX(Bd_Lignes!$C:$C,MATCH(Tab_PF[[#This Row],[FAMILLESTAT_0002]],Bd_Lignes!$B:$B,0))</f>
        <v>Seau</v>
      </c>
      <c r="K57" t="str">
        <f>INDEX(Bd_RECONDITIONNEMENT!$F:$F,MATCH(Bd_PF!$C:$C,Bd_RECONDITIONNEMENT!$B:$B,0))</f>
        <v>Produit pesé</v>
      </c>
    </row>
    <row r="58" spans="1:11" hidden="1" x14ac:dyDescent="0.2">
      <c r="A58">
        <v>102</v>
      </c>
      <c r="B58" s="3"/>
      <c r="C58" t="s">
        <v>195</v>
      </c>
      <c r="D58" t="s">
        <v>35</v>
      </c>
      <c r="E58" t="s">
        <v>196</v>
      </c>
      <c r="F58" t="s">
        <v>37</v>
      </c>
      <c r="G58" t="s">
        <v>38</v>
      </c>
      <c r="H58" t="s">
        <v>6</v>
      </c>
      <c r="I58" s="4">
        <v>2</v>
      </c>
      <c r="J58" t="str">
        <f>INDEX(Bd_Lignes!$C:$C,MATCH(Tab_PF[[#This Row],[FAMILLESTAT_0002]],Bd_Lignes!$B:$B,0))</f>
        <v>Seau</v>
      </c>
      <c r="K58" t="str">
        <f>INDEX(Bd_RECONDITIONNEMENT!$F:$F,MATCH(Bd_PF!$C:$C,Bd_RECONDITIONNEMENT!$B:$B,0))</f>
        <v>Produit pesé</v>
      </c>
    </row>
    <row r="59" spans="1:11" hidden="1" x14ac:dyDescent="0.2">
      <c r="A59">
        <v>102</v>
      </c>
      <c r="B59" s="3"/>
      <c r="C59" t="s">
        <v>197</v>
      </c>
      <c r="D59" t="s">
        <v>35</v>
      </c>
      <c r="E59" t="s">
        <v>198</v>
      </c>
      <c r="F59" t="s">
        <v>37</v>
      </c>
      <c r="G59" t="s">
        <v>38</v>
      </c>
      <c r="H59" t="s">
        <v>6</v>
      </c>
      <c r="I59" s="4">
        <v>15</v>
      </c>
      <c r="J59" t="str">
        <f>INDEX(Bd_Lignes!$C:$C,MATCH(Tab_PF[[#This Row],[FAMILLESTAT_0002]],Bd_Lignes!$B:$B,0))</f>
        <v>Seau</v>
      </c>
      <c r="K59" t="str">
        <f>INDEX(Bd_RECONDITIONNEMENT!$F:$F,MATCH(Bd_PF!$C:$C,Bd_RECONDITIONNEMENT!$B:$B,0))</f>
        <v>Produit pesé</v>
      </c>
    </row>
    <row r="60" spans="1:11" hidden="1" x14ac:dyDescent="0.2">
      <c r="A60">
        <v>102</v>
      </c>
      <c r="B60" s="3"/>
      <c r="C60" t="s">
        <v>199</v>
      </c>
      <c r="D60" t="s">
        <v>200</v>
      </c>
      <c r="E60" t="s">
        <v>201</v>
      </c>
      <c r="F60" t="s">
        <v>37</v>
      </c>
      <c r="G60" t="s">
        <v>38</v>
      </c>
      <c r="H60" t="s">
        <v>6</v>
      </c>
      <c r="I60" s="4">
        <v>2</v>
      </c>
      <c r="J60" t="str">
        <f>INDEX(Bd_Lignes!$C:$C,MATCH(Tab_PF[[#This Row],[FAMILLESTAT_0002]],Bd_Lignes!$B:$B,0))</f>
        <v>Seau</v>
      </c>
      <c r="K60" t="str">
        <f>INDEX(Bd_RECONDITIONNEMENT!$F:$F,MATCH(Bd_PF!$C:$C,Bd_RECONDITIONNEMENT!$B:$B,0))</f>
        <v>Produit pesé</v>
      </c>
    </row>
    <row r="61" spans="1:11" hidden="1" x14ac:dyDescent="0.2">
      <c r="A61">
        <v>102</v>
      </c>
      <c r="B61" s="3"/>
      <c r="C61" t="s">
        <v>199</v>
      </c>
      <c r="D61" t="s">
        <v>200</v>
      </c>
      <c r="E61" t="s">
        <v>201</v>
      </c>
      <c r="F61" t="s">
        <v>37</v>
      </c>
      <c r="G61" t="s">
        <v>38</v>
      </c>
      <c r="H61" t="s">
        <v>6</v>
      </c>
      <c r="I61" s="4">
        <v>2</v>
      </c>
      <c r="J61" t="str">
        <f>INDEX(Bd_Lignes!$C:$C,MATCH(Tab_PF[[#This Row],[FAMILLESTAT_0002]],Bd_Lignes!$B:$B,0))</f>
        <v>Seau</v>
      </c>
      <c r="K61" t="str">
        <f>INDEX(Bd_RECONDITIONNEMENT!$F:$F,MATCH(Bd_PF!$C:$C,Bd_RECONDITIONNEMENT!$B:$B,0))</f>
        <v>Produit pesé</v>
      </c>
    </row>
    <row r="62" spans="1:11" hidden="1" x14ac:dyDescent="0.2">
      <c r="A62">
        <v>102</v>
      </c>
      <c r="B62" s="3"/>
      <c r="C62" t="s">
        <v>202</v>
      </c>
      <c r="D62" t="s">
        <v>35</v>
      </c>
      <c r="E62" t="s">
        <v>203</v>
      </c>
      <c r="F62" t="s">
        <v>37</v>
      </c>
      <c r="G62" t="s">
        <v>30</v>
      </c>
      <c r="H62" t="s">
        <v>4</v>
      </c>
      <c r="I62" s="4">
        <v>4.8000000000000001E-2</v>
      </c>
      <c r="J62" t="str">
        <f>INDEX(Bd_Lignes!$C:$C,MATCH(Tab_PF[[#This Row],[FAMILLESTAT_0002]],Bd_Lignes!$B:$B,0))</f>
        <v>Rovema</v>
      </c>
      <c r="K62" t="str">
        <f>INDEX(Bd_RECONDITIONNEMENT!$F:$F,MATCH(Bd_PF!$C:$C,Bd_RECONDITIONNEMENT!$B:$B,0))</f>
        <v>Produit pesé</v>
      </c>
    </row>
    <row r="63" spans="1:11" hidden="1" x14ac:dyDescent="0.2">
      <c r="A63">
        <v>102</v>
      </c>
      <c r="B63" s="3"/>
      <c r="C63" t="s">
        <v>204</v>
      </c>
      <c r="D63" t="s">
        <v>200</v>
      </c>
      <c r="E63" t="s">
        <v>205</v>
      </c>
      <c r="F63" t="s">
        <v>37</v>
      </c>
      <c r="G63" t="s">
        <v>30</v>
      </c>
      <c r="H63" t="s">
        <v>4</v>
      </c>
      <c r="I63" s="4">
        <v>2.5000000000000001E-2</v>
      </c>
      <c r="J63" t="str">
        <f>INDEX(Bd_Lignes!$C:$C,MATCH(Tab_PF[[#This Row],[FAMILLESTAT_0002]],Bd_Lignes!$B:$B,0))</f>
        <v>Rovema</v>
      </c>
      <c r="K63" t="str">
        <f>INDEX(Bd_RECONDITIONNEMENT!$F:$F,MATCH(Bd_PF!$C:$C,Bd_RECONDITIONNEMENT!$B:$B,0))</f>
        <v>Produit pesé</v>
      </c>
    </row>
    <row r="64" spans="1:11" hidden="1" x14ac:dyDescent="0.2">
      <c r="A64">
        <v>102</v>
      </c>
      <c r="B64" s="3"/>
      <c r="C64" t="s">
        <v>206</v>
      </c>
      <c r="D64" t="s">
        <v>207</v>
      </c>
      <c r="E64" t="s">
        <v>208</v>
      </c>
      <c r="F64" t="s">
        <v>45</v>
      </c>
      <c r="G64" t="s">
        <v>30</v>
      </c>
      <c r="H64" t="s">
        <v>4</v>
      </c>
      <c r="I64" s="4">
        <v>7.0000000000000007E-2</v>
      </c>
      <c r="J64" t="str">
        <f>INDEX(Bd_Lignes!$C:$C,MATCH(Tab_PF[[#This Row],[FAMILLESTAT_0002]],Bd_Lignes!$B:$B,0))</f>
        <v>Rovema</v>
      </c>
      <c r="K64" t="str">
        <f>INDEX(Bd_RECONDITIONNEMENT!$F:$F,MATCH(Bd_PF!$C:$C,Bd_RECONDITIONNEMENT!$B:$B,0))</f>
        <v>Produit pesé</v>
      </c>
    </row>
    <row r="65" spans="1:11" hidden="1" x14ac:dyDescent="0.2">
      <c r="A65">
        <v>102</v>
      </c>
      <c r="B65" s="3"/>
      <c r="C65" t="s">
        <v>2556</v>
      </c>
      <c r="D65" t="s">
        <v>4265</v>
      </c>
      <c r="E65" t="s">
        <v>4514</v>
      </c>
      <c r="F65" t="s">
        <v>219</v>
      </c>
      <c r="G65" t="s">
        <v>4515</v>
      </c>
      <c r="H65" t="s">
        <v>12</v>
      </c>
      <c r="I65" s="4">
        <v>0</v>
      </c>
      <c r="J65" t="str">
        <f>INDEX(Bd_Lignes!$C:$C,MATCH(Tab_PF[[#This Row],[FAMILLESTAT_0002]],Bd_Lignes!$B:$B,0))</f>
        <v>Pesée/mélange</v>
      </c>
      <c r="K65" t="str">
        <f>INDEX(Bd_RECONDITIONNEMENT!$F:$F,MATCH(Bd_PF!$C:$C,Bd_RECONDITIONNEMENT!$B:$B,0))</f>
        <v>Produit pesé</v>
      </c>
    </row>
    <row r="66" spans="1:11" hidden="1" x14ac:dyDescent="0.2">
      <c r="A66">
        <v>102</v>
      </c>
      <c r="B66" s="3"/>
      <c r="C66" t="s">
        <v>2556</v>
      </c>
      <c r="D66" t="s">
        <v>4033</v>
      </c>
      <c r="E66" t="s">
        <v>4514</v>
      </c>
      <c r="F66" t="s">
        <v>219</v>
      </c>
      <c r="G66" t="s">
        <v>4515</v>
      </c>
      <c r="H66" t="s">
        <v>12</v>
      </c>
      <c r="I66" s="4">
        <v>0</v>
      </c>
      <c r="J66" t="str">
        <f>INDEX(Bd_Lignes!$C:$C,MATCH(Tab_PF[[#This Row],[FAMILLESTAT_0002]],Bd_Lignes!$B:$B,0))</f>
        <v>Pesée/mélange</v>
      </c>
      <c r="K66" t="str">
        <f>INDEX(Bd_RECONDITIONNEMENT!$F:$F,MATCH(Bd_PF!$C:$C,Bd_RECONDITIONNEMENT!$B:$B,0))</f>
        <v>Produit pesé</v>
      </c>
    </row>
    <row r="67" spans="1:11" hidden="1" x14ac:dyDescent="0.2">
      <c r="A67">
        <v>102</v>
      </c>
      <c r="B67" s="3"/>
      <c r="C67" t="s">
        <v>2556</v>
      </c>
      <c r="D67" t="s">
        <v>4093</v>
      </c>
      <c r="E67" t="s">
        <v>4514</v>
      </c>
      <c r="F67" t="s">
        <v>219</v>
      </c>
      <c r="G67" t="s">
        <v>4515</v>
      </c>
      <c r="H67" t="s">
        <v>12</v>
      </c>
      <c r="I67" s="4">
        <v>0</v>
      </c>
      <c r="J67" t="str">
        <f>INDEX(Bd_Lignes!$C:$C,MATCH(Tab_PF[[#This Row],[FAMILLESTAT_0002]],Bd_Lignes!$B:$B,0))</f>
        <v>Pesée/mélange</v>
      </c>
      <c r="K67" t="str">
        <f>INDEX(Bd_RECONDITIONNEMENT!$F:$F,MATCH(Bd_PF!$C:$C,Bd_RECONDITIONNEMENT!$B:$B,0))</f>
        <v>Produit pesé</v>
      </c>
    </row>
    <row r="68" spans="1:11" hidden="1" x14ac:dyDescent="0.2">
      <c r="A68">
        <v>102</v>
      </c>
      <c r="B68" s="3"/>
      <c r="C68" t="s">
        <v>2556</v>
      </c>
      <c r="D68" t="s">
        <v>4025</v>
      </c>
      <c r="E68" t="s">
        <v>4514</v>
      </c>
      <c r="F68" t="s">
        <v>219</v>
      </c>
      <c r="G68" t="s">
        <v>4515</v>
      </c>
      <c r="H68" t="s">
        <v>12</v>
      </c>
      <c r="I68" s="4">
        <v>0</v>
      </c>
      <c r="J68" t="str">
        <f>INDEX(Bd_Lignes!$C:$C,MATCH(Tab_PF[[#This Row],[FAMILLESTAT_0002]],Bd_Lignes!$B:$B,0))</f>
        <v>Pesée/mélange</v>
      </c>
      <c r="K68" t="str">
        <f>INDEX(Bd_RECONDITIONNEMENT!$F:$F,MATCH(Bd_PF!$C:$C,Bd_RECONDITIONNEMENT!$B:$B,0))</f>
        <v>Produit pesé</v>
      </c>
    </row>
    <row r="69" spans="1:11" hidden="1" x14ac:dyDescent="0.2">
      <c r="A69">
        <v>102</v>
      </c>
      <c r="B69" s="3"/>
      <c r="C69" t="s">
        <v>2556</v>
      </c>
      <c r="D69" t="s">
        <v>4263</v>
      </c>
      <c r="E69" t="s">
        <v>4514</v>
      </c>
      <c r="F69" t="s">
        <v>219</v>
      </c>
      <c r="G69" t="s">
        <v>4515</v>
      </c>
      <c r="H69" t="s">
        <v>12</v>
      </c>
      <c r="I69" s="4">
        <v>0</v>
      </c>
      <c r="J69" t="str">
        <f>INDEX(Bd_Lignes!$C:$C,MATCH(Tab_PF[[#This Row],[FAMILLESTAT_0002]],Bd_Lignes!$B:$B,0))</f>
        <v>Pesée/mélange</v>
      </c>
      <c r="K69" t="str">
        <f>INDEX(Bd_RECONDITIONNEMENT!$F:$F,MATCH(Bd_PF!$C:$C,Bd_RECONDITIONNEMENT!$B:$B,0))</f>
        <v>Produit pesé</v>
      </c>
    </row>
    <row r="70" spans="1:11" hidden="1" x14ac:dyDescent="0.2">
      <c r="A70">
        <v>102</v>
      </c>
      <c r="B70" s="3"/>
      <c r="C70" t="s">
        <v>2556</v>
      </c>
      <c r="D70" t="s">
        <v>4027</v>
      </c>
      <c r="E70" t="s">
        <v>4514</v>
      </c>
      <c r="F70" t="s">
        <v>219</v>
      </c>
      <c r="G70" t="s">
        <v>4515</v>
      </c>
      <c r="H70" t="s">
        <v>12</v>
      </c>
      <c r="I70" s="4">
        <v>0</v>
      </c>
      <c r="J70" t="str">
        <f>INDEX(Bd_Lignes!$C:$C,MATCH(Tab_PF[[#This Row],[FAMILLESTAT_0002]],Bd_Lignes!$B:$B,0))</f>
        <v>Pesée/mélange</v>
      </c>
      <c r="K70" t="str">
        <f>INDEX(Bd_RECONDITIONNEMENT!$F:$F,MATCH(Bd_PF!$C:$C,Bd_RECONDITIONNEMENT!$B:$B,0))</f>
        <v>Produit pesé</v>
      </c>
    </row>
    <row r="71" spans="1:11" hidden="1" x14ac:dyDescent="0.2">
      <c r="A71">
        <v>102</v>
      </c>
      <c r="B71" s="3"/>
      <c r="C71" t="s">
        <v>2556</v>
      </c>
      <c r="D71" t="s">
        <v>4273</v>
      </c>
      <c r="E71" t="s">
        <v>4514</v>
      </c>
      <c r="F71" t="s">
        <v>219</v>
      </c>
      <c r="G71" t="s">
        <v>4515</v>
      </c>
      <c r="H71" t="s">
        <v>12</v>
      </c>
      <c r="I71" s="4">
        <v>0</v>
      </c>
      <c r="J71" t="str">
        <f>INDEX(Bd_Lignes!$C:$C,MATCH(Tab_PF[[#This Row],[FAMILLESTAT_0002]],Bd_Lignes!$B:$B,0))</f>
        <v>Pesée/mélange</v>
      </c>
      <c r="K71" t="str">
        <f>INDEX(Bd_RECONDITIONNEMENT!$F:$F,MATCH(Bd_PF!$C:$C,Bd_RECONDITIONNEMENT!$B:$B,0))</f>
        <v>Produit pesé</v>
      </c>
    </row>
    <row r="72" spans="1:11" hidden="1" x14ac:dyDescent="0.2">
      <c r="A72">
        <v>102</v>
      </c>
      <c r="B72" s="3"/>
      <c r="C72" t="s">
        <v>2556</v>
      </c>
      <c r="D72" t="s">
        <v>4039</v>
      </c>
      <c r="E72" t="s">
        <v>4514</v>
      </c>
      <c r="F72" t="s">
        <v>219</v>
      </c>
      <c r="G72" t="s">
        <v>4515</v>
      </c>
      <c r="H72" t="s">
        <v>12</v>
      </c>
      <c r="I72" s="4">
        <v>0</v>
      </c>
      <c r="J72" t="str">
        <f>INDEX(Bd_Lignes!$C:$C,MATCH(Tab_PF[[#This Row],[FAMILLESTAT_0002]],Bd_Lignes!$B:$B,0))</f>
        <v>Pesée/mélange</v>
      </c>
      <c r="K72" t="str">
        <f>INDEX(Bd_RECONDITIONNEMENT!$F:$F,MATCH(Bd_PF!$C:$C,Bd_RECONDITIONNEMENT!$B:$B,0))</f>
        <v>Produit pesé</v>
      </c>
    </row>
    <row r="73" spans="1:11" hidden="1" x14ac:dyDescent="0.2">
      <c r="A73">
        <v>102</v>
      </c>
      <c r="B73" s="3"/>
      <c r="C73" t="s">
        <v>2554</v>
      </c>
      <c r="D73" t="s">
        <v>4265</v>
      </c>
      <c r="E73" t="s">
        <v>4516</v>
      </c>
      <c r="F73" t="s">
        <v>219</v>
      </c>
      <c r="G73" t="s">
        <v>4515</v>
      </c>
      <c r="H73" t="s">
        <v>12</v>
      </c>
      <c r="I73" s="4">
        <v>0</v>
      </c>
      <c r="J73" t="str">
        <f>INDEX(Bd_Lignes!$C:$C,MATCH(Tab_PF[[#This Row],[FAMILLESTAT_0002]],Bd_Lignes!$B:$B,0))</f>
        <v>Pesée/mélange</v>
      </c>
      <c r="K73" t="str">
        <f>INDEX(Bd_RECONDITIONNEMENT!$F:$F,MATCH(Bd_PF!$C:$C,Bd_RECONDITIONNEMENT!$B:$B,0))</f>
        <v>Produit pesé</v>
      </c>
    </row>
    <row r="74" spans="1:11" hidden="1" x14ac:dyDescent="0.2">
      <c r="A74">
        <v>102</v>
      </c>
      <c r="B74" s="3"/>
      <c r="C74" t="s">
        <v>2554</v>
      </c>
      <c r="D74" t="s">
        <v>4033</v>
      </c>
      <c r="E74" t="s">
        <v>4516</v>
      </c>
      <c r="F74" t="s">
        <v>219</v>
      </c>
      <c r="G74" t="s">
        <v>4515</v>
      </c>
      <c r="H74" t="s">
        <v>12</v>
      </c>
      <c r="I74" s="4">
        <v>0</v>
      </c>
      <c r="J74" t="str">
        <f>INDEX(Bd_Lignes!$C:$C,MATCH(Tab_PF[[#This Row],[FAMILLESTAT_0002]],Bd_Lignes!$B:$B,0))</f>
        <v>Pesée/mélange</v>
      </c>
      <c r="K74" t="str">
        <f>INDEX(Bd_RECONDITIONNEMENT!$F:$F,MATCH(Bd_PF!$C:$C,Bd_RECONDITIONNEMENT!$B:$B,0))</f>
        <v>Produit pesé</v>
      </c>
    </row>
    <row r="75" spans="1:11" hidden="1" x14ac:dyDescent="0.2">
      <c r="A75">
        <v>102</v>
      </c>
      <c r="B75" s="3"/>
      <c r="C75" t="s">
        <v>2554</v>
      </c>
      <c r="D75" t="s">
        <v>4093</v>
      </c>
      <c r="E75" t="s">
        <v>4516</v>
      </c>
      <c r="F75" t="s">
        <v>219</v>
      </c>
      <c r="G75" t="s">
        <v>4515</v>
      </c>
      <c r="H75" t="s">
        <v>12</v>
      </c>
      <c r="I75" s="4">
        <v>0</v>
      </c>
      <c r="J75" t="str">
        <f>INDEX(Bd_Lignes!$C:$C,MATCH(Tab_PF[[#This Row],[FAMILLESTAT_0002]],Bd_Lignes!$B:$B,0))</f>
        <v>Pesée/mélange</v>
      </c>
      <c r="K75" t="str">
        <f>INDEX(Bd_RECONDITIONNEMENT!$F:$F,MATCH(Bd_PF!$C:$C,Bd_RECONDITIONNEMENT!$B:$B,0))</f>
        <v>Produit pesé</v>
      </c>
    </row>
    <row r="76" spans="1:11" hidden="1" x14ac:dyDescent="0.2">
      <c r="A76">
        <v>102</v>
      </c>
      <c r="B76" s="3"/>
      <c r="C76" t="s">
        <v>2554</v>
      </c>
      <c r="D76" t="s">
        <v>4025</v>
      </c>
      <c r="E76" t="s">
        <v>4516</v>
      </c>
      <c r="F76" t="s">
        <v>219</v>
      </c>
      <c r="G76" t="s">
        <v>4515</v>
      </c>
      <c r="H76" t="s">
        <v>12</v>
      </c>
      <c r="I76" s="4">
        <v>0</v>
      </c>
      <c r="J76" t="str">
        <f>INDEX(Bd_Lignes!$C:$C,MATCH(Tab_PF[[#This Row],[FAMILLESTAT_0002]],Bd_Lignes!$B:$B,0))</f>
        <v>Pesée/mélange</v>
      </c>
      <c r="K76" t="str">
        <f>INDEX(Bd_RECONDITIONNEMENT!$F:$F,MATCH(Bd_PF!$C:$C,Bd_RECONDITIONNEMENT!$B:$B,0))</f>
        <v>Produit pesé</v>
      </c>
    </row>
    <row r="77" spans="1:11" hidden="1" x14ac:dyDescent="0.2">
      <c r="A77">
        <v>102</v>
      </c>
      <c r="B77" s="3"/>
      <c r="C77" t="s">
        <v>2554</v>
      </c>
      <c r="D77" t="s">
        <v>4263</v>
      </c>
      <c r="E77" t="s">
        <v>4516</v>
      </c>
      <c r="F77" t="s">
        <v>219</v>
      </c>
      <c r="G77" t="s">
        <v>4515</v>
      </c>
      <c r="H77" t="s">
        <v>12</v>
      </c>
      <c r="I77" s="4">
        <v>0</v>
      </c>
      <c r="J77" t="str">
        <f>INDEX(Bd_Lignes!$C:$C,MATCH(Tab_PF[[#This Row],[FAMILLESTAT_0002]],Bd_Lignes!$B:$B,0))</f>
        <v>Pesée/mélange</v>
      </c>
      <c r="K77" t="str">
        <f>INDEX(Bd_RECONDITIONNEMENT!$F:$F,MATCH(Bd_PF!$C:$C,Bd_RECONDITIONNEMENT!$B:$B,0))</f>
        <v>Produit pesé</v>
      </c>
    </row>
    <row r="78" spans="1:11" hidden="1" x14ac:dyDescent="0.2">
      <c r="A78">
        <v>102</v>
      </c>
      <c r="B78" s="3"/>
      <c r="C78" t="s">
        <v>2554</v>
      </c>
      <c r="D78" t="s">
        <v>4027</v>
      </c>
      <c r="E78" t="s">
        <v>4516</v>
      </c>
      <c r="F78" t="s">
        <v>219</v>
      </c>
      <c r="G78" t="s">
        <v>4515</v>
      </c>
      <c r="H78" t="s">
        <v>12</v>
      </c>
      <c r="I78" s="4">
        <v>0</v>
      </c>
      <c r="J78" t="str">
        <f>INDEX(Bd_Lignes!$C:$C,MATCH(Tab_PF[[#This Row],[FAMILLESTAT_0002]],Bd_Lignes!$B:$B,0))</f>
        <v>Pesée/mélange</v>
      </c>
      <c r="K78" t="str">
        <f>INDEX(Bd_RECONDITIONNEMENT!$F:$F,MATCH(Bd_PF!$C:$C,Bd_RECONDITIONNEMENT!$B:$B,0))</f>
        <v>Produit pesé</v>
      </c>
    </row>
    <row r="79" spans="1:11" hidden="1" x14ac:dyDescent="0.2">
      <c r="A79">
        <v>102</v>
      </c>
      <c r="B79" s="3"/>
      <c r="C79" t="s">
        <v>2554</v>
      </c>
      <c r="D79" t="s">
        <v>4273</v>
      </c>
      <c r="E79" t="s">
        <v>4516</v>
      </c>
      <c r="F79" t="s">
        <v>219</v>
      </c>
      <c r="G79" t="s">
        <v>4515</v>
      </c>
      <c r="H79" t="s">
        <v>12</v>
      </c>
      <c r="I79" s="4">
        <v>0</v>
      </c>
      <c r="J79" t="str">
        <f>INDEX(Bd_Lignes!$C:$C,MATCH(Tab_PF[[#This Row],[FAMILLESTAT_0002]],Bd_Lignes!$B:$B,0))</f>
        <v>Pesée/mélange</v>
      </c>
      <c r="K79" t="str">
        <f>INDEX(Bd_RECONDITIONNEMENT!$F:$F,MATCH(Bd_PF!$C:$C,Bd_RECONDITIONNEMENT!$B:$B,0))</f>
        <v>Produit pesé</v>
      </c>
    </row>
    <row r="80" spans="1:11" hidden="1" x14ac:dyDescent="0.2">
      <c r="A80">
        <v>102</v>
      </c>
      <c r="B80" s="3"/>
      <c r="C80" t="s">
        <v>2554</v>
      </c>
      <c r="D80" t="s">
        <v>4039</v>
      </c>
      <c r="E80" t="s">
        <v>4516</v>
      </c>
      <c r="F80" t="s">
        <v>219</v>
      </c>
      <c r="G80" t="s">
        <v>4515</v>
      </c>
      <c r="H80" t="s">
        <v>12</v>
      </c>
      <c r="I80" s="4">
        <v>0</v>
      </c>
      <c r="J80" t="str">
        <f>INDEX(Bd_Lignes!$C:$C,MATCH(Tab_PF[[#This Row],[FAMILLESTAT_0002]],Bd_Lignes!$B:$B,0))</f>
        <v>Pesée/mélange</v>
      </c>
      <c r="K80" t="str">
        <f>INDEX(Bd_RECONDITIONNEMENT!$F:$F,MATCH(Bd_PF!$C:$C,Bd_RECONDITIONNEMENT!$B:$B,0))</f>
        <v>Produit pesé</v>
      </c>
    </row>
    <row r="81" spans="1:11" hidden="1" x14ac:dyDescent="0.2">
      <c r="A81">
        <v>102</v>
      </c>
      <c r="B81" s="3"/>
      <c r="C81" t="s">
        <v>209</v>
      </c>
      <c r="D81" t="s">
        <v>210</v>
      </c>
      <c r="E81" t="s">
        <v>211</v>
      </c>
      <c r="F81" t="s">
        <v>212</v>
      </c>
      <c r="G81" t="s">
        <v>38</v>
      </c>
      <c r="H81" t="s">
        <v>6</v>
      </c>
      <c r="I81" s="4">
        <v>1</v>
      </c>
      <c r="J81" t="str">
        <f>INDEX(Bd_Lignes!$C:$C,MATCH(Tab_PF[[#This Row],[FAMILLESTAT_0002]],Bd_Lignes!$B:$B,0))</f>
        <v>Seau</v>
      </c>
      <c r="K81" t="str">
        <f>INDEX(Bd_RECONDITIONNEMENT!$F:$F,MATCH(Bd_PF!$C:$C,Bd_RECONDITIONNEMENT!$B:$B,0))</f>
        <v>Reconditionnement</v>
      </c>
    </row>
    <row r="82" spans="1:11" hidden="1" x14ac:dyDescent="0.2">
      <c r="A82">
        <v>102</v>
      </c>
      <c r="B82" s="3"/>
      <c r="C82" t="s">
        <v>209</v>
      </c>
      <c r="D82" t="s">
        <v>4057</v>
      </c>
      <c r="E82" t="s">
        <v>211</v>
      </c>
      <c r="F82" t="s">
        <v>212</v>
      </c>
      <c r="G82" t="s">
        <v>38</v>
      </c>
      <c r="H82" t="s">
        <v>6</v>
      </c>
      <c r="I82" s="4">
        <v>1</v>
      </c>
      <c r="J82" t="str">
        <f>INDEX(Bd_Lignes!$C:$C,MATCH(Tab_PF[[#This Row],[FAMILLESTAT_0002]],Bd_Lignes!$B:$B,0))</f>
        <v>Seau</v>
      </c>
      <c r="K82" t="str">
        <f>INDEX(Bd_RECONDITIONNEMENT!$F:$F,MATCH(Bd_PF!$C:$C,Bd_RECONDITIONNEMENT!$B:$B,0))</f>
        <v>Reconditionnement</v>
      </c>
    </row>
    <row r="83" spans="1:11" hidden="1" x14ac:dyDescent="0.2">
      <c r="A83">
        <v>102</v>
      </c>
      <c r="B83" s="3"/>
      <c r="C83" t="s">
        <v>213</v>
      </c>
      <c r="D83" t="s">
        <v>214</v>
      </c>
      <c r="E83" t="s">
        <v>215</v>
      </c>
      <c r="F83" t="s">
        <v>212</v>
      </c>
      <c r="G83" t="s">
        <v>38</v>
      </c>
      <c r="H83" t="s">
        <v>6</v>
      </c>
      <c r="I83" s="4">
        <v>1</v>
      </c>
      <c r="J83" t="str">
        <f>INDEX(Bd_Lignes!$C:$C,MATCH(Tab_PF[[#This Row],[FAMILLESTAT_0002]],Bd_Lignes!$B:$B,0))</f>
        <v>Seau</v>
      </c>
      <c r="K83" t="str">
        <f>INDEX(Bd_RECONDITIONNEMENT!$F:$F,MATCH(Bd_PF!$C:$C,Bd_RECONDITIONNEMENT!$B:$B,0))</f>
        <v>Reconditionnement</v>
      </c>
    </row>
    <row r="84" spans="1:11" hidden="1" x14ac:dyDescent="0.2">
      <c r="A84">
        <v>102</v>
      </c>
      <c r="B84" s="3"/>
      <c r="C84" t="s">
        <v>213</v>
      </c>
      <c r="D84" t="s">
        <v>4477</v>
      </c>
      <c r="E84" t="s">
        <v>215</v>
      </c>
      <c r="F84" t="s">
        <v>212</v>
      </c>
      <c r="G84" t="s">
        <v>38</v>
      </c>
      <c r="H84" t="s">
        <v>6</v>
      </c>
      <c r="I84" s="4">
        <v>1</v>
      </c>
      <c r="J84" t="str">
        <f>INDEX(Bd_Lignes!$C:$C,MATCH(Tab_PF[[#This Row],[FAMILLESTAT_0002]],Bd_Lignes!$B:$B,0))</f>
        <v>Seau</v>
      </c>
      <c r="K84" t="str">
        <f>INDEX(Bd_RECONDITIONNEMENT!$F:$F,MATCH(Bd_PF!$C:$C,Bd_RECONDITIONNEMENT!$B:$B,0))</f>
        <v>Reconditionnement</v>
      </c>
    </row>
    <row r="85" spans="1:11" hidden="1" x14ac:dyDescent="0.2">
      <c r="A85">
        <v>102</v>
      </c>
      <c r="B85" s="3"/>
      <c r="C85" t="s">
        <v>216</v>
      </c>
      <c r="D85" t="s">
        <v>217</v>
      </c>
      <c r="E85" t="s">
        <v>218</v>
      </c>
      <c r="F85" t="s">
        <v>219</v>
      </c>
      <c r="G85" t="s">
        <v>86</v>
      </c>
      <c r="H85" t="s">
        <v>10</v>
      </c>
      <c r="I85" s="4">
        <v>0.3</v>
      </c>
      <c r="J85" t="str">
        <f>INDEX(Bd_Lignes!$C:$C,MATCH(Tab_PF[[#This Row],[FAMILLESTAT_0002]],Bd_Lignes!$B:$B,0))</f>
        <v>OTS</v>
      </c>
      <c r="K85" t="str">
        <f>INDEX(Bd_RECONDITIONNEMENT!$F:$F,MATCH(Bd_PF!$C:$C,Bd_RECONDITIONNEMENT!$B:$B,0))</f>
        <v>Produit pesé</v>
      </c>
    </row>
    <row r="86" spans="1:11" hidden="1" x14ac:dyDescent="0.2">
      <c r="A86">
        <v>102</v>
      </c>
      <c r="B86" s="3"/>
      <c r="C86" t="s">
        <v>220</v>
      </c>
      <c r="D86" t="s">
        <v>221</v>
      </c>
      <c r="E86" t="s">
        <v>222</v>
      </c>
      <c r="F86" t="s">
        <v>223</v>
      </c>
      <c r="G86" t="s">
        <v>224</v>
      </c>
      <c r="H86" t="s">
        <v>14</v>
      </c>
      <c r="I86" s="4">
        <v>0.08</v>
      </c>
      <c r="J86" t="str">
        <f>INDEX(Bd_Lignes!$C:$C,MATCH(Tab_PF[[#This Row],[FAMILLESTAT_0002]],Bd_Lignes!$B:$B,0))</f>
        <v>Tecse</v>
      </c>
      <c r="K86" t="str">
        <f>INDEX(Bd_RECONDITIONNEMENT!$F:$F,MATCH(Bd_PF!$C:$C,Bd_RECONDITIONNEMENT!$B:$B,0))</f>
        <v>Produit pesé</v>
      </c>
    </row>
    <row r="87" spans="1:11" hidden="1" x14ac:dyDescent="0.2">
      <c r="A87">
        <v>102</v>
      </c>
      <c r="B87" s="3"/>
      <c r="C87" t="s">
        <v>225</v>
      </c>
      <c r="D87" t="s">
        <v>226</v>
      </c>
      <c r="E87" t="s">
        <v>227</v>
      </c>
      <c r="F87" t="s">
        <v>228</v>
      </c>
      <c r="G87" t="s">
        <v>224</v>
      </c>
      <c r="H87" t="s">
        <v>14</v>
      </c>
      <c r="I87" s="4">
        <v>0.1</v>
      </c>
      <c r="J87" t="str">
        <f>INDEX(Bd_Lignes!$C:$C,MATCH(Tab_PF[[#This Row],[FAMILLESTAT_0002]],Bd_Lignes!$B:$B,0))</f>
        <v>Tecse</v>
      </c>
      <c r="K87" t="str">
        <f>INDEX(Bd_RECONDITIONNEMENT!$F:$F,MATCH(Bd_PF!$C:$C,Bd_RECONDITIONNEMENT!$B:$B,0))</f>
        <v>Produit pesé</v>
      </c>
    </row>
    <row r="88" spans="1:11" hidden="1" x14ac:dyDescent="0.2">
      <c r="A88">
        <v>102</v>
      </c>
      <c r="B88" s="3"/>
      <c r="C88" t="s">
        <v>229</v>
      </c>
      <c r="D88" t="s">
        <v>230</v>
      </c>
      <c r="E88" t="s">
        <v>231</v>
      </c>
      <c r="F88" t="s">
        <v>228</v>
      </c>
      <c r="G88" t="s">
        <v>224</v>
      </c>
      <c r="H88" t="s">
        <v>14</v>
      </c>
      <c r="I88" s="4">
        <v>0.1</v>
      </c>
      <c r="J88" t="str">
        <f>INDEX(Bd_Lignes!$C:$C,MATCH(Tab_PF[[#This Row],[FAMILLESTAT_0002]],Bd_Lignes!$B:$B,0))</f>
        <v>Tecse</v>
      </c>
      <c r="K88" t="str">
        <f>INDEX(Bd_RECONDITIONNEMENT!$F:$F,MATCH(Bd_PF!$C:$C,Bd_RECONDITIONNEMENT!$B:$B,0))</f>
        <v>Produit pesé</v>
      </c>
    </row>
    <row r="89" spans="1:11" hidden="1" x14ac:dyDescent="0.2">
      <c r="A89">
        <v>102</v>
      </c>
      <c r="B89" s="3"/>
      <c r="C89" t="s">
        <v>232</v>
      </c>
      <c r="D89" t="s">
        <v>233</v>
      </c>
      <c r="E89" t="s">
        <v>234</v>
      </c>
      <c r="F89" t="s">
        <v>228</v>
      </c>
      <c r="G89" t="s">
        <v>224</v>
      </c>
      <c r="H89" t="s">
        <v>14</v>
      </c>
      <c r="I89" s="4">
        <v>0.1</v>
      </c>
      <c r="J89" t="str">
        <f>INDEX(Bd_Lignes!$C:$C,MATCH(Tab_PF[[#This Row],[FAMILLESTAT_0002]],Bd_Lignes!$B:$B,0))</f>
        <v>Tecse</v>
      </c>
      <c r="K89" t="str">
        <f>INDEX(Bd_RECONDITIONNEMENT!$F:$F,MATCH(Bd_PF!$C:$C,Bd_RECONDITIONNEMENT!$B:$B,0))</f>
        <v>Produit pesé</v>
      </c>
    </row>
    <row r="90" spans="1:11" hidden="1" x14ac:dyDescent="0.2">
      <c r="A90">
        <v>102</v>
      </c>
      <c r="B90" s="3"/>
      <c r="C90" t="s">
        <v>235</v>
      </c>
      <c r="D90" t="s">
        <v>236</v>
      </c>
      <c r="E90" t="s">
        <v>237</v>
      </c>
      <c r="F90" t="s">
        <v>228</v>
      </c>
      <c r="G90" t="s">
        <v>224</v>
      </c>
      <c r="H90" t="s">
        <v>14</v>
      </c>
      <c r="I90" s="4">
        <v>0.1</v>
      </c>
      <c r="J90" t="str">
        <f>INDEX(Bd_Lignes!$C:$C,MATCH(Tab_PF[[#This Row],[FAMILLESTAT_0002]],Bd_Lignes!$B:$B,0))</f>
        <v>Tecse</v>
      </c>
      <c r="K90" t="str">
        <f>INDEX(Bd_RECONDITIONNEMENT!$F:$F,MATCH(Bd_PF!$C:$C,Bd_RECONDITIONNEMENT!$B:$B,0))</f>
        <v>Produit pesé</v>
      </c>
    </row>
    <row r="91" spans="1:11" hidden="1" x14ac:dyDescent="0.2">
      <c r="A91">
        <v>102</v>
      </c>
      <c r="B91" s="3"/>
      <c r="C91" t="s">
        <v>238</v>
      </c>
      <c r="D91" t="s">
        <v>239</v>
      </c>
      <c r="E91" t="s">
        <v>240</v>
      </c>
      <c r="F91" t="s">
        <v>228</v>
      </c>
      <c r="G91" t="s">
        <v>224</v>
      </c>
      <c r="H91" t="s">
        <v>14</v>
      </c>
      <c r="I91" s="4">
        <v>0.1</v>
      </c>
      <c r="J91" t="str">
        <f>INDEX(Bd_Lignes!$C:$C,MATCH(Tab_PF[[#This Row],[FAMILLESTAT_0002]],Bd_Lignes!$B:$B,0))</f>
        <v>Tecse</v>
      </c>
      <c r="K91" t="str">
        <f>INDEX(Bd_RECONDITIONNEMENT!$F:$F,MATCH(Bd_PF!$C:$C,Bd_RECONDITIONNEMENT!$B:$B,0))</f>
        <v>Produit pesé</v>
      </c>
    </row>
    <row r="92" spans="1:11" hidden="1" x14ac:dyDescent="0.2">
      <c r="A92">
        <v>102</v>
      </c>
      <c r="B92" s="3"/>
      <c r="C92" t="s">
        <v>241</v>
      </c>
      <c r="D92" t="s">
        <v>242</v>
      </c>
      <c r="E92" t="s">
        <v>243</v>
      </c>
      <c r="F92" t="s">
        <v>219</v>
      </c>
      <c r="G92" t="s">
        <v>224</v>
      </c>
      <c r="H92" t="s">
        <v>14</v>
      </c>
      <c r="I92" s="4">
        <v>0.05</v>
      </c>
      <c r="J92" t="str">
        <f>INDEX(Bd_Lignes!$C:$C,MATCH(Tab_PF[[#This Row],[FAMILLESTAT_0002]],Bd_Lignes!$B:$B,0))</f>
        <v>Tecse</v>
      </c>
      <c r="K92" t="str">
        <f>INDEX(Bd_RECONDITIONNEMENT!$F:$F,MATCH(Bd_PF!$C:$C,Bd_RECONDITIONNEMENT!$B:$B,0))</f>
        <v>Produit pesé</v>
      </c>
    </row>
    <row r="93" spans="1:11" hidden="1" x14ac:dyDescent="0.2">
      <c r="A93">
        <v>102</v>
      </c>
      <c r="B93" s="3"/>
      <c r="C93" t="s">
        <v>244</v>
      </c>
      <c r="D93" t="s">
        <v>245</v>
      </c>
      <c r="E93" t="s">
        <v>246</v>
      </c>
      <c r="F93" t="s">
        <v>219</v>
      </c>
      <c r="G93" t="s">
        <v>224</v>
      </c>
      <c r="H93" t="s">
        <v>14</v>
      </c>
      <c r="I93" s="4">
        <v>0.05</v>
      </c>
      <c r="J93" t="str">
        <f>INDEX(Bd_Lignes!$C:$C,MATCH(Tab_PF[[#This Row],[FAMILLESTAT_0002]],Bd_Lignes!$B:$B,0))</f>
        <v>Tecse</v>
      </c>
      <c r="K93" t="str">
        <f>INDEX(Bd_RECONDITIONNEMENT!$F:$F,MATCH(Bd_PF!$C:$C,Bd_RECONDITIONNEMENT!$B:$B,0))</f>
        <v>Produit pesé</v>
      </c>
    </row>
    <row r="94" spans="1:11" hidden="1" x14ac:dyDescent="0.2">
      <c r="A94">
        <v>102</v>
      </c>
      <c r="B94" s="3"/>
      <c r="C94" t="s">
        <v>247</v>
      </c>
      <c r="D94" t="s">
        <v>248</v>
      </c>
      <c r="E94" t="s">
        <v>249</v>
      </c>
      <c r="F94" t="s">
        <v>219</v>
      </c>
      <c r="G94" t="s">
        <v>224</v>
      </c>
      <c r="H94" t="s">
        <v>14</v>
      </c>
      <c r="I94" s="4">
        <v>0.05</v>
      </c>
      <c r="J94" t="str">
        <f>INDEX(Bd_Lignes!$C:$C,MATCH(Tab_PF[[#This Row],[FAMILLESTAT_0002]],Bd_Lignes!$B:$B,0))</f>
        <v>Tecse</v>
      </c>
      <c r="K94" t="str">
        <f>INDEX(Bd_RECONDITIONNEMENT!$F:$F,MATCH(Bd_PF!$C:$C,Bd_RECONDITIONNEMENT!$B:$B,0))</f>
        <v>Produit pesé</v>
      </c>
    </row>
    <row r="95" spans="1:11" hidden="1" x14ac:dyDescent="0.2">
      <c r="A95">
        <v>102</v>
      </c>
      <c r="B95" s="3"/>
      <c r="C95" t="s">
        <v>250</v>
      </c>
      <c r="D95" t="s">
        <v>251</v>
      </c>
      <c r="E95" t="s">
        <v>252</v>
      </c>
      <c r="F95" t="s">
        <v>219</v>
      </c>
      <c r="G95" t="s">
        <v>224</v>
      </c>
      <c r="H95" t="s">
        <v>14</v>
      </c>
      <c r="I95" s="4">
        <v>0.05</v>
      </c>
      <c r="J95" t="str">
        <f>INDEX(Bd_Lignes!$C:$C,MATCH(Tab_PF[[#This Row],[FAMILLESTAT_0002]],Bd_Lignes!$B:$B,0))</f>
        <v>Tecse</v>
      </c>
      <c r="K95" t="str">
        <f>INDEX(Bd_RECONDITIONNEMENT!$F:$F,MATCH(Bd_PF!$C:$C,Bd_RECONDITIONNEMENT!$B:$B,0))</f>
        <v>Produit pesé</v>
      </c>
    </row>
    <row r="96" spans="1:11" hidden="1" x14ac:dyDescent="0.2">
      <c r="A96">
        <v>102</v>
      </c>
      <c r="B96" s="3"/>
      <c r="C96" t="s">
        <v>253</v>
      </c>
      <c r="D96" t="s">
        <v>254</v>
      </c>
      <c r="E96" t="s">
        <v>255</v>
      </c>
      <c r="F96" t="s">
        <v>228</v>
      </c>
      <c r="G96" t="s">
        <v>224</v>
      </c>
      <c r="H96" t="s">
        <v>14</v>
      </c>
      <c r="I96" s="4">
        <v>0.1</v>
      </c>
      <c r="J96" t="str">
        <f>INDEX(Bd_Lignes!$C:$C,MATCH(Tab_PF[[#This Row],[FAMILLESTAT_0002]],Bd_Lignes!$B:$B,0))</f>
        <v>Tecse</v>
      </c>
      <c r="K96" t="str">
        <f>INDEX(Bd_RECONDITIONNEMENT!$F:$F,MATCH(Bd_PF!$C:$C,Bd_RECONDITIONNEMENT!$B:$B,0))</f>
        <v>Produit pesé</v>
      </c>
    </row>
    <row r="97" spans="1:11" hidden="1" x14ac:dyDescent="0.2">
      <c r="A97">
        <v>102</v>
      </c>
      <c r="B97" s="3"/>
      <c r="C97" t="s">
        <v>256</v>
      </c>
      <c r="D97" t="s">
        <v>257</v>
      </c>
      <c r="E97" t="s">
        <v>258</v>
      </c>
      <c r="F97" t="s">
        <v>228</v>
      </c>
      <c r="G97" t="s">
        <v>224</v>
      </c>
      <c r="H97" t="s">
        <v>14</v>
      </c>
      <c r="I97" s="4">
        <v>0.1</v>
      </c>
      <c r="J97" t="str">
        <f>INDEX(Bd_Lignes!$C:$C,MATCH(Tab_PF[[#This Row],[FAMILLESTAT_0002]],Bd_Lignes!$B:$B,0))</f>
        <v>Tecse</v>
      </c>
      <c r="K97" t="str">
        <f>INDEX(Bd_RECONDITIONNEMENT!$F:$F,MATCH(Bd_PF!$C:$C,Bd_RECONDITIONNEMENT!$B:$B,0))</f>
        <v>Reconditionnement</v>
      </c>
    </row>
    <row r="98" spans="1:11" hidden="1" x14ac:dyDescent="0.2">
      <c r="A98">
        <v>102</v>
      </c>
      <c r="B98" s="3"/>
      <c r="C98" t="s">
        <v>259</v>
      </c>
      <c r="D98" t="s">
        <v>260</v>
      </c>
      <c r="E98" t="s">
        <v>261</v>
      </c>
      <c r="F98" t="s">
        <v>228</v>
      </c>
      <c r="G98" t="s">
        <v>224</v>
      </c>
      <c r="H98" t="s">
        <v>14</v>
      </c>
      <c r="I98" s="4">
        <v>0.1</v>
      </c>
      <c r="J98" t="str">
        <f>INDEX(Bd_Lignes!$C:$C,MATCH(Tab_PF[[#This Row],[FAMILLESTAT_0002]],Bd_Lignes!$B:$B,0))</f>
        <v>Tecse</v>
      </c>
      <c r="K98" t="str">
        <f>INDEX(Bd_RECONDITIONNEMENT!$F:$F,MATCH(Bd_PF!$C:$C,Bd_RECONDITIONNEMENT!$B:$B,0))</f>
        <v>Reconditionnement</v>
      </c>
    </row>
    <row r="99" spans="1:11" hidden="1" x14ac:dyDescent="0.2">
      <c r="A99">
        <v>102</v>
      </c>
      <c r="B99" s="3"/>
      <c r="C99" t="s">
        <v>262</v>
      </c>
      <c r="D99" t="s">
        <v>263</v>
      </c>
      <c r="E99" t="s">
        <v>264</v>
      </c>
      <c r="F99" t="s">
        <v>37</v>
      </c>
      <c r="G99" t="s">
        <v>86</v>
      </c>
      <c r="H99" t="s">
        <v>10</v>
      </c>
      <c r="I99" s="4">
        <v>0.5</v>
      </c>
      <c r="J99" t="str">
        <f>INDEX(Bd_Lignes!$C:$C,MATCH(Tab_PF[[#This Row],[FAMILLESTAT_0002]],Bd_Lignes!$B:$B,0))</f>
        <v>OTS</v>
      </c>
      <c r="K99" t="str">
        <f>INDEX(Bd_RECONDITIONNEMENT!$F:$F,MATCH(Bd_PF!$C:$C,Bd_RECONDITIONNEMENT!$B:$B,0))</f>
        <v>Reconditionnement</v>
      </c>
    </row>
    <row r="100" spans="1:11" hidden="1" x14ac:dyDescent="0.2">
      <c r="A100">
        <v>102</v>
      </c>
      <c r="B100" s="3"/>
      <c r="C100" t="s">
        <v>262</v>
      </c>
      <c r="D100" t="s">
        <v>4457</v>
      </c>
      <c r="E100" t="s">
        <v>264</v>
      </c>
      <c r="F100" t="s">
        <v>37</v>
      </c>
      <c r="G100" t="s">
        <v>86</v>
      </c>
      <c r="H100" t="s">
        <v>10</v>
      </c>
      <c r="I100" s="4">
        <v>0.5</v>
      </c>
      <c r="J100" t="str">
        <f>INDEX(Bd_Lignes!$C:$C,MATCH(Tab_PF[[#This Row],[FAMILLESTAT_0002]],Bd_Lignes!$B:$B,0))</f>
        <v>OTS</v>
      </c>
      <c r="K100" t="str">
        <f>INDEX(Bd_RECONDITIONNEMENT!$F:$F,MATCH(Bd_PF!$C:$C,Bd_RECONDITIONNEMENT!$B:$B,0))</f>
        <v>Reconditionnement</v>
      </c>
    </row>
    <row r="101" spans="1:11" hidden="1" x14ac:dyDescent="0.2">
      <c r="A101">
        <v>102</v>
      </c>
      <c r="B101" s="3"/>
      <c r="C101" t="s">
        <v>265</v>
      </c>
      <c r="D101" t="s">
        <v>266</v>
      </c>
      <c r="E101" t="s">
        <v>267</v>
      </c>
      <c r="F101" t="s">
        <v>45</v>
      </c>
      <c r="G101" t="s">
        <v>224</v>
      </c>
      <c r="H101" t="s">
        <v>14</v>
      </c>
      <c r="I101" s="4">
        <v>1</v>
      </c>
      <c r="J101" t="str">
        <f>INDEX(Bd_Lignes!$C:$C,MATCH(Tab_PF[[#This Row],[FAMILLESTAT_0002]],Bd_Lignes!$B:$B,0))</f>
        <v>Tecse</v>
      </c>
      <c r="K101" t="str">
        <f>INDEX(Bd_RECONDITIONNEMENT!$F:$F,MATCH(Bd_PF!$C:$C,Bd_RECONDITIONNEMENT!$B:$B,0))</f>
        <v>Produit pesé</v>
      </c>
    </row>
    <row r="102" spans="1:11" hidden="1" x14ac:dyDescent="0.2">
      <c r="A102">
        <v>102</v>
      </c>
      <c r="B102" s="3"/>
      <c r="C102" t="s">
        <v>268</v>
      </c>
      <c r="D102" t="s">
        <v>269</v>
      </c>
      <c r="E102" t="s">
        <v>270</v>
      </c>
      <c r="F102" t="s">
        <v>223</v>
      </c>
      <c r="G102" t="s">
        <v>86</v>
      </c>
      <c r="H102" t="s">
        <v>10</v>
      </c>
      <c r="I102" s="4">
        <v>0.33500000000000002</v>
      </c>
      <c r="J102" t="str">
        <f>INDEX(Bd_Lignes!$C:$C,MATCH(Tab_PF[[#This Row],[FAMILLESTAT_0002]],Bd_Lignes!$B:$B,0))</f>
        <v>OTS</v>
      </c>
      <c r="K102" t="str">
        <f>INDEX(Bd_RECONDITIONNEMENT!$F:$F,MATCH(Bd_PF!$C:$C,Bd_RECONDITIONNEMENT!$B:$B,0))</f>
        <v>Produit pesé</v>
      </c>
    </row>
    <row r="103" spans="1:11" hidden="1" x14ac:dyDescent="0.2">
      <c r="A103">
        <v>102</v>
      </c>
      <c r="B103" s="3"/>
      <c r="C103" t="s">
        <v>271</v>
      </c>
      <c r="D103" t="s">
        <v>272</v>
      </c>
      <c r="E103" t="s">
        <v>273</v>
      </c>
      <c r="F103" t="s">
        <v>274</v>
      </c>
      <c r="G103" t="s">
        <v>86</v>
      </c>
      <c r="H103" t="s">
        <v>10</v>
      </c>
      <c r="I103" s="4">
        <v>0.33500000000000002</v>
      </c>
      <c r="J103" t="str">
        <f>INDEX(Bd_Lignes!$C:$C,MATCH(Tab_PF[[#This Row],[FAMILLESTAT_0002]],Bd_Lignes!$B:$B,0))</f>
        <v>OTS</v>
      </c>
      <c r="K103" t="str">
        <f>INDEX(Bd_RECONDITIONNEMENT!$F:$F,MATCH(Bd_PF!$C:$C,Bd_RECONDITIONNEMENT!$B:$B,0))</f>
        <v>Produit pesé</v>
      </c>
    </row>
    <row r="104" spans="1:11" hidden="1" x14ac:dyDescent="0.2">
      <c r="A104">
        <v>102</v>
      </c>
      <c r="B104" s="3"/>
      <c r="C104" t="s">
        <v>275</v>
      </c>
      <c r="D104" t="s">
        <v>276</v>
      </c>
      <c r="E104" t="s">
        <v>277</v>
      </c>
      <c r="F104" t="s">
        <v>274</v>
      </c>
      <c r="G104" t="s">
        <v>86</v>
      </c>
      <c r="H104" t="s">
        <v>10</v>
      </c>
      <c r="I104" s="4">
        <v>0.33500000000000002</v>
      </c>
      <c r="J104" t="str">
        <f>INDEX(Bd_Lignes!$C:$C,MATCH(Tab_PF[[#This Row],[FAMILLESTAT_0002]],Bd_Lignes!$B:$B,0))</f>
        <v>OTS</v>
      </c>
      <c r="K104" t="str">
        <f>INDEX(Bd_RECONDITIONNEMENT!$F:$F,MATCH(Bd_PF!$C:$C,Bd_RECONDITIONNEMENT!$B:$B,0))</f>
        <v>Produit pesé</v>
      </c>
    </row>
    <row r="105" spans="1:11" hidden="1" x14ac:dyDescent="0.2">
      <c r="A105">
        <v>102</v>
      </c>
      <c r="B105" s="3"/>
      <c r="C105" t="s">
        <v>278</v>
      </c>
      <c r="D105" t="s">
        <v>279</v>
      </c>
      <c r="E105" t="s">
        <v>280</v>
      </c>
      <c r="F105" t="s">
        <v>223</v>
      </c>
      <c r="G105" t="s">
        <v>86</v>
      </c>
      <c r="H105" t="s">
        <v>10</v>
      </c>
      <c r="I105" s="4">
        <v>0.6</v>
      </c>
      <c r="J105" t="str">
        <f>INDEX(Bd_Lignes!$C:$C,MATCH(Tab_PF[[#This Row],[FAMILLESTAT_0002]],Bd_Lignes!$B:$B,0))</f>
        <v>OTS</v>
      </c>
      <c r="K105" t="str">
        <f>INDEX(Bd_RECONDITIONNEMENT!$F:$F,MATCH(Bd_PF!$C:$C,Bd_RECONDITIONNEMENT!$B:$B,0))</f>
        <v>Produit pesé</v>
      </c>
    </row>
    <row r="106" spans="1:11" hidden="1" x14ac:dyDescent="0.2">
      <c r="A106">
        <v>102</v>
      </c>
      <c r="B106" s="3"/>
      <c r="C106" t="s">
        <v>281</v>
      </c>
      <c r="D106" t="s">
        <v>282</v>
      </c>
      <c r="E106" t="s">
        <v>283</v>
      </c>
      <c r="F106" t="s">
        <v>284</v>
      </c>
      <c r="G106" t="s">
        <v>30</v>
      </c>
      <c r="H106" t="s">
        <v>4</v>
      </c>
      <c r="I106" s="4">
        <v>1.2E-2</v>
      </c>
      <c r="J106" t="str">
        <f>INDEX(Bd_Lignes!$C:$C,MATCH(Tab_PF[[#This Row],[FAMILLESTAT_0002]],Bd_Lignes!$B:$B,0))</f>
        <v>Rovema</v>
      </c>
      <c r="K106" t="str">
        <f>INDEX(Bd_RECONDITIONNEMENT!$F:$F,MATCH(Bd_PF!$C:$C,Bd_RECONDITIONNEMENT!$B:$B,0))</f>
        <v>Produit pesé</v>
      </c>
    </row>
    <row r="107" spans="1:11" hidden="1" x14ac:dyDescent="0.2">
      <c r="A107">
        <v>102</v>
      </c>
      <c r="B107" s="3"/>
      <c r="C107" t="s">
        <v>285</v>
      </c>
      <c r="D107" t="s">
        <v>286</v>
      </c>
      <c r="E107" t="s">
        <v>287</v>
      </c>
      <c r="F107" t="s">
        <v>37</v>
      </c>
      <c r="G107" t="s">
        <v>288</v>
      </c>
      <c r="H107" t="s">
        <v>2</v>
      </c>
      <c r="I107" s="4">
        <v>5</v>
      </c>
      <c r="J107" t="str">
        <f>INDEX(Bd_Lignes!$C:$C,MATCH(Tab_PF[[#This Row],[FAMILLESTAT_0002]],Bd_Lignes!$B:$B,0))</f>
        <v>Purée</v>
      </c>
      <c r="K107" t="str">
        <f>INDEX(Bd_RECONDITIONNEMENT!$F:$F,MATCH(Bd_PF!$C:$C,Bd_RECONDITIONNEMENT!$B:$B,0))</f>
        <v>Purée</v>
      </c>
    </row>
    <row r="108" spans="1:11" hidden="1" x14ac:dyDescent="0.2">
      <c r="A108">
        <v>102</v>
      </c>
      <c r="B108" s="3"/>
      <c r="C108" t="s">
        <v>285</v>
      </c>
      <c r="D108" t="s">
        <v>4259</v>
      </c>
      <c r="E108" t="s">
        <v>287</v>
      </c>
      <c r="F108" t="s">
        <v>37</v>
      </c>
      <c r="G108" t="s">
        <v>288</v>
      </c>
      <c r="H108" t="s">
        <v>2</v>
      </c>
      <c r="I108" s="4">
        <v>5</v>
      </c>
      <c r="J108" t="str">
        <f>INDEX(Bd_Lignes!$C:$C,MATCH(Tab_PF[[#This Row],[FAMILLESTAT_0002]],Bd_Lignes!$B:$B,0))</f>
        <v>Purée</v>
      </c>
      <c r="K108" t="str">
        <f>INDEX(Bd_RECONDITIONNEMENT!$F:$F,MATCH(Bd_PF!$C:$C,Bd_RECONDITIONNEMENT!$B:$B,0))</f>
        <v>Purée</v>
      </c>
    </row>
    <row r="109" spans="1:11" hidden="1" x14ac:dyDescent="0.2">
      <c r="A109">
        <v>102</v>
      </c>
      <c r="B109" s="3"/>
      <c r="C109" t="s">
        <v>285</v>
      </c>
      <c r="D109" t="s">
        <v>4261</v>
      </c>
      <c r="E109" t="s">
        <v>287</v>
      </c>
      <c r="F109" t="s">
        <v>37</v>
      </c>
      <c r="G109" t="s">
        <v>288</v>
      </c>
      <c r="H109" t="s">
        <v>2</v>
      </c>
      <c r="I109" s="4">
        <v>5</v>
      </c>
      <c r="J109" t="str">
        <f>INDEX(Bd_Lignes!$C:$C,MATCH(Tab_PF[[#This Row],[FAMILLESTAT_0002]],Bd_Lignes!$B:$B,0))</f>
        <v>Purée</v>
      </c>
      <c r="K109" t="str">
        <f>INDEX(Bd_RECONDITIONNEMENT!$F:$F,MATCH(Bd_PF!$C:$C,Bd_RECONDITIONNEMENT!$B:$B,0))</f>
        <v>Purée</v>
      </c>
    </row>
    <row r="110" spans="1:11" hidden="1" x14ac:dyDescent="0.2">
      <c r="A110">
        <v>102</v>
      </c>
      <c r="B110" s="3"/>
      <c r="C110" t="s">
        <v>285</v>
      </c>
      <c r="D110" t="s">
        <v>4259</v>
      </c>
      <c r="E110" t="s">
        <v>287</v>
      </c>
      <c r="F110" t="s">
        <v>37</v>
      </c>
      <c r="G110" t="s">
        <v>288</v>
      </c>
      <c r="H110" t="s">
        <v>2</v>
      </c>
      <c r="I110" s="4">
        <v>5</v>
      </c>
      <c r="J110" t="str">
        <f>INDEX(Bd_Lignes!$C:$C,MATCH(Tab_PF[[#This Row],[FAMILLESTAT_0002]],Bd_Lignes!$B:$B,0))</f>
        <v>Purée</v>
      </c>
      <c r="K110" t="str">
        <f>INDEX(Bd_RECONDITIONNEMENT!$F:$F,MATCH(Bd_PF!$C:$C,Bd_RECONDITIONNEMENT!$B:$B,0))</f>
        <v>Purée</v>
      </c>
    </row>
    <row r="111" spans="1:11" hidden="1" x14ac:dyDescent="0.2">
      <c r="A111">
        <v>102</v>
      </c>
      <c r="B111" s="3"/>
      <c r="C111" t="s">
        <v>285</v>
      </c>
      <c r="D111" t="s">
        <v>4261</v>
      </c>
      <c r="E111" t="s">
        <v>287</v>
      </c>
      <c r="F111" t="s">
        <v>37</v>
      </c>
      <c r="G111" t="s">
        <v>288</v>
      </c>
      <c r="H111" t="s">
        <v>2</v>
      </c>
      <c r="I111" s="4">
        <v>5</v>
      </c>
      <c r="J111" t="str">
        <f>INDEX(Bd_Lignes!$C:$C,MATCH(Tab_PF[[#This Row],[FAMILLESTAT_0002]],Bd_Lignes!$B:$B,0))</f>
        <v>Purée</v>
      </c>
      <c r="K111" t="str">
        <f>INDEX(Bd_RECONDITIONNEMENT!$F:$F,MATCH(Bd_PF!$C:$C,Bd_RECONDITIONNEMENT!$B:$B,0))</f>
        <v>Purée</v>
      </c>
    </row>
    <row r="112" spans="1:11" hidden="1" x14ac:dyDescent="0.2">
      <c r="A112">
        <v>102</v>
      </c>
      <c r="B112" s="3"/>
      <c r="C112" t="s">
        <v>285</v>
      </c>
      <c r="D112" t="s">
        <v>4259</v>
      </c>
      <c r="E112" t="s">
        <v>287</v>
      </c>
      <c r="F112" t="s">
        <v>37</v>
      </c>
      <c r="G112" t="s">
        <v>288</v>
      </c>
      <c r="H112" t="s">
        <v>2</v>
      </c>
      <c r="I112" s="4">
        <v>5</v>
      </c>
      <c r="J112" t="str">
        <f>INDEX(Bd_Lignes!$C:$C,MATCH(Tab_PF[[#This Row],[FAMILLESTAT_0002]],Bd_Lignes!$B:$B,0))</f>
        <v>Purée</v>
      </c>
      <c r="K112" t="str">
        <f>INDEX(Bd_RECONDITIONNEMENT!$F:$F,MATCH(Bd_PF!$C:$C,Bd_RECONDITIONNEMENT!$B:$B,0))</f>
        <v>Purée</v>
      </c>
    </row>
    <row r="113" spans="1:11" hidden="1" x14ac:dyDescent="0.2">
      <c r="A113">
        <v>102</v>
      </c>
      <c r="B113" s="3"/>
      <c r="C113" t="s">
        <v>285</v>
      </c>
      <c r="D113" t="s">
        <v>4487</v>
      </c>
      <c r="E113" t="s">
        <v>287</v>
      </c>
      <c r="F113" t="s">
        <v>37</v>
      </c>
      <c r="G113" t="s">
        <v>288</v>
      </c>
      <c r="H113" t="s">
        <v>2</v>
      </c>
      <c r="I113" s="4">
        <v>5</v>
      </c>
      <c r="J113" t="str">
        <f>INDEX(Bd_Lignes!$C:$C,MATCH(Tab_PF[[#This Row],[FAMILLESTAT_0002]],Bd_Lignes!$B:$B,0))</f>
        <v>Purée</v>
      </c>
      <c r="K113" t="str">
        <f>INDEX(Bd_RECONDITIONNEMENT!$F:$F,MATCH(Bd_PF!$C:$C,Bd_RECONDITIONNEMENT!$B:$B,0))</f>
        <v>Purée</v>
      </c>
    </row>
    <row r="114" spans="1:11" hidden="1" x14ac:dyDescent="0.2">
      <c r="A114">
        <v>102</v>
      </c>
      <c r="B114" s="3"/>
      <c r="C114" t="s">
        <v>289</v>
      </c>
      <c r="D114" t="s">
        <v>286</v>
      </c>
      <c r="E114" t="s">
        <v>290</v>
      </c>
      <c r="F114" t="s">
        <v>37</v>
      </c>
      <c r="G114" t="s">
        <v>288</v>
      </c>
      <c r="H114" t="s">
        <v>2</v>
      </c>
      <c r="I114" s="4">
        <v>15</v>
      </c>
      <c r="J114" t="str">
        <f>INDEX(Bd_Lignes!$C:$C,MATCH(Tab_PF[[#This Row],[FAMILLESTAT_0002]],Bd_Lignes!$B:$B,0))</f>
        <v>Purée</v>
      </c>
      <c r="K114" t="str">
        <f>INDEX(Bd_RECONDITIONNEMENT!$F:$F,MATCH(Bd_PF!$C:$C,Bd_RECONDITIONNEMENT!$B:$B,0))</f>
        <v>Purée</v>
      </c>
    </row>
    <row r="115" spans="1:11" hidden="1" x14ac:dyDescent="0.2">
      <c r="A115">
        <v>102</v>
      </c>
      <c r="B115" s="3"/>
      <c r="C115" t="s">
        <v>289</v>
      </c>
      <c r="D115" t="s">
        <v>4259</v>
      </c>
      <c r="E115" t="s">
        <v>290</v>
      </c>
      <c r="F115" t="s">
        <v>37</v>
      </c>
      <c r="G115" t="s">
        <v>288</v>
      </c>
      <c r="H115" t="s">
        <v>2</v>
      </c>
      <c r="I115" s="4">
        <v>15</v>
      </c>
      <c r="J115" t="str">
        <f>INDEX(Bd_Lignes!$C:$C,MATCH(Tab_PF[[#This Row],[FAMILLESTAT_0002]],Bd_Lignes!$B:$B,0))</f>
        <v>Purée</v>
      </c>
      <c r="K115" t="str">
        <f>INDEX(Bd_RECONDITIONNEMENT!$F:$F,MATCH(Bd_PF!$C:$C,Bd_RECONDITIONNEMENT!$B:$B,0))</f>
        <v>Purée</v>
      </c>
    </row>
    <row r="116" spans="1:11" hidden="1" x14ac:dyDescent="0.2">
      <c r="A116">
        <v>102</v>
      </c>
      <c r="B116" s="3"/>
      <c r="C116" t="s">
        <v>289</v>
      </c>
      <c r="D116" t="s">
        <v>4261</v>
      </c>
      <c r="E116" t="s">
        <v>290</v>
      </c>
      <c r="F116" t="s">
        <v>37</v>
      </c>
      <c r="G116" t="s">
        <v>288</v>
      </c>
      <c r="H116" t="s">
        <v>2</v>
      </c>
      <c r="I116" s="4">
        <v>15</v>
      </c>
      <c r="J116" t="str">
        <f>INDEX(Bd_Lignes!$C:$C,MATCH(Tab_PF[[#This Row],[FAMILLESTAT_0002]],Bd_Lignes!$B:$B,0))</f>
        <v>Purée</v>
      </c>
      <c r="K116" t="str">
        <f>INDEX(Bd_RECONDITIONNEMENT!$F:$F,MATCH(Bd_PF!$C:$C,Bd_RECONDITIONNEMENT!$B:$B,0))</f>
        <v>Purée</v>
      </c>
    </row>
    <row r="117" spans="1:11" hidden="1" x14ac:dyDescent="0.2">
      <c r="A117">
        <v>102</v>
      </c>
      <c r="B117" s="3"/>
      <c r="C117" t="s">
        <v>289</v>
      </c>
      <c r="D117" t="s">
        <v>4259</v>
      </c>
      <c r="E117" t="s">
        <v>290</v>
      </c>
      <c r="F117" t="s">
        <v>37</v>
      </c>
      <c r="G117" t="s">
        <v>288</v>
      </c>
      <c r="H117" t="s">
        <v>2</v>
      </c>
      <c r="I117" s="4">
        <v>15</v>
      </c>
      <c r="J117" t="str">
        <f>INDEX(Bd_Lignes!$C:$C,MATCH(Tab_PF[[#This Row],[FAMILLESTAT_0002]],Bd_Lignes!$B:$B,0))</f>
        <v>Purée</v>
      </c>
      <c r="K117" t="str">
        <f>INDEX(Bd_RECONDITIONNEMENT!$F:$F,MATCH(Bd_PF!$C:$C,Bd_RECONDITIONNEMENT!$B:$B,0))</f>
        <v>Purée</v>
      </c>
    </row>
    <row r="118" spans="1:11" hidden="1" x14ac:dyDescent="0.2">
      <c r="A118">
        <v>102</v>
      </c>
      <c r="B118" s="3"/>
      <c r="C118" t="s">
        <v>289</v>
      </c>
      <c r="D118" t="s">
        <v>4261</v>
      </c>
      <c r="E118" t="s">
        <v>290</v>
      </c>
      <c r="F118" t="s">
        <v>37</v>
      </c>
      <c r="G118" t="s">
        <v>288</v>
      </c>
      <c r="H118" t="s">
        <v>2</v>
      </c>
      <c r="I118" s="4">
        <v>15</v>
      </c>
      <c r="J118" t="str">
        <f>INDEX(Bd_Lignes!$C:$C,MATCH(Tab_PF[[#This Row],[FAMILLESTAT_0002]],Bd_Lignes!$B:$B,0))</f>
        <v>Purée</v>
      </c>
      <c r="K118" t="str">
        <f>INDEX(Bd_RECONDITIONNEMENT!$F:$F,MATCH(Bd_PF!$C:$C,Bd_RECONDITIONNEMENT!$B:$B,0))</f>
        <v>Purée</v>
      </c>
    </row>
    <row r="119" spans="1:11" hidden="1" x14ac:dyDescent="0.2">
      <c r="A119">
        <v>102</v>
      </c>
      <c r="B119" s="3"/>
      <c r="C119" t="s">
        <v>289</v>
      </c>
      <c r="D119" t="s">
        <v>4259</v>
      </c>
      <c r="E119" t="s">
        <v>290</v>
      </c>
      <c r="F119" t="s">
        <v>37</v>
      </c>
      <c r="G119" t="s">
        <v>288</v>
      </c>
      <c r="H119" t="s">
        <v>2</v>
      </c>
      <c r="I119" s="4">
        <v>15</v>
      </c>
      <c r="J119" t="str">
        <f>INDEX(Bd_Lignes!$C:$C,MATCH(Tab_PF[[#This Row],[FAMILLESTAT_0002]],Bd_Lignes!$B:$B,0))</f>
        <v>Purée</v>
      </c>
      <c r="K119" t="str">
        <f>INDEX(Bd_RECONDITIONNEMENT!$F:$F,MATCH(Bd_PF!$C:$C,Bd_RECONDITIONNEMENT!$B:$B,0))</f>
        <v>Purée</v>
      </c>
    </row>
    <row r="120" spans="1:11" hidden="1" x14ac:dyDescent="0.2">
      <c r="A120">
        <v>102</v>
      </c>
      <c r="B120" s="3"/>
      <c r="C120" t="s">
        <v>289</v>
      </c>
      <c r="D120" t="s">
        <v>4487</v>
      </c>
      <c r="E120" t="s">
        <v>290</v>
      </c>
      <c r="F120" t="s">
        <v>37</v>
      </c>
      <c r="G120" t="s">
        <v>288</v>
      </c>
      <c r="H120" t="s">
        <v>2</v>
      </c>
      <c r="I120" s="4">
        <v>15</v>
      </c>
      <c r="J120" t="str">
        <f>INDEX(Bd_Lignes!$C:$C,MATCH(Tab_PF[[#This Row],[FAMILLESTAT_0002]],Bd_Lignes!$B:$B,0))</f>
        <v>Purée</v>
      </c>
      <c r="K120" t="str">
        <f>INDEX(Bd_RECONDITIONNEMENT!$F:$F,MATCH(Bd_PF!$C:$C,Bd_RECONDITIONNEMENT!$B:$B,0))</f>
        <v>Purée</v>
      </c>
    </row>
    <row r="121" spans="1:11" hidden="1" x14ac:dyDescent="0.2">
      <c r="A121">
        <v>102</v>
      </c>
      <c r="B121" s="3"/>
      <c r="C121" t="s">
        <v>291</v>
      </c>
      <c r="D121" t="s">
        <v>292</v>
      </c>
      <c r="E121" t="s">
        <v>293</v>
      </c>
      <c r="F121" t="s">
        <v>294</v>
      </c>
      <c r="G121" t="s">
        <v>288</v>
      </c>
      <c r="H121" t="s">
        <v>2</v>
      </c>
      <c r="I121" s="4">
        <v>5</v>
      </c>
      <c r="J121" t="str">
        <f>INDEX(Bd_Lignes!$C:$C,MATCH(Tab_PF[[#This Row],[FAMILLESTAT_0002]],Bd_Lignes!$B:$B,0))</f>
        <v>Purée</v>
      </c>
      <c r="K121" t="str">
        <f>INDEX(Bd_RECONDITIONNEMENT!$F:$F,MATCH(Bd_PF!$C:$C,Bd_RECONDITIONNEMENT!$B:$B,0))</f>
        <v>Purée</v>
      </c>
    </row>
    <row r="122" spans="1:11" hidden="1" x14ac:dyDescent="0.2">
      <c r="A122">
        <v>102</v>
      </c>
      <c r="B122" s="3"/>
      <c r="C122" t="s">
        <v>291</v>
      </c>
      <c r="D122" t="s">
        <v>4259</v>
      </c>
      <c r="E122" t="s">
        <v>293</v>
      </c>
      <c r="F122" t="s">
        <v>294</v>
      </c>
      <c r="G122" t="s">
        <v>288</v>
      </c>
      <c r="H122" t="s">
        <v>2</v>
      </c>
      <c r="I122" s="4">
        <v>5</v>
      </c>
      <c r="J122" t="str">
        <f>INDEX(Bd_Lignes!$C:$C,MATCH(Tab_PF[[#This Row],[FAMILLESTAT_0002]],Bd_Lignes!$B:$B,0))</f>
        <v>Purée</v>
      </c>
      <c r="K122" t="str">
        <f>INDEX(Bd_RECONDITIONNEMENT!$F:$F,MATCH(Bd_PF!$C:$C,Bd_RECONDITIONNEMENT!$B:$B,0))</f>
        <v>Purée</v>
      </c>
    </row>
    <row r="123" spans="1:11" hidden="1" x14ac:dyDescent="0.2">
      <c r="A123">
        <v>102</v>
      </c>
      <c r="B123" s="3"/>
      <c r="C123" t="s">
        <v>291</v>
      </c>
      <c r="D123" t="s">
        <v>4261</v>
      </c>
      <c r="E123" t="s">
        <v>293</v>
      </c>
      <c r="F123" t="s">
        <v>294</v>
      </c>
      <c r="G123" t="s">
        <v>288</v>
      </c>
      <c r="H123" t="s">
        <v>2</v>
      </c>
      <c r="I123" s="4">
        <v>5</v>
      </c>
      <c r="J123" t="str">
        <f>INDEX(Bd_Lignes!$C:$C,MATCH(Tab_PF[[#This Row],[FAMILLESTAT_0002]],Bd_Lignes!$B:$B,0))</f>
        <v>Purée</v>
      </c>
      <c r="K123" t="str">
        <f>INDEX(Bd_RECONDITIONNEMENT!$F:$F,MATCH(Bd_PF!$C:$C,Bd_RECONDITIONNEMENT!$B:$B,0))</f>
        <v>Purée</v>
      </c>
    </row>
    <row r="124" spans="1:11" hidden="1" x14ac:dyDescent="0.2">
      <c r="A124">
        <v>102</v>
      </c>
      <c r="B124" s="3"/>
      <c r="C124" t="s">
        <v>291</v>
      </c>
      <c r="D124" t="s">
        <v>4259</v>
      </c>
      <c r="E124" t="s">
        <v>293</v>
      </c>
      <c r="F124" t="s">
        <v>294</v>
      </c>
      <c r="G124" t="s">
        <v>288</v>
      </c>
      <c r="H124" t="s">
        <v>2</v>
      </c>
      <c r="I124" s="4">
        <v>5</v>
      </c>
      <c r="J124" t="str">
        <f>INDEX(Bd_Lignes!$C:$C,MATCH(Tab_PF[[#This Row],[FAMILLESTAT_0002]],Bd_Lignes!$B:$B,0))</f>
        <v>Purée</v>
      </c>
      <c r="K124" t="str">
        <f>INDEX(Bd_RECONDITIONNEMENT!$F:$F,MATCH(Bd_PF!$C:$C,Bd_RECONDITIONNEMENT!$B:$B,0))</f>
        <v>Purée</v>
      </c>
    </row>
    <row r="125" spans="1:11" hidden="1" x14ac:dyDescent="0.2">
      <c r="A125">
        <v>102</v>
      </c>
      <c r="B125" s="3"/>
      <c r="C125" t="s">
        <v>291</v>
      </c>
      <c r="D125" t="s">
        <v>4261</v>
      </c>
      <c r="E125" t="s">
        <v>293</v>
      </c>
      <c r="F125" t="s">
        <v>294</v>
      </c>
      <c r="G125" t="s">
        <v>288</v>
      </c>
      <c r="H125" t="s">
        <v>2</v>
      </c>
      <c r="I125" s="4">
        <v>5</v>
      </c>
      <c r="J125" t="str">
        <f>INDEX(Bd_Lignes!$C:$C,MATCH(Tab_PF[[#This Row],[FAMILLESTAT_0002]],Bd_Lignes!$B:$B,0))</f>
        <v>Purée</v>
      </c>
      <c r="K125" t="str">
        <f>INDEX(Bd_RECONDITIONNEMENT!$F:$F,MATCH(Bd_PF!$C:$C,Bd_RECONDITIONNEMENT!$B:$B,0))</f>
        <v>Purée</v>
      </c>
    </row>
    <row r="126" spans="1:11" hidden="1" x14ac:dyDescent="0.2">
      <c r="A126">
        <v>102</v>
      </c>
      <c r="B126" s="3"/>
      <c r="C126" t="s">
        <v>291</v>
      </c>
      <c r="D126" t="s">
        <v>4259</v>
      </c>
      <c r="E126" t="s">
        <v>293</v>
      </c>
      <c r="F126" t="s">
        <v>294</v>
      </c>
      <c r="G126" t="s">
        <v>288</v>
      </c>
      <c r="H126" t="s">
        <v>2</v>
      </c>
      <c r="I126" s="4">
        <v>5</v>
      </c>
      <c r="J126" t="str">
        <f>INDEX(Bd_Lignes!$C:$C,MATCH(Tab_PF[[#This Row],[FAMILLESTAT_0002]],Bd_Lignes!$B:$B,0))</f>
        <v>Purée</v>
      </c>
      <c r="K126" t="str">
        <f>INDEX(Bd_RECONDITIONNEMENT!$F:$F,MATCH(Bd_PF!$C:$C,Bd_RECONDITIONNEMENT!$B:$B,0))</f>
        <v>Purée</v>
      </c>
    </row>
    <row r="127" spans="1:11" hidden="1" x14ac:dyDescent="0.2">
      <c r="A127">
        <v>102</v>
      </c>
      <c r="B127" s="3"/>
      <c r="C127" t="s">
        <v>291</v>
      </c>
      <c r="D127" t="s">
        <v>4487</v>
      </c>
      <c r="E127" t="s">
        <v>293</v>
      </c>
      <c r="F127" t="s">
        <v>294</v>
      </c>
      <c r="G127" t="s">
        <v>288</v>
      </c>
      <c r="H127" t="s">
        <v>2</v>
      </c>
      <c r="I127" s="4">
        <v>5</v>
      </c>
      <c r="J127" t="str">
        <f>INDEX(Bd_Lignes!$C:$C,MATCH(Tab_PF[[#This Row],[FAMILLESTAT_0002]],Bd_Lignes!$B:$B,0))</f>
        <v>Purée</v>
      </c>
      <c r="K127" t="str">
        <f>INDEX(Bd_RECONDITIONNEMENT!$F:$F,MATCH(Bd_PF!$C:$C,Bd_RECONDITIONNEMENT!$B:$B,0))</f>
        <v>Purée</v>
      </c>
    </row>
    <row r="128" spans="1:11" hidden="1" x14ac:dyDescent="0.2">
      <c r="A128">
        <v>102</v>
      </c>
      <c r="B128" s="3"/>
      <c r="C128" t="s">
        <v>295</v>
      </c>
      <c r="D128" t="s">
        <v>296</v>
      </c>
      <c r="E128" t="s">
        <v>297</v>
      </c>
      <c r="F128" t="s">
        <v>223</v>
      </c>
      <c r="G128" t="s">
        <v>86</v>
      </c>
      <c r="H128" t="s">
        <v>10</v>
      </c>
      <c r="I128" s="4">
        <v>0.75</v>
      </c>
      <c r="J128" t="str">
        <f>INDEX(Bd_Lignes!$C:$C,MATCH(Tab_PF[[#This Row],[FAMILLESTAT_0002]],Bd_Lignes!$B:$B,0))</f>
        <v>OTS</v>
      </c>
      <c r="K128" t="str">
        <f>INDEX(Bd_RECONDITIONNEMENT!$F:$F,MATCH(Bd_PF!$C:$C,Bd_RECONDITIONNEMENT!$B:$B,0))</f>
        <v>Produit pesé</v>
      </c>
    </row>
    <row r="129" spans="1:11" hidden="1" x14ac:dyDescent="0.2">
      <c r="A129">
        <v>102</v>
      </c>
      <c r="B129" s="3"/>
      <c r="C129" t="s">
        <v>298</v>
      </c>
      <c r="D129" t="s">
        <v>299</v>
      </c>
      <c r="E129" t="s">
        <v>300</v>
      </c>
      <c r="F129" t="s">
        <v>294</v>
      </c>
      <c r="G129" t="s">
        <v>288</v>
      </c>
      <c r="H129" t="s">
        <v>2</v>
      </c>
      <c r="I129" s="4">
        <v>5</v>
      </c>
      <c r="J129" t="str">
        <f>INDEX(Bd_Lignes!$C:$C,MATCH(Tab_PF[[#This Row],[FAMILLESTAT_0002]],Bd_Lignes!$B:$B,0))</f>
        <v>Purée</v>
      </c>
      <c r="K129" t="str">
        <f>INDEX(Bd_RECONDITIONNEMENT!$F:$F,MATCH(Bd_PF!$C:$C,Bd_RECONDITIONNEMENT!$B:$B,0))</f>
        <v>Purée</v>
      </c>
    </row>
    <row r="130" spans="1:11" hidden="1" x14ac:dyDescent="0.2">
      <c r="A130">
        <v>102</v>
      </c>
      <c r="B130" s="3"/>
      <c r="C130" t="s">
        <v>298</v>
      </c>
      <c r="D130" t="s">
        <v>4383</v>
      </c>
      <c r="E130" t="s">
        <v>300</v>
      </c>
      <c r="F130" t="s">
        <v>294</v>
      </c>
      <c r="G130" t="s">
        <v>288</v>
      </c>
      <c r="H130" t="s">
        <v>2</v>
      </c>
      <c r="I130" s="4">
        <v>5</v>
      </c>
      <c r="J130" t="str">
        <f>INDEX(Bd_Lignes!$C:$C,MATCH(Tab_PF[[#This Row],[FAMILLESTAT_0002]],Bd_Lignes!$B:$B,0))</f>
        <v>Purée</v>
      </c>
      <c r="K130" t="str">
        <f>INDEX(Bd_RECONDITIONNEMENT!$F:$F,MATCH(Bd_PF!$C:$C,Bd_RECONDITIONNEMENT!$B:$B,0))</f>
        <v>Purée</v>
      </c>
    </row>
    <row r="131" spans="1:11" hidden="1" x14ac:dyDescent="0.2">
      <c r="A131">
        <v>102</v>
      </c>
      <c r="B131" s="3"/>
      <c r="C131" t="s">
        <v>298</v>
      </c>
      <c r="D131" t="s">
        <v>4073</v>
      </c>
      <c r="E131" t="s">
        <v>300</v>
      </c>
      <c r="F131" t="s">
        <v>294</v>
      </c>
      <c r="G131" t="s">
        <v>288</v>
      </c>
      <c r="H131" t="s">
        <v>2</v>
      </c>
      <c r="I131" s="4">
        <v>5</v>
      </c>
      <c r="J131" t="str">
        <f>INDEX(Bd_Lignes!$C:$C,MATCH(Tab_PF[[#This Row],[FAMILLESTAT_0002]],Bd_Lignes!$B:$B,0))</f>
        <v>Purée</v>
      </c>
      <c r="K131" t="str">
        <f>INDEX(Bd_RECONDITIONNEMENT!$F:$F,MATCH(Bd_PF!$C:$C,Bd_RECONDITIONNEMENT!$B:$B,0))</f>
        <v>Purée</v>
      </c>
    </row>
    <row r="132" spans="1:11" hidden="1" x14ac:dyDescent="0.2">
      <c r="A132">
        <v>102</v>
      </c>
      <c r="B132" s="3"/>
      <c r="C132" t="s">
        <v>298</v>
      </c>
      <c r="D132" t="s">
        <v>4311</v>
      </c>
      <c r="E132" t="s">
        <v>300</v>
      </c>
      <c r="F132" t="s">
        <v>294</v>
      </c>
      <c r="G132" t="s">
        <v>288</v>
      </c>
      <c r="H132" t="s">
        <v>2</v>
      </c>
      <c r="I132" s="4">
        <v>5</v>
      </c>
      <c r="J132" t="str">
        <f>INDEX(Bd_Lignes!$C:$C,MATCH(Tab_PF[[#This Row],[FAMILLESTAT_0002]],Bd_Lignes!$B:$B,0))</f>
        <v>Purée</v>
      </c>
      <c r="K132" t="str">
        <f>INDEX(Bd_RECONDITIONNEMENT!$F:$F,MATCH(Bd_PF!$C:$C,Bd_RECONDITIONNEMENT!$B:$B,0))</f>
        <v>Purée</v>
      </c>
    </row>
    <row r="133" spans="1:11" hidden="1" x14ac:dyDescent="0.2">
      <c r="A133">
        <v>102</v>
      </c>
      <c r="B133" s="3"/>
      <c r="C133" t="s">
        <v>2553</v>
      </c>
      <c r="D133" t="s">
        <v>4489</v>
      </c>
      <c r="E133" t="s">
        <v>4517</v>
      </c>
      <c r="F133" t="s">
        <v>219</v>
      </c>
      <c r="G133" t="s">
        <v>4515</v>
      </c>
      <c r="H133" t="s">
        <v>12</v>
      </c>
      <c r="I133" s="4">
        <v>0</v>
      </c>
      <c r="J133" t="str">
        <f>INDEX(Bd_Lignes!$C:$C,MATCH(Tab_PF[[#This Row],[FAMILLESTAT_0002]],Bd_Lignes!$B:$B,0))</f>
        <v>Pesée/mélange</v>
      </c>
      <c r="K133" t="str">
        <f>INDEX(Bd_RECONDITIONNEMENT!$F:$F,MATCH(Bd_PF!$C:$C,Bd_RECONDITIONNEMENT!$B:$B,0))</f>
        <v>Produit pesé</v>
      </c>
    </row>
    <row r="134" spans="1:11" hidden="1" x14ac:dyDescent="0.2">
      <c r="A134">
        <v>102</v>
      </c>
      <c r="B134" s="3"/>
      <c r="C134" t="s">
        <v>2553</v>
      </c>
      <c r="D134" t="s">
        <v>4265</v>
      </c>
      <c r="E134" t="s">
        <v>4517</v>
      </c>
      <c r="F134" t="s">
        <v>219</v>
      </c>
      <c r="G134" t="s">
        <v>4515</v>
      </c>
      <c r="H134" t="s">
        <v>12</v>
      </c>
      <c r="I134" s="4">
        <v>0</v>
      </c>
      <c r="J134" t="str">
        <f>INDEX(Bd_Lignes!$C:$C,MATCH(Tab_PF[[#This Row],[FAMILLESTAT_0002]],Bd_Lignes!$B:$B,0))</f>
        <v>Pesée/mélange</v>
      </c>
      <c r="K134" t="str">
        <f>INDEX(Bd_RECONDITIONNEMENT!$F:$F,MATCH(Bd_PF!$C:$C,Bd_RECONDITIONNEMENT!$B:$B,0))</f>
        <v>Produit pesé</v>
      </c>
    </row>
    <row r="135" spans="1:11" hidden="1" x14ac:dyDescent="0.2">
      <c r="A135">
        <v>102</v>
      </c>
      <c r="B135" s="3"/>
      <c r="C135" t="s">
        <v>2553</v>
      </c>
      <c r="D135" t="s">
        <v>4033</v>
      </c>
      <c r="E135" t="s">
        <v>4517</v>
      </c>
      <c r="F135" t="s">
        <v>219</v>
      </c>
      <c r="G135" t="s">
        <v>4515</v>
      </c>
      <c r="H135" t="s">
        <v>12</v>
      </c>
      <c r="I135" s="4">
        <v>0</v>
      </c>
      <c r="J135" t="str">
        <f>INDEX(Bd_Lignes!$C:$C,MATCH(Tab_PF[[#This Row],[FAMILLESTAT_0002]],Bd_Lignes!$B:$B,0))</f>
        <v>Pesée/mélange</v>
      </c>
      <c r="K135" t="str">
        <f>INDEX(Bd_RECONDITIONNEMENT!$F:$F,MATCH(Bd_PF!$C:$C,Bd_RECONDITIONNEMENT!$B:$B,0))</f>
        <v>Produit pesé</v>
      </c>
    </row>
    <row r="136" spans="1:11" hidden="1" x14ac:dyDescent="0.2">
      <c r="A136">
        <v>102</v>
      </c>
      <c r="B136" s="3"/>
      <c r="C136" t="s">
        <v>2553</v>
      </c>
      <c r="D136" t="s">
        <v>4093</v>
      </c>
      <c r="E136" t="s">
        <v>4517</v>
      </c>
      <c r="F136" t="s">
        <v>219</v>
      </c>
      <c r="G136" t="s">
        <v>4515</v>
      </c>
      <c r="H136" t="s">
        <v>12</v>
      </c>
      <c r="I136" s="4">
        <v>0</v>
      </c>
      <c r="J136" t="str">
        <f>INDEX(Bd_Lignes!$C:$C,MATCH(Tab_PF[[#This Row],[FAMILLESTAT_0002]],Bd_Lignes!$B:$B,0))</f>
        <v>Pesée/mélange</v>
      </c>
      <c r="K136" t="str">
        <f>INDEX(Bd_RECONDITIONNEMENT!$F:$F,MATCH(Bd_PF!$C:$C,Bd_RECONDITIONNEMENT!$B:$B,0))</f>
        <v>Produit pesé</v>
      </c>
    </row>
    <row r="137" spans="1:11" hidden="1" x14ac:dyDescent="0.2">
      <c r="A137">
        <v>102</v>
      </c>
      <c r="B137" s="3"/>
      <c r="C137" t="s">
        <v>2553</v>
      </c>
      <c r="D137" t="s">
        <v>4025</v>
      </c>
      <c r="E137" t="s">
        <v>4517</v>
      </c>
      <c r="F137" t="s">
        <v>219</v>
      </c>
      <c r="G137" t="s">
        <v>4515</v>
      </c>
      <c r="H137" t="s">
        <v>12</v>
      </c>
      <c r="I137" s="4">
        <v>0</v>
      </c>
      <c r="J137" t="str">
        <f>INDEX(Bd_Lignes!$C:$C,MATCH(Tab_PF[[#This Row],[FAMILLESTAT_0002]],Bd_Lignes!$B:$B,0))</f>
        <v>Pesée/mélange</v>
      </c>
      <c r="K137" t="str">
        <f>INDEX(Bd_RECONDITIONNEMENT!$F:$F,MATCH(Bd_PF!$C:$C,Bd_RECONDITIONNEMENT!$B:$B,0))</f>
        <v>Produit pesé</v>
      </c>
    </row>
    <row r="138" spans="1:11" hidden="1" x14ac:dyDescent="0.2">
      <c r="A138">
        <v>102</v>
      </c>
      <c r="B138" s="3"/>
      <c r="C138" t="s">
        <v>2553</v>
      </c>
      <c r="D138" t="s">
        <v>4263</v>
      </c>
      <c r="E138" t="s">
        <v>4517</v>
      </c>
      <c r="F138" t="s">
        <v>219</v>
      </c>
      <c r="G138" t="s">
        <v>4515</v>
      </c>
      <c r="H138" t="s">
        <v>12</v>
      </c>
      <c r="I138" s="4">
        <v>0</v>
      </c>
      <c r="J138" t="str">
        <f>INDEX(Bd_Lignes!$C:$C,MATCH(Tab_PF[[#This Row],[FAMILLESTAT_0002]],Bd_Lignes!$B:$B,0))</f>
        <v>Pesée/mélange</v>
      </c>
      <c r="K138" t="str">
        <f>INDEX(Bd_RECONDITIONNEMENT!$F:$F,MATCH(Bd_PF!$C:$C,Bd_RECONDITIONNEMENT!$B:$B,0))</f>
        <v>Produit pesé</v>
      </c>
    </row>
    <row r="139" spans="1:11" hidden="1" x14ac:dyDescent="0.2">
      <c r="A139">
        <v>102</v>
      </c>
      <c r="B139" s="3"/>
      <c r="C139" t="s">
        <v>2553</v>
      </c>
      <c r="D139" t="s">
        <v>4039</v>
      </c>
      <c r="E139" t="s">
        <v>4517</v>
      </c>
      <c r="F139" t="s">
        <v>219</v>
      </c>
      <c r="G139" t="s">
        <v>4515</v>
      </c>
      <c r="H139" t="s">
        <v>12</v>
      </c>
      <c r="I139" s="4">
        <v>0</v>
      </c>
      <c r="J139" t="str">
        <f>INDEX(Bd_Lignes!$C:$C,MATCH(Tab_PF[[#This Row],[FAMILLESTAT_0002]],Bd_Lignes!$B:$B,0))</f>
        <v>Pesée/mélange</v>
      </c>
      <c r="K139" t="str">
        <f>INDEX(Bd_RECONDITIONNEMENT!$F:$F,MATCH(Bd_PF!$C:$C,Bd_RECONDITIONNEMENT!$B:$B,0))</f>
        <v>Produit pesé</v>
      </c>
    </row>
    <row r="140" spans="1:11" hidden="1" x14ac:dyDescent="0.2">
      <c r="A140">
        <v>102</v>
      </c>
      <c r="B140" s="3"/>
      <c r="C140" t="s">
        <v>2553</v>
      </c>
      <c r="D140" t="s">
        <v>4027</v>
      </c>
      <c r="E140" t="s">
        <v>4517</v>
      </c>
      <c r="F140" t="s">
        <v>219</v>
      </c>
      <c r="G140" t="s">
        <v>4515</v>
      </c>
      <c r="H140" t="s">
        <v>12</v>
      </c>
      <c r="I140" s="4">
        <v>0</v>
      </c>
      <c r="J140" t="str">
        <f>INDEX(Bd_Lignes!$C:$C,MATCH(Tab_PF[[#This Row],[FAMILLESTAT_0002]],Bd_Lignes!$B:$B,0))</f>
        <v>Pesée/mélange</v>
      </c>
      <c r="K140" t="str">
        <f>INDEX(Bd_RECONDITIONNEMENT!$F:$F,MATCH(Bd_PF!$C:$C,Bd_RECONDITIONNEMENT!$B:$B,0))</f>
        <v>Produit pesé</v>
      </c>
    </row>
    <row r="141" spans="1:11" hidden="1" x14ac:dyDescent="0.2">
      <c r="A141">
        <v>102</v>
      </c>
      <c r="B141" s="3"/>
      <c r="C141" t="s">
        <v>2553</v>
      </c>
      <c r="D141" t="s">
        <v>4273</v>
      </c>
      <c r="E141" t="s">
        <v>4517</v>
      </c>
      <c r="F141" t="s">
        <v>219</v>
      </c>
      <c r="G141" t="s">
        <v>4515</v>
      </c>
      <c r="H141" t="s">
        <v>12</v>
      </c>
      <c r="I141" s="4">
        <v>0</v>
      </c>
      <c r="J141" t="str">
        <f>INDEX(Bd_Lignes!$C:$C,MATCH(Tab_PF[[#This Row],[FAMILLESTAT_0002]],Bd_Lignes!$B:$B,0))</f>
        <v>Pesée/mélange</v>
      </c>
      <c r="K141" t="str">
        <f>INDEX(Bd_RECONDITIONNEMENT!$F:$F,MATCH(Bd_PF!$C:$C,Bd_RECONDITIONNEMENT!$B:$B,0))</f>
        <v>Produit pesé</v>
      </c>
    </row>
    <row r="142" spans="1:11" hidden="1" x14ac:dyDescent="0.2">
      <c r="A142">
        <v>102</v>
      </c>
      <c r="B142" s="3"/>
      <c r="C142" t="s">
        <v>4011</v>
      </c>
      <c r="D142" t="s">
        <v>4035</v>
      </c>
      <c r="E142" t="s">
        <v>4518</v>
      </c>
      <c r="F142" t="s">
        <v>219</v>
      </c>
      <c r="G142" t="s">
        <v>4515</v>
      </c>
      <c r="H142" t="s">
        <v>12</v>
      </c>
      <c r="I142" s="4">
        <v>0</v>
      </c>
      <c r="J142" t="str">
        <f>INDEX(Bd_Lignes!$C:$C,MATCH(Tab_PF[[#This Row],[FAMILLESTAT_0002]],Bd_Lignes!$B:$B,0))</f>
        <v>Pesée/mélange</v>
      </c>
      <c r="K142" t="str">
        <f>INDEX(Bd_RECONDITIONNEMENT!$F:$F,MATCH(Bd_PF!$C:$C,Bd_RECONDITIONNEMENT!$B:$B,0))</f>
        <v>Produit pesé</v>
      </c>
    </row>
    <row r="143" spans="1:11" hidden="1" x14ac:dyDescent="0.2">
      <c r="A143">
        <v>102</v>
      </c>
      <c r="B143" s="3"/>
      <c r="C143" t="s">
        <v>4011</v>
      </c>
      <c r="D143" t="s">
        <v>4265</v>
      </c>
      <c r="E143" t="s">
        <v>4518</v>
      </c>
      <c r="F143" t="s">
        <v>219</v>
      </c>
      <c r="G143" t="s">
        <v>4515</v>
      </c>
      <c r="H143" t="s">
        <v>12</v>
      </c>
      <c r="I143" s="4">
        <v>0</v>
      </c>
      <c r="J143" t="str">
        <f>INDEX(Bd_Lignes!$C:$C,MATCH(Tab_PF[[#This Row],[FAMILLESTAT_0002]],Bd_Lignes!$B:$B,0))</f>
        <v>Pesée/mélange</v>
      </c>
      <c r="K143" t="str">
        <f>INDEX(Bd_RECONDITIONNEMENT!$F:$F,MATCH(Bd_PF!$C:$C,Bd_RECONDITIONNEMENT!$B:$B,0))</f>
        <v>Produit pesé</v>
      </c>
    </row>
    <row r="144" spans="1:11" hidden="1" x14ac:dyDescent="0.2">
      <c r="A144">
        <v>102</v>
      </c>
      <c r="B144" s="3"/>
      <c r="C144" t="s">
        <v>4011</v>
      </c>
      <c r="D144" t="s">
        <v>4033</v>
      </c>
      <c r="E144" t="s">
        <v>4518</v>
      </c>
      <c r="F144" t="s">
        <v>219</v>
      </c>
      <c r="G144" t="s">
        <v>4515</v>
      </c>
      <c r="H144" t="s">
        <v>12</v>
      </c>
      <c r="I144" s="4">
        <v>0</v>
      </c>
      <c r="J144" t="str">
        <f>INDEX(Bd_Lignes!$C:$C,MATCH(Tab_PF[[#This Row],[FAMILLESTAT_0002]],Bd_Lignes!$B:$B,0))</f>
        <v>Pesée/mélange</v>
      </c>
      <c r="K144" t="str">
        <f>INDEX(Bd_RECONDITIONNEMENT!$F:$F,MATCH(Bd_PF!$C:$C,Bd_RECONDITIONNEMENT!$B:$B,0))</f>
        <v>Produit pesé</v>
      </c>
    </row>
    <row r="145" spans="1:11" hidden="1" x14ac:dyDescent="0.2">
      <c r="A145">
        <v>102</v>
      </c>
      <c r="B145" s="3"/>
      <c r="C145" t="s">
        <v>4011</v>
      </c>
      <c r="D145" t="s">
        <v>4093</v>
      </c>
      <c r="E145" t="s">
        <v>4518</v>
      </c>
      <c r="F145" t="s">
        <v>219</v>
      </c>
      <c r="G145" t="s">
        <v>4515</v>
      </c>
      <c r="H145" t="s">
        <v>12</v>
      </c>
      <c r="I145" s="4">
        <v>0</v>
      </c>
      <c r="J145" t="str">
        <f>INDEX(Bd_Lignes!$C:$C,MATCH(Tab_PF[[#This Row],[FAMILLESTAT_0002]],Bd_Lignes!$B:$B,0))</f>
        <v>Pesée/mélange</v>
      </c>
      <c r="K145" t="str">
        <f>INDEX(Bd_RECONDITIONNEMENT!$F:$F,MATCH(Bd_PF!$C:$C,Bd_RECONDITIONNEMENT!$B:$B,0))</f>
        <v>Produit pesé</v>
      </c>
    </row>
    <row r="146" spans="1:11" hidden="1" x14ac:dyDescent="0.2">
      <c r="A146">
        <v>102</v>
      </c>
      <c r="B146" s="3"/>
      <c r="C146" t="s">
        <v>4011</v>
      </c>
      <c r="D146" t="s">
        <v>4025</v>
      </c>
      <c r="E146" t="s">
        <v>4518</v>
      </c>
      <c r="F146" t="s">
        <v>219</v>
      </c>
      <c r="G146" t="s">
        <v>4515</v>
      </c>
      <c r="H146" t="s">
        <v>12</v>
      </c>
      <c r="I146" s="4">
        <v>0</v>
      </c>
      <c r="J146" t="str">
        <f>INDEX(Bd_Lignes!$C:$C,MATCH(Tab_PF[[#This Row],[FAMILLESTAT_0002]],Bd_Lignes!$B:$B,0))</f>
        <v>Pesée/mélange</v>
      </c>
      <c r="K146" t="str">
        <f>INDEX(Bd_RECONDITIONNEMENT!$F:$F,MATCH(Bd_PF!$C:$C,Bd_RECONDITIONNEMENT!$B:$B,0))</f>
        <v>Produit pesé</v>
      </c>
    </row>
    <row r="147" spans="1:11" hidden="1" x14ac:dyDescent="0.2">
      <c r="A147">
        <v>102</v>
      </c>
      <c r="B147" s="3"/>
      <c r="C147" t="s">
        <v>4011</v>
      </c>
      <c r="D147" t="s">
        <v>4263</v>
      </c>
      <c r="E147" t="s">
        <v>4518</v>
      </c>
      <c r="F147" t="s">
        <v>219</v>
      </c>
      <c r="G147" t="s">
        <v>4515</v>
      </c>
      <c r="H147" t="s">
        <v>12</v>
      </c>
      <c r="I147" s="4">
        <v>0</v>
      </c>
      <c r="J147" t="str">
        <f>INDEX(Bd_Lignes!$C:$C,MATCH(Tab_PF[[#This Row],[FAMILLESTAT_0002]],Bd_Lignes!$B:$B,0))</f>
        <v>Pesée/mélange</v>
      </c>
      <c r="K147" t="str">
        <f>INDEX(Bd_RECONDITIONNEMENT!$F:$F,MATCH(Bd_PF!$C:$C,Bd_RECONDITIONNEMENT!$B:$B,0))</f>
        <v>Produit pesé</v>
      </c>
    </row>
    <row r="148" spans="1:11" hidden="1" x14ac:dyDescent="0.2">
      <c r="A148">
        <v>102</v>
      </c>
      <c r="B148" s="3"/>
      <c r="C148" t="s">
        <v>4011</v>
      </c>
      <c r="D148" t="s">
        <v>4027</v>
      </c>
      <c r="E148" t="s">
        <v>4518</v>
      </c>
      <c r="F148" t="s">
        <v>219</v>
      </c>
      <c r="G148" t="s">
        <v>4515</v>
      </c>
      <c r="H148" t="s">
        <v>12</v>
      </c>
      <c r="I148" s="4">
        <v>0</v>
      </c>
      <c r="J148" t="str">
        <f>INDEX(Bd_Lignes!$C:$C,MATCH(Tab_PF[[#This Row],[FAMILLESTAT_0002]],Bd_Lignes!$B:$B,0))</f>
        <v>Pesée/mélange</v>
      </c>
      <c r="K148" t="str">
        <f>INDEX(Bd_RECONDITIONNEMENT!$F:$F,MATCH(Bd_PF!$C:$C,Bd_RECONDITIONNEMENT!$B:$B,0))</f>
        <v>Produit pesé</v>
      </c>
    </row>
    <row r="149" spans="1:11" hidden="1" x14ac:dyDescent="0.2">
      <c r="A149">
        <v>102</v>
      </c>
      <c r="B149" s="3"/>
      <c r="C149" t="s">
        <v>4011</v>
      </c>
      <c r="D149" t="s">
        <v>4273</v>
      </c>
      <c r="E149" t="s">
        <v>4518</v>
      </c>
      <c r="F149" t="s">
        <v>219</v>
      </c>
      <c r="G149" t="s">
        <v>4515</v>
      </c>
      <c r="H149" t="s">
        <v>12</v>
      </c>
      <c r="I149" s="4">
        <v>0</v>
      </c>
      <c r="J149" t="str">
        <f>INDEX(Bd_Lignes!$C:$C,MATCH(Tab_PF[[#This Row],[FAMILLESTAT_0002]],Bd_Lignes!$B:$B,0))</f>
        <v>Pesée/mélange</v>
      </c>
      <c r="K149" t="str">
        <f>INDEX(Bd_RECONDITIONNEMENT!$F:$F,MATCH(Bd_PF!$C:$C,Bd_RECONDITIONNEMENT!$B:$B,0))</f>
        <v>Produit pesé</v>
      </c>
    </row>
    <row r="150" spans="1:11" hidden="1" x14ac:dyDescent="0.2">
      <c r="A150">
        <v>102</v>
      </c>
      <c r="B150" s="3"/>
      <c r="C150" t="s">
        <v>4011</v>
      </c>
      <c r="D150" t="s">
        <v>4039</v>
      </c>
      <c r="E150" t="s">
        <v>4518</v>
      </c>
      <c r="F150" t="s">
        <v>219</v>
      </c>
      <c r="G150" t="s">
        <v>4515</v>
      </c>
      <c r="H150" t="s">
        <v>12</v>
      </c>
      <c r="I150" s="4">
        <v>0</v>
      </c>
      <c r="J150" t="str">
        <f>INDEX(Bd_Lignes!$C:$C,MATCH(Tab_PF[[#This Row],[FAMILLESTAT_0002]],Bd_Lignes!$B:$B,0))</f>
        <v>Pesée/mélange</v>
      </c>
      <c r="K150" t="str">
        <f>INDEX(Bd_RECONDITIONNEMENT!$F:$F,MATCH(Bd_PF!$C:$C,Bd_RECONDITIONNEMENT!$B:$B,0))</f>
        <v>Produit pesé</v>
      </c>
    </row>
    <row r="151" spans="1:11" hidden="1" x14ac:dyDescent="0.2">
      <c r="A151">
        <v>102</v>
      </c>
      <c r="B151" s="3"/>
      <c r="C151" t="s">
        <v>301</v>
      </c>
      <c r="D151" t="s">
        <v>302</v>
      </c>
      <c r="E151" t="s">
        <v>303</v>
      </c>
      <c r="F151" t="s">
        <v>304</v>
      </c>
      <c r="G151" t="s">
        <v>305</v>
      </c>
      <c r="H151" t="s">
        <v>16</v>
      </c>
      <c r="I151" s="4">
        <v>8.0000000000000002E-3</v>
      </c>
      <c r="J151" t="str">
        <f>INDEX(Bd_Lignes!$C:$C,MATCH(Tab_PF[[#This Row],[FAMILLESTAT_0002]],Bd_Lignes!$B:$B,0))</f>
        <v>Stick</v>
      </c>
      <c r="K151" t="str">
        <f>INDEX(Bd_RECONDITIONNEMENT!$F:$F,MATCH(Bd_PF!$C:$C,Bd_RECONDITIONNEMENT!$B:$B,0))</f>
        <v>Produit pesé</v>
      </c>
    </row>
    <row r="152" spans="1:11" hidden="1" x14ac:dyDescent="0.2">
      <c r="A152">
        <v>102</v>
      </c>
      <c r="B152" s="3"/>
      <c r="C152" t="s">
        <v>306</v>
      </c>
      <c r="D152" t="s">
        <v>307</v>
      </c>
      <c r="E152" t="s">
        <v>308</v>
      </c>
      <c r="F152" t="s">
        <v>304</v>
      </c>
      <c r="G152" t="s">
        <v>305</v>
      </c>
      <c r="H152" t="s">
        <v>16</v>
      </c>
      <c r="I152" s="4">
        <v>8.0000000000000002E-3</v>
      </c>
      <c r="J152" t="str">
        <f>INDEX(Bd_Lignes!$C:$C,MATCH(Tab_PF[[#This Row],[FAMILLESTAT_0002]],Bd_Lignes!$B:$B,0))</f>
        <v>Stick</v>
      </c>
      <c r="K152" t="str">
        <f>INDEX(Bd_RECONDITIONNEMENT!$F:$F,MATCH(Bd_PF!$C:$C,Bd_RECONDITIONNEMENT!$B:$B,0))</f>
        <v>Produit pesé</v>
      </c>
    </row>
    <row r="153" spans="1:11" hidden="1" x14ac:dyDescent="0.2">
      <c r="A153">
        <v>102</v>
      </c>
      <c r="B153" s="3"/>
      <c r="C153" t="s">
        <v>2552</v>
      </c>
      <c r="D153" t="s">
        <v>4259</v>
      </c>
      <c r="E153" t="s">
        <v>4519</v>
      </c>
      <c r="F153" t="s">
        <v>37</v>
      </c>
      <c r="G153" t="s">
        <v>288</v>
      </c>
      <c r="H153" t="s">
        <v>2</v>
      </c>
      <c r="I153" s="4">
        <v>5</v>
      </c>
      <c r="J153" t="str">
        <f>INDEX(Bd_Lignes!$C:$C,MATCH(Tab_PF[[#This Row],[FAMILLESTAT_0002]],Bd_Lignes!$B:$B,0))</f>
        <v>Purée</v>
      </c>
      <c r="K153" t="str">
        <f>INDEX(Bd_RECONDITIONNEMENT!$F:$F,MATCH(Bd_PF!$C:$C,Bd_RECONDITIONNEMENT!$B:$B,0))</f>
        <v>Produit pesé</v>
      </c>
    </row>
    <row r="154" spans="1:11" hidden="1" x14ac:dyDescent="0.2">
      <c r="A154">
        <v>102</v>
      </c>
      <c r="B154" s="3"/>
      <c r="C154" t="s">
        <v>2552</v>
      </c>
      <c r="D154" t="s">
        <v>4487</v>
      </c>
      <c r="E154" t="s">
        <v>4519</v>
      </c>
      <c r="F154" t="s">
        <v>37</v>
      </c>
      <c r="G154" t="s">
        <v>288</v>
      </c>
      <c r="H154" t="s">
        <v>2</v>
      </c>
      <c r="I154" s="4">
        <v>5</v>
      </c>
      <c r="J154" t="str">
        <f>INDEX(Bd_Lignes!$C:$C,MATCH(Tab_PF[[#This Row],[FAMILLESTAT_0002]],Bd_Lignes!$B:$B,0))</f>
        <v>Purée</v>
      </c>
      <c r="K154" t="str">
        <f>INDEX(Bd_RECONDITIONNEMENT!$F:$F,MATCH(Bd_PF!$C:$C,Bd_RECONDITIONNEMENT!$B:$B,0))</f>
        <v>Produit pesé</v>
      </c>
    </row>
    <row r="155" spans="1:11" hidden="1" x14ac:dyDescent="0.2">
      <c r="A155">
        <v>102</v>
      </c>
      <c r="B155" s="3"/>
      <c r="C155" t="s">
        <v>309</v>
      </c>
      <c r="D155" t="s">
        <v>310</v>
      </c>
      <c r="E155" t="s">
        <v>311</v>
      </c>
      <c r="F155" t="s">
        <v>228</v>
      </c>
      <c r="G155" t="s">
        <v>86</v>
      </c>
      <c r="H155" t="s">
        <v>10</v>
      </c>
      <c r="I155" s="4">
        <v>0.5</v>
      </c>
      <c r="J155" t="str">
        <f>INDEX(Bd_Lignes!$C:$C,MATCH(Tab_PF[[#This Row],[FAMILLESTAT_0002]],Bd_Lignes!$B:$B,0))</f>
        <v>OTS</v>
      </c>
      <c r="K155" t="str">
        <f>INDEX(Bd_RECONDITIONNEMENT!$F:$F,MATCH(Bd_PF!$C:$C,Bd_RECONDITIONNEMENT!$B:$B,0))</f>
        <v>Produit pesé</v>
      </c>
    </row>
    <row r="156" spans="1:11" hidden="1" x14ac:dyDescent="0.2">
      <c r="A156">
        <v>102</v>
      </c>
      <c r="B156" s="3"/>
      <c r="C156" t="s">
        <v>312</v>
      </c>
      <c r="D156" t="s">
        <v>313</v>
      </c>
      <c r="E156" t="s">
        <v>314</v>
      </c>
      <c r="F156" t="s">
        <v>228</v>
      </c>
      <c r="G156" t="s">
        <v>86</v>
      </c>
      <c r="H156" t="s">
        <v>10</v>
      </c>
      <c r="I156" s="4">
        <v>0.5</v>
      </c>
      <c r="J156" t="str">
        <f>INDEX(Bd_Lignes!$C:$C,MATCH(Tab_PF[[#This Row],[FAMILLESTAT_0002]],Bd_Lignes!$B:$B,0))</f>
        <v>OTS</v>
      </c>
      <c r="K156" t="str">
        <f>INDEX(Bd_RECONDITIONNEMENT!$F:$F,MATCH(Bd_PF!$C:$C,Bd_RECONDITIONNEMENT!$B:$B,0))</f>
        <v>Produit pesé</v>
      </c>
    </row>
    <row r="157" spans="1:11" hidden="1" x14ac:dyDescent="0.2">
      <c r="A157">
        <v>102</v>
      </c>
      <c r="B157" s="3"/>
      <c r="C157" t="s">
        <v>315</v>
      </c>
      <c r="D157" t="s">
        <v>316</v>
      </c>
      <c r="E157" t="s">
        <v>317</v>
      </c>
      <c r="F157" t="s">
        <v>228</v>
      </c>
      <c r="G157" t="s">
        <v>86</v>
      </c>
      <c r="H157" t="s">
        <v>10</v>
      </c>
      <c r="I157" s="4">
        <v>0.45</v>
      </c>
      <c r="J157" t="str">
        <f>INDEX(Bd_Lignes!$C:$C,MATCH(Tab_PF[[#This Row],[FAMILLESTAT_0002]],Bd_Lignes!$B:$B,0))</f>
        <v>OTS</v>
      </c>
      <c r="K157" t="str">
        <f>INDEX(Bd_RECONDITIONNEMENT!$F:$F,MATCH(Bd_PF!$C:$C,Bd_RECONDITIONNEMENT!$B:$B,0))</f>
        <v>Produit pesé</v>
      </c>
    </row>
    <row r="158" spans="1:11" hidden="1" x14ac:dyDescent="0.2">
      <c r="A158">
        <v>102</v>
      </c>
      <c r="B158" s="3"/>
      <c r="C158" t="s">
        <v>318</v>
      </c>
      <c r="D158" t="s">
        <v>319</v>
      </c>
      <c r="E158" t="s">
        <v>320</v>
      </c>
      <c r="F158" t="s">
        <v>228</v>
      </c>
      <c r="G158" t="s">
        <v>86</v>
      </c>
      <c r="H158" t="s">
        <v>10</v>
      </c>
      <c r="I158" s="4">
        <v>0.45</v>
      </c>
      <c r="J158" t="str">
        <f>INDEX(Bd_Lignes!$C:$C,MATCH(Tab_PF[[#This Row],[FAMILLESTAT_0002]],Bd_Lignes!$B:$B,0))</f>
        <v>OTS</v>
      </c>
      <c r="K158" t="str">
        <f>INDEX(Bd_RECONDITIONNEMENT!$F:$F,MATCH(Bd_PF!$C:$C,Bd_RECONDITIONNEMENT!$B:$B,0))</f>
        <v>Produit pesé</v>
      </c>
    </row>
    <row r="159" spans="1:11" hidden="1" x14ac:dyDescent="0.2">
      <c r="A159">
        <v>102</v>
      </c>
      <c r="B159" s="3"/>
      <c r="C159" t="s">
        <v>321</v>
      </c>
      <c r="D159" t="s">
        <v>322</v>
      </c>
      <c r="E159" t="s">
        <v>323</v>
      </c>
      <c r="F159" t="s">
        <v>228</v>
      </c>
      <c r="G159" t="s">
        <v>86</v>
      </c>
      <c r="H159" t="s">
        <v>10</v>
      </c>
      <c r="I159" s="4">
        <v>0.75</v>
      </c>
      <c r="J159" t="str">
        <f>INDEX(Bd_Lignes!$C:$C,MATCH(Tab_PF[[#This Row],[FAMILLESTAT_0002]],Bd_Lignes!$B:$B,0))</f>
        <v>OTS</v>
      </c>
      <c r="K159" t="str">
        <f>INDEX(Bd_RECONDITIONNEMENT!$F:$F,MATCH(Bd_PF!$C:$C,Bd_RECONDITIONNEMENT!$B:$B,0))</f>
        <v>Produit pesé</v>
      </c>
    </row>
    <row r="160" spans="1:11" hidden="1" x14ac:dyDescent="0.2">
      <c r="A160">
        <v>102</v>
      </c>
      <c r="B160" s="3"/>
      <c r="C160" t="s">
        <v>324</v>
      </c>
      <c r="D160" t="s">
        <v>325</v>
      </c>
      <c r="E160" t="s">
        <v>326</v>
      </c>
      <c r="F160" t="s">
        <v>228</v>
      </c>
      <c r="G160" t="s">
        <v>86</v>
      </c>
      <c r="H160" t="s">
        <v>10</v>
      </c>
      <c r="I160" s="4">
        <v>0.75</v>
      </c>
      <c r="J160" t="str">
        <f>INDEX(Bd_Lignes!$C:$C,MATCH(Tab_PF[[#This Row],[FAMILLESTAT_0002]],Bd_Lignes!$B:$B,0))</f>
        <v>OTS</v>
      </c>
      <c r="K160" t="str">
        <f>INDEX(Bd_RECONDITIONNEMENT!$F:$F,MATCH(Bd_PF!$C:$C,Bd_RECONDITIONNEMENT!$B:$B,0))</f>
        <v>Produit pesé</v>
      </c>
    </row>
    <row r="161" spans="1:11" hidden="1" x14ac:dyDescent="0.2">
      <c r="A161">
        <v>102</v>
      </c>
      <c r="B161" s="3"/>
      <c r="C161" t="s">
        <v>327</v>
      </c>
      <c r="D161" t="s">
        <v>313</v>
      </c>
      <c r="E161" t="s">
        <v>328</v>
      </c>
      <c r="F161" t="s">
        <v>228</v>
      </c>
      <c r="G161" t="s">
        <v>30</v>
      </c>
      <c r="H161" t="s">
        <v>4</v>
      </c>
      <c r="I161" s="4">
        <v>0.04</v>
      </c>
      <c r="J161" t="str">
        <f>INDEX(Bd_Lignes!$C:$C,MATCH(Tab_PF[[#This Row],[FAMILLESTAT_0002]],Bd_Lignes!$B:$B,0))</f>
        <v>Rovema</v>
      </c>
      <c r="K161" t="str">
        <f>INDEX(Bd_RECONDITIONNEMENT!$F:$F,MATCH(Bd_PF!$C:$C,Bd_RECONDITIONNEMENT!$B:$B,0))</f>
        <v>Reconditionnement</v>
      </c>
    </row>
    <row r="162" spans="1:11" hidden="1" x14ac:dyDescent="0.2">
      <c r="A162">
        <v>102</v>
      </c>
      <c r="B162" s="3"/>
      <c r="C162" t="s">
        <v>329</v>
      </c>
      <c r="D162" t="s">
        <v>325</v>
      </c>
      <c r="E162" t="s">
        <v>330</v>
      </c>
      <c r="F162" t="s">
        <v>228</v>
      </c>
      <c r="G162" t="s">
        <v>30</v>
      </c>
      <c r="H162" t="s">
        <v>4</v>
      </c>
      <c r="I162" s="4">
        <v>0.04</v>
      </c>
      <c r="J162" t="str">
        <f>INDEX(Bd_Lignes!$C:$C,MATCH(Tab_PF[[#This Row],[FAMILLESTAT_0002]],Bd_Lignes!$B:$B,0))</f>
        <v>Rovema</v>
      </c>
      <c r="K162" t="str">
        <f>INDEX(Bd_RECONDITIONNEMENT!$F:$F,MATCH(Bd_PF!$C:$C,Bd_RECONDITIONNEMENT!$B:$B,0))</f>
        <v>Reconditionnement</v>
      </c>
    </row>
    <row r="163" spans="1:11" hidden="1" x14ac:dyDescent="0.2">
      <c r="A163">
        <v>102</v>
      </c>
      <c r="B163" s="3"/>
      <c r="C163" t="s">
        <v>329</v>
      </c>
      <c r="D163" t="s">
        <v>325</v>
      </c>
      <c r="E163" t="s">
        <v>330</v>
      </c>
      <c r="F163" t="s">
        <v>228</v>
      </c>
      <c r="G163" t="s">
        <v>30</v>
      </c>
      <c r="H163" t="s">
        <v>4</v>
      </c>
      <c r="I163" s="4">
        <v>0.04</v>
      </c>
      <c r="J163" t="str">
        <f>INDEX(Bd_Lignes!$C:$C,MATCH(Tab_PF[[#This Row],[FAMILLESTAT_0002]],Bd_Lignes!$B:$B,0))</f>
        <v>Rovema</v>
      </c>
      <c r="K163" t="str">
        <f>INDEX(Bd_RECONDITIONNEMENT!$F:$F,MATCH(Bd_PF!$C:$C,Bd_RECONDITIONNEMENT!$B:$B,0))</f>
        <v>Reconditionnement</v>
      </c>
    </row>
    <row r="164" spans="1:11" hidden="1" x14ac:dyDescent="0.2">
      <c r="A164">
        <v>102</v>
      </c>
      <c r="B164" s="3"/>
      <c r="C164" t="s">
        <v>331</v>
      </c>
      <c r="D164" t="s">
        <v>325</v>
      </c>
      <c r="E164" t="s">
        <v>332</v>
      </c>
      <c r="F164" t="s">
        <v>228</v>
      </c>
      <c r="G164" t="s">
        <v>30</v>
      </c>
      <c r="H164" t="s">
        <v>4</v>
      </c>
      <c r="I164" s="4">
        <v>0.04</v>
      </c>
      <c r="J164" t="str">
        <f>INDEX(Bd_Lignes!$C:$C,MATCH(Tab_PF[[#This Row],[FAMILLESTAT_0002]],Bd_Lignes!$B:$B,0))</f>
        <v>Rovema</v>
      </c>
      <c r="K164" t="str">
        <f>INDEX(Bd_RECONDITIONNEMENT!$F:$F,MATCH(Bd_PF!$C:$C,Bd_RECONDITIONNEMENT!$B:$B,0))</f>
        <v>Reconditionnement</v>
      </c>
    </row>
    <row r="165" spans="1:11" hidden="1" x14ac:dyDescent="0.2">
      <c r="A165">
        <v>102</v>
      </c>
      <c r="B165" s="3"/>
      <c r="C165" t="s">
        <v>333</v>
      </c>
      <c r="D165" t="s">
        <v>334</v>
      </c>
      <c r="E165" t="s">
        <v>335</v>
      </c>
      <c r="F165" t="s">
        <v>29</v>
      </c>
      <c r="G165" t="s">
        <v>224</v>
      </c>
      <c r="H165" t="s">
        <v>14</v>
      </c>
      <c r="I165" s="4">
        <v>0.1</v>
      </c>
      <c r="J165" t="str">
        <f>INDEX(Bd_Lignes!$C:$C,MATCH(Tab_PF[[#This Row],[FAMILLESTAT_0002]],Bd_Lignes!$B:$B,0))</f>
        <v>Tecse</v>
      </c>
      <c r="K165" t="str">
        <f>INDEX(Bd_RECONDITIONNEMENT!$F:$F,MATCH(Bd_PF!$C:$C,Bd_RECONDITIONNEMENT!$B:$B,0))</f>
        <v>Produit pesé</v>
      </c>
    </row>
    <row r="166" spans="1:11" hidden="1" x14ac:dyDescent="0.2">
      <c r="A166">
        <v>102</v>
      </c>
      <c r="B166" s="3"/>
      <c r="C166" t="s">
        <v>336</v>
      </c>
      <c r="D166" t="s">
        <v>337</v>
      </c>
      <c r="E166" t="s">
        <v>338</v>
      </c>
      <c r="F166" t="s">
        <v>29</v>
      </c>
      <c r="G166" t="s">
        <v>224</v>
      </c>
      <c r="H166" t="s">
        <v>14</v>
      </c>
      <c r="I166" s="4">
        <v>0.1</v>
      </c>
      <c r="J166" t="str">
        <f>INDEX(Bd_Lignes!$C:$C,MATCH(Tab_PF[[#This Row],[FAMILLESTAT_0002]],Bd_Lignes!$B:$B,0))</f>
        <v>Tecse</v>
      </c>
      <c r="K166" t="str">
        <f>INDEX(Bd_RECONDITIONNEMENT!$F:$F,MATCH(Bd_PF!$C:$C,Bd_RECONDITIONNEMENT!$B:$B,0))</f>
        <v>Produit pesé</v>
      </c>
    </row>
    <row r="167" spans="1:11" hidden="1" x14ac:dyDescent="0.2">
      <c r="A167">
        <v>102</v>
      </c>
      <c r="B167" s="3"/>
      <c r="C167" t="s">
        <v>339</v>
      </c>
      <c r="D167" t="s">
        <v>340</v>
      </c>
      <c r="E167" t="s">
        <v>341</v>
      </c>
      <c r="F167" t="s">
        <v>85</v>
      </c>
      <c r="G167" t="s">
        <v>86</v>
      </c>
      <c r="H167" t="s">
        <v>10</v>
      </c>
      <c r="I167" s="4">
        <v>0.4</v>
      </c>
      <c r="J167" t="str">
        <f>INDEX(Bd_Lignes!$C:$C,MATCH(Tab_PF[[#This Row],[FAMILLESTAT_0002]],Bd_Lignes!$B:$B,0))</f>
        <v>OTS</v>
      </c>
      <c r="K167" t="str">
        <f>INDEX(Bd_RECONDITIONNEMENT!$F:$F,MATCH(Bd_PF!$C:$C,Bd_RECONDITIONNEMENT!$B:$B,0))</f>
        <v>Produit pesé</v>
      </c>
    </row>
    <row r="168" spans="1:11" hidden="1" x14ac:dyDescent="0.2">
      <c r="A168">
        <v>102</v>
      </c>
      <c r="B168" s="3"/>
      <c r="C168" t="s">
        <v>342</v>
      </c>
      <c r="D168" t="s">
        <v>343</v>
      </c>
      <c r="E168" t="s">
        <v>344</v>
      </c>
      <c r="F168" t="s">
        <v>85</v>
      </c>
      <c r="G168" t="s">
        <v>86</v>
      </c>
      <c r="H168" t="s">
        <v>10</v>
      </c>
      <c r="I168" s="4">
        <v>0.4</v>
      </c>
      <c r="J168" t="str">
        <f>INDEX(Bd_Lignes!$C:$C,MATCH(Tab_PF[[#This Row],[FAMILLESTAT_0002]],Bd_Lignes!$B:$B,0))</f>
        <v>OTS</v>
      </c>
      <c r="K168" t="str">
        <f>INDEX(Bd_RECONDITIONNEMENT!$F:$F,MATCH(Bd_PF!$C:$C,Bd_RECONDITIONNEMENT!$B:$B,0))</f>
        <v>Produit pesé</v>
      </c>
    </row>
    <row r="169" spans="1:11" hidden="1" x14ac:dyDescent="0.2">
      <c r="A169">
        <v>102</v>
      </c>
      <c r="B169" s="3"/>
      <c r="C169" t="s">
        <v>345</v>
      </c>
      <c r="D169" t="s">
        <v>346</v>
      </c>
      <c r="E169" t="s">
        <v>347</v>
      </c>
      <c r="F169" t="s">
        <v>228</v>
      </c>
      <c r="G169" t="s">
        <v>86</v>
      </c>
      <c r="H169" t="s">
        <v>10</v>
      </c>
      <c r="I169" s="4">
        <v>0.5</v>
      </c>
      <c r="J169" t="str">
        <f>INDEX(Bd_Lignes!$C:$C,MATCH(Tab_PF[[#This Row],[FAMILLESTAT_0002]],Bd_Lignes!$B:$B,0))</f>
        <v>OTS</v>
      </c>
      <c r="K169" t="str">
        <f>INDEX(Bd_RECONDITIONNEMENT!$F:$F,MATCH(Bd_PF!$C:$C,Bd_RECONDITIONNEMENT!$B:$B,0))</f>
        <v>Produit pesé</v>
      </c>
    </row>
    <row r="170" spans="1:11" hidden="1" x14ac:dyDescent="0.2">
      <c r="A170">
        <v>102</v>
      </c>
      <c r="B170" s="3"/>
      <c r="C170" t="s">
        <v>348</v>
      </c>
      <c r="D170" t="s">
        <v>349</v>
      </c>
      <c r="E170" t="s">
        <v>350</v>
      </c>
      <c r="F170" t="s">
        <v>85</v>
      </c>
      <c r="G170" t="s">
        <v>86</v>
      </c>
      <c r="H170" t="s">
        <v>10</v>
      </c>
      <c r="I170" s="4">
        <v>0.5</v>
      </c>
      <c r="J170" t="str">
        <f>INDEX(Bd_Lignes!$C:$C,MATCH(Tab_PF[[#This Row],[FAMILLESTAT_0002]],Bd_Lignes!$B:$B,0))</f>
        <v>OTS</v>
      </c>
      <c r="K170" t="str">
        <f>INDEX(Bd_RECONDITIONNEMENT!$F:$F,MATCH(Bd_PF!$C:$C,Bd_RECONDITIONNEMENT!$B:$B,0))</f>
        <v>Produit pesé</v>
      </c>
    </row>
    <row r="171" spans="1:11" hidden="1" x14ac:dyDescent="0.2">
      <c r="A171">
        <v>102</v>
      </c>
      <c r="B171" s="3"/>
      <c r="C171" t="s">
        <v>351</v>
      </c>
      <c r="D171" t="s">
        <v>352</v>
      </c>
      <c r="E171" t="s">
        <v>353</v>
      </c>
      <c r="F171" t="s">
        <v>228</v>
      </c>
      <c r="G171" t="s">
        <v>86</v>
      </c>
      <c r="H171" t="s">
        <v>10</v>
      </c>
      <c r="I171" s="4">
        <v>0.5</v>
      </c>
      <c r="J171" t="str">
        <f>INDEX(Bd_Lignes!$C:$C,MATCH(Tab_PF[[#This Row],[FAMILLESTAT_0002]],Bd_Lignes!$B:$B,0))</f>
        <v>OTS</v>
      </c>
      <c r="K171" t="str">
        <f>INDEX(Bd_RECONDITIONNEMENT!$F:$F,MATCH(Bd_PF!$C:$C,Bd_RECONDITIONNEMENT!$B:$B,0))</f>
        <v>Produit pesé</v>
      </c>
    </row>
    <row r="172" spans="1:11" hidden="1" x14ac:dyDescent="0.2">
      <c r="A172">
        <v>102</v>
      </c>
      <c r="B172" s="3"/>
      <c r="C172" t="s">
        <v>354</v>
      </c>
      <c r="D172" t="s">
        <v>325</v>
      </c>
      <c r="E172" t="s">
        <v>355</v>
      </c>
      <c r="F172" t="s">
        <v>228</v>
      </c>
      <c r="G172" t="s">
        <v>38</v>
      </c>
      <c r="H172" t="s">
        <v>6</v>
      </c>
      <c r="I172" s="4">
        <v>5</v>
      </c>
      <c r="J172" t="str">
        <f>INDEX(Bd_Lignes!$C:$C,MATCH(Tab_PF[[#This Row],[FAMILLESTAT_0002]],Bd_Lignes!$B:$B,0))</f>
        <v>Seau</v>
      </c>
      <c r="K172" t="str">
        <f>INDEX(Bd_RECONDITIONNEMENT!$F:$F,MATCH(Bd_PF!$C:$C,Bd_RECONDITIONNEMENT!$B:$B,0))</f>
        <v>Produit pesé</v>
      </c>
    </row>
    <row r="173" spans="1:11" hidden="1" x14ac:dyDescent="0.2">
      <c r="A173">
        <v>102</v>
      </c>
      <c r="B173" s="3"/>
      <c r="C173" t="s">
        <v>356</v>
      </c>
      <c r="D173" t="s">
        <v>357</v>
      </c>
      <c r="E173" t="s">
        <v>358</v>
      </c>
      <c r="F173" t="s">
        <v>228</v>
      </c>
      <c r="G173" t="s">
        <v>86</v>
      </c>
      <c r="H173" t="s">
        <v>10</v>
      </c>
      <c r="I173" s="4">
        <v>0.56000000000000005</v>
      </c>
      <c r="J173" t="str">
        <f>INDEX(Bd_Lignes!$C:$C,MATCH(Tab_PF[[#This Row],[FAMILLESTAT_0002]],Bd_Lignes!$B:$B,0))</f>
        <v>OTS</v>
      </c>
      <c r="K173" t="str">
        <f>INDEX(Bd_RECONDITIONNEMENT!$F:$F,MATCH(Bd_PF!$C:$C,Bd_RECONDITIONNEMENT!$B:$B,0))</f>
        <v>Produit pesé</v>
      </c>
    </row>
    <row r="174" spans="1:11" hidden="1" x14ac:dyDescent="0.2">
      <c r="A174">
        <v>102</v>
      </c>
      <c r="B174" s="3"/>
      <c r="C174" t="s">
        <v>359</v>
      </c>
      <c r="D174" t="s">
        <v>310</v>
      </c>
      <c r="E174" t="s">
        <v>360</v>
      </c>
      <c r="F174" t="s">
        <v>228</v>
      </c>
      <c r="G174" t="s">
        <v>86</v>
      </c>
      <c r="H174" t="s">
        <v>10</v>
      </c>
      <c r="I174" s="4">
        <v>0.6</v>
      </c>
      <c r="J174" t="str">
        <f>INDEX(Bd_Lignes!$C:$C,MATCH(Tab_PF[[#This Row],[FAMILLESTAT_0002]],Bd_Lignes!$B:$B,0))</f>
        <v>OTS</v>
      </c>
      <c r="K174" t="str">
        <f>INDEX(Bd_RECONDITIONNEMENT!$F:$F,MATCH(Bd_PF!$C:$C,Bd_RECONDITIONNEMENT!$B:$B,0))</f>
        <v>Produit pesé</v>
      </c>
    </row>
    <row r="175" spans="1:11" hidden="1" x14ac:dyDescent="0.2">
      <c r="A175">
        <v>102</v>
      </c>
      <c r="B175" s="3"/>
      <c r="C175" t="s">
        <v>361</v>
      </c>
      <c r="D175" t="s">
        <v>362</v>
      </c>
      <c r="E175" t="s">
        <v>363</v>
      </c>
      <c r="F175" t="s">
        <v>228</v>
      </c>
      <c r="G175" t="s">
        <v>305</v>
      </c>
      <c r="H175" t="s">
        <v>16</v>
      </c>
      <c r="I175" s="4">
        <v>0.01</v>
      </c>
      <c r="J175" t="str">
        <f>INDEX(Bd_Lignes!$C:$C,MATCH(Tab_PF[[#This Row],[FAMILLESTAT_0002]],Bd_Lignes!$B:$B,0))</f>
        <v>Stick</v>
      </c>
      <c r="K175" t="str">
        <f>INDEX(Bd_RECONDITIONNEMENT!$F:$F,MATCH(Bd_PF!$C:$C,Bd_RECONDITIONNEMENT!$B:$B,0))</f>
        <v>Produit pesé</v>
      </c>
    </row>
    <row r="176" spans="1:11" hidden="1" x14ac:dyDescent="0.2">
      <c r="A176">
        <v>102</v>
      </c>
      <c r="B176" s="3"/>
      <c r="C176" t="s">
        <v>364</v>
      </c>
      <c r="D176" t="s">
        <v>365</v>
      </c>
      <c r="E176" t="s">
        <v>366</v>
      </c>
      <c r="F176" t="s">
        <v>29</v>
      </c>
      <c r="G176" t="s">
        <v>86</v>
      </c>
      <c r="H176" t="s">
        <v>10</v>
      </c>
      <c r="I176" s="4">
        <v>0.5</v>
      </c>
      <c r="J176" t="str">
        <f>INDEX(Bd_Lignes!$C:$C,MATCH(Tab_PF[[#This Row],[FAMILLESTAT_0002]],Bd_Lignes!$B:$B,0))</f>
        <v>OTS</v>
      </c>
      <c r="K176" t="str">
        <f>INDEX(Bd_RECONDITIONNEMENT!$F:$F,MATCH(Bd_PF!$C:$C,Bd_RECONDITIONNEMENT!$B:$B,0))</f>
        <v>Produit pesé</v>
      </c>
    </row>
    <row r="177" spans="1:11" hidden="1" x14ac:dyDescent="0.2">
      <c r="A177">
        <v>102</v>
      </c>
      <c r="B177" s="3"/>
      <c r="C177" t="s">
        <v>367</v>
      </c>
      <c r="D177" t="s">
        <v>368</v>
      </c>
      <c r="E177" t="s">
        <v>369</v>
      </c>
      <c r="F177" t="s">
        <v>223</v>
      </c>
      <c r="G177" t="s">
        <v>86</v>
      </c>
      <c r="H177" t="s">
        <v>10</v>
      </c>
      <c r="I177" s="4">
        <v>0.5</v>
      </c>
      <c r="J177" t="str">
        <f>INDEX(Bd_Lignes!$C:$C,MATCH(Tab_PF[[#This Row],[FAMILLESTAT_0002]],Bd_Lignes!$B:$B,0))</f>
        <v>OTS</v>
      </c>
      <c r="K177" t="str">
        <f>INDEX(Bd_RECONDITIONNEMENT!$F:$F,MATCH(Bd_PF!$C:$C,Bd_RECONDITIONNEMENT!$B:$B,0))</f>
        <v>Produit pesé</v>
      </c>
    </row>
    <row r="178" spans="1:11" hidden="1" x14ac:dyDescent="0.2">
      <c r="A178">
        <v>102</v>
      </c>
      <c r="B178" s="3"/>
      <c r="C178" t="s">
        <v>370</v>
      </c>
      <c r="D178" t="s">
        <v>365</v>
      </c>
      <c r="E178" t="s">
        <v>371</v>
      </c>
      <c r="F178" t="s">
        <v>228</v>
      </c>
      <c r="G178" t="s">
        <v>30</v>
      </c>
      <c r="H178" t="s">
        <v>4</v>
      </c>
      <c r="I178" s="4">
        <v>3.4000000000000002E-2</v>
      </c>
      <c r="J178" t="str">
        <f>INDEX(Bd_Lignes!$C:$C,MATCH(Tab_PF[[#This Row],[FAMILLESTAT_0002]],Bd_Lignes!$B:$B,0))</f>
        <v>Rovema</v>
      </c>
      <c r="K178" t="str">
        <f>INDEX(Bd_RECONDITIONNEMENT!$F:$F,MATCH(Bd_PF!$C:$C,Bd_RECONDITIONNEMENT!$B:$B,0))</f>
        <v>Produit pesé</v>
      </c>
    </row>
    <row r="179" spans="1:11" hidden="1" x14ac:dyDescent="0.2">
      <c r="A179">
        <v>102</v>
      </c>
      <c r="B179" s="3"/>
      <c r="C179" t="s">
        <v>372</v>
      </c>
      <c r="D179" t="s">
        <v>368</v>
      </c>
      <c r="E179" t="s">
        <v>373</v>
      </c>
      <c r="F179" t="s">
        <v>45</v>
      </c>
      <c r="G179" t="s">
        <v>30</v>
      </c>
      <c r="H179" t="s">
        <v>4</v>
      </c>
      <c r="I179" s="4">
        <v>3.4000000000000002E-2</v>
      </c>
      <c r="J179" t="str">
        <f>INDEX(Bd_Lignes!$C:$C,MATCH(Tab_PF[[#This Row],[FAMILLESTAT_0002]],Bd_Lignes!$B:$B,0))</f>
        <v>Rovema</v>
      </c>
      <c r="K179" t="str">
        <f>INDEX(Bd_RECONDITIONNEMENT!$F:$F,MATCH(Bd_PF!$C:$C,Bd_RECONDITIONNEMENT!$B:$B,0))</f>
        <v>Produit pesé</v>
      </c>
    </row>
    <row r="180" spans="1:11" hidden="1" x14ac:dyDescent="0.2">
      <c r="A180">
        <v>102</v>
      </c>
      <c r="B180" s="3"/>
      <c r="C180" t="s">
        <v>374</v>
      </c>
      <c r="D180" t="s">
        <v>124</v>
      </c>
      <c r="E180" t="s">
        <v>375</v>
      </c>
      <c r="F180" t="s">
        <v>37</v>
      </c>
      <c r="G180" t="s">
        <v>86</v>
      </c>
      <c r="H180" t="s">
        <v>10</v>
      </c>
      <c r="I180" s="4">
        <v>1.3</v>
      </c>
      <c r="J180" t="str">
        <f>INDEX(Bd_Lignes!$C:$C,MATCH(Tab_PF[[#This Row],[FAMILLESTAT_0002]],Bd_Lignes!$B:$B,0))</f>
        <v>OTS</v>
      </c>
      <c r="K180" t="str">
        <f>INDEX(Bd_RECONDITIONNEMENT!$F:$F,MATCH(Bd_PF!$C:$C,Bd_RECONDITIONNEMENT!$B:$B,0))</f>
        <v>Produit pesé</v>
      </c>
    </row>
    <row r="181" spans="1:11" hidden="1" x14ac:dyDescent="0.2">
      <c r="A181">
        <v>102</v>
      </c>
      <c r="B181" s="3"/>
      <c r="C181" t="s">
        <v>376</v>
      </c>
      <c r="D181" t="s">
        <v>377</v>
      </c>
      <c r="E181" t="s">
        <v>378</v>
      </c>
      <c r="F181" t="s">
        <v>50</v>
      </c>
      <c r="G181" t="s">
        <v>86</v>
      </c>
      <c r="H181" t="s">
        <v>10</v>
      </c>
      <c r="I181" s="4">
        <v>1.3</v>
      </c>
      <c r="J181" t="str">
        <f>INDEX(Bd_Lignes!$C:$C,MATCH(Tab_PF[[#This Row],[FAMILLESTAT_0002]],Bd_Lignes!$B:$B,0))</f>
        <v>OTS</v>
      </c>
      <c r="K181" t="str">
        <f>INDEX(Bd_RECONDITIONNEMENT!$F:$F,MATCH(Bd_PF!$C:$C,Bd_RECONDITIONNEMENT!$B:$B,0))</f>
        <v>Produit pesé</v>
      </c>
    </row>
    <row r="182" spans="1:11" hidden="1" x14ac:dyDescent="0.2">
      <c r="A182">
        <v>102</v>
      </c>
      <c r="B182" s="3"/>
      <c r="C182" t="s">
        <v>379</v>
      </c>
      <c r="D182" t="s">
        <v>193</v>
      </c>
      <c r="E182" t="s">
        <v>380</v>
      </c>
      <c r="F182" t="s">
        <v>37</v>
      </c>
      <c r="G182" t="s">
        <v>86</v>
      </c>
      <c r="H182" t="s">
        <v>10</v>
      </c>
      <c r="I182" s="4">
        <v>0.9</v>
      </c>
      <c r="J182" t="str">
        <f>INDEX(Bd_Lignes!$C:$C,MATCH(Tab_PF[[#This Row],[FAMILLESTAT_0002]],Bd_Lignes!$B:$B,0))</f>
        <v>OTS</v>
      </c>
      <c r="K182" t="str">
        <f>INDEX(Bd_RECONDITIONNEMENT!$F:$F,MATCH(Bd_PF!$C:$C,Bd_RECONDITIONNEMENT!$B:$B,0))</f>
        <v>Produit pesé</v>
      </c>
    </row>
    <row r="183" spans="1:11" hidden="1" x14ac:dyDescent="0.2">
      <c r="A183">
        <v>102</v>
      </c>
      <c r="B183" s="3"/>
      <c r="C183" t="s">
        <v>381</v>
      </c>
      <c r="D183" t="s">
        <v>382</v>
      </c>
      <c r="E183" t="s">
        <v>383</v>
      </c>
      <c r="F183" t="s">
        <v>37</v>
      </c>
      <c r="G183" t="s">
        <v>86</v>
      </c>
      <c r="H183" t="s">
        <v>10</v>
      </c>
      <c r="I183" s="4">
        <v>0.98</v>
      </c>
      <c r="J183" t="str">
        <f>INDEX(Bd_Lignes!$C:$C,MATCH(Tab_PF[[#This Row],[FAMILLESTAT_0002]],Bd_Lignes!$B:$B,0))</f>
        <v>OTS</v>
      </c>
      <c r="K183" t="str">
        <f>INDEX(Bd_RECONDITIONNEMENT!$F:$F,MATCH(Bd_PF!$C:$C,Bd_RECONDITIONNEMENT!$B:$B,0))</f>
        <v>Produit pesé</v>
      </c>
    </row>
    <row r="184" spans="1:11" hidden="1" x14ac:dyDescent="0.2">
      <c r="A184">
        <v>102</v>
      </c>
      <c r="B184" s="3"/>
      <c r="C184" t="s">
        <v>384</v>
      </c>
      <c r="D184" t="s">
        <v>40</v>
      </c>
      <c r="E184" t="s">
        <v>385</v>
      </c>
      <c r="F184" t="s">
        <v>37</v>
      </c>
      <c r="G184" t="s">
        <v>86</v>
      </c>
      <c r="H184" t="s">
        <v>10</v>
      </c>
      <c r="I184" s="4">
        <v>0.9</v>
      </c>
      <c r="J184" t="str">
        <f>INDEX(Bd_Lignes!$C:$C,MATCH(Tab_PF[[#This Row],[FAMILLESTAT_0002]],Bd_Lignes!$B:$B,0))</f>
        <v>OTS</v>
      </c>
      <c r="K184" t="str">
        <f>INDEX(Bd_RECONDITIONNEMENT!$F:$F,MATCH(Bd_PF!$C:$C,Bd_RECONDITIONNEMENT!$B:$B,0))</f>
        <v>Produit pesé</v>
      </c>
    </row>
    <row r="185" spans="1:11" hidden="1" x14ac:dyDescent="0.2">
      <c r="A185">
        <v>102</v>
      </c>
      <c r="B185" s="3"/>
      <c r="C185" t="s">
        <v>386</v>
      </c>
      <c r="D185" t="s">
        <v>387</v>
      </c>
      <c r="E185" t="s">
        <v>388</v>
      </c>
      <c r="F185" t="s">
        <v>37</v>
      </c>
      <c r="G185" t="s">
        <v>86</v>
      </c>
      <c r="H185" t="s">
        <v>10</v>
      </c>
      <c r="I185" s="4">
        <v>0.9</v>
      </c>
      <c r="J185" t="str">
        <f>INDEX(Bd_Lignes!$C:$C,MATCH(Tab_PF[[#This Row],[FAMILLESTAT_0002]],Bd_Lignes!$B:$B,0))</f>
        <v>OTS</v>
      </c>
      <c r="K185" t="str">
        <f>INDEX(Bd_RECONDITIONNEMENT!$F:$F,MATCH(Bd_PF!$C:$C,Bd_RECONDITIONNEMENT!$B:$B,0))</f>
        <v>Produit pesé</v>
      </c>
    </row>
    <row r="186" spans="1:11" hidden="1" x14ac:dyDescent="0.2">
      <c r="A186">
        <v>102</v>
      </c>
      <c r="B186" s="3"/>
      <c r="C186" t="s">
        <v>389</v>
      </c>
      <c r="D186" t="s">
        <v>390</v>
      </c>
      <c r="E186" t="s">
        <v>391</v>
      </c>
      <c r="F186" t="s">
        <v>37</v>
      </c>
      <c r="G186" t="s">
        <v>86</v>
      </c>
      <c r="H186" t="s">
        <v>10</v>
      </c>
      <c r="I186" s="4">
        <v>0.91</v>
      </c>
      <c r="J186" t="str">
        <f>INDEX(Bd_Lignes!$C:$C,MATCH(Tab_PF[[#This Row],[FAMILLESTAT_0002]],Bd_Lignes!$B:$B,0))</f>
        <v>OTS</v>
      </c>
      <c r="K186" t="str">
        <f>INDEX(Bd_RECONDITIONNEMENT!$F:$F,MATCH(Bd_PF!$C:$C,Bd_RECONDITIONNEMENT!$B:$B,0))</f>
        <v>Produit pesé</v>
      </c>
    </row>
    <row r="187" spans="1:11" hidden="1" x14ac:dyDescent="0.2">
      <c r="A187">
        <v>102</v>
      </c>
      <c r="B187" s="3"/>
      <c r="C187" t="s">
        <v>392</v>
      </c>
      <c r="D187" t="s">
        <v>393</v>
      </c>
      <c r="E187" t="s">
        <v>394</v>
      </c>
      <c r="F187" t="s">
        <v>45</v>
      </c>
      <c r="G187" t="s">
        <v>86</v>
      </c>
      <c r="H187" t="s">
        <v>10</v>
      </c>
      <c r="I187" s="4">
        <v>0.66</v>
      </c>
      <c r="J187" t="str">
        <f>INDEX(Bd_Lignes!$C:$C,MATCH(Tab_PF[[#This Row],[FAMILLESTAT_0002]],Bd_Lignes!$B:$B,0))</f>
        <v>OTS</v>
      </c>
      <c r="K187" t="str">
        <f>INDEX(Bd_RECONDITIONNEMENT!$F:$F,MATCH(Bd_PF!$C:$C,Bd_RECONDITIONNEMENT!$B:$B,0))</f>
        <v>Produit pesé</v>
      </c>
    </row>
    <row r="188" spans="1:11" hidden="1" x14ac:dyDescent="0.2">
      <c r="A188">
        <v>102</v>
      </c>
      <c r="B188" s="3"/>
      <c r="C188" t="s">
        <v>2551</v>
      </c>
      <c r="D188" t="s">
        <v>4129</v>
      </c>
      <c r="E188" t="s">
        <v>4520</v>
      </c>
      <c r="F188" t="s">
        <v>50</v>
      </c>
      <c r="G188" t="s">
        <v>86</v>
      </c>
      <c r="H188" t="s">
        <v>10</v>
      </c>
      <c r="I188" s="4">
        <v>1</v>
      </c>
      <c r="J188" t="str">
        <f>INDEX(Bd_Lignes!$C:$C,MATCH(Tab_PF[[#This Row],[FAMILLESTAT_0002]],Bd_Lignes!$B:$B,0))</f>
        <v>OTS</v>
      </c>
      <c r="K188" t="str">
        <f>INDEX(Bd_RECONDITIONNEMENT!$F:$F,MATCH(Bd_PF!$C:$C,Bd_RECONDITIONNEMENT!$B:$B,0))</f>
        <v>Reconditionnement</v>
      </c>
    </row>
    <row r="189" spans="1:11" hidden="1" x14ac:dyDescent="0.2">
      <c r="A189">
        <v>102</v>
      </c>
      <c r="B189" s="3"/>
      <c r="C189" t="s">
        <v>395</v>
      </c>
      <c r="D189" t="s">
        <v>396</v>
      </c>
      <c r="E189" t="s">
        <v>397</v>
      </c>
      <c r="F189" t="s">
        <v>37</v>
      </c>
      <c r="G189" t="s">
        <v>86</v>
      </c>
      <c r="H189" t="s">
        <v>10</v>
      </c>
      <c r="I189" s="4">
        <v>0.6</v>
      </c>
      <c r="J189" t="str">
        <f>INDEX(Bd_Lignes!$C:$C,MATCH(Tab_PF[[#This Row],[FAMILLESTAT_0002]],Bd_Lignes!$B:$B,0))</f>
        <v>OTS</v>
      </c>
      <c r="K189" t="str">
        <f>INDEX(Bd_RECONDITIONNEMENT!$F:$F,MATCH(Bd_PF!$C:$C,Bd_RECONDITIONNEMENT!$B:$B,0))</f>
        <v>Produit pesé</v>
      </c>
    </row>
    <row r="190" spans="1:11" hidden="1" x14ac:dyDescent="0.2">
      <c r="A190">
        <v>102</v>
      </c>
      <c r="B190" s="3"/>
      <c r="C190" t="s">
        <v>398</v>
      </c>
      <c r="D190" t="s">
        <v>399</v>
      </c>
      <c r="E190" t="s">
        <v>400</v>
      </c>
      <c r="F190" t="s">
        <v>50</v>
      </c>
      <c r="G190" t="s">
        <v>86</v>
      </c>
      <c r="H190" t="s">
        <v>10</v>
      </c>
      <c r="I190" s="4">
        <v>0.6</v>
      </c>
      <c r="J190" t="str">
        <f>INDEX(Bd_Lignes!$C:$C,MATCH(Tab_PF[[#This Row],[FAMILLESTAT_0002]],Bd_Lignes!$B:$B,0))</f>
        <v>OTS</v>
      </c>
      <c r="K190" t="str">
        <f>INDEX(Bd_RECONDITIONNEMENT!$F:$F,MATCH(Bd_PF!$C:$C,Bd_RECONDITIONNEMENT!$B:$B,0))</f>
        <v>Produit pesé</v>
      </c>
    </row>
    <row r="191" spans="1:11" hidden="1" x14ac:dyDescent="0.2">
      <c r="A191">
        <v>102</v>
      </c>
      <c r="B191" s="3"/>
      <c r="C191" t="s">
        <v>401</v>
      </c>
      <c r="D191" t="s">
        <v>179</v>
      </c>
      <c r="E191" t="s">
        <v>402</v>
      </c>
      <c r="F191" t="s">
        <v>37</v>
      </c>
      <c r="G191" t="s">
        <v>86</v>
      </c>
      <c r="H191" t="s">
        <v>10</v>
      </c>
      <c r="I191" s="4">
        <v>0.6</v>
      </c>
      <c r="J191" t="str">
        <f>INDEX(Bd_Lignes!$C:$C,MATCH(Tab_PF[[#This Row],[FAMILLESTAT_0002]],Bd_Lignes!$B:$B,0))</f>
        <v>OTS</v>
      </c>
      <c r="K191" t="str">
        <f>INDEX(Bd_RECONDITIONNEMENT!$F:$F,MATCH(Bd_PF!$C:$C,Bd_RECONDITIONNEMENT!$B:$B,0))</f>
        <v>Produit pesé</v>
      </c>
    </row>
    <row r="192" spans="1:11" hidden="1" x14ac:dyDescent="0.2">
      <c r="A192">
        <v>102</v>
      </c>
      <c r="B192" s="3"/>
      <c r="C192" t="s">
        <v>403</v>
      </c>
      <c r="D192" t="s">
        <v>404</v>
      </c>
      <c r="E192" t="s">
        <v>405</v>
      </c>
      <c r="F192" t="s">
        <v>50</v>
      </c>
      <c r="G192" t="s">
        <v>86</v>
      </c>
      <c r="H192" t="s">
        <v>10</v>
      </c>
      <c r="I192" s="4">
        <v>0.66</v>
      </c>
      <c r="J192" t="str">
        <f>INDEX(Bd_Lignes!$C:$C,MATCH(Tab_PF[[#This Row],[FAMILLESTAT_0002]],Bd_Lignes!$B:$B,0))</f>
        <v>OTS</v>
      </c>
      <c r="K192" t="str">
        <f>INDEX(Bd_RECONDITIONNEMENT!$F:$F,MATCH(Bd_PF!$C:$C,Bd_RECONDITIONNEMENT!$B:$B,0))</f>
        <v>Produit pesé</v>
      </c>
    </row>
    <row r="193" spans="1:11" hidden="1" x14ac:dyDescent="0.2">
      <c r="A193">
        <v>102</v>
      </c>
      <c r="B193" s="3"/>
      <c r="C193" t="s">
        <v>406</v>
      </c>
      <c r="D193" t="s">
        <v>407</v>
      </c>
      <c r="E193" t="s">
        <v>408</v>
      </c>
      <c r="F193" t="s">
        <v>50</v>
      </c>
      <c r="G193" t="s">
        <v>86</v>
      </c>
      <c r="H193" t="s">
        <v>10</v>
      </c>
      <c r="I193" s="4">
        <v>0.6</v>
      </c>
      <c r="J193" t="str">
        <f>INDEX(Bd_Lignes!$C:$C,MATCH(Tab_PF[[#This Row],[FAMILLESTAT_0002]],Bd_Lignes!$B:$B,0))</f>
        <v>OTS</v>
      </c>
      <c r="K193" t="str">
        <f>INDEX(Bd_RECONDITIONNEMENT!$F:$F,MATCH(Bd_PF!$C:$C,Bd_RECONDITIONNEMENT!$B:$B,0))</f>
        <v>Produit pesé</v>
      </c>
    </row>
    <row r="194" spans="1:11" hidden="1" x14ac:dyDescent="0.2">
      <c r="A194">
        <v>102</v>
      </c>
      <c r="B194" s="3"/>
      <c r="C194" t="s">
        <v>409</v>
      </c>
      <c r="D194" t="s">
        <v>410</v>
      </c>
      <c r="E194" t="s">
        <v>411</v>
      </c>
      <c r="F194" t="s">
        <v>37</v>
      </c>
      <c r="G194" t="s">
        <v>86</v>
      </c>
      <c r="H194" t="s">
        <v>10</v>
      </c>
      <c r="I194" s="4">
        <v>0.6</v>
      </c>
      <c r="J194" t="str">
        <f>INDEX(Bd_Lignes!$C:$C,MATCH(Tab_PF[[#This Row],[FAMILLESTAT_0002]],Bd_Lignes!$B:$B,0))</f>
        <v>OTS</v>
      </c>
      <c r="K194" t="str">
        <f>INDEX(Bd_RECONDITIONNEMENT!$F:$F,MATCH(Bd_PF!$C:$C,Bd_RECONDITIONNEMENT!$B:$B,0))</f>
        <v>Produit pesé</v>
      </c>
    </row>
    <row r="195" spans="1:11" hidden="1" x14ac:dyDescent="0.2">
      <c r="A195">
        <v>102</v>
      </c>
      <c r="B195" s="3"/>
      <c r="C195" t="s">
        <v>412</v>
      </c>
      <c r="D195" t="s">
        <v>182</v>
      </c>
      <c r="E195" t="s">
        <v>413</v>
      </c>
      <c r="F195" t="s">
        <v>50</v>
      </c>
      <c r="G195" t="s">
        <v>86</v>
      </c>
      <c r="H195" t="s">
        <v>10</v>
      </c>
      <c r="I195" s="4">
        <v>0.6</v>
      </c>
      <c r="J195" t="str">
        <f>INDEX(Bd_Lignes!$C:$C,MATCH(Tab_PF[[#This Row],[FAMILLESTAT_0002]],Bd_Lignes!$B:$B,0))</f>
        <v>OTS</v>
      </c>
      <c r="K195" t="str">
        <f>INDEX(Bd_RECONDITIONNEMENT!$F:$F,MATCH(Bd_PF!$C:$C,Bd_RECONDITIONNEMENT!$B:$B,0))</f>
        <v>Produit pesé</v>
      </c>
    </row>
    <row r="196" spans="1:11" hidden="1" x14ac:dyDescent="0.2">
      <c r="A196">
        <v>102</v>
      </c>
      <c r="B196" s="3"/>
      <c r="C196" t="s">
        <v>414</v>
      </c>
      <c r="D196" t="s">
        <v>185</v>
      </c>
      <c r="E196" t="s">
        <v>415</v>
      </c>
      <c r="F196" t="s">
        <v>50</v>
      </c>
      <c r="G196" t="s">
        <v>86</v>
      </c>
      <c r="H196" t="s">
        <v>10</v>
      </c>
      <c r="I196" s="4">
        <v>0.6</v>
      </c>
      <c r="J196" t="str">
        <f>INDEX(Bd_Lignes!$C:$C,MATCH(Tab_PF[[#This Row],[FAMILLESTAT_0002]],Bd_Lignes!$B:$B,0))</f>
        <v>OTS</v>
      </c>
      <c r="K196" t="str">
        <f>INDEX(Bd_RECONDITIONNEMENT!$F:$F,MATCH(Bd_PF!$C:$C,Bd_RECONDITIONNEMENT!$B:$B,0))</f>
        <v>Produit pesé</v>
      </c>
    </row>
    <row r="197" spans="1:11" hidden="1" x14ac:dyDescent="0.2">
      <c r="A197">
        <v>102</v>
      </c>
      <c r="B197" s="3"/>
      <c r="C197" t="s">
        <v>416</v>
      </c>
      <c r="D197" t="s">
        <v>417</v>
      </c>
      <c r="E197" t="s">
        <v>418</v>
      </c>
      <c r="F197" t="s">
        <v>29</v>
      </c>
      <c r="G197" t="s">
        <v>224</v>
      </c>
      <c r="H197" t="s">
        <v>14</v>
      </c>
      <c r="I197" s="4">
        <v>1</v>
      </c>
      <c r="J197" t="str">
        <f>INDEX(Bd_Lignes!$C:$C,MATCH(Tab_PF[[#This Row],[FAMILLESTAT_0002]],Bd_Lignes!$B:$B,0))</f>
        <v>Tecse</v>
      </c>
      <c r="K197" t="str">
        <f>INDEX(Bd_RECONDITIONNEMENT!$F:$F,MATCH(Bd_PF!$C:$C,Bd_RECONDITIONNEMENT!$B:$B,0))</f>
        <v>Produit pesé</v>
      </c>
    </row>
    <row r="198" spans="1:11" hidden="1" x14ac:dyDescent="0.2">
      <c r="A198">
        <v>102</v>
      </c>
      <c r="B198" s="3"/>
      <c r="C198" t="s">
        <v>419</v>
      </c>
      <c r="D198" t="s">
        <v>88</v>
      </c>
      <c r="E198" t="s">
        <v>420</v>
      </c>
      <c r="F198" t="s">
        <v>29</v>
      </c>
      <c r="G198" t="s">
        <v>224</v>
      </c>
      <c r="H198" t="s">
        <v>14</v>
      </c>
      <c r="I198" s="4">
        <v>1</v>
      </c>
      <c r="J198" t="str">
        <f>INDEX(Bd_Lignes!$C:$C,MATCH(Tab_PF[[#This Row],[FAMILLESTAT_0002]],Bd_Lignes!$B:$B,0))</f>
        <v>Tecse</v>
      </c>
      <c r="K198" t="str">
        <f>INDEX(Bd_RECONDITIONNEMENT!$F:$F,MATCH(Bd_PF!$C:$C,Bd_RECONDITIONNEMENT!$B:$B,0))</f>
        <v>Produit pesé</v>
      </c>
    </row>
    <row r="199" spans="1:11" hidden="1" x14ac:dyDescent="0.2">
      <c r="A199">
        <v>102</v>
      </c>
      <c r="B199" s="3"/>
      <c r="C199" t="s">
        <v>421</v>
      </c>
      <c r="D199" t="s">
        <v>158</v>
      </c>
      <c r="E199" t="s">
        <v>422</v>
      </c>
      <c r="F199" t="s">
        <v>29</v>
      </c>
      <c r="G199" t="s">
        <v>224</v>
      </c>
      <c r="H199" t="s">
        <v>14</v>
      </c>
      <c r="I199" s="4">
        <v>1</v>
      </c>
      <c r="J199" t="str">
        <f>INDEX(Bd_Lignes!$C:$C,MATCH(Tab_PF[[#This Row],[FAMILLESTAT_0002]],Bd_Lignes!$B:$B,0))</f>
        <v>Tecse</v>
      </c>
      <c r="K199" t="str">
        <f>INDEX(Bd_RECONDITIONNEMENT!$F:$F,MATCH(Bd_PF!$C:$C,Bd_RECONDITIONNEMENT!$B:$B,0))</f>
        <v>Produit pesé</v>
      </c>
    </row>
    <row r="200" spans="1:11" hidden="1" x14ac:dyDescent="0.2">
      <c r="A200">
        <v>102</v>
      </c>
      <c r="B200" s="3"/>
      <c r="C200" t="s">
        <v>423</v>
      </c>
      <c r="D200" t="s">
        <v>424</v>
      </c>
      <c r="E200" t="s">
        <v>425</v>
      </c>
      <c r="F200" t="s">
        <v>85</v>
      </c>
      <c r="G200" t="s">
        <v>224</v>
      </c>
      <c r="H200" t="s">
        <v>14</v>
      </c>
      <c r="I200" s="4">
        <v>1</v>
      </c>
      <c r="J200" t="str">
        <f>INDEX(Bd_Lignes!$C:$C,MATCH(Tab_PF[[#This Row],[FAMILLESTAT_0002]],Bd_Lignes!$B:$B,0))</f>
        <v>Tecse</v>
      </c>
      <c r="K200" t="str">
        <f>INDEX(Bd_RECONDITIONNEMENT!$F:$F,MATCH(Bd_PF!$C:$C,Bd_RECONDITIONNEMENT!$B:$B,0))</f>
        <v>Produit pesé</v>
      </c>
    </row>
    <row r="201" spans="1:11" hidden="1" x14ac:dyDescent="0.2">
      <c r="A201">
        <v>102</v>
      </c>
      <c r="B201" s="3"/>
      <c r="C201" t="s">
        <v>426</v>
      </c>
      <c r="D201" t="s">
        <v>94</v>
      </c>
      <c r="E201" t="s">
        <v>427</v>
      </c>
      <c r="F201" t="s">
        <v>85</v>
      </c>
      <c r="G201" t="s">
        <v>224</v>
      </c>
      <c r="H201" t="s">
        <v>14</v>
      </c>
      <c r="I201" s="4">
        <v>1</v>
      </c>
      <c r="J201" t="str">
        <f>INDEX(Bd_Lignes!$C:$C,MATCH(Tab_PF[[#This Row],[FAMILLESTAT_0002]],Bd_Lignes!$B:$B,0))</f>
        <v>Tecse</v>
      </c>
      <c r="K201" t="str">
        <f>INDEX(Bd_RECONDITIONNEMENT!$F:$F,MATCH(Bd_PF!$C:$C,Bd_RECONDITIONNEMENT!$B:$B,0))</f>
        <v>Produit pesé</v>
      </c>
    </row>
    <row r="202" spans="1:11" hidden="1" x14ac:dyDescent="0.2">
      <c r="A202">
        <v>102</v>
      </c>
      <c r="B202" s="3"/>
      <c r="C202" t="s">
        <v>428</v>
      </c>
      <c r="D202" t="s">
        <v>155</v>
      </c>
      <c r="E202" t="s">
        <v>429</v>
      </c>
      <c r="F202" t="s">
        <v>29</v>
      </c>
      <c r="G202" t="s">
        <v>224</v>
      </c>
      <c r="H202" t="s">
        <v>14</v>
      </c>
      <c r="I202" s="4">
        <v>1</v>
      </c>
      <c r="J202" t="str">
        <f>INDEX(Bd_Lignes!$C:$C,MATCH(Tab_PF[[#This Row],[FAMILLESTAT_0002]],Bd_Lignes!$B:$B,0))</f>
        <v>Tecse</v>
      </c>
      <c r="K202" t="str">
        <f>INDEX(Bd_RECONDITIONNEMENT!$F:$F,MATCH(Bd_PF!$C:$C,Bd_RECONDITIONNEMENT!$B:$B,0))</f>
        <v>Produit pesé</v>
      </c>
    </row>
    <row r="203" spans="1:11" hidden="1" x14ac:dyDescent="0.2">
      <c r="A203">
        <v>102</v>
      </c>
      <c r="B203" s="3"/>
      <c r="C203" t="s">
        <v>430</v>
      </c>
      <c r="D203" t="s">
        <v>431</v>
      </c>
      <c r="E203" t="s">
        <v>432</v>
      </c>
      <c r="F203" t="s">
        <v>85</v>
      </c>
      <c r="G203" t="s">
        <v>224</v>
      </c>
      <c r="H203" t="s">
        <v>14</v>
      </c>
      <c r="I203" s="4">
        <v>1</v>
      </c>
      <c r="J203" t="str">
        <f>INDEX(Bd_Lignes!$C:$C,MATCH(Tab_PF[[#This Row],[FAMILLESTAT_0002]],Bd_Lignes!$B:$B,0))</f>
        <v>Tecse</v>
      </c>
      <c r="K203" t="str">
        <f>INDEX(Bd_RECONDITIONNEMENT!$F:$F,MATCH(Bd_PF!$C:$C,Bd_RECONDITIONNEMENT!$B:$B,0))</f>
        <v>Produit pesé</v>
      </c>
    </row>
    <row r="204" spans="1:11" hidden="1" x14ac:dyDescent="0.2">
      <c r="A204">
        <v>102</v>
      </c>
      <c r="B204" s="3"/>
      <c r="C204" t="s">
        <v>433</v>
      </c>
      <c r="D204" t="s">
        <v>434</v>
      </c>
      <c r="E204" t="s">
        <v>435</v>
      </c>
      <c r="F204" t="s">
        <v>85</v>
      </c>
      <c r="G204" t="s">
        <v>224</v>
      </c>
      <c r="H204" t="s">
        <v>14</v>
      </c>
      <c r="I204" s="4">
        <v>1</v>
      </c>
      <c r="J204" t="str">
        <f>INDEX(Bd_Lignes!$C:$C,MATCH(Tab_PF[[#This Row],[FAMILLESTAT_0002]],Bd_Lignes!$B:$B,0))</f>
        <v>Tecse</v>
      </c>
      <c r="K204" t="str">
        <f>INDEX(Bd_RECONDITIONNEMENT!$F:$F,MATCH(Bd_PF!$C:$C,Bd_RECONDITIONNEMENT!$B:$B,0))</f>
        <v>Produit pesé</v>
      </c>
    </row>
    <row r="205" spans="1:11" hidden="1" x14ac:dyDescent="0.2">
      <c r="A205">
        <v>102</v>
      </c>
      <c r="B205" s="3"/>
      <c r="C205" t="s">
        <v>433</v>
      </c>
      <c r="D205" t="s">
        <v>436</v>
      </c>
      <c r="E205" t="s">
        <v>435</v>
      </c>
      <c r="F205" t="s">
        <v>85</v>
      </c>
      <c r="G205" t="s">
        <v>224</v>
      </c>
      <c r="H205" t="s">
        <v>14</v>
      </c>
      <c r="I205" s="4">
        <v>1</v>
      </c>
      <c r="J205" t="str">
        <f>INDEX(Bd_Lignes!$C:$C,MATCH(Tab_PF[[#This Row],[FAMILLESTAT_0002]],Bd_Lignes!$B:$B,0))</f>
        <v>Tecse</v>
      </c>
      <c r="K205" t="str">
        <f>INDEX(Bd_RECONDITIONNEMENT!$F:$F,MATCH(Bd_PF!$C:$C,Bd_RECONDITIONNEMENT!$B:$B,0))</f>
        <v>Produit pesé</v>
      </c>
    </row>
    <row r="206" spans="1:11" hidden="1" x14ac:dyDescent="0.2">
      <c r="A206">
        <v>102</v>
      </c>
      <c r="B206" s="3"/>
      <c r="C206" t="s">
        <v>437</v>
      </c>
      <c r="D206" t="s">
        <v>83</v>
      </c>
      <c r="E206" t="s">
        <v>438</v>
      </c>
      <c r="F206" t="s">
        <v>85</v>
      </c>
      <c r="G206" t="s">
        <v>224</v>
      </c>
      <c r="H206" t="s">
        <v>14</v>
      </c>
      <c r="I206" s="4">
        <v>1</v>
      </c>
      <c r="J206" t="str">
        <f>INDEX(Bd_Lignes!$C:$C,MATCH(Tab_PF[[#This Row],[FAMILLESTAT_0002]],Bd_Lignes!$B:$B,0))</f>
        <v>Tecse</v>
      </c>
      <c r="K206" t="str">
        <f>INDEX(Bd_RECONDITIONNEMENT!$F:$F,MATCH(Bd_PF!$C:$C,Bd_RECONDITIONNEMENT!$B:$B,0))</f>
        <v>Produit pesé</v>
      </c>
    </row>
    <row r="207" spans="1:11" hidden="1" x14ac:dyDescent="0.2">
      <c r="A207">
        <v>102</v>
      </c>
      <c r="B207" s="3"/>
      <c r="C207" t="s">
        <v>439</v>
      </c>
      <c r="D207" t="s">
        <v>440</v>
      </c>
      <c r="E207" t="s">
        <v>441</v>
      </c>
      <c r="F207" t="s">
        <v>29</v>
      </c>
      <c r="G207" t="s">
        <v>224</v>
      </c>
      <c r="H207" t="s">
        <v>14</v>
      </c>
      <c r="I207" s="4">
        <v>1</v>
      </c>
      <c r="J207" t="str">
        <f>INDEX(Bd_Lignes!$C:$C,MATCH(Tab_PF[[#This Row],[FAMILLESTAT_0002]],Bd_Lignes!$B:$B,0))</f>
        <v>Tecse</v>
      </c>
      <c r="K207" t="str">
        <f>INDEX(Bd_RECONDITIONNEMENT!$F:$F,MATCH(Bd_PF!$C:$C,Bd_RECONDITIONNEMENT!$B:$B,0))</f>
        <v>Produit pesé</v>
      </c>
    </row>
    <row r="208" spans="1:11" hidden="1" x14ac:dyDescent="0.2">
      <c r="A208">
        <v>102</v>
      </c>
      <c r="B208" s="3"/>
      <c r="C208" t="s">
        <v>442</v>
      </c>
      <c r="D208" t="s">
        <v>443</v>
      </c>
      <c r="E208" t="s">
        <v>444</v>
      </c>
      <c r="F208" t="s">
        <v>85</v>
      </c>
      <c r="G208" t="s">
        <v>224</v>
      </c>
      <c r="H208" t="s">
        <v>14</v>
      </c>
      <c r="I208" s="4">
        <v>1</v>
      </c>
      <c r="J208" t="str">
        <f>INDEX(Bd_Lignes!$C:$C,MATCH(Tab_PF[[#This Row],[FAMILLESTAT_0002]],Bd_Lignes!$B:$B,0))</f>
        <v>Tecse</v>
      </c>
      <c r="K208" t="str">
        <f>INDEX(Bd_RECONDITIONNEMENT!$F:$F,MATCH(Bd_PF!$C:$C,Bd_RECONDITIONNEMENT!$B:$B,0))</f>
        <v>Produit pesé</v>
      </c>
    </row>
    <row r="209" spans="1:11" hidden="1" x14ac:dyDescent="0.2">
      <c r="A209">
        <v>102</v>
      </c>
      <c r="B209" s="3"/>
      <c r="C209" t="s">
        <v>445</v>
      </c>
      <c r="D209" t="s">
        <v>446</v>
      </c>
      <c r="E209" t="s">
        <v>447</v>
      </c>
      <c r="F209" t="s">
        <v>85</v>
      </c>
      <c r="G209" t="s">
        <v>224</v>
      </c>
      <c r="H209" t="s">
        <v>14</v>
      </c>
      <c r="I209" s="4">
        <v>1</v>
      </c>
      <c r="J209" t="str">
        <f>INDEX(Bd_Lignes!$C:$C,MATCH(Tab_PF[[#This Row],[FAMILLESTAT_0002]],Bd_Lignes!$B:$B,0))</f>
        <v>Tecse</v>
      </c>
      <c r="K209" t="str">
        <f>INDEX(Bd_RECONDITIONNEMENT!$F:$F,MATCH(Bd_PF!$C:$C,Bd_RECONDITIONNEMENT!$B:$B,0))</f>
        <v>Produit pesé</v>
      </c>
    </row>
    <row r="210" spans="1:11" hidden="1" x14ac:dyDescent="0.2">
      <c r="A210">
        <v>102</v>
      </c>
      <c r="B210" s="3"/>
      <c r="C210" t="s">
        <v>448</v>
      </c>
      <c r="D210" t="s">
        <v>449</v>
      </c>
      <c r="E210" t="s">
        <v>450</v>
      </c>
      <c r="F210" t="s">
        <v>29</v>
      </c>
      <c r="G210" t="s">
        <v>224</v>
      </c>
      <c r="H210" t="s">
        <v>14</v>
      </c>
      <c r="I210" s="4">
        <v>1</v>
      </c>
      <c r="J210" t="str">
        <f>INDEX(Bd_Lignes!$C:$C,MATCH(Tab_PF[[#This Row],[FAMILLESTAT_0002]],Bd_Lignes!$B:$B,0))</f>
        <v>Tecse</v>
      </c>
      <c r="K210" t="str">
        <f>INDEX(Bd_RECONDITIONNEMENT!$F:$F,MATCH(Bd_PF!$C:$C,Bd_RECONDITIONNEMENT!$B:$B,0))</f>
        <v>Produit pesé</v>
      </c>
    </row>
    <row r="211" spans="1:11" hidden="1" x14ac:dyDescent="0.2">
      <c r="A211">
        <v>102</v>
      </c>
      <c r="B211" s="3"/>
      <c r="C211" t="s">
        <v>451</v>
      </c>
      <c r="D211" t="s">
        <v>387</v>
      </c>
      <c r="E211" t="s">
        <v>452</v>
      </c>
      <c r="F211" t="s">
        <v>37</v>
      </c>
      <c r="G211" t="s">
        <v>86</v>
      </c>
      <c r="H211" t="s">
        <v>10</v>
      </c>
      <c r="I211" s="4">
        <v>1</v>
      </c>
      <c r="J211" t="str">
        <f>INDEX(Bd_Lignes!$C:$C,MATCH(Tab_PF[[#This Row],[FAMILLESTAT_0002]],Bd_Lignes!$B:$B,0))</f>
        <v>OTS</v>
      </c>
      <c r="K211" t="str">
        <f>INDEX(Bd_RECONDITIONNEMENT!$F:$F,MATCH(Bd_PF!$C:$C,Bd_RECONDITIONNEMENT!$B:$B,0))</f>
        <v>Produit pesé</v>
      </c>
    </row>
    <row r="212" spans="1:11" hidden="1" x14ac:dyDescent="0.2">
      <c r="A212">
        <v>102</v>
      </c>
      <c r="B212" s="3"/>
      <c r="C212" t="s">
        <v>453</v>
      </c>
      <c r="D212" t="s">
        <v>454</v>
      </c>
      <c r="E212" t="s">
        <v>455</v>
      </c>
      <c r="F212" t="s">
        <v>45</v>
      </c>
      <c r="G212" t="s">
        <v>86</v>
      </c>
      <c r="H212" t="s">
        <v>10</v>
      </c>
      <c r="I212" s="4">
        <v>1</v>
      </c>
      <c r="J212" t="str">
        <f>INDEX(Bd_Lignes!$C:$C,MATCH(Tab_PF[[#This Row],[FAMILLESTAT_0002]],Bd_Lignes!$B:$B,0))</f>
        <v>OTS</v>
      </c>
      <c r="K212" t="str">
        <f>INDEX(Bd_RECONDITIONNEMENT!$F:$F,MATCH(Bd_PF!$C:$C,Bd_RECONDITIONNEMENT!$B:$B,0))</f>
        <v>Produit pesé</v>
      </c>
    </row>
    <row r="213" spans="1:11" hidden="1" x14ac:dyDescent="0.2">
      <c r="A213">
        <v>102</v>
      </c>
      <c r="B213" s="3"/>
      <c r="C213" t="s">
        <v>456</v>
      </c>
      <c r="D213" t="s">
        <v>457</v>
      </c>
      <c r="E213" t="s">
        <v>458</v>
      </c>
      <c r="F213" t="s">
        <v>459</v>
      </c>
      <c r="G213" t="s">
        <v>86</v>
      </c>
      <c r="H213" t="s">
        <v>10</v>
      </c>
      <c r="I213" s="4">
        <v>1</v>
      </c>
      <c r="J213" t="str">
        <f>INDEX(Bd_Lignes!$C:$C,MATCH(Tab_PF[[#This Row],[FAMILLESTAT_0002]],Bd_Lignes!$B:$B,0))</f>
        <v>OTS</v>
      </c>
      <c r="K213" t="str">
        <f>INDEX(Bd_RECONDITIONNEMENT!$F:$F,MATCH(Bd_PF!$C:$C,Bd_RECONDITIONNEMENT!$B:$B,0))</f>
        <v>Produit pesé</v>
      </c>
    </row>
    <row r="214" spans="1:11" hidden="1" x14ac:dyDescent="0.2">
      <c r="A214">
        <v>102</v>
      </c>
      <c r="B214" s="3"/>
      <c r="C214" t="s">
        <v>460</v>
      </c>
      <c r="D214" t="s">
        <v>40</v>
      </c>
      <c r="E214" t="s">
        <v>461</v>
      </c>
      <c r="F214" t="s">
        <v>37</v>
      </c>
      <c r="G214" t="s">
        <v>86</v>
      </c>
      <c r="H214" t="s">
        <v>10</v>
      </c>
      <c r="I214" s="4">
        <v>1</v>
      </c>
      <c r="J214" t="str">
        <f>INDEX(Bd_Lignes!$C:$C,MATCH(Tab_PF[[#This Row],[FAMILLESTAT_0002]],Bd_Lignes!$B:$B,0))</f>
        <v>OTS</v>
      </c>
      <c r="K214" t="str">
        <f>INDEX(Bd_RECONDITIONNEMENT!$F:$F,MATCH(Bd_PF!$C:$C,Bd_RECONDITIONNEMENT!$B:$B,0))</f>
        <v>Produit pesé</v>
      </c>
    </row>
    <row r="215" spans="1:11" hidden="1" x14ac:dyDescent="0.2">
      <c r="A215">
        <v>102</v>
      </c>
      <c r="B215" s="3"/>
      <c r="C215" t="s">
        <v>462</v>
      </c>
      <c r="D215" t="s">
        <v>193</v>
      </c>
      <c r="E215" t="s">
        <v>463</v>
      </c>
      <c r="F215" t="s">
        <v>37</v>
      </c>
      <c r="G215" t="s">
        <v>86</v>
      </c>
      <c r="H215" t="s">
        <v>10</v>
      </c>
      <c r="I215" s="4">
        <v>1</v>
      </c>
      <c r="J215" t="str">
        <f>INDEX(Bd_Lignes!$C:$C,MATCH(Tab_PF[[#This Row],[FAMILLESTAT_0002]],Bd_Lignes!$B:$B,0))</f>
        <v>OTS</v>
      </c>
      <c r="K215" t="str">
        <f>INDEX(Bd_RECONDITIONNEMENT!$F:$F,MATCH(Bd_PF!$C:$C,Bd_RECONDITIONNEMENT!$B:$B,0))</f>
        <v>Produit pesé</v>
      </c>
    </row>
    <row r="216" spans="1:11" hidden="1" x14ac:dyDescent="0.2">
      <c r="A216">
        <v>102</v>
      </c>
      <c r="B216" s="3"/>
      <c r="C216" t="s">
        <v>464</v>
      </c>
      <c r="D216" t="s">
        <v>390</v>
      </c>
      <c r="E216" t="s">
        <v>465</v>
      </c>
      <c r="F216" t="s">
        <v>37</v>
      </c>
      <c r="G216" t="s">
        <v>86</v>
      </c>
      <c r="H216" t="s">
        <v>10</v>
      </c>
      <c r="I216" s="4">
        <v>1</v>
      </c>
      <c r="J216" t="str">
        <f>INDEX(Bd_Lignes!$C:$C,MATCH(Tab_PF[[#This Row],[FAMILLESTAT_0002]],Bd_Lignes!$B:$B,0))</f>
        <v>OTS</v>
      </c>
      <c r="K216" t="str">
        <f>INDEX(Bd_RECONDITIONNEMENT!$F:$F,MATCH(Bd_PF!$C:$C,Bd_RECONDITIONNEMENT!$B:$B,0))</f>
        <v>Produit pesé</v>
      </c>
    </row>
    <row r="217" spans="1:11" hidden="1" x14ac:dyDescent="0.2">
      <c r="A217">
        <v>102</v>
      </c>
      <c r="B217" s="3"/>
      <c r="C217" t="s">
        <v>466</v>
      </c>
      <c r="D217" t="s">
        <v>200</v>
      </c>
      <c r="E217" t="s">
        <v>467</v>
      </c>
      <c r="F217" t="s">
        <v>37</v>
      </c>
      <c r="G217" t="s">
        <v>86</v>
      </c>
      <c r="H217" t="s">
        <v>10</v>
      </c>
      <c r="I217" s="4">
        <v>1</v>
      </c>
      <c r="J217" t="str">
        <f>INDEX(Bd_Lignes!$C:$C,MATCH(Tab_PF[[#This Row],[FAMILLESTAT_0002]],Bd_Lignes!$B:$B,0))</f>
        <v>OTS</v>
      </c>
      <c r="K217" t="str">
        <f>INDEX(Bd_RECONDITIONNEMENT!$F:$F,MATCH(Bd_PF!$C:$C,Bd_RECONDITIONNEMENT!$B:$B,0))</f>
        <v>Produit pesé</v>
      </c>
    </row>
    <row r="218" spans="1:11" hidden="1" x14ac:dyDescent="0.2">
      <c r="A218">
        <v>102</v>
      </c>
      <c r="B218" s="3"/>
      <c r="C218" t="s">
        <v>468</v>
      </c>
      <c r="D218" t="s">
        <v>469</v>
      </c>
      <c r="E218" t="s">
        <v>470</v>
      </c>
      <c r="F218" t="s">
        <v>50</v>
      </c>
      <c r="G218" t="s">
        <v>86</v>
      </c>
      <c r="H218" t="s">
        <v>10</v>
      </c>
      <c r="I218" s="4">
        <v>1</v>
      </c>
      <c r="J218" t="str">
        <f>INDEX(Bd_Lignes!$C:$C,MATCH(Tab_PF[[#This Row],[FAMILLESTAT_0002]],Bd_Lignes!$B:$B,0))</f>
        <v>OTS</v>
      </c>
      <c r="K218" t="str">
        <f>INDEX(Bd_RECONDITIONNEMENT!$F:$F,MATCH(Bd_PF!$C:$C,Bd_RECONDITIONNEMENT!$B:$B,0))</f>
        <v>Produit pesé</v>
      </c>
    </row>
    <row r="219" spans="1:11" hidden="1" x14ac:dyDescent="0.2">
      <c r="A219">
        <v>102</v>
      </c>
      <c r="B219" s="3"/>
      <c r="C219" t="s">
        <v>471</v>
      </c>
      <c r="D219" t="s">
        <v>472</v>
      </c>
      <c r="E219" t="s">
        <v>473</v>
      </c>
      <c r="F219" t="s">
        <v>37</v>
      </c>
      <c r="G219" t="s">
        <v>86</v>
      </c>
      <c r="H219" t="s">
        <v>10</v>
      </c>
      <c r="I219" s="4">
        <v>1</v>
      </c>
      <c r="J219" t="str">
        <f>INDEX(Bd_Lignes!$C:$C,MATCH(Tab_PF[[#This Row],[FAMILLESTAT_0002]],Bd_Lignes!$B:$B,0))</f>
        <v>OTS</v>
      </c>
      <c r="K219" t="str">
        <f>INDEX(Bd_RECONDITIONNEMENT!$F:$F,MATCH(Bd_PF!$C:$C,Bd_RECONDITIONNEMENT!$B:$B,0))</f>
        <v>Produit pesé</v>
      </c>
    </row>
    <row r="220" spans="1:11" hidden="1" x14ac:dyDescent="0.2">
      <c r="A220">
        <v>102</v>
      </c>
      <c r="B220" s="3"/>
      <c r="C220" t="s">
        <v>474</v>
      </c>
      <c r="D220" t="s">
        <v>475</v>
      </c>
      <c r="E220" t="s">
        <v>476</v>
      </c>
      <c r="F220" t="s">
        <v>45</v>
      </c>
      <c r="G220" t="s">
        <v>86</v>
      </c>
      <c r="H220" t="s">
        <v>10</v>
      </c>
      <c r="I220" s="4">
        <v>1</v>
      </c>
      <c r="J220" t="str">
        <f>INDEX(Bd_Lignes!$C:$C,MATCH(Tab_PF[[#This Row],[FAMILLESTAT_0002]],Bd_Lignes!$B:$B,0))</f>
        <v>OTS</v>
      </c>
      <c r="K220" t="str">
        <f>INDEX(Bd_RECONDITIONNEMENT!$F:$F,MATCH(Bd_PF!$C:$C,Bd_RECONDITIONNEMENT!$B:$B,0))</f>
        <v>Produit pesé</v>
      </c>
    </row>
    <row r="221" spans="1:11" hidden="1" x14ac:dyDescent="0.2">
      <c r="A221">
        <v>102</v>
      </c>
      <c r="B221" s="3"/>
      <c r="C221" t="s">
        <v>477</v>
      </c>
      <c r="D221" t="s">
        <v>478</v>
      </c>
      <c r="E221" t="s">
        <v>479</v>
      </c>
      <c r="F221" t="s">
        <v>37</v>
      </c>
      <c r="G221" t="s">
        <v>86</v>
      </c>
      <c r="H221" t="s">
        <v>10</v>
      </c>
      <c r="I221" s="4">
        <v>1</v>
      </c>
      <c r="J221" t="str">
        <f>INDEX(Bd_Lignes!$C:$C,MATCH(Tab_PF[[#This Row],[FAMILLESTAT_0002]],Bd_Lignes!$B:$B,0))</f>
        <v>OTS</v>
      </c>
      <c r="K221" t="str">
        <f>INDEX(Bd_RECONDITIONNEMENT!$F:$F,MATCH(Bd_PF!$C:$C,Bd_RECONDITIONNEMENT!$B:$B,0))</f>
        <v>Produit pesé</v>
      </c>
    </row>
    <row r="222" spans="1:11" hidden="1" x14ac:dyDescent="0.2">
      <c r="A222">
        <v>102</v>
      </c>
      <c r="B222" s="3"/>
      <c r="C222" t="s">
        <v>480</v>
      </c>
      <c r="D222" t="s">
        <v>481</v>
      </c>
      <c r="E222" t="s">
        <v>482</v>
      </c>
      <c r="F222" t="s">
        <v>37</v>
      </c>
      <c r="G222" t="s">
        <v>86</v>
      </c>
      <c r="H222" t="s">
        <v>10</v>
      </c>
      <c r="I222" s="4">
        <v>1</v>
      </c>
      <c r="J222" t="str">
        <f>INDEX(Bd_Lignes!$C:$C,MATCH(Tab_PF[[#This Row],[FAMILLESTAT_0002]],Bd_Lignes!$B:$B,0))</f>
        <v>OTS</v>
      </c>
      <c r="K222" t="str">
        <f>INDEX(Bd_RECONDITIONNEMENT!$F:$F,MATCH(Bd_PF!$C:$C,Bd_RECONDITIONNEMENT!$B:$B,0))</f>
        <v>Produit pesé</v>
      </c>
    </row>
    <row r="223" spans="1:11" hidden="1" x14ac:dyDescent="0.2">
      <c r="A223">
        <v>102</v>
      </c>
      <c r="B223" s="3"/>
      <c r="C223" t="s">
        <v>483</v>
      </c>
      <c r="D223" t="s">
        <v>484</v>
      </c>
      <c r="E223" t="s">
        <v>485</v>
      </c>
      <c r="F223" t="s">
        <v>37</v>
      </c>
      <c r="G223" t="s">
        <v>86</v>
      </c>
      <c r="H223" t="s">
        <v>10</v>
      </c>
      <c r="I223" s="4">
        <v>1</v>
      </c>
      <c r="J223" t="str">
        <f>INDEX(Bd_Lignes!$C:$C,MATCH(Tab_PF[[#This Row],[FAMILLESTAT_0002]],Bd_Lignes!$B:$B,0))</f>
        <v>OTS</v>
      </c>
      <c r="K223" t="str">
        <f>INDEX(Bd_RECONDITIONNEMENT!$F:$F,MATCH(Bd_PF!$C:$C,Bd_RECONDITIONNEMENT!$B:$B,0))</f>
        <v>Produit pesé</v>
      </c>
    </row>
    <row r="224" spans="1:11" hidden="1" x14ac:dyDescent="0.2">
      <c r="A224">
        <v>102</v>
      </c>
      <c r="B224" s="3"/>
      <c r="C224" t="s">
        <v>486</v>
      </c>
      <c r="D224" t="s">
        <v>487</v>
      </c>
      <c r="E224" t="s">
        <v>488</v>
      </c>
      <c r="F224" t="s">
        <v>294</v>
      </c>
      <c r="G224" t="s">
        <v>86</v>
      </c>
      <c r="H224" t="s">
        <v>10</v>
      </c>
      <c r="I224" s="4">
        <v>1</v>
      </c>
      <c r="J224" t="str">
        <f>INDEX(Bd_Lignes!$C:$C,MATCH(Tab_PF[[#This Row],[FAMILLESTAT_0002]],Bd_Lignes!$B:$B,0))</f>
        <v>OTS</v>
      </c>
      <c r="K224" t="str">
        <f>INDEX(Bd_RECONDITIONNEMENT!$F:$F,MATCH(Bd_PF!$C:$C,Bd_RECONDITIONNEMENT!$B:$B,0))</f>
        <v>Produit pesé</v>
      </c>
    </row>
    <row r="225" spans="1:11" hidden="1" x14ac:dyDescent="0.2">
      <c r="A225">
        <v>102</v>
      </c>
      <c r="B225" s="3"/>
      <c r="C225" t="s">
        <v>489</v>
      </c>
      <c r="D225" t="s">
        <v>490</v>
      </c>
      <c r="E225" t="s">
        <v>491</v>
      </c>
      <c r="F225" t="s">
        <v>294</v>
      </c>
      <c r="G225" t="s">
        <v>86</v>
      </c>
      <c r="H225" t="s">
        <v>10</v>
      </c>
      <c r="I225" s="4">
        <v>1</v>
      </c>
      <c r="J225" t="str">
        <f>INDEX(Bd_Lignes!$C:$C,MATCH(Tab_PF[[#This Row],[FAMILLESTAT_0002]],Bd_Lignes!$B:$B,0))</f>
        <v>OTS</v>
      </c>
      <c r="K225" t="str">
        <f>INDEX(Bd_RECONDITIONNEMENT!$F:$F,MATCH(Bd_PF!$C:$C,Bd_RECONDITIONNEMENT!$B:$B,0))</f>
        <v>Produit pesé</v>
      </c>
    </row>
    <row r="226" spans="1:11" hidden="1" x14ac:dyDescent="0.2">
      <c r="A226">
        <v>102</v>
      </c>
      <c r="B226" s="3"/>
      <c r="C226" t="s">
        <v>492</v>
      </c>
      <c r="D226" t="s">
        <v>493</v>
      </c>
      <c r="E226" t="s">
        <v>494</v>
      </c>
      <c r="F226" t="s">
        <v>294</v>
      </c>
      <c r="G226" t="s">
        <v>86</v>
      </c>
      <c r="H226" t="s">
        <v>10</v>
      </c>
      <c r="I226" s="4">
        <v>1</v>
      </c>
      <c r="J226" t="str">
        <f>INDEX(Bd_Lignes!$C:$C,MATCH(Tab_PF[[#This Row],[FAMILLESTAT_0002]],Bd_Lignes!$B:$B,0))</f>
        <v>OTS</v>
      </c>
      <c r="K226" t="str">
        <f>INDEX(Bd_RECONDITIONNEMENT!$F:$F,MATCH(Bd_PF!$C:$C,Bd_RECONDITIONNEMENT!$B:$B,0))</f>
        <v>Produit pesé</v>
      </c>
    </row>
    <row r="227" spans="1:11" hidden="1" x14ac:dyDescent="0.2">
      <c r="A227">
        <v>102</v>
      </c>
      <c r="B227" s="3"/>
      <c r="C227" t="s">
        <v>495</v>
      </c>
      <c r="D227" t="s">
        <v>496</v>
      </c>
      <c r="E227" t="s">
        <v>497</v>
      </c>
      <c r="F227" t="s">
        <v>294</v>
      </c>
      <c r="G227" t="s">
        <v>86</v>
      </c>
      <c r="H227" t="s">
        <v>10</v>
      </c>
      <c r="I227" s="4">
        <v>1</v>
      </c>
      <c r="J227" t="str">
        <f>INDEX(Bd_Lignes!$C:$C,MATCH(Tab_PF[[#This Row],[FAMILLESTAT_0002]],Bd_Lignes!$B:$B,0))</f>
        <v>OTS</v>
      </c>
      <c r="K227" t="str">
        <f>INDEX(Bd_RECONDITIONNEMENT!$F:$F,MATCH(Bd_PF!$C:$C,Bd_RECONDITIONNEMENT!$B:$B,0))</f>
        <v>Produit pesé</v>
      </c>
    </row>
    <row r="228" spans="1:11" hidden="1" x14ac:dyDescent="0.2">
      <c r="A228">
        <v>102</v>
      </c>
      <c r="B228" s="3"/>
      <c r="C228" t="s">
        <v>498</v>
      </c>
      <c r="D228" t="s">
        <v>43</v>
      </c>
      <c r="E228" t="s">
        <v>499</v>
      </c>
      <c r="F228" t="s">
        <v>45</v>
      </c>
      <c r="G228" t="s">
        <v>86</v>
      </c>
      <c r="H228" t="s">
        <v>10</v>
      </c>
      <c r="I228" s="4">
        <v>1</v>
      </c>
      <c r="J228" t="str">
        <f>INDEX(Bd_Lignes!$C:$C,MATCH(Tab_PF[[#This Row],[FAMILLESTAT_0002]],Bd_Lignes!$B:$B,0))</f>
        <v>OTS</v>
      </c>
      <c r="K228" t="str">
        <f>INDEX(Bd_RECONDITIONNEMENT!$F:$F,MATCH(Bd_PF!$C:$C,Bd_RECONDITIONNEMENT!$B:$B,0))</f>
        <v>Reconditionnement</v>
      </c>
    </row>
    <row r="229" spans="1:11" hidden="1" x14ac:dyDescent="0.2">
      <c r="A229">
        <v>102</v>
      </c>
      <c r="B229" s="3"/>
      <c r="C229" t="s">
        <v>498</v>
      </c>
      <c r="D229" t="s">
        <v>4317</v>
      </c>
      <c r="E229" t="s">
        <v>499</v>
      </c>
      <c r="F229" t="s">
        <v>45</v>
      </c>
      <c r="G229" t="s">
        <v>86</v>
      </c>
      <c r="H229" t="s">
        <v>10</v>
      </c>
      <c r="I229" s="4">
        <v>1</v>
      </c>
      <c r="J229" t="str">
        <f>INDEX(Bd_Lignes!$C:$C,MATCH(Tab_PF[[#This Row],[FAMILLESTAT_0002]],Bd_Lignes!$B:$B,0))</f>
        <v>OTS</v>
      </c>
      <c r="K229" t="str">
        <f>INDEX(Bd_RECONDITIONNEMENT!$F:$F,MATCH(Bd_PF!$C:$C,Bd_RECONDITIONNEMENT!$B:$B,0))</f>
        <v>Reconditionnement</v>
      </c>
    </row>
    <row r="230" spans="1:11" hidden="1" x14ac:dyDescent="0.2">
      <c r="A230">
        <v>102</v>
      </c>
      <c r="B230" s="3"/>
      <c r="C230" t="s">
        <v>500</v>
      </c>
      <c r="D230" t="s">
        <v>501</v>
      </c>
      <c r="E230" t="s">
        <v>502</v>
      </c>
      <c r="F230" t="s">
        <v>37</v>
      </c>
      <c r="G230" t="s">
        <v>86</v>
      </c>
      <c r="H230" t="s">
        <v>10</v>
      </c>
      <c r="I230" s="4">
        <v>1</v>
      </c>
      <c r="J230" t="str">
        <f>INDEX(Bd_Lignes!$C:$C,MATCH(Tab_PF[[#This Row],[FAMILLESTAT_0002]],Bd_Lignes!$B:$B,0))</f>
        <v>OTS</v>
      </c>
      <c r="K230" t="str">
        <f>INDEX(Bd_RECONDITIONNEMENT!$F:$F,MATCH(Bd_PF!$C:$C,Bd_RECONDITIONNEMENT!$B:$B,0))</f>
        <v>Produit pesé</v>
      </c>
    </row>
    <row r="231" spans="1:11" hidden="1" x14ac:dyDescent="0.2">
      <c r="A231">
        <v>102</v>
      </c>
      <c r="B231" s="3"/>
      <c r="C231" t="s">
        <v>503</v>
      </c>
      <c r="D231" t="s">
        <v>504</v>
      </c>
      <c r="E231" t="s">
        <v>505</v>
      </c>
      <c r="F231" t="s">
        <v>37</v>
      </c>
      <c r="G231" t="s">
        <v>86</v>
      </c>
      <c r="H231" t="s">
        <v>10</v>
      </c>
      <c r="I231" s="4">
        <v>1</v>
      </c>
      <c r="J231" t="str">
        <f>INDEX(Bd_Lignes!$C:$C,MATCH(Tab_PF[[#This Row],[FAMILLESTAT_0002]],Bd_Lignes!$B:$B,0))</f>
        <v>OTS</v>
      </c>
      <c r="K231" t="str">
        <f>INDEX(Bd_RECONDITIONNEMENT!$F:$F,MATCH(Bd_PF!$C:$C,Bd_RECONDITIONNEMENT!$B:$B,0))</f>
        <v>Produit pesé</v>
      </c>
    </row>
    <row r="232" spans="1:11" hidden="1" x14ac:dyDescent="0.2">
      <c r="A232">
        <v>102</v>
      </c>
      <c r="B232" s="3"/>
      <c r="C232" t="s">
        <v>506</v>
      </c>
      <c r="D232" t="s">
        <v>507</v>
      </c>
      <c r="E232" t="s">
        <v>508</v>
      </c>
      <c r="F232" t="s">
        <v>37</v>
      </c>
      <c r="G232" t="s">
        <v>86</v>
      </c>
      <c r="H232" t="s">
        <v>10</v>
      </c>
      <c r="I232" s="4">
        <v>1</v>
      </c>
      <c r="J232" t="str">
        <f>INDEX(Bd_Lignes!$C:$C,MATCH(Tab_PF[[#This Row],[FAMILLESTAT_0002]],Bd_Lignes!$B:$B,0))</f>
        <v>OTS</v>
      </c>
      <c r="K232" t="str">
        <f>INDEX(Bd_RECONDITIONNEMENT!$F:$F,MATCH(Bd_PF!$C:$C,Bd_RECONDITIONNEMENT!$B:$B,0))</f>
        <v>Produit pesé</v>
      </c>
    </row>
    <row r="233" spans="1:11" hidden="1" x14ac:dyDescent="0.2">
      <c r="A233">
        <v>102</v>
      </c>
      <c r="B233" s="3"/>
      <c r="C233" t="s">
        <v>509</v>
      </c>
      <c r="D233" t="s">
        <v>510</v>
      </c>
      <c r="E233" t="s">
        <v>511</v>
      </c>
      <c r="F233" t="s">
        <v>512</v>
      </c>
      <c r="G233" t="s">
        <v>86</v>
      </c>
      <c r="H233" t="s">
        <v>10</v>
      </c>
      <c r="I233" s="4">
        <v>1</v>
      </c>
      <c r="J233" t="str">
        <f>INDEX(Bd_Lignes!$C:$C,MATCH(Tab_PF[[#This Row],[FAMILLESTAT_0002]],Bd_Lignes!$B:$B,0))</f>
        <v>OTS</v>
      </c>
      <c r="K233" t="str">
        <f>INDEX(Bd_RECONDITIONNEMENT!$F:$F,MATCH(Bd_PF!$C:$C,Bd_RECONDITIONNEMENT!$B:$B,0))</f>
        <v>Produit pesé</v>
      </c>
    </row>
    <row r="234" spans="1:11" hidden="1" x14ac:dyDescent="0.2">
      <c r="A234">
        <v>102</v>
      </c>
      <c r="B234" s="3"/>
      <c r="C234" t="s">
        <v>513</v>
      </c>
      <c r="D234" t="s">
        <v>514</v>
      </c>
      <c r="E234" t="s">
        <v>515</v>
      </c>
      <c r="F234" t="s">
        <v>294</v>
      </c>
      <c r="G234" t="s">
        <v>86</v>
      </c>
      <c r="H234" t="s">
        <v>10</v>
      </c>
      <c r="I234" s="4">
        <v>1</v>
      </c>
      <c r="J234" t="str">
        <f>INDEX(Bd_Lignes!$C:$C,MATCH(Tab_PF[[#This Row],[FAMILLESTAT_0002]],Bd_Lignes!$B:$B,0))</f>
        <v>OTS</v>
      </c>
      <c r="K234" t="str">
        <f>INDEX(Bd_RECONDITIONNEMENT!$F:$F,MATCH(Bd_PF!$C:$C,Bd_RECONDITIONNEMENT!$B:$B,0))</f>
        <v>Produit pesé</v>
      </c>
    </row>
    <row r="235" spans="1:11" hidden="1" x14ac:dyDescent="0.2">
      <c r="A235">
        <v>102</v>
      </c>
      <c r="B235" s="3"/>
      <c r="C235" t="s">
        <v>516</v>
      </c>
      <c r="D235" t="s">
        <v>517</v>
      </c>
      <c r="E235" t="s">
        <v>518</v>
      </c>
      <c r="F235" t="s">
        <v>294</v>
      </c>
      <c r="G235" t="s">
        <v>86</v>
      </c>
      <c r="H235" t="s">
        <v>10</v>
      </c>
      <c r="I235" s="4">
        <v>1</v>
      </c>
      <c r="J235" t="str">
        <f>INDEX(Bd_Lignes!$C:$C,MATCH(Tab_PF[[#This Row],[FAMILLESTAT_0002]],Bd_Lignes!$B:$B,0))</f>
        <v>OTS</v>
      </c>
      <c r="K235" t="str">
        <f>INDEX(Bd_RECONDITIONNEMENT!$F:$F,MATCH(Bd_PF!$C:$C,Bd_RECONDITIONNEMENT!$B:$B,0))</f>
        <v>Produit pesé</v>
      </c>
    </row>
    <row r="236" spans="1:11" hidden="1" x14ac:dyDescent="0.2">
      <c r="A236">
        <v>102</v>
      </c>
      <c r="B236" s="3"/>
      <c r="C236" t="s">
        <v>519</v>
      </c>
      <c r="D236" t="s">
        <v>520</v>
      </c>
      <c r="E236" t="s">
        <v>521</v>
      </c>
      <c r="F236" t="s">
        <v>294</v>
      </c>
      <c r="G236" t="s">
        <v>86</v>
      </c>
      <c r="H236" t="s">
        <v>10</v>
      </c>
      <c r="I236" s="4">
        <v>1</v>
      </c>
      <c r="J236" t="str">
        <f>INDEX(Bd_Lignes!$C:$C,MATCH(Tab_PF[[#This Row],[FAMILLESTAT_0002]],Bd_Lignes!$B:$B,0))</f>
        <v>OTS</v>
      </c>
      <c r="K236" t="str">
        <f>INDEX(Bd_RECONDITIONNEMENT!$F:$F,MATCH(Bd_PF!$C:$C,Bd_RECONDITIONNEMENT!$B:$B,0))</f>
        <v>Produit pesé</v>
      </c>
    </row>
    <row r="237" spans="1:11" hidden="1" x14ac:dyDescent="0.2">
      <c r="A237">
        <v>102</v>
      </c>
      <c r="B237" s="3"/>
      <c r="C237" t="s">
        <v>522</v>
      </c>
      <c r="D237" t="s">
        <v>523</v>
      </c>
      <c r="E237" t="s">
        <v>524</v>
      </c>
      <c r="F237" t="s">
        <v>37</v>
      </c>
      <c r="G237" t="s">
        <v>86</v>
      </c>
      <c r="H237" t="s">
        <v>10</v>
      </c>
      <c r="I237" s="4">
        <v>1</v>
      </c>
      <c r="J237" t="str">
        <f>INDEX(Bd_Lignes!$C:$C,MATCH(Tab_PF[[#This Row],[FAMILLESTAT_0002]],Bd_Lignes!$B:$B,0))</f>
        <v>OTS</v>
      </c>
      <c r="K237" t="str">
        <f>INDEX(Bd_RECONDITIONNEMENT!$F:$F,MATCH(Bd_PF!$C:$C,Bd_RECONDITIONNEMENT!$B:$B,0))</f>
        <v>Produit pesé</v>
      </c>
    </row>
    <row r="238" spans="1:11" hidden="1" x14ac:dyDescent="0.2">
      <c r="A238">
        <v>102</v>
      </c>
      <c r="B238" s="3"/>
      <c r="C238" t="s">
        <v>525</v>
      </c>
      <c r="D238" t="s">
        <v>164</v>
      </c>
      <c r="E238" t="s">
        <v>526</v>
      </c>
      <c r="F238" t="s">
        <v>37</v>
      </c>
      <c r="G238" t="s">
        <v>86</v>
      </c>
      <c r="H238" t="s">
        <v>10</v>
      </c>
      <c r="I238" s="4">
        <v>1.05</v>
      </c>
      <c r="J238" t="str">
        <f>INDEX(Bd_Lignes!$C:$C,MATCH(Tab_PF[[#This Row],[FAMILLESTAT_0002]],Bd_Lignes!$B:$B,0))</f>
        <v>OTS</v>
      </c>
      <c r="K238" t="str">
        <f>INDEX(Bd_RECONDITIONNEMENT!$F:$F,MATCH(Bd_PF!$C:$C,Bd_RECONDITIONNEMENT!$B:$B,0))</f>
        <v>Produit pesé</v>
      </c>
    </row>
    <row r="239" spans="1:11" hidden="1" x14ac:dyDescent="0.2">
      <c r="A239">
        <v>102</v>
      </c>
      <c r="B239" s="3"/>
      <c r="C239" t="s">
        <v>527</v>
      </c>
      <c r="D239" t="s">
        <v>528</v>
      </c>
      <c r="E239" t="s">
        <v>529</v>
      </c>
      <c r="F239" t="s">
        <v>37</v>
      </c>
      <c r="G239" t="s">
        <v>86</v>
      </c>
      <c r="H239" t="s">
        <v>10</v>
      </c>
      <c r="I239" s="4">
        <v>1</v>
      </c>
      <c r="J239" t="str">
        <f>INDEX(Bd_Lignes!$C:$C,MATCH(Tab_PF[[#This Row],[FAMILLESTAT_0002]],Bd_Lignes!$B:$B,0))</f>
        <v>OTS</v>
      </c>
      <c r="K239" t="str">
        <f>INDEX(Bd_RECONDITIONNEMENT!$F:$F,MATCH(Bd_PF!$C:$C,Bd_RECONDITIONNEMENT!$B:$B,0))</f>
        <v>Produit pesé</v>
      </c>
    </row>
    <row r="240" spans="1:11" hidden="1" x14ac:dyDescent="0.2">
      <c r="A240">
        <v>102</v>
      </c>
      <c r="B240" s="3"/>
      <c r="C240" t="s">
        <v>530</v>
      </c>
      <c r="D240" t="s">
        <v>531</v>
      </c>
      <c r="E240" t="s">
        <v>532</v>
      </c>
      <c r="F240" t="s">
        <v>50</v>
      </c>
      <c r="G240" t="s">
        <v>86</v>
      </c>
      <c r="H240" t="s">
        <v>10</v>
      </c>
      <c r="I240" s="4">
        <v>1</v>
      </c>
      <c r="J240" t="str">
        <f>INDEX(Bd_Lignes!$C:$C,MATCH(Tab_PF[[#This Row],[FAMILLESTAT_0002]],Bd_Lignes!$B:$B,0))</f>
        <v>OTS</v>
      </c>
      <c r="K240" t="str">
        <f>INDEX(Bd_RECONDITIONNEMENT!$F:$F,MATCH(Bd_PF!$C:$C,Bd_RECONDITIONNEMENT!$B:$B,0))</f>
        <v>Produit pesé</v>
      </c>
    </row>
    <row r="241" spans="1:11" hidden="1" x14ac:dyDescent="0.2">
      <c r="A241">
        <v>102</v>
      </c>
      <c r="B241" s="3"/>
      <c r="C241" t="s">
        <v>533</v>
      </c>
      <c r="D241" t="s">
        <v>534</v>
      </c>
      <c r="E241" t="s">
        <v>535</v>
      </c>
      <c r="F241" t="s">
        <v>459</v>
      </c>
      <c r="G241" t="s">
        <v>86</v>
      </c>
      <c r="H241" t="s">
        <v>10</v>
      </c>
      <c r="I241" s="4">
        <v>1</v>
      </c>
      <c r="J241" t="str">
        <f>INDEX(Bd_Lignes!$C:$C,MATCH(Tab_PF[[#This Row],[FAMILLESTAT_0002]],Bd_Lignes!$B:$B,0))</f>
        <v>OTS</v>
      </c>
      <c r="K241" t="str">
        <f>INDEX(Bd_RECONDITIONNEMENT!$F:$F,MATCH(Bd_PF!$C:$C,Bd_RECONDITIONNEMENT!$B:$B,0))</f>
        <v>Produit pesé</v>
      </c>
    </row>
    <row r="242" spans="1:11" hidden="1" x14ac:dyDescent="0.2">
      <c r="A242">
        <v>102</v>
      </c>
      <c r="B242" s="3"/>
      <c r="C242" t="s">
        <v>536</v>
      </c>
      <c r="D242" t="s">
        <v>537</v>
      </c>
      <c r="E242" t="s">
        <v>538</v>
      </c>
      <c r="F242" t="s">
        <v>294</v>
      </c>
      <c r="G242" t="s">
        <v>86</v>
      </c>
      <c r="H242" t="s">
        <v>10</v>
      </c>
      <c r="I242" s="4">
        <v>1</v>
      </c>
      <c r="J242" t="str">
        <f>INDEX(Bd_Lignes!$C:$C,MATCH(Tab_PF[[#This Row],[FAMILLESTAT_0002]],Bd_Lignes!$B:$B,0))</f>
        <v>OTS</v>
      </c>
      <c r="K242" t="str">
        <f>INDEX(Bd_RECONDITIONNEMENT!$F:$F,MATCH(Bd_PF!$C:$C,Bd_RECONDITIONNEMENT!$B:$B,0))</f>
        <v>Produit pesé</v>
      </c>
    </row>
    <row r="243" spans="1:11" hidden="1" x14ac:dyDescent="0.2">
      <c r="A243">
        <v>102</v>
      </c>
      <c r="B243" s="3"/>
      <c r="C243" t="s">
        <v>539</v>
      </c>
      <c r="D243" t="s">
        <v>540</v>
      </c>
      <c r="E243" t="s">
        <v>541</v>
      </c>
      <c r="F243" t="s">
        <v>37</v>
      </c>
      <c r="G243" t="s">
        <v>86</v>
      </c>
      <c r="H243" t="s">
        <v>10</v>
      </c>
      <c r="I243" s="4">
        <v>1</v>
      </c>
      <c r="J243" t="str">
        <f>INDEX(Bd_Lignes!$C:$C,MATCH(Tab_PF[[#This Row],[FAMILLESTAT_0002]],Bd_Lignes!$B:$B,0))</f>
        <v>OTS</v>
      </c>
      <c r="K243" t="str">
        <f>INDEX(Bd_RECONDITIONNEMENT!$F:$F,MATCH(Bd_PF!$C:$C,Bd_RECONDITIONNEMENT!$B:$B,0))</f>
        <v>Produit pesé</v>
      </c>
    </row>
    <row r="244" spans="1:11" hidden="1" x14ac:dyDescent="0.2">
      <c r="A244">
        <v>102</v>
      </c>
      <c r="B244" s="3"/>
      <c r="C244" t="s">
        <v>542</v>
      </c>
      <c r="D244" t="s">
        <v>543</v>
      </c>
      <c r="E244" t="s">
        <v>544</v>
      </c>
      <c r="F244" t="s">
        <v>45</v>
      </c>
      <c r="G244" t="s">
        <v>38</v>
      </c>
      <c r="H244" t="s">
        <v>6</v>
      </c>
      <c r="I244" s="4">
        <v>5</v>
      </c>
      <c r="J244" t="str">
        <f>INDEX(Bd_Lignes!$C:$C,MATCH(Tab_PF[[#This Row],[FAMILLESTAT_0002]],Bd_Lignes!$B:$B,0))</f>
        <v>Seau</v>
      </c>
      <c r="K244" t="str">
        <f>INDEX(Bd_RECONDITIONNEMENT!$F:$F,MATCH(Bd_PF!$C:$C,Bd_RECONDITIONNEMENT!$B:$B,0))</f>
        <v>Produit pesé</v>
      </c>
    </row>
    <row r="245" spans="1:11" hidden="1" x14ac:dyDescent="0.2">
      <c r="A245">
        <v>102</v>
      </c>
      <c r="B245" s="3"/>
      <c r="C245" t="s">
        <v>545</v>
      </c>
      <c r="D245" t="s">
        <v>546</v>
      </c>
      <c r="E245" t="s">
        <v>547</v>
      </c>
      <c r="F245" t="s">
        <v>512</v>
      </c>
      <c r="G245" t="s">
        <v>86</v>
      </c>
      <c r="H245" t="s">
        <v>10</v>
      </c>
      <c r="I245" s="4">
        <v>1</v>
      </c>
      <c r="J245" t="str">
        <f>INDEX(Bd_Lignes!$C:$C,MATCH(Tab_PF[[#This Row],[FAMILLESTAT_0002]],Bd_Lignes!$B:$B,0))</f>
        <v>OTS</v>
      </c>
      <c r="K245" t="str">
        <f>INDEX(Bd_RECONDITIONNEMENT!$F:$F,MATCH(Bd_PF!$C:$C,Bd_RECONDITIONNEMENT!$B:$B,0))</f>
        <v>Produit pesé</v>
      </c>
    </row>
    <row r="246" spans="1:11" hidden="1" x14ac:dyDescent="0.2">
      <c r="A246">
        <v>102</v>
      </c>
      <c r="B246" s="3"/>
      <c r="C246" t="s">
        <v>548</v>
      </c>
      <c r="D246" t="s">
        <v>549</v>
      </c>
      <c r="E246" t="s">
        <v>550</v>
      </c>
      <c r="F246" t="s">
        <v>45</v>
      </c>
      <c r="G246" t="s">
        <v>30</v>
      </c>
      <c r="H246" t="s">
        <v>4</v>
      </c>
      <c r="I246" s="4">
        <v>0.02</v>
      </c>
      <c r="J246" t="str">
        <f>INDEX(Bd_Lignes!$C:$C,MATCH(Tab_PF[[#This Row],[FAMILLESTAT_0002]],Bd_Lignes!$B:$B,0))</f>
        <v>Rovema</v>
      </c>
      <c r="K246" t="str">
        <f>INDEX(Bd_RECONDITIONNEMENT!$F:$F,MATCH(Bd_PF!$C:$C,Bd_RECONDITIONNEMENT!$B:$B,0))</f>
        <v>Produit pesé</v>
      </c>
    </row>
    <row r="247" spans="1:11" hidden="1" x14ac:dyDescent="0.2">
      <c r="A247">
        <v>102</v>
      </c>
      <c r="B247" s="3"/>
      <c r="C247" t="s">
        <v>551</v>
      </c>
      <c r="D247" t="s">
        <v>552</v>
      </c>
      <c r="E247" t="s">
        <v>553</v>
      </c>
      <c r="F247" t="s">
        <v>37</v>
      </c>
      <c r="G247" t="s">
        <v>30</v>
      </c>
      <c r="H247" t="s">
        <v>4</v>
      </c>
      <c r="I247" s="4">
        <v>0.02</v>
      </c>
      <c r="J247" t="str">
        <f>INDEX(Bd_Lignes!$C:$C,MATCH(Tab_PF[[#This Row],[FAMILLESTAT_0002]],Bd_Lignes!$B:$B,0))</f>
        <v>Rovema</v>
      </c>
      <c r="K247" t="str">
        <f>INDEX(Bd_RECONDITIONNEMENT!$F:$F,MATCH(Bd_PF!$C:$C,Bd_RECONDITIONNEMENT!$B:$B,0))</f>
        <v>Produit pesé</v>
      </c>
    </row>
    <row r="248" spans="1:11" hidden="1" x14ac:dyDescent="0.2">
      <c r="A248">
        <v>102</v>
      </c>
      <c r="B248" s="3"/>
      <c r="C248" t="s">
        <v>554</v>
      </c>
      <c r="D248" t="s">
        <v>555</v>
      </c>
      <c r="E248" t="s">
        <v>556</v>
      </c>
      <c r="F248" t="s">
        <v>294</v>
      </c>
      <c r="G248" t="s">
        <v>30</v>
      </c>
      <c r="H248" t="s">
        <v>4</v>
      </c>
      <c r="I248" s="4">
        <v>0.02</v>
      </c>
      <c r="J248" t="str">
        <f>INDEX(Bd_Lignes!$C:$C,MATCH(Tab_PF[[#This Row],[FAMILLESTAT_0002]],Bd_Lignes!$B:$B,0))</f>
        <v>Rovema</v>
      </c>
      <c r="K248" t="str">
        <f>INDEX(Bd_RECONDITIONNEMENT!$F:$F,MATCH(Bd_PF!$C:$C,Bd_RECONDITIONNEMENT!$B:$B,0))</f>
        <v>Produit pesé</v>
      </c>
    </row>
    <row r="249" spans="1:11" hidden="1" x14ac:dyDescent="0.2">
      <c r="A249">
        <v>102</v>
      </c>
      <c r="B249" s="3"/>
      <c r="C249" t="s">
        <v>557</v>
      </c>
      <c r="D249" t="s">
        <v>558</v>
      </c>
      <c r="E249" t="s">
        <v>559</v>
      </c>
      <c r="F249" t="s">
        <v>294</v>
      </c>
      <c r="G249" t="s">
        <v>30</v>
      </c>
      <c r="H249" t="s">
        <v>4</v>
      </c>
      <c r="I249" s="4">
        <v>0.02</v>
      </c>
      <c r="J249" t="str">
        <f>INDEX(Bd_Lignes!$C:$C,MATCH(Tab_PF[[#This Row],[FAMILLESTAT_0002]],Bd_Lignes!$B:$B,0))</f>
        <v>Rovema</v>
      </c>
      <c r="K249" t="str">
        <f>INDEX(Bd_RECONDITIONNEMENT!$F:$F,MATCH(Bd_PF!$C:$C,Bd_RECONDITIONNEMENT!$B:$B,0))</f>
        <v>Produit pesé</v>
      </c>
    </row>
    <row r="250" spans="1:11" hidden="1" x14ac:dyDescent="0.2">
      <c r="A250">
        <v>102</v>
      </c>
      <c r="B250" s="3"/>
      <c r="C250" t="s">
        <v>560</v>
      </c>
      <c r="D250" t="s">
        <v>561</v>
      </c>
      <c r="E250" t="s">
        <v>562</v>
      </c>
      <c r="F250" t="s">
        <v>37</v>
      </c>
      <c r="G250" t="s">
        <v>30</v>
      </c>
      <c r="H250" t="s">
        <v>14</v>
      </c>
      <c r="I250" s="4">
        <v>1</v>
      </c>
      <c r="J250" t="str">
        <f>INDEX(Bd_Lignes!$C:$C,MATCH(Tab_PF[[#This Row],[FAMILLESTAT_0002]],Bd_Lignes!$B:$B,0))</f>
        <v>Tecse</v>
      </c>
      <c r="K250" t="str">
        <f>INDEX(Bd_RECONDITIONNEMENT!$F:$F,MATCH(Bd_PF!$C:$C,Bd_RECONDITIONNEMENT!$B:$B,0))</f>
        <v>Produit pesé</v>
      </c>
    </row>
    <row r="251" spans="1:11" hidden="1" x14ac:dyDescent="0.2">
      <c r="A251">
        <v>102</v>
      </c>
      <c r="B251" s="3"/>
      <c r="C251" t="s">
        <v>563</v>
      </c>
      <c r="D251" t="s">
        <v>564</v>
      </c>
      <c r="E251" t="s">
        <v>565</v>
      </c>
      <c r="F251" t="s">
        <v>37</v>
      </c>
      <c r="G251" t="s">
        <v>30</v>
      </c>
      <c r="H251" t="s">
        <v>14</v>
      </c>
      <c r="I251" s="4">
        <v>1</v>
      </c>
      <c r="J251" t="str">
        <f>INDEX(Bd_Lignes!$C:$C,MATCH(Tab_PF[[#This Row],[FAMILLESTAT_0002]],Bd_Lignes!$B:$B,0))</f>
        <v>Tecse</v>
      </c>
      <c r="K251" t="str">
        <f>INDEX(Bd_RECONDITIONNEMENT!$F:$F,MATCH(Bd_PF!$C:$C,Bd_RECONDITIONNEMENT!$B:$B,0))</f>
        <v>Produit pesé</v>
      </c>
    </row>
    <row r="252" spans="1:11" hidden="1" x14ac:dyDescent="0.2">
      <c r="A252">
        <v>102</v>
      </c>
      <c r="B252" s="3"/>
      <c r="C252" t="s">
        <v>566</v>
      </c>
      <c r="D252" t="s">
        <v>567</v>
      </c>
      <c r="E252" t="s">
        <v>568</v>
      </c>
      <c r="F252" t="s">
        <v>294</v>
      </c>
      <c r="G252" t="s">
        <v>86</v>
      </c>
      <c r="H252" t="s">
        <v>10</v>
      </c>
      <c r="I252" s="4">
        <v>0.95</v>
      </c>
      <c r="J252" t="str">
        <f>INDEX(Bd_Lignes!$C:$C,MATCH(Tab_PF[[#This Row],[FAMILLESTAT_0002]],Bd_Lignes!$B:$B,0))</f>
        <v>OTS</v>
      </c>
      <c r="K252" t="str">
        <f>INDEX(Bd_RECONDITIONNEMENT!$F:$F,MATCH(Bd_PF!$C:$C,Bd_RECONDITIONNEMENT!$B:$B,0))</f>
        <v>Produit pesé</v>
      </c>
    </row>
    <row r="253" spans="1:11" hidden="1" x14ac:dyDescent="0.2">
      <c r="A253">
        <v>102</v>
      </c>
      <c r="B253" s="3"/>
      <c r="C253" t="s">
        <v>569</v>
      </c>
      <c r="D253" t="s">
        <v>570</v>
      </c>
      <c r="E253" t="s">
        <v>571</v>
      </c>
      <c r="F253" t="s">
        <v>45</v>
      </c>
      <c r="G253" t="s">
        <v>30</v>
      </c>
      <c r="H253" t="s">
        <v>4</v>
      </c>
      <c r="I253" s="4">
        <v>0.02</v>
      </c>
      <c r="J253" t="str">
        <f>INDEX(Bd_Lignes!$C:$C,MATCH(Tab_PF[[#This Row],[FAMILLESTAT_0002]],Bd_Lignes!$B:$B,0))</f>
        <v>Rovema</v>
      </c>
      <c r="K253" t="str">
        <f>INDEX(Bd_RECONDITIONNEMENT!$F:$F,MATCH(Bd_PF!$C:$C,Bd_RECONDITIONNEMENT!$B:$B,0))</f>
        <v>Produit pesé</v>
      </c>
    </row>
    <row r="254" spans="1:11" hidden="1" x14ac:dyDescent="0.2">
      <c r="A254">
        <v>102</v>
      </c>
      <c r="B254" s="3"/>
      <c r="C254" t="s">
        <v>572</v>
      </c>
      <c r="D254" t="s">
        <v>573</v>
      </c>
      <c r="E254" t="s">
        <v>574</v>
      </c>
      <c r="F254" t="s">
        <v>37</v>
      </c>
      <c r="G254" t="s">
        <v>30</v>
      </c>
      <c r="H254" t="s">
        <v>4</v>
      </c>
      <c r="I254" s="4">
        <v>0.02</v>
      </c>
      <c r="J254" t="str">
        <f>INDEX(Bd_Lignes!$C:$C,MATCH(Tab_PF[[#This Row],[FAMILLESTAT_0002]],Bd_Lignes!$B:$B,0))</f>
        <v>Rovema</v>
      </c>
      <c r="K254" t="str">
        <f>INDEX(Bd_RECONDITIONNEMENT!$F:$F,MATCH(Bd_PF!$C:$C,Bd_RECONDITIONNEMENT!$B:$B,0))</f>
        <v>Produit pesé</v>
      </c>
    </row>
    <row r="255" spans="1:11" hidden="1" x14ac:dyDescent="0.2">
      <c r="A255">
        <v>102</v>
      </c>
      <c r="B255" s="3"/>
      <c r="C255" t="s">
        <v>575</v>
      </c>
      <c r="D255" t="s">
        <v>576</v>
      </c>
      <c r="E255" t="s">
        <v>577</v>
      </c>
      <c r="F255" t="s">
        <v>294</v>
      </c>
      <c r="G255" t="s">
        <v>30</v>
      </c>
      <c r="H255" t="s">
        <v>4</v>
      </c>
      <c r="I255" s="4">
        <v>0.02</v>
      </c>
      <c r="J255" t="str">
        <f>INDEX(Bd_Lignes!$C:$C,MATCH(Tab_PF[[#This Row],[FAMILLESTAT_0002]],Bd_Lignes!$B:$B,0))</f>
        <v>Rovema</v>
      </c>
      <c r="K255" t="str">
        <f>INDEX(Bd_RECONDITIONNEMENT!$F:$F,MATCH(Bd_PF!$C:$C,Bd_RECONDITIONNEMENT!$B:$B,0))</f>
        <v>Produit pesé</v>
      </c>
    </row>
    <row r="256" spans="1:11" hidden="1" x14ac:dyDescent="0.2">
      <c r="A256">
        <v>102</v>
      </c>
      <c r="B256" s="3"/>
      <c r="C256" t="s">
        <v>578</v>
      </c>
      <c r="D256" t="s">
        <v>579</v>
      </c>
      <c r="E256" t="s">
        <v>580</v>
      </c>
      <c r="F256" t="s">
        <v>294</v>
      </c>
      <c r="G256" t="s">
        <v>30</v>
      </c>
      <c r="H256" t="s">
        <v>4</v>
      </c>
      <c r="I256" s="4">
        <v>0.02</v>
      </c>
      <c r="J256" t="str">
        <f>INDEX(Bd_Lignes!$C:$C,MATCH(Tab_PF[[#This Row],[FAMILLESTAT_0002]],Bd_Lignes!$B:$B,0))</f>
        <v>Rovema</v>
      </c>
      <c r="K256" t="str">
        <f>INDEX(Bd_RECONDITIONNEMENT!$F:$F,MATCH(Bd_PF!$C:$C,Bd_RECONDITIONNEMENT!$B:$B,0))</f>
        <v>Produit pesé</v>
      </c>
    </row>
    <row r="257" spans="1:11" hidden="1" x14ac:dyDescent="0.2">
      <c r="A257">
        <v>102</v>
      </c>
      <c r="B257" s="3"/>
      <c r="C257" t="s">
        <v>581</v>
      </c>
      <c r="D257" t="s">
        <v>582</v>
      </c>
      <c r="E257" t="s">
        <v>583</v>
      </c>
      <c r="F257" t="s">
        <v>294</v>
      </c>
      <c r="G257" t="s">
        <v>30</v>
      </c>
      <c r="H257" t="s">
        <v>4</v>
      </c>
      <c r="I257" s="4">
        <v>0.02</v>
      </c>
      <c r="J257" t="str">
        <f>INDEX(Bd_Lignes!$C:$C,MATCH(Tab_PF[[#This Row],[FAMILLESTAT_0002]],Bd_Lignes!$B:$B,0))</f>
        <v>Rovema</v>
      </c>
      <c r="K257" t="str">
        <f>INDEX(Bd_RECONDITIONNEMENT!$F:$F,MATCH(Bd_PF!$C:$C,Bd_RECONDITIONNEMENT!$B:$B,0))</f>
        <v>Produit pesé</v>
      </c>
    </row>
    <row r="258" spans="1:11" hidden="1" x14ac:dyDescent="0.2">
      <c r="A258">
        <v>102</v>
      </c>
      <c r="B258" s="3"/>
      <c r="C258" t="s">
        <v>584</v>
      </c>
      <c r="D258" t="s">
        <v>585</v>
      </c>
      <c r="E258" t="s">
        <v>586</v>
      </c>
      <c r="F258" t="s">
        <v>45</v>
      </c>
      <c r="G258" t="s">
        <v>224</v>
      </c>
      <c r="H258" t="s">
        <v>14</v>
      </c>
      <c r="I258" s="4">
        <v>1</v>
      </c>
      <c r="J258" t="str">
        <f>INDEX(Bd_Lignes!$C:$C,MATCH(Tab_PF[[#This Row],[FAMILLESTAT_0002]],Bd_Lignes!$B:$B,0))</f>
        <v>Tecse</v>
      </c>
      <c r="K258" t="str">
        <f>INDEX(Bd_RECONDITIONNEMENT!$F:$F,MATCH(Bd_PF!$C:$C,Bd_RECONDITIONNEMENT!$B:$B,0))</f>
        <v>Produit pesé</v>
      </c>
    </row>
    <row r="259" spans="1:11" hidden="1" x14ac:dyDescent="0.2">
      <c r="A259">
        <v>102</v>
      </c>
      <c r="B259" s="3"/>
      <c r="C259" t="s">
        <v>587</v>
      </c>
      <c r="D259" t="s">
        <v>588</v>
      </c>
      <c r="E259" t="s">
        <v>589</v>
      </c>
      <c r="F259" t="s">
        <v>37</v>
      </c>
      <c r="G259" t="s">
        <v>224</v>
      </c>
      <c r="H259" t="s">
        <v>14</v>
      </c>
      <c r="I259" s="4">
        <v>1</v>
      </c>
      <c r="J259" t="str">
        <f>INDEX(Bd_Lignes!$C:$C,MATCH(Tab_PF[[#This Row],[FAMILLESTAT_0002]],Bd_Lignes!$B:$B,0))</f>
        <v>Tecse</v>
      </c>
      <c r="K259" t="str">
        <f>INDEX(Bd_RECONDITIONNEMENT!$F:$F,MATCH(Bd_PF!$C:$C,Bd_RECONDITIONNEMENT!$B:$B,0))</f>
        <v>Produit pesé</v>
      </c>
    </row>
    <row r="260" spans="1:11" hidden="1" x14ac:dyDescent="0.2">
      <c r="A260">
        <v>102</v>
      </c>
      <c r="B260" s="3"/>
      <c r="C260" t="s">
        <v>590</v>
      </c>
      <c r="D260" t="s">
        <v>124</v>
      </c>
      <c r="E260" t="s">
        <v>591</v>
      </c>
      <c r="F260" t="s">
        <v>37</v>
      </c>
      <c r="G260" t="s">
        <v>86</v>
      </c>
      <c r="H260" t="s">
        <v>10</v>
      </c>
      <c r="I260" s="4">
        <v>1</v>
      </c>
      <c r="J260" t="str">
        <f>INDEX(Bd_Lignes!$C:$C,MATCH(Tab_PF[[#This Row],[FAMILLESTAT_0002]],Bd_Lignes!$B:$B,0))</f>
        <v>OTS</v>
      </c>
      <c r="K260" t="str">
        <f>INDEX(Bd_RECONDITIONNEMENT!$F:$F,MATCH(Bd_PF!$C:$C,Bd_RECONDITIONNEMENT!$B:$B,0))</f>
        <v>Produit pesé</v>
      </c>
    </row>
    <row r="261" spans="1:11" hidden="1" x14ac:dyDescent="0.2">
      <c r="A261">
        <v>102</v>
      </c>
      <c r="B261" s="3"/>
      <c r="C261" t="s">
        <v>592</v>
      </c>
      <c r="D261" t="s">
        <v>377</v>
      </c>
      <c r="E261" t="s">
        <v>593</v>
      </c>
      <c r="F261" t="s">
        <v>50</v>
      </c>
      <c r="G261" t="s">
        <v>86</v>
      </c>
      <c r="H261" t="s">
        <v>10</v>
      </c>
      <c r="I261" s="4">
        <v>1</v>
      </c>
      <c r="J261" t="str">
        <f>INDEX(Bd_Lignes!$C:$C,MATCH(Tab_PF[[#This Row],[FAMILLESTAT_0002]],Bd_Lignes!$B:$B,0))</f>
        <v>OTS</v>
      </c>
      <c r="K261" t="str">
        <f>INDEX(Bd_RECONDITIONNEMENT!$F:$F,MATCH(Bd_PF!$C:$C,Bd_RECONDITIONNEMENT!$B:$B,0))</f>
        <v>Produit pesé</v>
      </c>
    </row>
    <row r="262" spans="1:11" hidden="1" x14ac:dyDescent="0.2">
      <c r="A262">
        <v>102</v>
      </c>
      <c r="B262" s="3"/>
      <c r="C262" t="s">
        <v>594</v>
      </c>
      <c r="D262" t="s">
        <v>193</v>
      </c>
      <c r="E262" t="s">
        <v>595</v>
      </c>
      <c r="F262" t="s">
        <v>37</v>
      </c>
      <c r="G262" t="s">
        <v>86</v>
      </c>
      <c r="H262" t="s">
        <v>10</v>
      </c>
      <c r="I262" s="4">
        <v>0.9</v>
      </c>
      <c r="J262" t="str">
        <f>INDEX(Bd_Lignes!$C:$C,MATCH(Tab_PF[[#This Row],[FAMILLESTAT_0002]],Bd_Lignes!$B:$B,0))</f>
        <v>OTS</v>
      </c>
      <c r="K262" t="str">
        <f>INDEX(Bd_RECONDITIONNEMENT!$F:$F,MATCH(Bd_PF!$C:$C,Bd_RECONDITIONNEMENT!$B:$B,0))</f>
        <v>Produit pesé</v>
      </c>
    </row>
    <row r="263" spans="1:11" hidden="1" x14ac:dyDescent="0.2">
      <c r="A263">
        <v>102</v>
      </c>
      <c r="B263" s="3"/>
      <c r="C263" t="s">
        <v>596</v>
      </c>
      <c r="D263" t="s">
        <v>40</v>
      </c>
      <c r="E263" t="s">
        <v>597</v>
      </c>
      <c r="F263" t="s">
        <v>37</v>
      </c>
      <c r="G263" t="s">
        <v>86</v>
      </c>
      <c r="H263" t="s">
        <v>10</v>
      </c>
      <c r="I263" s="4">
        <v>0.9</v>
      </c>
      <c r="J263" t="str">
        <f>INDEX(Bd_Lignes!$C:$C,MATCH(Tab_PF[[#This Row],[FAMILLESTAT_0002]],Bd_Lignes!$B:$B,0))</f>
        <v>OTS</v>
      </c>
      <c r="K263" t="str">
        <f>INDEX(Bd_RECONDITIONNEMENT!$F:$F,MATCH(Bd_PF!$C:$C,Bd_RECONDITIONNEMENT!$B:$B,0))</f>
        <v>Produit pesé</v>
      </c>
    </row>
    <row r="264" spans="1:11" hidden="1" x14ac:dyDescent="0.2">
      <c r="A264">
        <v>102</v>
      </c>
      <c r="B264" s="3"/>
      <c r="C264" t="s">
        <v>598</v>
      </c>
      <c r="D264" t="s">
        <v>599</v>
      </c>
      <c r="E264" t="s">
        <v>600</v>
      </c>
      <c r="F264" t="s">
        <v>37</v>
      </c>
      <c r="G264" t="s">
        <v>86</v>
      </c>
      <c r="H264" t="s">
        <v>10</v>
      </c>
      <c r="I264" s="4">
        <v>0.8</v>
      </c>
      <c r="J264" t="str">
        <f>INDEX(Bd_Lignes!$C:$C,MATCH(Tab_PF[[#This Row],[FAMILLESTAT_0002]],Bd_Lignes!$B:$B,0))</f>
        <v>OTS</v>
      </c>
      <c r="K264" t="str">
        <f>INDEX(Bd_RECONDITIONNEMENT!$F:$F,MATCH(Bd_PF!$C:$C,Bd_RECONDITIONNEMENT!$B:$B,0))</f>
        <v>Produit pesé</v>
      </c>
    </row>
    <row r="265" spans="1:11" hidden="1" x14ac:dyDescent="0.2">
      <c r="A265">
        <v>102</v>
      </c>
      <c r="B265" s="3"/>
      <c r="C265" t="s">
        <v>601</v>
      </c>
      <c r="D265" t="s">
        <v>387</v>
      </c>
      <c r="E265" t="s">
        <v>602</v>
      </c>
      <c r="F265" t="s">
        <v>37</v>
      </c>
      <c r="G265" t="s">
        <v>86</v>
      </c>
      <c r="H265" t="s">
        <v>10</v>
      </c>
      <c r="I265" s="4">
        <v>0.9</v>
      </c>
      <c r="J265" t="str">
        <f>INDEX(Bd_Lignes!$C:$C,MATCH(Tab_PF[[#This Row],[FAMILLESTAT_0002]],Bd_Lignes!$B:$B,0))</f>
        <v>OTS</v>
      </c>
      <c r="K265" t="str">
        <f>INDEX(Bd_RECONDITIONNEMENT!$F:$F,MATCH(Bd_PF!$C:$C,Bd_RECONDITIONNEMENT!$B:$B,0))</f>
        <v>Produit pesé</v>
      </c>
    </row>
    <row r="266" spans="1:11" hidden="1" x14ac:dyDescent="0.2">
      <c r="A266">
        <v>102</v>
      </c>
      <c r="B266" s="3"/>
      <c r="C266" t="s">
        <v>603</v>
      </c>
      <c r="D266" t="s">
        <v>454</v>
      </c>
      <c r="E266" t="s">
        <v>604</v>
      </c>
      <c r="F266" t="s">
        <v>45</v>
      </c>
      <c r="G266" t="s">
        <v>86</v>
      </c>
      <c r="H266" t="s">
        <v>10</v>
      </c>
      <c r="I266" s="4">
        <v>1</v>
      </c>
      <c r="J266" t="str">
        <f>INDEX(Bd_Lignes!$C:$C,MATCH(Tab_PF[[#This Row],[FAMILLESTAT_0002]],Bd_Lignes!$B:$B,0))</f>
        <v>OTS</v>
      </c>
      <c r="K266" t="str">
        <f>INDEX(Bd_RECONDITIONNEMENT!$F:$F,MATCH(Bd_PF!$C:$C,Bd_RECONDITIONNEMENT!$B:$B,0))</f>
        <v>Produit pesé</v>
      </c>
    </row>
    <row r="267" spans="1:11" hidden="1" x14ac:dyDescent="0.2">
      <c r="A267">
        <v>102</v>
      </c>
      <c r="B267" s="3"/>
      <c r="C267" t="s">
        <v>605</v>
      </c>
      <c r="D267" t="s">
        <v>390</v>
      </c>
      <c r="E267" t="s">
        <v>606</v>
      </c>
      <c r="F267" t="s">
        <v>37</v>
      </c>
      <c r="G267" t="s">
        <v>86</v>
      </c>
      <c r="H267" t="s">
        <v>10</v>
      </c>
      <c r="I267" s="4">
        <v>0.9</v>
      </c>
      <c r="J267" t="str">
        <f>INDEX(Bd_Lignes!$C:$C,MATCH(Tab_PF[[#This Row],[FAMILLESTAT_0002]],Bd_Lignes!$B:$B,0))</f>
        <v>OTS</v>
      </c>
      <c r="K267" t="str">
        <f>INDEX(Bd_RECONDITIONNEMENT!$F:$F,MATCH(Bd_PF!$C:$C,Bd_RECONDITIONNEMENT!$B:$B,0))</f>
        <v>Produit pesé</v>
      </c>
    </row>
    <row r="268" spans="1:11" hidden="1" x14ac:dyDescent="0.2">
      <c r="A268">
        <v>102</v>
      </c>
      <c r="B268" s="3"/>
      <c r="C268" t="s">
        <v>607</v>
      </c>
      <c r="D268" t="s">
        <v>106</v>
      </c>
      <c r="E268" t="s">
        <v>608</v>
      </c>
      <c r="F268" t="s">
        <v>50</v>
      </c>
      <c r="G268" t="s">
        <v>86</v>
      </c>
      <c r="H268" t="s">
        <v>10</v>
      </c>
      <c r="I268" s="4">
        <v>0.75</v>
      </c>
      <c r="J268" t="str">
        <f>INDEX(Bd_Lignes!$C:$C,MATCH(Tab_PF[[#This Row],[FAMILLESTAT_0002]],Bd_Lignes!$B:$B,0))</f>
        <v>OTS</v>
      </c>
      <c r="K268" t="str">
        <f>INDEX(Bd_RECONDITIONNEMENT!$F:$F,MATCH(Bd_PF!$C:$C,Bd_RECONDITIONNEMENT!$B:$B,0))</f>
        <v>Produit pesé</v>
      </c>
    </row>
    <row r="269" spans="1:11" hidden="1" x14ac:dyDescent="0.2">
      <c r="A269">
        <v>102</v>
      </c>
      <c r="B269" s="3"/>
      <c r="C269" t="s">
        <v>609</v>
      </c>
      <c r="D269" t="s">
        <v>146</v>
      </c>
      <c r="E269" t="s">
        <v>610</v>
      </c>
      <c r="F269" t="s">
        <v>37</v>
      </c>
      <c r="G269" t="s">
        <v>86</v>
      </c>
      <c r="H269" t="s">
        <v>10</v>
      </c>
      <c r="I269" s="4">
        <v>1</v>
      </c>
      <c r="J269" t="str">
        <f>INDEX(Bd_Lignes!$C:$C,MATCH(Tab_PF[[#This Row],[FAMILLESTAT_0002]],Bd_Lignes!$B:$B,0))</f>
        <v>OTS</v>
      </c>
      <c r="K269" t="str">
        <f>INDEX(Bd_RECONDITIONNEMENT!$F:$F,MATCH(Bd_PF!$C:$C,Bd_RECONDITIONNEMENT!$B:$B,0))</f>
        <v>Produit pesé</v>
      </c>
    </row>
    <row r="270" spans="1:11" hidden="1" x14ac:dyDescent="0.2">
      <c r="A270">
        <v>102</v>
      </c>
      <c r="B270" s="3"/>
      <c r="C270" t="s">
        <v>611</v>
      </c>
      <c r="D270" t="s">
        <v>417</v>
      </c>
      <c r="E270" t="s">
        <v>612</v>
      </c>
      <c r="F270" t="s">
        <v>29</v>
      </c>
      <c r="G270" t="s">
        <v>86</v>
      </c>
      <c r="H270" t="s">
        <v>10</v>
      </c>
      <c r="I270" s="4">
        <v>1</v>
      </c>
      <c r="J270" t="str">
        <f>INDEX(Bd_Lignes!$C:$C,MATCH(Tab_PF[[#This Row],[FAMILLESTAT_0002]],Bd_Lignes!$B:$B,0))</f>
        <v>OTS</v>
      </c>
      <c r="K270" t="str">
        <f>INDEX(Bd_RECONDITIONNEMENT!$F:$F,MATCH(Bd_PF!$C:$C,Bd_RECONDITIONNEMENT!$B:$B,0))</f>
        <v>Produit pesé</v>
      </c>
    </row>
    <row r="271" spans="1:11" hidden="1" x14ac:dyDescent="0.2">
      <c r="A271">
        <v>102</v>
      </c>
      <c r="B271" s="3"/>
      <c r="C271" t="s">
        <v>613</v>
      </c>
      <c r="D271" t="s">
        <v>614</v>
      </c>
      <c r="E271" t="s">
        <v>615</v>
      </c>
      <c r="F271" t="s">
        <v>85</v>
      </c>
      <c r="G271" t="s">
        <v>86</v>
      </c>
      <c r="H271" t="s">
        <v>10</v>
      </c>
      <c r="I271" s="4">
        <v>0.6</v>
      </c>
      <c r="J271" t="str">
        <f>INDEX(Bd_Lignes!$C:$C,MATCH(Tab_PF[[#This Row],[FAMILLESTAT_0002]],Bd_Lignes!$B:$B,0))</f>
        <v>OTS</v>
      </c>
      <c r="K271" t="str">
        <f>INDEX(Bd_RECONDITIONNEMENT!$F:$F,MATCH(Bd_PF!$C:$C,Bd_RECONDITIONNEMENT!$B:$B,0))</f>
        <v>Produit pesé</v>
      </c>
    </row>
    <row r="272" spans="1:11" hidden="1" x14ac:dyDescent="0.2">
      <c r="A272">
        <v>102</v>
      </c>
      <c r="B272" s="3"/>
      <c r="C272" t="s">
        <v>616</v>
      </c>
      <c r="D272" t="s">
        <v>140</v>
      </c>
      <c r="E272" t="s">
        <v>617</v>
      </c>
      <c r="F272" t="s">
        <v>45</v>
      </c>
      <c r="G272" t="s">
        <v>86</v>
      </c>
      <c r="H272" t="s">
        <v>10</v>
      </c>
      <c r="I272" s="4">
        <v>1</v>
      </c>
      <c r="J272" t="str">
        <f>INDEX(Bd_Lignes!$C:$C,MATCH(Tab_PF[[#This Row],[FAMILLESTAT_0002]],Bd_Lignes!$B:$B,0))</f>
        <v>OTS</v>
      </c>
      <c r="K272" t="str">
        <f>INDEX(Bd_RECONDITIONNEMENT!$F:$F,MATCH(Bd_PF!$C:$C,Bd_RECONDITIONNEMENT!$B:$B,0))</f>
        <v>Produit pesé</v>
      </c>
    </row>
    <row r="273" spans="1:11" hidden="1" x14ac:dyDescent="0.2">
      <c r="A273">
        <v>102</v>
      </c>
      <c r="B273" s="3"/>
      <c r="C273" t="s">
        <v>618</v>
      </c>
      <c r="D273" t="s">
        <v>164</v>
      </c>
      <c r="E273" t="s">
        <v>619</v>
      </c>
      <c r="F273" t="s">
        <v>37</v>
      </c>
      <c r="G273" t="s">
        <v>86</v>
      </c>
      <c r="H273" t="s">
        <v>10</v>
      </c>
      <c r="I273" s="4">
        <v>1.05</v>
      </c>
      <c r="J273" t="str">
        <f>INDEX(Bd_Lignes!$C:$C,MATCH(Tab_PF[[#This Row],[FAMILLESTAT_0002]],Bd_Lignes!$B:$B,0))</f>
        <v>OTS</v>
      </c>
      <c r="K273" t="str">
        <f>INDEX(Bd_RECONDITIONNEMENT!$F:$F,MATCH(Bd_PF!$C:$C,Bd_RECONDITIONNEMENT!$B:$B,0))</f>
        <v>Produit pesé</v>
      </c>
    </row>
    <row r="274" spans="1:11" hidden="1" x14ac:dyDescent="0.2">
      <c r="A274">
        <v>102</v>
      </c>
      <c r="B274" s="3"/>
      <c r="C274" t="s">
        <v>620</v>
      </c>
      <c r="D274" t="s">
        <v>152</v>
      </c>
      <c r="E274" t="s">
        <v>621</v>
      </c>
      <c r="F274" t="s">
        <v>50</v>
      </c>
      <c r="G274" t="s">
        <v>86</v>
      </c>
      <c r="H274" t="s">
        <v>10</v>
      </c>
      <c r="I274" s="4">
        <v>0.75</v>
      </c>
      <c r="J274" t="str">
        <f>INDEX(Bd_Lignes!$C:$C,MATCH(Tab_PF[[#This Row],[FAMILLESTAT_0002]],Bd_Lignes!$B:$B,0))</f>
        <v>OTS</v>
      </c>
      <c r="K274" t="str">
        <f>INDEX(Bd_RECONDITIONNEMENT!$F:$F,MATCH(Bd_PF!$C:$C,Bd_RECONDITIONNEMENT!$B:$B,0))</f>
        <v>Produit pesé</v>
      </c>
    </row>
    <row r="275" spans="1:11" hidden="1" x14ac:dyDescent="0.2">
      <c r="A275">
        <v>102</v>
      </c>
      <c r="B275" s="3"/>
      <c r="C275" t="s">
        <v>622</v>
      </c>
      <c r="D275" t="s">
        <v>623</v>
      </c>
      <c r="E275" t="s">
        <v>624</v>
      </c>
      <c r="F275" t="s">
        <v>29</v>
      </c>
      <c r="G275" t="s">
        <v>86</v>
      </c>
      <c r="H275" t="s">
        <v>10</v>
      </c>
      <c r="I275" s="4">
        <v>1</v>
      </c>
      <c r="J275" t="str">
        <f>INDEX(Bd_Lignes!$C:$C,MATCH(Tab_PF[[#This Row],[FAMILLESTAT_0002]],Bd_Lignes!$B:$B,0))</f>
        <v>OTS</v>
      </c>
      <c r="K275" t="str">
        <f>INDEX(Bd_RECONDITIONNEMENT!$F:$F,MATCH(Bd_PF!$C:$C,Bd_RECONDITIONNEMENT!$B:$B,0))</f>
        <v>Produit pesé</v>
      </c>
    </row>
    <row r="276" spans="1:11" hidden="1" x14ac:dyDescent="0.2">
      <c r="A276">
        <v>102</v>
      </c>
      <c r="B276" s="3"/>
      <c r="C276" t="s">
        <v>625</v>
      </c>
      <c r="D276" t="s">
        <v>121</v>
      </c>
      <c r="E276" t="s">
        <v>626</v>
      </c>
      <c r="F276" t="s">
        <v>50</v>
      </c>
      <c r="G276" t="s">
        <v>86</v>
      </c>
      <c r="H276" t="s">
        <v>10</v>
      </c>
      <c r="I276" s="4">
        <v>0.75</v>
      </c>
      <c r="J276" t="str">
        <f>INDEX(Bd_Lignes!$C:$C,MATCH(Tab_PF[[#This Row],[FAMILLESTAT_0002]],Bd_Lignes!$B:$B,0))</f>
        <v>OTS</v>
      </c>
      <c r="K276" t="str">
        <f>INDEX(Bd_RECONDITIONNEMENT!$F:$F,MATCH(Bd_PF!$C:$C,Bd_RECONDITIONNEMENT!$B:$B,0))</f>
        <v>Produit pesé</v>
      </c>
    </row>
    <row r="277" spans="1:11" hidden="1" x14ac:dyDescent="0.2">
      <c r="A277">
        <v>102</v>
      </c>
      <c r="B277" s="3"/>
      <c r="C277" t="s">
        <v>627</v>
      </c>
      <c r="D277" t="s">
        <v>43</v>
      </c>
      <c r="E277" t="s">
        <v>628</v>
      </c>
      <c r="F277" t="s">
        <v>45</v>
      </c>
      <c r="G277" t="s">
        <v>86</v>
      </c>
      <c r="H277" t="s">
        <v>10</v>
      </c>
      <c r="I277" s="4">
        <v>1</v>
      </c>
      <c r="J277" t="str">
        <f>INDEX(Bd_Lignes!$C:$C,MATCH(Tab_PF[[#This Row],[FAMILLESTAT_0002]],Bd_Lignes!$B:$B,0))</f>
        <v>OTS</v>
      </c>
      <c r="K277" t="str">
        <f>INDEX(Bd_RECONDITIONNEMENT!$F:$F,MATCH(Bd_PF!$C:$C,Bd_RECONDITIONNEMENT!$B:$B,0))</f>
        <v>Reconditionnement</v>
      </c>
    </row>
    <row r="278" spans="1:11" hidden="1" x14ac:dyDescent="0.2">
      <c r="A278">
        <v>102</v>
      </c>
      <c r="B278" s="3"/>
      <c r="C278" t="s">
        <v>627</v>
      </c>
      <c r="D278" t="s">
        <v>4317</v>
      </c>
      <c r="E278" t="s">
        <v>628</v>
      </c>
      <c r="F278" t="s">
        <v>45</v>
      </c>
      <c r="G278" t="s">
        <v>86</v>
      </c>
      <c r="H278" t="s">
        <v>10</v>
      </c>
      <c r="I278" s="4">
        <v>1</v>
      </c>
      <c r="J278" t="str">
        <f>INDEX(Bd_Lignes!$C:$C,MATCH(Tab_PF[[#This Row],[FAMILLESTAT_0002]],Bd_Lignes!$B:$B,0))</f>
        <v>OTS</v>
      </c>
      <c r="K278" t="str">
        <f>INDEX(Bd_RECONDITIONNEMENT!$F:$F,MATCH(Bd_PF!$C:$C,Bd_RECONDITIONNEMENT!$B:$B,0))</f>
        <v>Reconditionnement</v>
      </c>
    </row>
    <row r="279" spans="1:11" hidden="1" x14ac:dyDescent="0.2">
      <c r="A279">
        <v>102</v>
      </c>
      <c r="B279" s="3"/>
      <c r="C279" t="s">
        <v>629</v>
      </c>
      <c r="D279" t="s">
        <v>161</v>
      </c>
      <c r="E279" t="s">
        <v>630</v>
      </c>
      <c r="F279" t="s">
        <v>37</v>
      </c>
      <c r="G279" t="s">
        <v>86</v>
      </c>
      <c r="H279" t="s">
        <v>10</v>
      </c>
      <c r="I279" s="4">
        <v>1</v>
      </c>
      <c r="J279" t="str">
        <f>INDEX(Bd_Lignes!$C:$C,MATCH(Tab_PF[[#This Row],[FAMILLESTAT_0002]],Bd_Lignes!$B:$B,0))</f>
        <v>OTS</v>
      </c>
      <c r="K279" t="str">
        <f>INDEX(Bd_RECONDITIONNEMENT!$F:$F,MATCH(Bd_PF!$C:$C,Bd_RECONDITIONNEMENT!$B:$B,0))</f>
        <v>Produit pesé</v>
      </c>
    </row>
    <row r="280" spans="1:11" hidden="1" x14ac:dyDescent="0.2">
      <c r="A280">
        <v>102</v>
      </c>
      <c r="B280" s="3"/>
      <c r="C280" t="s">
        <v>631</v>
      </c>
      <c r="D280" t="s">
        <v>632</v>
      </c>
      <c r="E280" t="s">
        <v>633</v>
      </c>
      <c r="F280" t="s">
        <v>45</v>
      </c>
      <c r="G280" t="s">
        <v>86</v>
      </c>
      <c r="H280" t="s">
        <v>10</v>
      </c>
      <c r="I280" s="4">
        <v>1.25</v>
      </c>
      <c r="J280" t="str">
        <f>INDEX(Bd_Lignes!$C:$C,MATCH(Tab_PF[[#This Row],[FAMILLESTAT_0002]],Bd_Lignes!$B:$B,0))</f>
        <v>OTS</v>
      </c>
      <c r="K280" t="str">
        <f>INDEX(Bd_RECONDITIONNEMENT!$F:$F,MATCH(Bd_PF!$C:$C,Bd_RECONDITIONNEMENT!$B:$B,0))</f>
        <v>Produit pesé</v>
      </c>
    </row>
    <row r="281" spans="1:11" hidden="1" x14ac:dyDescent="0.2">
      <c r="A281">
        <v>102</v>
      </c>
      <c r="B281" s="3"/>
      <c r="C281" t="s">
        <v>634</v>
      </c>
      <c r="D281" t="s">
        <v>635</v>
      </c>
      <c r="E281" t="s">
        <v>636</v>
      </c>
      <c r="F281" t="s">
        <v>294</v>
      </c>
      <c r="G281" t="s">
        <v>86</v>
      </c>
      <c r="H281" t="s">
        <v>10</v>
      </c>
      <c r="I281" s="4">
        <v>0.75</v>
      </c>
      <c r="J281" t="str">
        <f>INDEX(Bd_Lignes!$C:$C,MATCH(Tab_PF[[#This Row],[FAMILLESTAT_0002]],Bd_Lignes!$B:$B,0))</f>
        <v>OTS</v>
      </c>
      <c r="K281" t="str">
        <f>INDEX(Bd_RECONDITIONNEMENT!$F:$F,MATCH(Bd_PF!$C:$C,Bd_RECONDITIONNEMENT!$B:$B,0))</f>
        <v>Produit pesé</v>
      </c>
    </row>
    <row r="282" spans="1:11" hidden="1" x14ac:dyDescent="0.2">
      <c r="A282">
        <v>102</v>
      </c>
      <c r="B282" s="3"/>
      <c r="C282" t="s">
        <v>637</v>
      </c>
      <c r="D282" t="s">
        <v>638</v>
      </c>
      <c r="E282" t="s">
        <v>639</v>
      </c>
      <c r="F282" t="s">
        <v>228</v>
      </c>
      <c r="G282" t="s">
        <v>86</v>
      </c>
      <c r="H282" t="s">
        <v>10</v>
      </c>
      <c r="I282" s="4">
        <v>1</v>
      </c>
      <c r="J282" t="str">
        <f>INDEX(Bd_Lignes!$C:$C,MATCH(Tab_PF[[#This Row],[FAMILLESTAT_0002]],Bd_Lignes!$B:$B,0))</f>
        <v>OTS</v>
      </c>
      <c r="K282" t="str">
        <f>INDEX(Bd_RECONDITIONNEMENT!$F:$F,MATCH(Bd_PF!$C:$C,Bd_RECONDITIONNEMENT!$B:$B,0))</f>
        <v>Produit pesé</v>
      </c>
    </row>
    <row r="283" spans="1:11" hidden="1" x14ac:dyDescent="0.2">
      <c r="A283">
        <v>102</v>
      </c>
      <c r="B283" s="3"/>
      <c r="C283" t="s">
        <v>640</v>
      </c>
      <c r="D283" t="s">
        <v>149</v>
      </c>
      <c r="E283" t="s">
        <v>641</v>
      </c>
      <c r="F283" t="s">
        <v>37</v>
      </c>
      <c r="G283" t="s">
        <v>86</v>
      </c>
      <c r="H283" t="s">
        <v>10</v>
      </c>
      <c r="I283" s="4">
        <v>0.8</v>
      </c>
      <c r="J283" t="str">
        <f>INDEX(Bd_Lignes!$C:$C,MATCH(Tab_PF[[#This Row],[FAMILLESTAT_0002]],Bd_Lignes!$B:$B,0))</f>
        <v>OTS</v>
      </c>
      <c r="K283" t="str">
        <f>INDEX(Bd_RECONDITIONNEMENT!$F:$F,MATCH(Bd_PF!$C:$C,Bd_RECONDITIONNEMENT!$B:$B,0))</f>
        <v>Produit pesé</v>
      </c>
    </row>
    <row r="284" spans="1:11" hidden="1" x14ac:dyDescent="0.2">
      <c r="A284">
        <v>102</v>
      </c>
      <c r="B284" s="3"/>
      <c r="C284" t="s">
        <v>642</v>
      </c>
      <c r="D284" t="s">
        <v>643</v>
      </c>
      <c r="E284" t="s">
        <v>644</v>
      </c>
      <c r="F284" t="s">
        <v>228</v>
      </c>
      <c r="G284" t="s">
        <v>86</v>
      </c>
      <c r="H284" t="s">
        <v>10</v>
      </c>
      <c r="I284" s="4">
        <v>1</v>
      </c>
      <c r="J284" t="str">
        <f>INDEX(Bd_Lignes!$C:$C,MATCH(Tab_PF[[#This Row],[FAMILLESTAT_0002]],Bd_Lignes!$B:$B,0))</f>
        <v>OTS</v>
      </c>
      <c r="K284" t="str">
        <f>INDEX(Bd_RECONDITIONNEMENT!$F:$F,MATCH(Bd_PF!$C:$C,Bd_RECONDITIONNEMENT!$B:$B,0))</f>
        <v>Produit pesé</v>
      </c>
    </row>
    <row r="285" spans="1:11" hidden="1" x14ac:dyDescent="0.2">
      <c r="A285">
        <v>102</v>
      </c>
      <c r="B285" s="3"/>
      <c r="C285" t="s">
        <v>645</v>
      </c>
      <c r="D285" t="s">
        <v>390</v>
      </c>
      <c r="E285" t="s">
        <v>646</v>
      </c>
      <c r="F285" t="s">
        <v>37</v>
      </c>
      <c r="G285" t="s">
        <v>86</v>
      </c>
      <c r="H285" t="s">
        <v>10</v>
      </c>
      <c r="I285" s="4">
        <v>0.75</v>
      </c>
      <c r="J285" t="str">
        <f>INDEX(Bd_Lignes!$C:$C,MATCH(Tab_PF[[#This Row],[FAMILLESTAT_0002]],Bd_Lignes!$B:$B,0))</f>
        <v>OTS</v>
      </c>
      <c r="K285" t="str">
        <f>INDEX(Bd_RECONDITIONNEMENT!$F:$F,MATCH(Bd_PF!$C:$C,Bd_RECONDITIONNEMENT!$B:$B,0))</f>
        <v>Produit pesé</v>
      </c>
    </row>
    <row r="286" spans="1:11" hidden="1" x14ac:dyDescent="0.2">
      <c r="A286">
        <v>102</v>
      </c>
      <c r="B286" s="3"/>
      <c r="C286" t="s">
        <v>647</v>
      </c>
      <c r="D286" t="s">
        <v>40</v>
      </c>
      <c r="E286" t="s">
        <v>648</v>
      </c>
      <c r="F286" t="s">
        <v>37</v>
      </c>
      <c r="G286" t="s">
        <v>86</v>
      </c>
      <c r="H286" t="s">
        <v>10</v>
      </c>
      <c r="I286" s="4">
        <v>0.75</v>
      </c>
      <c r="J286" t="str">
        <f>INDEX(Bd_Lignes!$C:$C,MATCH(Tab_PF[[#This Row],[FAMILLESTAT_0002]],Bd_Lignes!$B:$B,0))</f>
        <v>OTS</v>
      </c>
      <c r="K286" t="str">
        <f>INDEX(Bd_RECONDITIONNEMENT!$F:$F,MATCH(Bd_PF!$C:$C,Bd_RECONDITIONNEMENT!$B:$B,0))</f>
        <v>Produit pesé</v>
      </c>
    </row>
    <row r="287" spans="1:11" hidden="1" x14ac:dyDescent="0.2">
      <c r="A287">
        <v>102</v>
      </c>
      <c r="B287" s="3"/>
      <c r="C287" t="s">
        <v>649</v>
      </c>
      <c r="D287" t="s">
        <v>88</v>
      </c>
      <c r="E287" t="s">
        <v>650</v>
      </c>
      <c r="F287" t="s">
        <v>29</v>
      </c>
      <c r="G287" t="s">
        <v>224</v>
      </c>
      <c r="H287" t="s">
        <v>14</v>
      </c>
      <c r="I287" s="4">
        <v>1</v>
      </c>
      <c r="J287" t="str">
        <f>INDEX(Bd_Lignes!$C:$C,MATCH(Tab_PF[[#This Row],[FAMILLESTAT_0002]],Bd_Lignes!$B:$B,0))</f>
        <v>Tecse</v>
      </c>
      <c r="K287" t="str">
        <f>INDEX(Bd_RECONDITIONNEMENT!$F:$F,MATCH(Bd_PF!$C:$C,Bd_RECONDITIONNEMENT!$B:$B,0))</f>
        <v>Produit pesé</v>
      </c>
    </row>
    <row r="288" spans="1:11" hidden="1" x14ac:dyDescent="0.2">
      <c r="A288">
        <v>102</v>
      </c>
      <c r="B288" s="3"/>
      <c r="C288" t="s">
        <v>651</v>
      </c>
      <c r="D288" t="s">
        <v>652</v>
      </c>
      <c r="E288" t="s">
        <v>653</v>
      </c>
      <c r="F288" t="s">
        <v>37</v>
      </c>
      <c r="G288" t="s">
        <v>86</v>
      </c>
      <c r="H288" t="s">
        <v>10</v>
      </c>
      <c r="I288" s="4">
        <v>1</v>
      </c>
      <c r="J288" t="str">
        <f>INDEX(Bd_Lignes!$C:$C,MATCH(Tab_PF[[#This Row],[FAMILLESTAT_0002]],Bd_Lignes!$B:$B,0))</f>
        <v>OTS</v>
      </c>
      <c r="K288" t="str">
        <f>INDEX(Bd_RECONDITIONNEMENT!$F:$F,MATCH(Bd_PF!$C:$C,Bd_RECONDITIONNEMENT!$B:$B,0))</f>
        <v>Produit pesé</v>
      </c>
    </row>
    <row r="289" spans="1:11" hidden="1" x14ac:dyDescent="0.2">
      <c r="A289">
        <v>102</v>
      </c>
      <c r="B289" s="3"/>
      <c r="C289" t="s">
        <v>654</v>
      </c>
      <c r="D289" t="s">
        <v>655</v>
      </c>
      <c r="E289" t="s">
        <v>656</v>
      </c>
      <c r="F289" t="s">
        <v>37</v>
      </c>
      <c r="G289" t="s">
        <v>86</v>
      </c>
      <c r="H289" t="s">
        <v>10</v>
      </c>
      <c r="I289" s="4">
        <v>1.05</v>
      </c>
      <c r="J289" t="str">
        <f>INDEX(Bd_Lignes!$C:$C,MATCH(Tab_PF[[#This Row],[FAMILLESTAT_0002]],Bd_Lignes!$B:$B,0))</f>
        <v>OTS</v>
      </c>
      <c r="K289" t="str">
        <f>INDEX(Bd_RECONDITIONNEMENT!$F:$F,MATCH(Bd_PF!$C:$C,Bd_RECONDITIONNEMENT!$B:$B,0))</f>
        <v>Produit pesé</v>
      </c>
    </row>
    <row r="290" spans="1:11" hidden="1" x14ac:dyDescent="0.2">
      <c r="A290">
        <v>102</v>
      </c>
      <c r="B290" s="3"/>
      <c r="C290" t="s">
        <v>657</v>
      </c>
      <c r="D290" t="s">
        <v>658</v>
      </c>
      <c r="E290" t="s">
        <v>659</v>
      </c>
      <c r="F290" t="s">
        <v>37</v>
      </c>
      <c r="G290" t="s">
        <v>86</v>
      </c>
      <c r="H290" t="s">
        <v>10</v>
      </c>
      <c r="I290" s="4">
        <v>1.04</v>
      </c>
      <c r="J290" t="str">
        <f>INDEX(Bd_Lignes!$C:$C,MATCH(Tab_PF[[#This Row],[FAMILLESTAT_0002]],Bd_Lignes!$B:$B,0))</f>
        <v>OTS</v>
      </c>
      <c r="K290" t="str">
        <f>INDEX(Bd_RECONDITIONNEMENT!$F:$F,MATCH(Bd_PF!$C:$C,Bd_RECONDITIONNEMENT!$B:$B,0))</f>
        <v>Produit pesé</v>
      </c>
    </row>
    <row r="291" spans="1:11" hidden="1" x14ac:dyDescent="0.2">
      <c r="A291">
        <v>102</v>
      </c>
      <c r="B291" s="3"/>
      <c r="C291" t="s">
        <v>660</v>
      </c>
      <c r="D291" t="s">
        <v>143</v>
      </c>
      <c r="E291" t="s">
        <v>661</v>
      </c>
      <c r="F291" t="s">
        <v>45</v>
      </c>
      <c r="G291" t="s">
        <v>86</v>
      </c>
      <c r="H291" t="s">
        <v>10</v>
      </c>
      <c r="I291" s="4">
        <v>1</v>
      </c>
      <c r="J291" t="str">
        <f>INDEX(Bd_Lignes!$C:$C,MATCH(Tab_PF[[#This Row],[FAMILLESTAT_0002]],Bd_Lignes!$B:$B,0))</f>
        <v>OTS</v>
      </c>
      <c r="K291" t="str">
        <f>INDEX(Bd_RECONDITIONNEMENT!$F:$F,MATCH(Bd_PF!$C:$C,Bd_RECONDITIONNEMENT!$B:$B,0))</f>
        <v>Produit pesé</v>
      </c>
    </row>
    <row r="292" spans="1:11" hidden="1" x14ac:dyDescent="0.2">
      <c r="A292">
        <v>102</v>
      </c>
      <c r="B292" s="3"/>
      <c r="C292" t="s">
        <v>662</v>
      </c>
      <c r="D292" t="s">
        <v>83</v>
      </c>
      <c r="E292" t="s">
        <v>663</v>
      </c>
      <c r="F292" t="s">
        <v>85</v>
      </c>
      <c r="G292" t="s">
        <v>224</v>
      </c>
      <c r="H292" t="s">
        <v>14</v>
      </c>
      <c r="I292" s="4">
        <v>1</v>
      </c>
      <c r="J292" t="str">
        <f>INDEX(Bd_Lignes!$C:$C,MATCH(Tab_PF[[#This Row],[FAMILLESTAT_0002]],Bd_Lignes!$B:$B,0))</f>
        <v>Tecse</v>
      </c>
      <c r="K292" t="str">
        <f>INDEX(Bd_RECONDITIONNEMENT!$F:$F,MATCH(Bd_PF!$C:$C,Bd_RECONDITIONNEMENT!$B:$B,0))</f>
        <v>Produit pesé</v>
      </c>
    </row>
    <row r="293" spans="1:11" hidden="1" x14ac:dyDescent="0.2">
      <c r="A293">
        <v>102</v>
      </c>
      <c r="B293" s="3"/>
      <c r="C293" t="s">
        <v>664</v>
      </c>
      <c r="D293" t="s">
        <v>665</v>
      </c>
      <c r="E293" t="s">
        <v>666</v>
      </c>
      <c r="F293" t="s">
        <v>37</v>
      </c>
      <c r="G293" t="s">
        <v>86</v>
      </c>
      <c r="H293" t="s">
        <v>10</v>
      </c>
      <c r="I293" s="4">
        <v>1.04</v>
      </c>
      <c r="J293" t="str">
        <f>INDEX(Bd_Lignes!$C:$C,MATCH(Tab_PF[[#This Row],[FAMILLESTAT_0002]],Bd_Lignes!$B:$B,0))</f>
        <v>OTS</v>
      </c>
      <c r="K293" t="str">
        <f>INDEX(Bd_RECONDITIONNEMENT!$F:$F,MATCH(Bd_PF!$C:$C,Bd_RECONDITIONNEMENT!$B:$B,0))</f>
        <v>Produit pesé</v>
      </c>
    </row>
    <row r="294" spans="1:11" hidden="1" x14ac:dyDescent="0.2">
      <c r="A294">
        <v>102</v>
      </c>
      <c r="B294" s="3"/>
      <c r="C294" t="s">
        <v>667</v>
      </c>
      <c r="D294" t="s">
        <v>668</v>
      </c>
      <c r="E294" t="s">
        <v>669</v>
      </c>
      <c r="F294" t="s">
        <v>37</v>
      </c>
      <c r="G294" t="s">
        <v>86</v>
      </c>
      <c r="H294" t="s">
        <v>10</v>
      </c>
      <c r="I294" s="4">
        <v>0.94</v>
      </c>
      <c r="J294" t="str">
        <f>INDEX(Bd_Lignes!$C:$C,MATCH(Tab_PF[[#This Row],[FAMILLESTAT_0002]],Bd_Lignes!$B:$B,0))</f>
        <v>OTS</v>
      </c>
      <c r="K294" t="str">
        <f>INDEX(Bd_RECONDITIONNEMENT!$F:$F,MATCH(Bd_PF!$C:$C,Bd_RECONDITIONNEMENT!$B:$B,0))</f>
        <v>Produit pesé</v>
      </c>
    </row>
    <row r="295" spans="1:11" hidden="1" x14ac:dyDescent="0.2">
      <c r="A295">
        <v>102</v>
      </c>
      <c r="B295" s="3"/>
      <c r="C295" t="s">
        <v>670</v>
      </c>
      <c r="D295" t="s">
        <v>158</v>
      </c>
      <c r="E295" t="s">
        <v>671</v>
      </c>
      <c r="F295" t="s">
        <v>29</v>
      </c>
      <c r="G295" t="s">
        <v>224</v>
      </c>
      <c r="H295" t="s">
        <v>14</v>
      </c>
      <c r="I295" s="4">
        <v>1</v>
      </c>
      <c r="J295" t="str">
        <f>INDEX(Bd_Lignes!$C:$C,MATCH(Tab_PF[[#This Row],[FAMILLESTAT_0002]],Bd_Lignes!$B:$B,0))</f>
        <v>Tecse</v>
      </c>
      <c r="K295" t="str">
        <f>INDEX(Bd_RECONDITIONNEMENT!$F:$F,MATCH(Bd_PF!$C:$C,Bd_RECONDITIONNEMENT!$B:$B,0))</f>
        <v>Produit pesé</v>
      </c>
    </row>
    <row r="296" spans="1:11" hidden="1" x14ac:dyDescent="0.2">
      <c r="A296">
        <v>102</v>
      </c>
      <c r="B296" s="3"/>
      <c r="C296" t="s">
        <v>672</v>
      </c>
      <c r="D296" t="s">
        <v>35</v>
      </c>
      <c r="E296" t="s">
        <v>673</v>
      </c>
      <c r="F296" t="s">
        <v>37</v>
      </c>
      <c r="G296" t="s">
        <v>38</v>
      </c>
      <c r="H296" t="s">
        <v>6</v>
      </c>
      <c r="I296" s="4">
        <v>15</v>
      </c>
      <c r="J296" t="str">
        <f>INDEX(Bd_Lignes!$C:$C,MATCH(Tab_PF[[#This Row],[FAMILLESTAT_0002]],Bd_Lignes!$B:$B,0))</f>
        <v>Seau</v>
      </c>
      <c r="K296" t="str">
        <f>INDEX(Bd_RECONDITIONNEMENT!$F:$F,MATCH(Bd_PF!$C:$C,Bd_RECONDITIONNEMENT!$B:$B,0))</f>
        <v>Produit pesé</v>
      </c>
    </row>
    <row r="297" spans="1:11" hidden="1" x14ac:dyDescent="0.2">
      <c r="A297">
        <v>102</v>
      </c>
      <c r="B297" s="3"/>
      <c r="C297" t="s">
        <v>674</v>
      </c>
      <c r="D297" t="s">
        <v>35</v>
      </c>
      <c r="E297" t="s">
        <v>675</v>
      </c>
      <c r="F297" t="s">
        <v>37</v>
      </c>
      <c r="G297" t="s">
        <v>38</v>
      </c>
      <c r="H297" t="s">
        <v>6</v>
      </c>
      <c r="I297" s="4">
        <v>2</v>
      </c>
      <c r="J297" t="str">
        <f>INDEX(Bd_Lignes!$C:$C,MATCH(Tab_PF[[#This Row],[FAMILLESTAT_0002]],Bd_Lignes!$B:$B,0))</f>
        <v>Seau</v>
      </c>
      <c r="K297" t="str">
        <f>INDEX(Bd_RECONDITIONNEMENT!$F:$F,MATCH(Bd_PF!$C:$C,Bd_RECONDITIONNEMENT!$B:$B,0))</f>
        <v>Produit pesé</v>
      </c>
    </row>
    <row r="298" spans="1:11" hidden="1" x14ac:dyDescent="0.2">
      <c r="A298">
        <v>102</v>
      </c>
      <c r="B298" s="3"/>
      <c r="C298" t="s">
        <v>676</v>
      </c>
      <c r="D298" t="s">
        <v>677</v>
      </c>
      <c r="E298" t="s">
        <v>678</v>
      </c>
      <c r="F298" t="s">
        <v>37</v>
      </c>
      <c r="G298" t="s">
        <v>86</v>
      </c>
      <c r="H298" t="s">
        <v>10</v>
      </c>
      <c r="I298" s="4">
        <v>1</v>
      </c>
      <c r="J298" t="str">
        <f>INDEX(Bd_Lignes!$C:$C,MATCH(Tab_PF[[#This Row],[FAMILLESTAT_0002]],Bd_Lignes!$B:$B,0))</f>
        <v>OTS</v>
      </c>
      <c r="K298" t="str">
        <f>INDEX(Bd_RECONDITIONNEMENT!$F:$F,MATCH(Bd_PF!$C:$C,Bd_RECONDITIONNEMENT!$B:$B,0))</f>
        <v>Produit pesé</v>
      </c>
    </row>
    <row r="299" spans="1:11" hidden="1" x14ac:dyDescent="0.2">
      <c r="A299">
        <v>102</v>
      </c>
      <c r="B299" s="3"/>
      <c r="C299" t="s">
        <v>679</v>
      </c>
      <c r="D299" t="s">
        <v>286</v>
      </c>
      <c r="E299" t="s">
        <v>680</v>
      </c>
      <c r="F299" t="s">
        <v>37</v>
      </c>
      <c r="G299" t="s">
        <v>288</v>
      </c>
      <c r="H299" t="s">
        <v>2</v>
      </c>
      <c r="I299" s="4">
        <v>5</v>
      </c>
      <c r="J299" t="str">
        <f>INDEX(Bd_Lignes!$C:$C,MATCH(Tab_PF[[#This Row],[FAMILLESTAT_0002]],Bd_Lignes!$B:$B,0))</f>
        <v>Purée</v>
      </c>
      <c r="K299" t="str">
        <f>INDEX(Bd_RECONDITIONNEMENT!$F:$F,MATCH(Bd_PF!$C:$C,Bd_RECONDITIONNEMENT!$B:$B,0))</f>
        <v>Purée</v>
      </c>
    </row>
    <row r="300" spans="1:11" hidden="1" x14ac:dyDescent="0.2">
      <c r="A300">
        <v>102</v>
      </c>
      <c r="B300" s="3"/>
      <c r="C300" t="s">
        <v>679</v>
      </c>
      <c r="D300" t="s">
        <v>4259</v>
      </c>
      <c r="E300" t="s">
        <v>680</v>
      </c>
      <c r="F300" t="s">
        <v>37</v>
      </c>
      <c r="G300" t="s">
        <v>288</v>
      </c>
      <c r="H300" t="s">
        <v>2</v>
      </c>
      <c r="I300" s="4">
        <v>5</v>
      </c>
      <c r="J300" t="str">
        <f>INDEX(Bd_Lignes!$C:$C,MATCH(Tab_PF[[#This Row],[FAMILLESTAT_0002]],Bd_Lignes!$B:$B,0))</f>
        <v>Purée</v>
      </c>
      <c r="K300" t="str">
        <f>INDEX(Bd_RECONDITIONNEMENT!$F:$F,MATCH(Bd_PF!$C:$C,Bd_RECONDITIONNEMENT!$B:$B,0))</f>
        <v>Purée</v>
      </c>
    </row>
    <row r="301" spans="1:11" hidden="1" x14ac:dyDescent="0.2">
      <c r="A301">
        <v>102</v>
      </c>
      <c r="B301" s="3"/>
      <c r="C301" t="s">
        <v>679</v>
      </c>
      <c r="D301" t="s">
        <v>4261</v>
      </c>
      <c r="E301" t="s">
        <v>680</v>
      </c>
      <c r="F301" t="s">
        <v>37</v>
      </c>
      <c r="G301" t="s">
        <v>288</v>
      </c>
      <c r="H301" t="s">
        <v>2</v>
      </c>
      <c r="I301" s="4">
        <v>5</v>
      </c>
      <c r="J301" t="str">
        <f>INDEX(Bd_Lignes!$C:$C,MATCH(Tab_PF[[#This Row],[FAMILLESTAT_0002]],Bd_Lignes!$B:$B,0))</f>
        <v>Purée</v>
      </c>
      <c r="K301" t="str">
        <f>INDEX(Bd_RECONDITIONNEMENT!$F:$F,MATCH(Bd_PF!$C:$C,Bd_RECONDITIONNEMENT!$B:$B,0))</f>
        <v>Purée</v>
      </c>
    </row>
    <row r="302" spans="1:11" hidden="1" x14ac:dyDescent="0.2">
      <c r="A302">
        <v>102</v>
      </c>
      <c r="B302" s="3"/>
      <c r="C302" t="s">
        <v>679</v>
      </c>
      <c r="D302" t="s">
        <v>4259</v>
      </c>
      <c r="E302" t="s">
        <v>680</v>
      </c>
      <c r="F302" t="s">
        <v>37</v>
      </c>
      <c r="G302" t="s">
        <v>288</v>
      </c>
      <c r="H302" t="s">
        <v>2</v>
      </c>
      <c r="I302" s="4">
        <v>5</v>
      </c>
      <c r="J302" t="str">
        <f>INDEX(Bd_Lignes!$C:$C,MATCH(Tab_PF[[#This Row],[FAMILLESTAT_0002]],Bd_Lignes!$B:$B,0))</f>
        <v>Purée</v>
      </c>
      <c r="K302" t="str">
        <f>INDEX(Bd_RECONDITIONNEMENT!$F:$F,MATCH(Bd_PF!$C:$C,Bd_RECONDITIONNEMENT!$B:$B,0))</f>
        <v>Purée</v>
      </c>
    </row>
    <row r="303" spans="1:11" hidden="1" x14ac:dyDescent="0.2">
      <c r="A303">
        <v>102</v>
      </c>
      <c r="B303" s="3"/>
      <c r="C303" t="s">
        <v>679</v>
      </c>
      <c r="D303" t="s">
        <v>4261</v>
      </c>
      <c r="E303" t="s">
        <v>680</v>
      </c>
      <c r="F303" t="s">
        <v>37</v>
      </c>
      <c r="G303" t="s">
        <v>288</v>
      </c>
      <c r="H303" t="s">
        <v>2</v>
      </c>
      <c r="I303" s="4">
        <v>5</v>
      </c>
      <c r="J303" t="str">
        <f>INDEX(Bd_Lignes!$C:$C,MATCH(Tab_PF[[#This Row],[FAMILLESTAT_0002]],Bd_Lignes!$B:$B,0))</f>
        <v>Purée</v>
      </c>
      <c r="K303" t="str">
        <f>INDEX(Bd_RECONDITIONNEMENT!$F:$F,MATCH(Bd_PF!$C:$C,Bd_RECONDITIONNEMENT!$B:$B,0))</f>
        <v>Purée</v>
      </c>
    </row>
    <row r="304" spans="1:11" hidden="1" x14ac:dyDescent="0.2">
      <c r="A304">
        <v>102</v>
      </c>
      <c r="B304" s="3"/>
      <c r="C304" t="s">
        <v>679</v>
      </c>
      <c r="D304" t="s">
        <v>4259</v>
      </c>
      <c r="E304" t="s">
        <v>680</v>
      </c>
      <c r="F304" t="s">
        <v>37</v>
      </c>
      <c r="G304" t="s">
        <v>288</v>
      </c>
      <c r="H304" t="s">
        <v>2</v>
      </c>
      <c r="I304" s="4">
        <v>5</v>
      </c>
      <c r="J304" t="str">
        <f>INDEX(Bd_Lignes!$C:$C,MATCH(Tab_PF[[#This Row],[FAMILLESTAT_0002]],Bd_Lignes!$B:$B,0))</f>
        <v>Purée</v>
      </c>
      <c r="K304" t="str">
        <f>INDEX(Bd_RECONDITIONNEMENT!$F:$F,MATCH(Bd_PF!$C:$C,Bd_RECONDITIONNEMENT!$B:$B,0))</f>
        <v>Purée</v>
      </c>
    </row>
    <row r="305" spans="1:11" hidden="1" x14ac:dyDescent="0.2">
      <c r="A305">
        <v>102</v>
      </c>
      <c r="B305" s="3"/>
      <c r="C305" t="s">
        <v>679</v>
      </c>
      <c r="D305" t="s">
        <v>4487</v>
      </c>
      <c r="E305" t="s">
        <v>680</v>
      </c>
      <c r="F305" t="s">
        <v>37</v>
      </c>
      <c r="G305" t="s">
        <v>288</v>
      </c>
      <c r="H305" t="s">
        <v>2</v>
      </c>
      <c r="I305" s="4">
        <v>5</v>
      </c>
      <c r="J305" t="str">
        <f>INDEX(Bd_Lignes!$C:$C,MATCH(Tab_PF[[#This Row],[FAMILLESTAT_0002]],Bd_Lignes!$B:$B,0))</f>
        <v>Purée</v>
      </c>
      <c r="K305" t="str">
        <f>INDEX(Bd_RECONDITIONNEMENT!$F:$F,MATCH(Bd_PF!$C:$C,Bd_RECONDITIONNEMENT!$B:$B,0))</f>
        <v>Purée</v>
      </c>
    </row>
    <row r="306" spans="1:11" hidden="1" x14ac:dyDescent="0.2">
      <c r="A306">
        <v>102</v>
      </c>
      <c r="B306" s="3"/>
      <c r="C306" t="s">
        <v>681</v>
      </c>
      <c r="D306" t="s">
        <v>292</v>
      </c>
      <c r="E306" t="s">
        <v>682</v>
      </c>
      <c r="F306" t="s">
        <v>294</v>
      </c>
      <c r="G306" t="s">
        <v>288</v>
      </c>
      <c r="H306" t="s">
        <v>2</v>
      </c>
      <c r="I306" s="4">
        <v>5</v>
      </c>
      <c r="J306" t="str">
        <f>INDEX(Bd_Lignes!$C:$C,MATCH(Tab_PF[[#This Row],[FAMILLESTAT_0002]],Bd_Lignes!$B:$B,0))</f>
        <v>Purée</v>
      </c>
      <c r="K306" t="str">
        <f>INDEX(Bd_RECONDITIONNEMENT!$F:$F,MATCH(Bd_PF!$C:$C,Bd_RECONDITIONNEMENT!$B:$B,0))</f>
        <v>Purée</v>
      </c>
    </row>
    <row r="307" spans="1:11" hidden="1" x14ac:dyDescent="0.2">
      <c r="A307">
        <v>102</v>
      </c>
      <c r="B307" s="3"/>
      <c r="C307" t="s">
        <v>681</v>
      </c>
      <c r="D307" t="s">
        <v>4259</v>
      </c>
      <c r="E307" t="s">
        <v>682</v>
      </c>
      <c r="F307" t="s">
        <v>294</v>
      </c>
      <c r="G307" t="s">
        <v>288</v>
      </c>
      <c r="H307" t="s">
        <v>2</v>
      </c>
      <c r="I307" s="4">
        <v>5</v>
      </c>
      <c r="J307" t="str">
        <f>INDEX(Bd_Lignes!$C:$C,MATCH(Tab_PF[[#This Row],[FAMILLESTAT_0002]],Bd_Lignes!$B:$B,0))</f>
        <v>Purée</v>
      </c>
      <c r="K307" t="str">
        <f>INDEX(Bd_RECONDITIONNEMENT!$F:$F,MATCH(Bd_PF!$C:$C,Bd_RECONDITIONNEMENT!$B:$B,0))</f>
        <v>Purée</v>
      </c>
    </row>
    <row r="308" spans="1:11" hidden="1" x14ac:dyDescent="0.2">
      <c r="A308">
        <v>102</v>
      </c>
      <c r="B308" s="3"/>
      <c r="C308" t="s">
        <v>681</v>
      </c>
      <c r="D308" t="s">
        <v>4261</v>
      </c>
      <c r="E308" t="s">
        <v>682</v>
      </c>
      <c r="F308" t="s">
        <v>294</v>
      </c>
      <c r="G308" t="s">
        <v>288</v>
      </c>
      <c r="H308" t="s">
        <v>2</v>
      </c>
      <c r="I308" s="4">
        <v>5</v>
      </c>
      <c r="J308" t="str">
        <f>INDEX(Bd_Lignes!$C:$C,MATCH(Tab_PF[[#This Row],[FAMILLESTAT_0002]],Bd_Lignes!$B:$B,0))</f>
        <v>Purée</v>
      </c>
      <c r="K308" t="str">
        <f>INDEX(Bd_RECONDITIONNEMENT!$F:$F,MATCH(Bd_PF!$C:$C,Bd_RECONDITIONNEMENT!$B:$B,0))</f>
        <v>Purée</v>
      </c>
    </row>
    <row r="309" spans="1:11" hidden="1" x14ac:dyDescent="0.2">
      <c r="A309">
        <v>102</v>
      </c>
      <c r="B309" s="3"/>
      <c r="C309" t="s">
        <v>681</v>
      </c>
      <c r="D309" t="s">
        <v>4259</v>
      </c>
      <c r="E309" t="s">
        <v>682</v>
      </c>
      <c r="F309" t="s">
        <v>294</v>
      </c>
      <c r="G309" t="s">
        <v>288</v>
      </c>
      <c r="H309" t="s">
        <v>2</v>
      </c>
      <c r="I309" s="4">
        <v>5</v>
      </c>
      <c r="J309" t="str">
        <f>INDEX(Bd_Lignes!$C:$C,MATCH(Tab_PF[[#This Row],[FAMILLESTAT_0002]],Bd_Lignes!$B:$B,0))</f>
        <v>Purée</v>
      </c>
      <c r="K309" t="str">
        <f>INDEX(Bd_RECONDITIONNEMENT!$F:$F,MATCH(Bd_PF!$C:$C,Bd_RECONDITIONNEMENT!$B:$B,0))</f>
        <v>Purée</v>
      </c>
    </row>
    <row r="310" spans="1:11" hidden="1" x14ac:dyDescent="0.2">
      <c r="A310">
        <v>102</v>
      </c>
      <c r="B310" s="3"/>
      <c r="C310" t="s">
        <v>681</v>
      </c>
      <c r="D310" t="s">
        <v>4261</v>
      </c>
      <c r="E310" t="s">
        <v>682</v>
      </c>
      <c r="F310" t="s">
        <v>294</v>
      </c>
      <c r="G310" t="s">
        <v>288</v>
      </c>
      <c r="H310" t="s">
        <v>2</v>
      </c>
      <c r="I310" s="4">
        <v>5</v>
      </c>
      <c r="J310" t="str">
        <f>INDEX(Bd_Lignes!$C:$C,MATCH(Tab_PF[[#This Row],[FAMILLESTAT_0002]],Bd_Lignes!$B:$B,0))</f>
        <v>Purée</v>
      </c>
      <c r="K310" t="str">
        <f>INDEX(Bd_RECONDITIONNEMENT!$F:$F,MATCH(Bd_PF!$C:$C,Bd_RECONDITIONNEMENT!$B:$B,0))</f>
        <v>Purée</v>
      </c>
    </row>
    <row r="311" spans="1:11" hidden="1" x14ac:dyDescent="0.2">
      <c r="A311">
        <v>102</v>
      </c>
      <c r="B311" s="3"/>
      <c r="C311" t="s">
        <v>681</v>
      </c>
      <c r="D311" t="s">
        <v>4259</v>
      </c>
      <c r="E311" t="s">
        <v>682</v>
      </c>
      <c r="F311" t="s">
        <v>294</v>
      </c>
      <c r="G311" t="s">
        <v>288</v>
      </c>
      <c r="H311" t="s">
        <v>2</v>
      </c>
      <c r="I311" s="4">
        <v>5</v>
      </c>
      <c r="J311" t="str">
        <f>INDEX(Bd_Lignes!$C:$C,MATCH(Tab_PF[[#This Row],[FAMILLESTAT_0002]],Bd_Lignes!$B:$B,0))</f>
        <v>Purée</v>
      </c>
      <c r="K311" t="str">
        <f>INDEX(Bd_RECONDITIONNEMENT!$F:$F,MATCH(Bd_PF!$C:$C,Bd_RECONDITIONNEMENT!$B:$B,0))</f>
        <v>Purée</v>
      </c>
    </row>
    <row r="312" spans="1:11" hidden="1" x14ac:dyDescent="0.2">
      <c r="A312">
        <v>102</v>
      </c>
      <c r="B312" s="3"/>
      <c r="C312" t="s">
        <v>681</v>
      </c>
      <c r="D312" t="s">
        <v>4487</v>
      </c>
      <c r="E312" t="s">
        <v>682</v>
      </c>
      <c r="F312" t="s">
        <v>294</v>
      </c>
      <c r="G312" t="s">
        <v>288</v>
      </c>
      <c r="H312" t="s">
        <v>2</v>
      </c>
      <c r="I312" s="4">
        <v>5</v>
      </c>
      <c r="J312" t="str">
        <f>INDEX(Bd_Lignes!$C:$C,MATCH(Tab_PF[[#This Row],[FAMILLESTAT_0002]],Bd_Lignes!$B:$B,0))</f>
        <v>Purée</v>
      </c>
      <c r="K312" t="str">
        <f>INDEX(Bd_RECONDITIONNEMENT!$F:$F,MATCH(Bd_PF!$C:$C,Bd_RECONDITIONNEMENT!$B:$B,0))</f>
        <v>Purée</v>
      </c>
    </row>
    <row r="313" spans="1:11" hidden="1" x14ac:dyDescent="0.2">
      <c r="A313">
        <v>102</v>
      </c>
      <c r="B313" s="3"/>
      <c r="C313" t="s">
        <v>683</v>
      </c>
      <c r="D313" t="s">
        <v>684</v>
      </c>
      <c r="E313" t="s">
        <v>685</v>
      </c>
      <c r="F313" t="s">
        <v>85</v>
      </c>
      <c r="G313" t="s">
        <v>86</v>
      </c>
      <c r="H313" t="s">
        <v>10</v>
      </c>
      <c r="I313" s="4">
        <v>1</v>
      </c>
      <c r="J313" t="str">
        <f>INDEX(Bd_Lignes!$C:$C,MATCH(Tab_PF[[#This Row],[FAMILLESTAT_0002]],Bd_Lignes!$B:$B,0))</f>
        <v>OTS</v>
      </c>
      <c r="K313" t="str">
        <f>INDEX(Bd_RECONDITIONNEMENT!$F:$F,MATCH(Bd_PF!$C:$C,Bd_RECONDITIONNEMENT!$B:$B,0))</f>
        <v>Produit pesé</v>
      </c>
    </row>
    <row r="314" spans="1:11" hidden="1" x14ac:dyDescent="0.2">
      <c r="A314">
        <v>102</v>
      </c>
      <c r="B314" s="3"/>
      <c r="C314" t="s">
        <v>686</v>
      </c>
      <c r="D314" t="s">
        <v>684</v>
      </c>
      <c r="E314" t="s">
        <v>687</v>
      </c>
      <c r="F314" t="s">
        <v>85</v>
      </c>
      <c r="G314" t="s">
        <v>224</v>
      </c>
      <c r="H314" t="s">
        <v>14</v>
      </c>
      <c r="I314" s="4">
        <v>0.2</v>
      </c>
      <c r="J314" t="str">
        <f>INDEX(Bd_Lignes!$C:$C,MATCH(Tab_PF[[#This Row],[FAMILLESTAT_0002]],Bd_Lignes!$B:$B,0))</f>
        <v>Tecse</v>
      </c>
      <c r="K314" t="str">
        <f>INDEX(Bd_RECONDITIONNEMENT!$F:$F,MATCH(Bd_PF!$C:$C,Bd_RECONDITIONNEMENT!$B:$B,0))</f>
        <v>Produit pesé</v>
      </c>
    </row>
    <row r="315" spans="1:11" hidden="1" x14ac:dyDescent="0.2">
      <c r="A315">
        <v>102</v>
      </c>
      <c r="B315" s="3"/>
      <c r="C315" t="s">
        <v>688</v>
      </c>
      <c r="D315" t="s">
        <v>689</v>
      </c>
      <c r="E315" t="s">
        <v>690</v>
      </c>
      <c r="F315" t="s">
        <v>29</v>
      </c>
      <c r="G315" t="s">
        <v>38</v>
      </c>
      <c r="H315" t="s">
        <v>6</v>
      </c>
      <c r="I315" s="4">
        <v>3</v>
      </c>
      <c r="J315" t="str">
        <f>INDEX(Bd_Lignes!$C:$C,MATCH(Tab_PF[[#This Row],[FAMILLESTAT_0002]],Bd_Lignes!$B:$B,0))</f>
        <v>Seau</v>
      </c>
      <c r="K315" t="str">
        <f>INDEX(Bd_RECONDITIONNEMENT!$F:$F,MATCH(Bd_PF!$C:$C,Bd_RECONDITIONNEMENT!$B:$B,0))</f>
        <v>Produit pesé</v>
      </c>
    </row>
    <row r="316" spans="1:11" hidden="1" x14ac:dyDescent="0.2">
      <c r="A316">
        <v>102</v>
      </c>
      <c r="B316" s="3"/>
      <c r="C316" t="s">
        <v>691</v>
      </c>
      <c r="D316" t="s">
        <v>684</v>
      </c>
      <c r="E316" t="s">
        <v>692</v>
      </c>
      <c r="F316" t="s">
        <v>85</v>
      </c>
      <c r="G316" t="s">
        <v>38</v>
      </c>
      <c r="H316" t="s">
        <v>6</v>
      </c>
      <c r="I316" s="4">
        <v>3</v>
      </c>
      <c r="J316" t="str">
        <f>INDEX(Bd_Lignes!$C:$C,MATCH(Tab_PF[[#This Row],[FAMILLESTAT_0002]],Bd_Lignes!$B:$B,0))</f>
        <v>Seau</v>
      </c>
      <c r="K316" t="str">
        <f>INDEX(Bd_RECONDITIONNEMENT!$F:$F,MATCH(Bd_PF!$C:$C,Bd_RECONDITIONNEMENT!$B:$B,0))</f>
        <v>Produit pesé</v>
      </c>
    </row>
    <row r="317" spans="1:11" hidden="1" x14ac:dyDescent="0.2">
      <c r="A317">
        <v>102</v>
      </c>
      <c r="B317" s="3"/>
      <c r="C317" t="s">
        <v>693</v>
      </c>
      <c r="D317" t="s">
        <v>689</v>
      </c>
      <c r="E317" t="s">
        <v>694</v>
      </c>
      <c r="F317" t="s">
        <v>29</v>
      </c>
      <c r="G317" t="s">
        <v>86</v>
      </c>
      <c r="H317" t="s">
        <v>10</v>
      </c>
      <c r="I317" s="4">
        <v>1</v>
      </c>
      <c r="J317" t="str">
        <f>INDEX(Bd_Lignes!$C:$C,MATCH(Tab_PF[[#This Row],[FAMILLESTAT_0002]],Bd_Lignes!$B:$B,0))</f>
        <v>OTS</v>
      </c>
      <c r="K317" t="str">
        <f>INDEX(Bd_RECONDITIONNEMENT!$F:$F,MATCH(Bd_PF!$C:$C,Bd_RECONDITIONNEMENT!$B:$B,0))</f>
        <v>Produit pesé</v>
      </c>
    </row>
    <row r="318" spans="1:11" hidden="1" x14ac:dyDescent="0.2">
      <c r="A318">
        <v>102</v>
      </c>
      <c r="B318" s="3"/>
      <c r="C318" t="s">
        <v>695</v>
      </c>
      <c r="D318" t="s">
        <v>689</v>
      </c>
      <c r="E318" t="s">
        <v>696</v>
      </c>
      <c r="F318" t="s">
        <v>29</v>
      </c>
      <c r="G318" t="s">
        <v>224</v>
      </c>
      <c r="H318" t="s">
        <v>14</v>
      </c>
      <c r="I318" s="4">
        <v>0.2</v>
      </c>
      <c r="J318" t="str">
        <f>INDEX(Bd_Lignes!$C:$C,MATCH(Tab_PF[[#This Row],[FAMILLESTAT_0002]],Bd_Lignes!$B:$B,0))</f>
        <v>Tecse</v>
      </c>
      <c r="K318" t="str">
        <f>INDEX(Bd_RECONDITIONNEMENT!$F:$F,MATCH(Bd_PF!$C:$C,Bd_RECONDITIONNEMENT!$B:$B,0))</f>
        <v>Produit pesé</v>
      </c>
    </row>
    <row r="319" spans="1:11" hidden="1" x14ac:dyDescent="0.2">
      <c r="A319">
        <v>102</v>
      </c>
      <c r="B319" s="3"/>
      <c r="C319" t="s">
        <v>2550</v>
      </c>
      <c r="D319" t="s">
        <v>4057</v>
      </c>
      <c r="E319" t="s">
        <v>4521</v>
      </c>
      <c r="F319" t="s">
        <v>212</v>
      </c>
      <c r="G319" t="s">
        <v>38</v>
      </c>
      <c r="H319" t="s">
        <v>6</v>
      </c>
      <c r="I319" s="4">
        <v>3</v>
      </c>
      <c r="J319" t="str">
        <f>INDEX(Bd_Lignes!$C:$C,MATCH(Tab_PF[[#This Row],[FAMILLESTAT_0002]],Bd_Lignes!$B:$B,0))</f>
        <v>Seau</v>
      </c>
      <c r="K319" t="str">
        <f>INDEX(Bd_RECONDITIONNEMENT!$F:$F,MATCH(Bd_PF!$C:$C,Bd_RECONDITIONNEMENT!$B:$B,0))</f>
        <v>Reconditionnement</v>
      </c>
    </row>
    <row r="320" spans="1:11" hidden="1" x14ac:dyDescent="0.2">
      <c r="A320">
        <v>102</v>
      </c>
      <c r="B320" s="3"/>
      <c r="C320" t="s">
        <v>4522</v>
      </c>
      <c r="D320" t="s">
        <v>4259</v>
      </c>
      <c r="E320" t="s">
        <v>4523</v>
      </c>
      <c r="F320" t="s">
        <v>37</v>
      </c>
      <c r="G320" t="s">
        <v>288</v>
      </c>
      <c r="H320" t="s">
        <v>2</v>
      </c>
      <c r="I320" s="4">
        <v>5</v>
      </c>
      <c r="J320" t="str">
        <f>INDEX(Bd_Lignes!$C:$C,MATCH(Tab_PF[[#This Row],[FAMILLESTAT_0002]],Bd_Lignes!$B:$B,0))</f>
        <v>Purée</v>
      </c>
      <c r="K320" t="str">
        <f>INDEX(Bd_RECONDITIONNEMENT!$F:$F,MATCH(Bd_PF!$C:$C,Bd_RECONDITIONNEMENT!$B:$B,0))</f>
        <v>Purée</v>
      </c>
    </row>
    <row r="321" spans="1:11" hidden="1" x14ac:dyDescent="0.2">
      <c r="A321">
        <v>102</v>
      </c>
      <c r="B321" s="3"/>
      <c r="C321" t="s">
        <v>4522</v>
      </c>
      <c r="D321" t="s">
        <v>4261</v>
      </c>
      <c r="E321" t="s">
        <v>4523</v>
      </c>
      <c r="F321" t="s">
        <v>37</v>
      </c>
      <c r="G321" t="s">
        <v>288</v>
      </c>
      <c r="H321" t="s">
        <v>2</v>
      </c>
      <c r="I321" s="4">
        <v>5</v>
      </c>
      <c r="J321" t="str">
        <f>INDEX(Bd_Lignes!$C:$C,MATCH(Tab_PF[[#This Row],[FAMILLESTAT_0002]],Bd_Lignes!$B:$B,0))</f>
        <v>Purée</v>
      </c>
      <c r="K321" t="str">
        <f>INDEX(Bd_RECONDITIONNEMENT!$F:$F,MATCH(Bd_PF!$C:$C,Bd_RECONDITIONNEMENT!$B:$B,0))</f>
        <v>Purée</v>
      </c>
    </row>
    <row r="322" spans="1:11" hidden="1" x14ac:dyDescent="0.2">
      <c r="A322">
        <v>102</v>
      </c>
      <c r="B322" s="3"/>
      <c r="C322" t="s">
        <v>4522</v>
      </c>
      <c r="D322" t="s">
        <v>4259</v>
      </c>
      <c r="E322" t="s">
        <v>4523</v>
      </c>
      <c r="F322" t="s">
        <v>37</v>
      </c>
      <c r="G322" t="s">
        <v>288</v>
      </c>
      <c r="H322" t="s">
        <v>2</v>
      </c>
      <c r="I322" s="4">
        <v>5</v>
      </c>
      <c r="J322" t="str">
        <f>INDEX(Bd_Lignes!$C:$C,MATCH(Tab_PF[[#This Row],[FAMILLESTAT_0002]],Bd_Lignes!$B:$B,0))</f>
        <v>Purée</v>
      </c>
      <c r="K322" t="str">
        <f>INDEX(Bd_RECONDITIONNEMENT!$F:$F,MATCH(Bd_PF!$C:$C,Bd_RECONDITIONNEMENT!$B:$B,0))</f>
        <v>Purée</v>
      </c>
    </row>
    <row r="323" spans="1:11" hidden="1" x14ac:dyDescent="0.2">
      <c r="A323">
        <v>102</v>
      </c>
      <c r="B323" s="3"/>
      <c r="C323" t="s">
        <v>4522</v>
      </c>
      <c r="D323" t="s">
        <v>4487</v>
      </c>
      <c r="E323" t="s">
        <v>4523</v>
      </c>
      <c r="F323" t="s">
        <v>37</v>
      </c>
      <c r="G323" t="s">
        <v>288</v>
      </c>
      <c r="H323" t="s">
        <v>2</v>
      </c>
      <c r="I323" s="4">
        <v>5</v>
      </c>
      <c r="J323" t="str">
        <f>INDEX(Bd_Lignes!$C:$C,MATCH(Tab_PF[[#This Row],[FAMILLESTAT_0002]],Bd_Lignes!$B:$B,0))</f>
        <v>Purée</v>
      </c>
      <c r="K323" t="str">
        <f>INDEX(Bd_RECONDITIONNEMENT!$F:$F,MATCH(Bd_PF!$C:$C,Bd_RECONDITIONNEMENT!$B:$B,0))</f>
        <v>Purée</v>
      </c>
    </row>
    <row r="324" spans="1:11" hidden="1" x14ac:dyDescent="0.2">
      <c r="A324">
        <v>102</v>
      </c>
      <c r="B324" s="3"/>
      <c r="C324" t="s">
        <v>697</v>
      </c>
      <c r="D324" t="s">
        <v>440</v>
      </c>
      <c r="E324" t="s">
        <v>698</v>
      </c>
      <c r="F324" t="s">
        <v>85</v>
      </c>
      <c r="G324" t="s">
        <v>224</v>
      </c>
      <c r="H324" t="s">
        <v>14</v>
      </c>
      <c r="I324" s="4">
        <v>1</v>
      </c>
      <c r="J324" t="str">
        <f>INDEX(Bd_Lignes!$C:$C,MATCH(Tab_PF[[#This Row],[FAMILLESTAT_0002]],Bd_Lignes!$B:$B,0))</f>
        <v>Tecse</v>
      </c>
      <c r="K324" t="str">
        <f>INDEX(Bd_RECONDITIONNEMENT!$F:$F,MATCH(Bd_PF!$C:$C,Bd_RECONDITIONNEMENT!$B:$B,0))</f>
        <v>Produit pesé</v>
      </c>
    </row>
    <row r="325" spans="1:11" hidden="1" x14ac:dyDescent="0.2">
      <c r="A325">
        <v>102</v>
      </c>
      <c r="B325" s="3"/>
      <c r="C325" t="s">
        <v>699</v>
      </c>
      <c r="D325" t="s">
        <v>424</v>
      </c>
      <c r="E325" t="s">
        <v>700</v>
      </c>
      <c r="F325" t="s">
        <v>85</v>
      </c>
      <c r="G325" t="s">
        <v>224</v>
      </c>
      <c r="H325" t="s">
        <v>14</v>
      </c>
      <c r="I325" s="4">
        <v>1</v>
      </c>
      <c r="J325" t="str">
        <f>INDEX(Bd_Lignes!$C:$C,MATCH(Tab_PF[[#This Row],[FAMILLESTAT_0002]],Bd_Lignes!$B:$B,0))</f>
        <v>Tecse</v>
      </c>
      <c r="K325" t="str">
        <f>INDEX(Bd_RECONDITIONNEMENT!$F:$F,MATCH(Bd_PF!$C:$C,Bd_RECONDITIONNEMENT!$B:$B,0))</f>
        <v>Produit pesé</v>
      </c>
    </row>
    <row r="326" spans="1:11" hidden="1" x14ac:dyDescent="0.2">
      <c r="A326">
        <v>102</v>
      </c>
      <c r="B326" s="3"/>
      <c r="C326" t="s">
        <v>701</v>
      </c>
      <c r="D326" t="s">
        <v>94</v>
      </c>
      <c r="E326" t="s">
        <v>702</v>
      </c>
      <c r="F326" t="s">
        <v>85</v>
      </c>
      <c r="G326" t="s">
        <v>224</v>
      </c>
      <c r="H326" t="s">
        <v>14</v>
      </c>
      <c r="I326" s="4">
        <v>1</v>
      </c>
      <c r="J326" t="str">
        <f>INDEX(Bd_Lignes!$C:$C,MATCH(Tab_PF[[#This Row],[FAMILLESTAT_0002]],Bd_Lignes!$B:$B,0))</f>
        <v>Tecse</v>
      </c>
      <c r="K326" t="str">
        <f>INDEX(Bd_RECONDITIONNEMENT!$F:$F,MATCH(Bd_PF!$C:$C,Bd_RECONDITIONNEMENT!$B:$B,0))</f>
        <v>Produit pesé</v>
      </c>
    </row>
    <row r="327" spans="1:11" hidden="1" x14ac:dyDescent="0.2">
      <c r="A327">
        <v>102</v>
      </c>
      <c r="B327" s="3"/>
      <c r="C327" t="s">
        <v>703</v>
      </c>
      <c r="D327" t="s">
        <v>155</v>
      </c>
      <c r="E327" t="s">
        <v>704</v>
      </c>
      <c r="F327" t="s">
        <v>85</v>
      </c>
      <c r="G327" t="s">
        <v>224</v>
      </c>
      <c r="H327" t="s">
        <v>14</v>
      </c>
      <c r="I327" s="4">
        <v>1</v>
      </c>
      <c r="J327" t="str">
        <f>INDEX(Bd_Lignes!$C:$C,MATCH(Tab_PF[[#This Row],[FAMILLESTAT_0002]],Bd_Lignes!$B:$B,0))</f>
        <v>Tecse</v>
      </c>
      <c r="K327" t="str">
        <f>INDEX(Bd_RECONDITIONNEMENT!$F:$F,MATCH(Bd_PF!$C:$C,Bd_RECONDITIONNEMENT!$B:$B,0))</f>
        <v>Produit pesé</v>
      </c>
    </row>
    <row r="328" spans="1:11" hidden="1" x14ac:dyDescent="0.2">
      <c r="A328">
        <v>102</v>
      </c>
      <c r="B328" s="3"/>
      <c r="C328" t="s">
        <v>705</v>
      </c>
      <c r="D328" t="s">
        <v>706</v>
      </c>
      <c r="E328" t="s">
        <v>707</v>
      </c>
      <c r="F328" t="s">
        <v>304</v>
      </c>
      <c r="G328" t="s">
        <v>86</v>
      </c>
      <c r="H328" t="s">
        <v>10</v>
      </c>
      <c r="I328" s="4">
        <v>0.3</v>
      </c>
      <c r="J328" t="str">
        <f>INDEX(Bd_Lignes!$C:$C,MATCH(Tab_PF[[#This Row],[FAMILLESTAT_0002]],Bd_Lignes!$B:$B,0))</f>
        <v>OTS</v>
      </c>
      <c r="K328" t="str">
        <f>INDEX(Bd_RECONDITIONNEMENT!$F:$F,MATCH(Bd_PF!$C:$C,Bd_RECONDITIONNEMENT!$B:$B,0))</f>
        <v>Produit pesé</v>
      </c>
    </row>
    <row r="329" spans="1:11" hidden="1" x14ac:dyDescent="0.2">
      <c r="A329">
        <v>102</v>
      </c>
      <c r="B329" s="3"/>
      <c r="C329" t="s">
        <v>708</v>
      </c>
      <c r="D329" t="s">
        <v>709</v>
      </c>
      <c r="E329" t="s">
        <v>710</v>
      </c>
      <c r="F329" t="s">
        <v>304</v>
      </c>
      <c r="G329" t="s">
        <v>86</v>
      </c>
      <c r="H329" t="s">
        <v>10</v>
      </c>
      <c r="I329" s="4">
        <v>0.5</v>
      </c>
      <c r="J329" t="str">
        <f>INDEX(Bd_Lignes!$C:$C,MATCH(Tab_PF[[#This Row],[FAMILLESTAT_0002]],Bd_Lignes!$B:$B,0))</f>
        <v>OTS</v>
      </c>
      <c r="K329" t="str">
        <f>INDEX(Bd_RECONDITIONNEMENT!$F:$F,MATCH(Bd_PF!$C:$C,Bd_RECONDITIONNEMENT!$B:$B,0))</f>
        <v>Produit pesé</v>
      </c>
    </row>
    <row r="330" spans="1:11" hidden="1" x14ac:dyDescent="0.2">
      <c r="A330">
        <v>102</v>
      </c>
      <c r="B330" s="3"/>
      <c r="C330" t="s">
        <v>4524</v>
      </c>
      <c r="D330" t="s">
        <v>4323</v>
      </c>
      <c r="E330" t="s">
        <v>4525</v>
      </c>
      <c r="F330" t="s">
        <v>212</v>
      </c>
      <c r="G330" t="s">
        <v>305</v>
      </c>
      <c r="H330" t="s">
        <v>16</v>
      </c>
      <c r="I330" s="4">
        <v>1.2E-2</v>
      </c>
      <c r="J330" t="str">
        <f>INDEX(Bd_Lignes!$C:$C,MATCH(Tab_PF[[#This Row],[FAMILLESTAT_0002]],Bd_Lignes!$B:$B,0))</f>
        <v>Stick</v>
      </c>
      <c r="K330" t="str">
        <f>INDEX(Bd_RECONDITIONNEMENT!$F:$F,MATCH(Bd_PF!$C:$C,Bd_RECONDITIONNEMENT!$B:$B,0))</f>
        <v>Reconditionnement</v>
      </c>
    </row>
    <row r="331" spans="1:11" hidden="1" x14ac:dyDescent="0.2">
      <c r="A331">
        <v>102</v>
      </c>
      <c r="B331" s="3"/>
      <c r="C331" t="s">
        <v>711</v>
      </c>
      <c r="D331" t="s">
        <v>307</v>
      </c>
      <c r="E331" t="s">
        <v>712</v>
      </c>
      <c r="F331" t="s">
        <v>304</v>
      </c>
      <c r="G331" t="s">
        <v>305</v>
      </c>
      <c r="H331" t="s">
        <v>16</v>
      </c>
      <c r="I331" s="4">
        <v>8.9999999999999993E-3</v>
      </c>
      <c r="J331" t="str">
        <f>INDEX(Bd_Lignes!$C:$C,MATCH(Tab_PF[[#This Row],[FAMILLESTAT_0002]],Bd_Lignes!$B:$B,0))</f>
        <v>Stick</v>
      </c>
      <c r="K331" t="str">
        <f>INDEX(Bd_RECONDITIONNEMENT!$F:$F,MATCH(Bd_PF!$C:$C,Bd_RECONDITIONNEMENT!$B:$B,0))</f>
        <v>Produit pesé</v>
      </c>
    </row>
    <row r="332" spans="1:11" hidden="1" x14ac:dyDescent="0.2">
      <c r="A332">
        <v>102</v>
      </c>
      <c r="B332" s="3"/>
      <c r="C332" t="s">
        <v>4526</v>
      </c>
      <c r="D332" t="s">
        <v>4259</v>
      </c>
      <c r="E332" t="s">
        <v>4527</v>
      </c>
      <c r="F332" t="s">
        <v>37</v>
      </c>
      <c r="G332" t="s">
        <v>288</v>
      </c>
      <c r="H332" t="s">
        <v>2</v>
      </c>
      <c r="I332" s="4">
        <v>5</v>
      </c>
      <c r="J332" t="str">
        <f>INDEX(Bd_Lignes!$C:$C,MATCH(Tab_PF[[#This Row],[FAMILLESTAT_0002]],Bd_Lignes!$B:$B,0))</f>
        <v>Purée</v>
      </c>
      <c r="K332" t="str">
        <f>INDEX(Bd_RECONDITIONNEMENT!$F:$F,MATCH(Bd_PF!$C:$C,Bd_RECONDITIONNEMENT!$B:$B,0))</f>
        <v>Reconditionnement</v>
      </c>
    </row>
    <row r="333" spans="1:11" hidden="1" x14ac:dyDescent="0.2">
      <c r="A333">
        <v>102</v>
      </c>
      <c r="B333" s="3"/>
      <c r="C333" t="s">
        <v>4528</v>
      </c>
      <c r="D333" t="s">
        <v>4259</v>
      </c>
      <c r="E333" t="s">
        <v>4529</v>
      </c>
      <c r="F333" t="s">
        <v>37</v>
      </c>
      <c r="G333" t="s">
        <v>288</v>
      </c>
      <c r="H333" t="s">
        <v>2</v>
      </c>
      <c r="I333" s="4">
        <v>10</v>
      </c>
      <c r="J333" t="str">
        <f>INDEX(Bd_Lignes!$C:$C,MATCH(Tab_PF[[#This Row],[FAMILLESTAT_0002]],Bd_Lignes!$B:$B,0))</f>
        <v>Purée</v>
      </c>
      <c r="K333" t="str">
        <f>INDEX(Bd_RECONDITIONNEMENT!$F:$F,MATCH(Bd_PF!$C:$C,Bd_RECONDITIONNEMENT!$B:$B,0))</f>
        <v>Reconditionnement</v>
      </c>
    </row>
    <row r="334" spans="1:11" hidden="1" x14ac:dyDescent="0.2">
      <c r="A334">
        <v>102</v>
      </c>
      <c r="B334" s="3"/>
      <c r="C334" t="s">
        <v>713</v>
      </c>
      <c r="D334" t="s">
        <v>307</v>
      </c>
      <c r="E334" t="s">
        <v>714</v>
      </c>
      <c r="F334" t="s">
        <v>212</v>
      </c>
      <c r="G334" t="s">
        <v>86</v>
      </c>
      <c r="H334" t="s">
        <v>10</v>
      </c>
      <c r="I334" s="4">
        <v>0.24</v>
      </c>
      <c r="J334" t="str">
        <f>INDEX(Bd_Lignes!$C:$C,MATCH(Tab_PF[[#This Row],[FAMILLESTAT_0002]],Bd_Lignes!$B:$B,0))</f>
        <v>OTS</v>
      </c>
      <c r="K334" t="str">
        <f>INDEX(Bd_RECONDITIONNEMENT!$F:$F,MATCH(Bd_PF!$C:$C,Bd_RECONDITIONNEMENT!$B:$B,0))</f>
        <v>Produit pesé</v>
      </c>
    </row>
    <row r="335" spans="1:11" hidden="1" x14ac:dyDescent="0.2">
      <c r="A335">
        <v>102</v>
      </c>
      <c r="B335" s="3"/>
      <c r="C335" t="s">
        <v>715</v>
      </c>
      <c r="D335" t="s">
        <v>307</v>
      </c>
      <c r="E335" t="s">
        <v>716</v>
      </c>
      <c r="F335" t="s">
        <v>304</v>
      </c>
      <c r="G335" t="s">
        <v>305</v>
      </c>
      <c r="H335" t="s">
        <v>16</v>
      </c>
      <c r="I335" s="4">
        <v>3.0000000000000001E-3</v>
      </c>
      <c r="J335" t="str">
        <f>INDEX(Bd_Lignes!$C:$C,MATCH(Tab_PF[[#This Row],[FAMILLESTAT_0002]],Bd_Lignes!$B:$B,0))</f>
        <v>Stick</v>
      </c>
      <c r="K335" t="str">
        <f>INDEX(Bd_RECONDITIONNEMENT!$F:$F,MATCH(Bd_PF!$C:$C,Bd_RECONDITIONNEMENT!$B:$B,0))</f>
        <v>Produit pesé</v>
      </c>
    </row>
    <row r="336" spans="1:11" hidden="1" x14ac:dyDescent="0.2">
      <c r="A336">
        <v>102</v>
      </c>
      <c r="B336" s="3"/>
      <c r="C336" t="s">
        <v>717</v>
      </c>
      <c r="D336" t="s">
        <v>718</v>
      </c>
      <c r="E336" t="s">
        <v>719</v>
      </c>
      <c r="F336" t="s">
        <v>37</v>
      </c>
      <c r="G336" t="s">
        <v>51</v>
      </c>
      <c r="H336" t="s">
        <v>8</v>
      </c>
      <c r="I336" s="4">
        <v>0.6</v>
      </c>
      <c r="J336" t="str">
        <f>INDEX(Bd_Lignes!$C:$C,MATCH(Tab_PF[[#This Row],[FAMILLESTAT_0002]],Bd_Lignes!$B:$B,0))</f>
        <v>Boite plastique</v>
      </c>
      <c r="K336" t="str">
        <f>INDEX(Bd_RECONDITIONNEMENT!$F:$F,MATCH(Bd_PF!$C:$C,Bd_RECONDITIONNEMENT!$B:$B,0))</f>
        <v>Produit pesé</v>
      </c>
    </row>
    <row r="337" spans="1:11" hidden="1" x14ac:dyDescent="0.2">
      <c r="A337">
        <v>102</v>
      </c>
      <c r="B337" s="3"/>
      <c r="C337" t="s">
        <v>720</v>
      </c>
      <c r="D337" t="s">
        <v>721</v>
      </c>
      <c r="E337" t="s">
        <v>722</v>
      </c>
      <c r="F337" t="s">
        <v>37</v>
      </c>
      <c r="G337" t="s">
        <v>51</v>
      </c>
      <c r="H337" t="s">
        <v>8</v>
      </c>
      <c r="I337" s="4">
        <v>0.6</v>
      </c>
      <c r="J337" t="str">
        <f>INDEX(Bd_Lignes!$C:$C,MATCH(Tab_PF[[#This Row],[FAMILLESTAT_0002]],Bd_Lignes!$B:$B,0))</f>
        <v>Boite plastique</v>
      </c>
      <c r="K337" t="str">
        <f>INDEX(Bd_RECONDITIONNEMENT!$F:$F,MATCH(Bd_PF!$C:$C,Bd_RECONDITIONNEMENT!$B:$B,0))</f>
        <v>Produit pesé</v>
      </c>
    </row>
    <row r="338" spans="1:11" hidden="1" x14ac:dyDescent="0.2">
      <c r="A338">
        <v>102</v>
      </c>
      <c r="B338" s="3"/>
      <c r="C338" t="s">
        <v>723</v>
      </c>
      <c r="D338" t="s">
        <v>709</v>
      </c>
      <c r="E338" t="s">
        <v>724</v>
      </c>
      <c r="F338" t="s">
        <v>304</v>
      </c>
      <c r="G338" t="s">
        <v>224</v>
      </c>
      <c r="H338" t="s">
        <v>14</v>
      </c>
      <c r="I338" s="4">
        <v>1</v>
      </c>
      <c r="J338" t="str">
        <f>INDEX(Bd_Lignes!$C:$C,MATCH(Tab_PF[[#This Row],[FAMILLESTAT_0002]],Bd_Lignes!$B:$B,0))</f>
        <v>Tecse</v>
      </c>
      <c r="K338" t="str">
        <f>INDEX(Bd_RECONDITIONNEMENT!$F:$F,MATCH(Bd_PF!$C:$C,Bd_RECONDITIONNEMENT!$B:$B,0))</f>
        <v>Produit pesé</v>
      </c>
    </row>
    <row r="339" spans="1:11" hidden="1" x14ac:dyDescent="0.2">
      <c r="A339">
        <v>102</v>
      </c>
      <c r="B339" s="3"/>
      <c r="C339" t="s">
        <v>725</v>
      </c>
      <c r="D339" t="s">
        <v>726</v>
      </c>
      <c r="E339" t="s">
        <v>727</v>
      </c>
      <c r="F339" t="s">
        <v>45</v>
      </c>
      <c r="G339" t="s">
        <v>30</v>
      </c>
      <c r="H339" t="s">
        <v>4</v>
      </c>
      <c r="I339" s="4">
        <v>0.02</v>
      </c>
      <c r="J339" t="str">
        <f>INDEX(Bd_Lignes!$C:$C,MATCH(Tab_PF[[#This Row],[FAMILLESTAT_0002]],Bd_Lignes!$B:$B,0))</f>
        <v>Rovema</v>
      </c>
      <c r="K339" t="str">
        <f>INDEX(Bd_RECONDITIONNEMENT!$F:$F,MATCH(Bd_PF!$C:$C,Bd_RECONDITIONNEMENT!$B:$B,0))</f>
        <v>Produit pesé</v>
      </c>
    </row>
    <row r="340" spans="1:11" x14ac:dyDescent="0.2">
      <c r="A340">
        <v>102</v>
      </c>
      <c r="B340" s="3"/>
      <c r="C340" t="s">
        <v>4530</v>
      </c>
      <c r="D340" t="s">
        <v>4531</v>
      </c>
      <c r="E340" t="s">
        <v>4532</v>
      </c>
      <c r="F340" t="s">
        <v>37</v>
      </c>
      <c r="G340" t="s">
        <v>4515</v>
      </c>
      <c r="H340" t="s">
        <v>12</v>
      </c>
      <c r="I340" s="4">
        <v>0</v>
      </c>
      <c r="J340" t="str">
        <f>INDEX(Bd_Lignes!$C:$C,MATCH(Tab_PF[[#This Row],[FAMILLESTAT_0002]],Bd_Lignes!$B:$B,0))</f>
        <v>Pesée/mélange</v>
      </c>
      <c r="K340" t="str">
        <f>INDEX(Bd_RECONDITIONNEMENT!$F:$F,MATCH(Bd_PF!$C:$C,Bd_RECONDITIONNEMENT!$B:$B,0))</f>
        <v>Purée</v>
      </c>
    </row>
    <row r="341" spans="1:11" x14ac:dyDescent="0.2">
      <c r="A341">
        <v>102</v>
      </c>
      <c r="B341" s="3"/>
      <c r="C341" t="s">
        <v>4530</v>
      </c>
      <c r="D341" t="s">
        <v>4307</v>
      </c>
      <c r="E341" t="s">
        <v>4532</v>
      </c>
      <c r="F341" t="s">
        <v>37</v>
      </c>
      <c r="G341" t="s">
        <v>4515</v>
      </c>
      <c r="H341" t="s">
        <v>12</v>
      </c>
      <c r="I341" s="4">
        <v>0</v>
      </c>
      <c r="J341" t="str">
        <f>INDEX(Bd_Lignes!$C:$C,MATCH(Tab_PF[[#This Row],[FAMILLESTAT_0002]],Bd_Lignes!$B:$B,0))</f>
        <v>Pesée/mélange</v>
      </c>
      <c r="K341" t="str">
        <f>INDEX(Bd_RECONDITIONNEMENT!$F:$F,MATCH(Bd_PF!$C:$C,Bd_RECONDITIONNEMENT!$B:$B,0))</f>
        <v>Purée</v>
      </c>
    </row>
    <row r="342" spans="1:11" x14ac:dyDescent="0.2">
      <c r="A342">
        <v>102</v>
      </c>
      <c r="B342" s="3"/>
      <c r="C342" t="s">
        <v>4530</v>
      </c>
      <c r="D342" t="s">
        <v>4111</v>
      </c>
      <c r="E342" t="s">
        <v>4532</v>
      </c>
      <c r="F342" t="s">
        <v>37</v>
      </c>
      <c r="G342" t="s">
        <v>4515</v>
      </c>
      <c r="H342" t="s">
        <v>12</v>
      </c>
      <c r="I342" s="4">
        <v>0</v>
      </c>
      <c r="J342" t="str">
        <f>INDEX(Bd_Lignes!$C:$C,MATCH(Tab_PF[[#This Row],[FAMILLESTAT_0002]],Bd_Lignes!$B:$B,0))</f>
        <v>Pesée/mélange</v>
      </c>
      <c r="K342" t="str">
        <f>INDEX(Bd_RECONDITIONNEMENT!$F:$F,MATCH(Bd_PF!$C:$C,Bd_RECONDITIONNEMENT!$B:$B,0))</f>
        <v>Purée</v>
      </c>
    </row>
    <row r="343" spans="1:11" x14ac:dyDescent="0.2">
      <c r="A343">
        <v>102</v>
      </c>
      <c r="B343" s="3"/>
      <c r="C343" t="s">
        <v>4530</v>
      </c>
      <c r="D343" t="s">
        <v>4305</v>
      </c>
      <c r="E343" t="s">
        <v>4532</v>
      </c>
      <c r="F343" t="s">
        <v>37</v>
      </c>
      <c r="G343" t="s">
        <v>4515</v>
      </c>
      <c r="H343" t="s">
        <v>12</v>
      </c>
      <c r="I343" s="4">
        <v>0</v>
      </c>
      <c r="J343" t="str">
        <f>INDEX(Bd_Lignes!$C:$C,MATCH(Tab_PF[[#This Row],[FAMILLESTAT_0002]],Bd_Lignes!$B:$B,0))</f>
        <v>Pesée/mélange</v>
      </c>
      <c r="K343" t="str">
        <f>INDEX(Bd_RECONDITIONNEMENT!$F:$F,MATCH(Bd_PF!$C:$C,Bd_RECONDITIONNEMENT!$B:$B,0))</f>
        <v>Purée</v>
      </c>
    </row>
    <row r="344" spans="1:11" x14ac:dyDescent="0.2">
      <c r="A344">
        <v>102</v>
      </c>
      <c r="B344" s="3"/>
      <c r="C344" t="s">
        <v>4530</v>
      </c>
      <c r="D344" t="s">
        <v>4311</v>
      </c>
      <c r="E344" t="s">
        <v>4532</v>
      </c>
      <c r="F344" t="s">
        <v>37</v>
      </c>
      <c r="G344" t="s">
        <v>4515</v>
      </c>
      <c r="H344" t="s">
        <v>12</v>
      </c>
      <c r="I344" s="4">
        <v>0</v>
      </c>
      <c r="J344" t="str">
        <f>INDEX(Bd_Lignes!$C:$C,MATCH(Tab_PF[[#This Row],[FAMILLESTAT_0002]],Bd_Lignes!$B:$B,0))</f>
        <v>Pesée/mélange</v>
      </c>
      <c r="K344" t="str">
        <f>INDEX(Bd_RECONDITIONNEMENT!$F:$F,MATCH(Bd_PF!$C:$C,Bd_RECONDITIONNEMENT!$B:$B,0))</f>
        <v>Purée</v>
      </c>
    </row>
    <row r="345" spans="1:11" x14ac:dyDescent="0.2">
      <c r="A345">
        <v>102</v>
      </c>
      <c r="B345" s="3"/>
      <c r="C345" t="s">
        <v>4530</v>
      </c>
      <c r="D345" t="s">
        <v>4167</v>
      </c>
      <c r="E345" t="s">
        <v>4532</v>
      </c>
      <c r="F345" t="s">
        <v>37</v>
      </c>
      <c r="G345" t="s">
        <v>4515</v>
      </c>
      <c r="H345" t="s">
        <v>12</v>
      </c>
      <c r="I345" s="4">
        <v>0</v>
      </c>
      <c r="J345" t="str">
        <f>INDEX(Bd_Lignes!$C:$C,MATCH(Tab_PF[[#This Row],[FAMILLESTAT_0002]],Bd_Lignes!$B:$B,0))</f>
        <v>Pesée/mélange</v>
      </c>
      <c r="K345" t="str">
        <f>INDEX(Bd_RECONDITIONNEMENT!$F:$F,MATCH(Bd_PF!$C:$C,Bd_RECONDITIONNEMENT!$B:$B,0))</f>
        <v>Purée</v>
      </c>
    </row>
    <row r="346" spans="1:11" x14ac:dyDescent="0.2">
      <c r="A346">
        <v>102</v>
      </c>
      <c r="B346" s="3"/>
      <c r="C346" t="s">
        <v>4530</v>
      </c>
      <c r="D346" t="s">
        <v>4133</v>
      </c>
      <c r="E346" t="s">
        <v>4532</v>
      </c>
      <c r="F346" t="s">
        <v>37</v>
      </c>
      <c r="G346" t="s">
        <v>4515</v>
      </c>
      <c r="H346" t="s">
        <v>12</v>
      </c>
      <c r="I346" s="4">
        <v>0</v>
      </c>
      <c r="J346" t="str">
        <f>INDEX(Bd_Lignes!$C:$C,MATCH(Tab_PF[[#This Row],[FAMILLESTAT_0002]],Bd_Lignes!$B:$B,0))</f>
        <v>Pesée/mélange</v>
      </c>
      <c r="K346" t="str">
        <f>INDEX(Bd_RECONDITIONNEMENT!$F:$F,MATCH(Bd_PF!$C:$C,Bd_RECONDITIONNEMENT!$B:$B,0))</f>
        <v>Purée</v>
      </c>
    </row>
    <row r="347" spans="1:11" x14ac:dyDescent="0.2">
      <c r="A347">
        <v>102</v>
      </c>
      <c r="B347" s="3"/>
      <c r="C347" t="s">
        <v>2547</v>
      </c>
      <c r="D347" t="s">
        <v>4307</v>
      </c>
      <c r="E347" t="s">
        <v>4533</v>
      </c>
      <c r="F347" t="s">
        <v>37</v>
      </c>
      <c r="G347" t="s">
        <v>4515</v>
      </c>
      <c r="H347" t="s">
        <v>12</v>
      </c>
      <c r="I347" s="4">
        <v>0</v>
      </c>
      <c r="J347" t="str">
        <f>INDEX(Bd_Lignes!$C:$C,MATCH(Tab_PF[[#This Row],[FAMILLESTAT_0002]],Bd_Lignes!$B:$B,0))</f>
        <v>Pesée/mélange</v>
      </c>
      <c r="K347" t="str">
        <f>INDEX(Bd_RECONDITIONNEMENT!$F:$F,MATCH(Bd_PF!$C:$C,Bd_RECONDITIONNEMENT!$B:$B,0))</f>
        <v>Purée</v>
      </c>
    </row>
    <row r="348" spans="1:11" x14ac:dyDescent="0.2">
      <c r="A348">
        <v>102</v>
      </c>
      <c r="B348" s="3"/>
      <c r="C348" t="s">
        <v>2547</v>
      </c>
      <c r="D348" t="s">
        <v>4111</v>
      </c>
      <c r="E348" t="s">
        <v>4533</v>
      </c>
      <c r="F348" t="s">
        <v>37</v>
      </c>
      <c r="G348" t="s">
        <v>4515</v>
      </c>
      <c r="H348" t="s">
        <v>12</v>
      </c>
      <c r="I348" s="4">
        <v>0</v>
      </c>
      <c r="J348" t="str">
        <f>INDEX(Bd_Lignes!$C:$C,MATCH(Tab_PF[[#This Row],[FAMILLESTAT_0002]],Bd_Lignes!$B:$B,0))</f>
        <v>Pesée/mélange</v>
      </c>
      <c r="K348" t="str">
        <f>INDEX(Bd_RECONDITIONNEMENT!$F:$F,MATCH(Bd_PF!$C:$C,Bd_RECONDITIONNEMENT!$B:$B,0))</f>
        <v>Purée</v>
      </c>
    </row>
    <row r="349" spans="1:11" x14ac:dyDescent="0.2">
      <c r="A349">
        <v>102</v>
      </c>
      <c r="B349" s="3"/>
      <c r="C349" t="s">
        <v>2547</v>
      </c>
      <c r="D349" t="s">
        <v>4305</v>
      </c>
      <c r="E349" t="s">
        <v>4533</v>
      </c>
      <c r="F349" t="s">
        <v>37</v>
      </c>
      <c r="G349" t="s">
        <v>4515</v>
      </c>
      <c r="H349" t="s">
        <v>12</v>
      </c>
      <c r="I349" s="4">
        <v>0</v>
      </c>
      <c r="J349" t="str">
        <f>INDEX(Bd_Lignes!$C:$C,MATCH(Tab_PF[[#This Row],[FAMILLESTAT_0002]],Bd_Lignes!$B:$B,0))</f>
        <v>Pesée/mélange</v>
      </c>
      <c r="K349" t="str">
        <f>INDEX(Bd_RECONDITIONNEMENT!$F:$F,MATCH(Bd_PF!$C:$C,Bd_RECONDITIONNEMENT!$B:$B,0))</f>
        <v>Purée</v>
      </c>
    </row>
    <row r="350" spans="1:11" x14ac:dyDescent="0.2">
      <c r="A350">
        <v>102</v>
      </c>
      <c r="B350" s="3"/>
      <c r="C350" t="s">
        <v>2547</v>
      </c>
      <c r="D350" t="s">
        <v>4089</v>
      </c>
      <c r="E350" t="s">
        <v>4533</v>
      </c>
      <c r="F350" t="s">
        <v>37</v>
      </c>
      <c r="G350" t="s">
        <v>4515</v>
      </c>
      <c r="H350" t="s">
        <v>12</v>
      </c>
      <c r="I350" s="4">
        <v>0</v>
      </c>
      <c r="J350" t="str">
        <f>INDEX(Bd_Lignes!$C:$C,MATCH(Tab_PF[[#This Row],[FAMILLESTAT_0002]],Bd_Lignes!$B:$B,0))</f>
        <v>Pesée/mélange</v>
      </c>
      <c r="K350" t="str">
        <f>INDEX(Bd_RECONDITIONNEMENT!$F:$F,MATCH(Bd_PF!$C:$C,Bd_RECONDITIONNEMENT!$B:$B,0))</f>
        <v>Purée</v>
      </c>
    </row>
    <row r="351" spans="1:11" x14ac:dyDescent="0.2">
      <c r="A351">
        <v>102</v>
      </c>
      <c r="B351" s="3"/>
      <c r="C351" t="s">
        <v>2547</v>
      </c>
      <c r="D351" t="s">
        <v>4167</v>
      </c>
      <c r="E351" t="s">
        <v>4533</v>
      </c>
      <c r="F351" t="s">
        <v>37</v>
      </c>
      <c r="G351" t="s">
        <v>4515</v>
      </c>
      <c r="H351" t="s">
        <v>12</v>
      </c>
      <c r="I351" s="4">
        <v>0</v>
      </c>
      <c r="J351" t="str">
        <f>INDEX(Bd_Lignes!$C:$C,MATCH(Tab_PF[[#This Row],[FAMILLESTAT_0002]],Bd_Lignes!$B:$B,0))</f>
        <v>Pesée/mélange</v>
      </c>
      <c r="K351" t="str">
        <f>INDEX(Bd_RECONDITIONNEMENT!$F:$F,MATCH(Bd_PF!$C:$C,Bd_RECONDITIONNEMENT!$B:$B,0))</f>
        <v>Purée</v>
      </c>
    </row>
    <row r="352" spans="1:11" x14ac:dyDescent="0.2">
      <c r="A352">
        <v>102</v>
      </c>
      <c r="B352" s="3"/>
      <c r="C352" t="s">
        <v>2547</v>
      </c>
      <c r="D352" t="s">
        <v>4133</v>
      </c>
      <c r="E352" t="s">
        <v>4533</v>
      </c>
      <c r="F352" t="s">
        <v>37</v>
      </c>
      <c r="G352" t="s">
        <v>4515</v>
      </c>
      <c r="H352" t="s">
        <v>12</v>
      </c>
      <c r="I352" s="4">
        <v>0</v>
      </c>
      <c r="J352" t="str">
        <f>INDEX(Bd_Lignes!$C:$C,MATCH(Tab_PF[[#This Row],[FAMILLESTAT_0002]],Bd_Lignes!$B:$B,0))</f>
        <v>Pesée/mélange</v>
      </c>
      <c r="K352" t="str">
        <f>INDEX(Bd_RECONDITIONNEMENT!$F:$F,MATCH(Bd_PF!$C:$C,Bd_RECONDITIONNEMENT!$B:$B,0))</f>
        <v>Purée</v>
      </c>
    </row>
    <row r="353" spans="1:11" x14ac:dyDescent="0.2">
      <c r="A353">
        <v>102</v>
      </c>
      <c r="B353" s="3"/>
      <c r="C353" t="s">
        <v>2547</v>
      </c>
      <c r="D353" t="s">
        <v>4309</v>
      </c>
      <c r="E353" t="s">
        <v>4533</v>
      </c>
      <c r="F353" t="s">
        <v>37</v>
      </c>
      <c r="G353" t="s">
        <v>4515</v>
      </c>
      <c r="H353" t="s">
        <v>12</v>
      </c>
      <c r="I353" s="4">
        <v>0</v>
      </c>
      <c r="J353" t="str">
        <f>INDEX(Bd_Lignes!$C:$C,MATCH(Tab_PF[[#This Row],[FAMILLESTAT_0002]],Bd_Lignes!$B:$B,0))</f>
        <v>Pesée/mélange</v>
      </c>
      <c r="K353" t="str">
        <f>INDEX(Bd_RECONDITIONNEMENT!$F:$F,MATCH(Bd_PF!$C:$C,Bd_RECONDITIONNEMENT!$B:$B,0))</f>
        <v>Purée</v>
      </c>
    </row>
    <row r="354" spans="1:11" x14ac:dyDescent="0.2">
      <c r="A354">
        <v>102</v>
      </c>
      <c r="B354" s="3"/>
      <c r="C354" t="s">
        <v>2548</v>
      </c>
      <c r="D354" t="s">
        <v>4307</v>
      </c>
      <c r="E354" t="s">
        <v>4534</v>
      </c>
      <c r="F354" t="s">
        <v>37</v>
      </c>
      <c r="G354" t="s">
        <v>4515</v>
      </c>
      <c r="H354" t="s">
        <v>12</v>
      </c>
      <c r="I354" s="4">
        <v>0</v>
      </c>
      <c r="J354" t="str">
        <f>INDEX(Bd_Lignes!$C:$C,MATCH(Tab_PF[[#This Row],[FAMILLESTAT_0002]],Bd_Lignes!$B:$B,0))</f>
        <v>Pesée/mélange</v>
      </c>
      <c r="K354" t="str">
        <f>INDEX(Bd_RECONDITIONNEMENT!$F:$F,MATCH(Bd_PF!$C:$C,Bd_RECONDITIONNEMENT!$B:$B,0))</f>
        <v>Purée</v>
      </c>
    </row>
    <row r="355" spans="1:11" x14ac:dyDescent="0.2">
      <c r="A355">
        <v>102</v>
      </c>
      <c r="B355" s="3"/>
      <c r="C355" t="s">
        <v>2548</v>
      </c>
      <c r="D355" t="s">
        <v>4111</v>
      </c>
      <c r="E355" t="s">
        <v>4534</v>
      </c>
      <c r="F355" t="s">
        <v>37</v>
      </c>
      <c r="G355" t="s">
        <v>4515</v>
      </c>
      <c r="H355" t="s">
        <v>12</v>
      </c>
      <c r="I355" s="4">
        <v>0</v>
      </c>
      <c r="J355" t="str">
        <f>INDEX(Bd_Lignes!$C:$C,MATCH(Tab_PF[[#This Row],[FAMILLESTAT_0002]],Bd_Lignes!$B:$B,0))</f>
        <v>Pesée/mélange</v>
      </c>
      <c r="K355" t="str">
        <f>INDEX(Bd_RECONDITIONNEMENT!$F:$F,MATCH(Bd_PF!$C:$C,Bd_RECONDITIONNEMENT!$B:$B,0))</f>
        <v>Purée</v>
      </c>
    </row>
    <row r="356" spans="1:11" x14ac:dyDescent="0.2">
      <c r="A356">
        <v>102</v>
      </c>
      <c r="B356" s="3"/>
      <c r="C356" t="s">
        <v>2548</v>
      </c>
      <c r="D356" t="s">
        <v>4305</v>
      </c>
      <c r="E356" t="s">
        <v>4534</v>
      </c>
      <c r="F356" t="s">
        <v>37</v>
      </c>
      <c r="G356" t="s">
        <v>4515</v>
      </c>
      <c r="H356" t="s">
        <v>12</v>
      </c>
      <c r="I356" s="4">
        <v>0</v>
      </c>
      <c r="J356" t="str">
        <f>INDEX(Bd_Lignes!$C:$C,MATCH(Tab_PF[[#This Row],[FAMILLESTAT_0002]],Bd_Lignes!$B:$B,0))</f>
        <v>Pesée/mélange</v>
      </c>
      <c r="K356" t="str">
        <f>INDEX(Bd_RECONDITIONNEMENT!$F:$F,MATCH(Bd_PF!$C:$C,Bd_RECONDITIONNEMENT!$B:$B,0))</f>
        <v>Purée</v>
      </c>
    </row>
    <row r="357" spans="1:11" x14ac:dyDescent="0.2">
      <c r="A357">
        <v>102</v>
      </c>
      <c r="B357" s="3"/>
      <c r="C357" t="s">
        <v>2548</v>
      </c>
      <c r="D357" t="s">
        <v>4167</v>
      </c>
      <c r="E357" t="s">
        <v>4534</v>
      </c>
      <c r="F357" t="s">
        <v>37</v>
      </c>
      <c r="G357" t="s">
        <v>4515</v>
      </c>
      <c r="H357" t="s">
        <v>12</v>
      </c>
      <c r="I357" s="4">
        <v>0</v>
      </c>
      <c r="J357" t="str">
        <f>INDEX(Bd_Lignes!$C:$C,MATCH(Tab_PF[[#This Row],[FAMILLESTAT_0002]],Bd_Lignes!$B:$B,0))</f>
        <v>Pesée/mélange</v>
      </c>
      <c r="K357" t="str">
        <f>INDEX(Bd_RECONDITIONNEMENT!$F:$F,MATCH(Bd_PF!$C:$C,Bd_RECONDITIONNEMENT!$B:$B,0))</f>
        <v>Purée</v>
      </c>
    </row>
    <row r="358" spans="1:11" x14ac:dyDescent="0.2">
      <c r="A358">
        <v>102</v>
      </c>
      <c r="B358" s="3"/>
      <c r="C358" t="s">
        <v>2548</v>
      </c>
      <c r="D358" t="s">
        <v>4133</v>
      </c>
      <c r="E358" t="s">
        <v>4534</v>
      </c>
      <c r="F358" t="s">
        <v>37</v>
      </c>
      <c r="G358" t="s">
        <v>4515</v>
      </c>
      <c r="H358" t="s">
        <v>12</v>
      </c>
      <c r="I358" s="4">
        <v>0</v>
      </c>
      <c r="J358" t="str">
        <f>INDEX(Bd_Lignes!$C:$C,MATCH(Tab_PF[[#This Row],[FAMILLESTAT_0002]],Bd_Lignes!$B:$B,0))</f>
        <v>Pesée/mélange</v>
      </c>
      <c r="K358" t="str">
        <f>INDEX(Bd_RECONDITIONNEMENT!$F:$F,MATCH(Bd_PF!$C:$C,Bd_RECONDITIONNEMENT!$B:$B,0))</f>
        <v>Purée</v>
      </c>
    </row>
    <row r="359" spans="1:11" x14ac:dyDescent="0.2">
      <c r="A359">
        <v>102</v>
      </c>
      <c r="B359" s="3"/>
      <c r="C359" t="s">
        <v>2548</v>
      </c>
      <c r="D359" t="s">
        <v>4309</v>
      </c>
      <c r="E359" t="s">
        <v>4534</v>
      </c>
      <c r="F359" t="s">
        <v>37</v>
      </c>
      <c r="G359" t="s">
        <v>4515</v>
      </c>
      <c r="H359" t="s">
        <v>12</v>
      </c>
      <c r="I359" s="4">
        <v>0</v>
      </c>
      <c r="J359" t="str">
        <f>INDEX(Bd_Lignes!$C:$C,MATCH(Tab_PF[[#This Row],[FAMILLESTAT_0002]],Bd_Lignes!$B:$B,0))</f>
        <v>Pesée/mélange</v>
      </c>
      <c r="K359" t="str">
        <f>INDEX(Bd_RECONDITIONNEMENT!$F:$F,MATCH(Bd_PF!$C:$C,Bd_RECONDITIONNEMENT!$B:$B,0))</f>
        <v>Purée</v>
      </c>
    </row>
    <row r="360" spans="1:11" x14ac:dyDescent="0.2">
      <c r="A360">
        <v>102</v>
      </c>
      <c r="B360" s="3"/>
      <c r="C360" t="s">
        <v>2548</v>
      </c>
      <c r="D360" t="s">
        <v>4311</v>
      </c>
      <c r="E360" t="s">
        <v>4534</v>
      </c>
      <c r="F360" t="s">
        <v>37</v>
      </c>
      <c r="G360" t="s">
        <v>4515</v>
      </c>
      <c r="H360" t="s">
        <v>12</v>
      </c>
      <c r="I360" s="4">
        <v>0</v>
      </c>
      <c r="J360" t="str">
        <f>INDEX(Bd_Lignes!$C:$C,MATCH(Tab_PF[[#This Row],[FAMILLESTAT_0002]],Bd_Lignes!$B:$B,0))</f>
        <v>Pesée/mélange</v>
      </c>
      <c r="K360" t="str">
        <f>INDEX(Bd_RECONDITIONNEMENT!$F:$F,MATCH(Bd_PF!$C:$C,Bd_RECONDITIONNEMENT!$B:$B,0))</f>
        <v>Purée</v>
      </c>
    </row>
    <row r="361" spans="1:11" hidden="1" x14ac:dyDescent="0.2">
      <c r="A361">
        <v>102</v>
      </c>
      <c r="B361" s="3"/>
      <c r="C361" t="s">
        <v>728</v>
      </c>
      <c r="D361" t="s">
        <v>729</v>
      </c>
      <c r="E361" t="s">
        <v>730</v>
      </c>
      <c r="F361" t="s">
        <v>45</v>
      </c>
      <c r="G361" t="s">
        <v>38</v>
      </c>
      <c r="H361" t="s">
        <v>6</v>
      </c>
      <c r="I361" s="4">
        <v>10</v>
      </c>
      <c r="J361" t="str">
        <f>INDEX(Bd_Lignes!$C:$C,MATCH(Tab_PF[[#This Row],[FAMILLESTAT_0002]],Bd_Lignes!$B:$B,0))</f>
        <v>Seau</v>
      </c>
      <c r="K361" t="str">
        <f>INDEX(Bd_RECONDITIONNEMENT!$F:$F,MATCH(Bd_PF!$C:$C,Bd_RECONDITIONNEMENT!$B:$B,0))</f>
        <v>Produit pesé</v>
      </c>
    </row>
    <row r="362" spans="1:11" hidden="1" x14ac:dyDescent="0.2">
      <c r="A362">
        <v>102</v>
      </c>
      <c r="B362" s="3"/>
      <c r="C362" t="s">
        <v>731</v>
      </c>
      <c r="D362" t="s">
        <v>729</v>
      </c>
      <c r="E362" t="s">
        <v>732</v>
      </c>
      <c r="F362" t="s">
        <v>45</v>
      </c>
      <c r="G362" t="s">
        <v>86</v>
      </c>
      <c r="H362" t="s">
        <v>10</v>
      </c>
      <c r="I362" s="4">
        <v>0.84</v>
      </c>
      <c r="J362" t="str">
        <f>INDEX(Bd_Lignes!$C:$C,MATCH(Tab_PF[[#This Row],[FAMILLESTAT_0002]],Bd_Lignes!$B:$B,0))</f>
        <v>OTS</v>
      </c>
      <c r="K362" t="str">
        <f>INDEX(Bd_RECONDITIONNEMENT!$F:$F,MATCH(Bd_PF!$C:$C,Bd_RECONDITIONNEMENT!$B:$B,0))</f>
        <v>Produit pesé</v>
      </c>
    </row>
    <row r="363" spans="1:11" hidden="1" x14ac:dyDescent="0.2">
      <c r="A363">
        <v>102</v>
      </c>
      <c r="B363" s="3"/>
      <c r="C363" t="s">
        <v>733</v>
      </c>
      <c r="D363" t="s">
        <v>734</v>
      </c>
      <c r="E363" t="s">
        <v>735</v>
      </c>
      <c r="F363" t="s">
        <v>228</v>
      </c>
      <c r="G363" t="s">
        <v>86</v>
      </c>
      <c r="H363" t="s">
        <v>10</v>
      </c>
      <c r="I363" s="4">
        <v>0.8</v>
      </c>
      <c r="J363" t="str">
        <f>INDEX(Bd_Lignes!$C:$C,MATCH(Tab_PF[[#This Row],[FAMILLESTAT_0002]],Bd_Lignes!$B:$B,0))</f>
        <v>OTS</v>
      </c>
      <c r="K363" t="str">
        <f>INDEX(Bd_RECONDITIONNEMENT!$F:$F,MATCH(Bd_PF!$C:$C,Bd_RECONDITIONNEMENT!$B:$B,0))</f>
        <v>Produit pesé</v>
      </c>
    </row>
    <row r="364" spans="1:11" hidden="1" x14ac:dyDescent="0.2">
      <c r="A364">
        <v>102</v>
      </c>
      <c r="B364" s="3"/>
      <c r="C364" t="s">
        <v>736</v>
      </c>
      <c r="D364" t="s">
        <v>737</v>
      </c>
      <c r="E364" t="s">
        <v>738</v>
      </c>
      <c r="F364" t="s">
        <v>228</v>
      </c>
      <c r="G364" t="s">
        <v>86</v>
      </c>
      <c r="H364" t="s">
        <v>10</v>
      </c>
      <c r="I364" s="4">
        <v>0.8</v>
      </c>
      <c r="J364" t="str">
        <f>INDEX(Bd_Lignes!$C:$C,MATCH(Tab_PF[[#This Row],[FAMILLESTAT_0002]],Bd_Lignes!$B:$B,0))</f>
        <v>OTS</v>
      </c>
      <c r="K364" t="str">
        <f>INDEX(Bd_RECONDITIONNEMENT!$F:$F,MATCH(Bd_PF!$C:$C,Bd_RECONDITIONNEMENT!$B:$B,0))</f>
        <v>Produit pesé</v>
      </c>
    </row>
    <row r="365" spans="1:11" hidden="1" x14ac:dyDescent="0.2">
      <c r="A365">
        <v>102</v>
      </c>
      <c r="B365" s="3"/>
      <c r="C365" t="s">
        <v>739</v>
      </c>
      <c r="D365" t="s">
        <v>709</v>
      </c>
      <c r="E365" t="s">
        <v>740</v>
      </c>
      <c r="F365" t="s">
        <v>304</v>
      </c>
      <c r="G365" t="s">
        <v>224</v>
      </c>
      <c r="H365" t="s">
        <v>14</v>
      </c>
      <c r="I365" s="4">
        <v>1</v>
      </c>
      <c r="J365" t="str">
        <f>INDEX(Bd_Lignes!$C:$C,MATCH(Tab_PF[[#This Row],[FAMILLESTAT_0002]],Bd_Lignes!$B:$B,0))</f>
        <v>Tecse</v>
      </c>
      <c r="K365" t="str">
        <f>INDEX(Bd_RECONDITIONNEMENT!$F:$F,MATCH(Bd_PF!$C:$C,Bd_RECONDITIONNEMENT!$B:$B,0))</f>
        <v>Produit pesé</v>
      </c>
    </row>
    <row r="366" spans="1:11" hidden="1" x14ac:dyDescent="0.2">
      <c r="A366">
        <v>102</v>
      </c>
      <c r="B366" s="3"/>
      <c r="C366" t="s">
        <v>741</v>
      </c>
      <c r="D366" t="s">
        <v>742</v>
      </c>
      <c r="E366" t="s">
        <v>743</v>
      </c>
      <c r="F366" t="s">
        <v>228</v>
      </c>
      <c r="G366" t="s">
        <v>86</v>
      </c>
      <c r="H366" t="s">
        <v>10</v>
      </c>
      <c r="I366" s="4">
        <v>0.8</v>
      </c>
      <c r="J366" t="str">
        <f>INDEX(Bd_Lignes!$C:$C,MATCH(Tab_PF[[#This Row],[FAMILLESTAT_0002]],Bd_Lignes!$B:$B,0))</f>
        <v>OTS</v>
      </c>
      <c r="K366" t="str">
        <f>INDEX(Bd_RECONDITIONNEMENT!$F:$F,MATCH(Bd_PF!$C:$C,Bd_RECONDITIONNEMENT!$B:$B,0))</f>
        <v>Produit pesé</v>
      </c>
    </row>
    <row r="367" spans="1:11" hidden="1" x14ac:dyDescent="0.2">
      <c r="A367">
        <v>102</v>
      </c>
      <c r="B367" s="3"/>
      <c r="C367" t="s">
        <v>744</v>
      </c>
      <c r="D367" t="s">
        <v>745</v>
      </c>
      <c r="E367" t="s">
        <v>746</v>
      </c>
      <c r="F367" t="s">
        <v>45</v>
      </c>
      <c r="G367" t="s">
        <v>224</v>
      </c>
      <c r="H367" t="s">
        <v>14</v>
      </c>
      <c r="I367" s="4">
        <v>7.0000000000000007E-2</v>
      </c>
      <c r="J367" t="str">
        <f>INDEX(Bd_Lignes!$C:$C,MATCH(Tab_PF[[#This Row],[FAMILLESTAT_0002]],Bd_Lignes!$B:$B,0))</f>
        <v>Tecse</v>
      </c>
      <c r="K367" t="str">
        <f>INDEX(Bd_RECONDITIONNEMENT!$F:$F,MATCH(Bd_PF!$C:$C,Bd_RECONDITIONNEMENT!$B:$B,0))</f>
        <v>Produit pesé</v>
      </c>
    </row>
    <row r="368" spans="1:11" hidden="1" x14ac:dyDescent="0.2">
      <c r="A368">
        <v>102</v>
      </c>
      <c r="B368" s="3"/>
      <c r="C368" t="s">
        <v>747</v>
      </c>
      <c r="D368" t="s">
        <v>748</v>
      </c>
      <c r="E368" t="s">
        <v>749</v>
      </c>
      <c r="F368" t="s">
        <v>37</v>
      </c>
      <c r="G368" t="s">
        <v>224</v>
      </c>
      <c r="H368" t="s">
        <v>14</v>
      </c>
      <c r="I368" s="4">
        <v>7.0000000000000007E-2</v>
      </c>
      <c r="J368" t="str">
        <f>INDEX(Bd_Lignes!$C:$C,MATCH(Tab_PF[[#This Row],[FAMILLESTAT_0002]],Bd_Lignes!$B:$B,0))</f>
        <v>Tecse</v>
      </c>
      <c r="K368" t="str">
        <f>INDEX(Bd_RECONDITIONNEMENT!$F:$F,MATCH(Bd_PF!$C:$C,Bd_RECONDITIONNEMENT!$B:$B,0))</f>
        <v>Produit pesé</v>
      </c>
    </row>
    <row r="369" spans="1:11" hidden="1" x14ac:dyDescent="0.2">
      <c r="A369">
        <v>102</v>
      </c>
      <c r="B369" s="3"/>
      <c r="C369" t="s">
        <v>750</v>
      </c>
      <c r="D369" t="s">
        <v>751</v>
      </c>
      <c r="E369" t="s">
        <v>752</v>
      </c>
      <c r="F369" t="s">
        <v>37</v>
      </c>
      <c r="G369" t="s">
        <v>224</v>
      </c>
      <c r="H369" t="s">
        <v>14</v>
      </c>
      <c r="I369" s="4">
        <v>7.0000000000000007E-2</v>
      </c>
      <c r="J369" t="str">
        <f>INDEX(Bd_Lignes!$C:$C,MATCH(Tab_PF[[#This Row],[FAMILLESTAT_0002]],Bd_Lignes!$B:$B,0))</f>
        <v>Tecse</v>
      </c>
      <c r="K369" t="str">
        <f>INDEX(Bd_RECONDITIONNEMENT!$F:$F,MATCH(Bd_PF!$C:$C,Bd_RECONDITIONNEMENT!$B:$B,0))</f>
        <v>Produit pesé</v>
      </c>
    </row>
    <row r="370" spans="1:11" hidden="1" x14ac:dyDescent="0.2">
      <c r="A370">
        <v>102</v>
      </c>
      <c r="B370" s="3"/>
      <c r="C370" t="s">
        <v>753</v>
      </c>
      <c r="D370" t="s">
        <v>754</v>
      </c>
      <c r="E370" t="s">
        <v>755</v>
      </c>
      <c r="F370" t="s">
        <v>37</v>
      </c>
      <c r="G370" t="s">
        <v>224</v>
      </c>
      <c r="H370" t="s">
        <v>14</v>
      </c>
      <c r="I370" s="4">
        <v>7.0000000000000007E-2</v>
      </c>
      <c r="J370" t="str">
        <f>INDEX(Bd_Lignes!$C:$C,MATCH(Tab_PF[[#This Row],[FAMILLESTAT_0002]],Bd_Lignes!$B:$B,0))</f>
        <v>Tecse</v>
      </c>
      <c r="K370" t="str">
        <f>INDEX(Bd_RECONDITIONNEMENT!$F:$F,MATCH(Bd_PF!$C:$C,Bd_RECONDITIONNEMENT!$B:$B,0))</f>
        <v>Produit pesé</v>
      </c>
    </row>
    <row r="371" spans="1:11" hidden="1" x14ac:dyDescent="0.2">
      <c r="A371">
        <v>102</v>
      </c>
      <c r="B371" s="3"/>
      <c r="C371" t="s">
        <v>756</v>
      </c>
      <c r="D371" t="s">
        <v>757</v>
      </c>
      <c r="E371" t="s">
        <v>758</v>
      </c>
      <c r="F371" t="s">
        <v>219</v>
      </c>
      <c r="G371" t="s">
        <v>30</v>
      </c>
      <c r="H371" t="s">
        <v>4</v>
      </c>
      <c r="I371" s="4">
        <v>2.5000000000000001E-2</v>
      </c>
      <c r="J371" t="str">
        <f>INDEX(Bd_Lignes!$C:$C,MATCH(Tab_PF[[#This Row],[FAMILLESTAT_0002]],Bd_Lignes!$B:$B,0))</f>
        <v>Rovema</v>
      </c>
      <c r="K371" t="str">
        <f>INDEX(Bd_RECONDITIONNEMENT!$F:$F,MATCH(Bd_PF!$C:$C,Bd_RECONDITIONNEMENT!$B:$B,0))</f>
        <v>Produit pesé</v>
      </c>
    </row>
    <row r="372" spans="1:11" hidden="1" x14ac:dyDescent="0.2">
      <c r="A372">
        <v>102</v>
      </c>
      <c r="B372" s="3"/>
      <c r="C372" t="s">
        <v>759</v>
      </c>
      <c r="D372" t="s">
        <v>760</v>
      </c>
      <c r="E372" t="s">
        <v>761</v>
      </c>
      <c r="F372" t="s">
        <v>304</v>
      </c>
      <c r="G372" t="s">
        <v>86</v>
      </c>
      <c r="H372" t="s">
        <v>10</v>
      </c>
      <c r="I372" s="4">
        <v>0.5</v>
      </c>
      <c r="J372" t="str">
        <f>INDEX(Bd_Lignes!$C:$C,MATCH(Tab_PF[[#This Row],[FAMILLESTAT_0002]],Bd_Lignes!$B:$B,0))</f>
        <v>OTS</v>
      </c>
      <c r="K372" t="str">
        <f>INDEX(Bd_RECONDITIONNEMENT!$F:$F,MATCH(Bd_PF!$C:$C,Bd_RECONDITIONNEMENT!$B:$B,0))</f>
        <v>Reconditionnement</v>
      </c>
    </row>
    <row r="373" spans="1:11" hidden="1" x14ac:dyDescent="0.2">
      <c r="A373">
        <v>102</v>
      </c>
      <c r="B373" s="3"/>
      <c r="C373" t="s">
        <v>759</v>
      </c>
      <c r="D373" t="s">
        <v>4257</v>
      </c>
      <c r="E373" t="s">
        <v>761</v>
      </c>
      <c r="F373" t="s">
        <v>304</v>
      </c>
      <c r="G373" t="s">
        <v>86</v>
      </c>
      <c r="H373" t="s">
        <v>10</v>
      </c>
      <c r="I373" s="4">
        <v>0.5</v>
      </c>
      <c r="J373" t="str">
        <f>INDEX(Bd_Lignes!$C:$C,MATCH(Tab_PF[[#This Row],[FAMILLESTAT_0002]],Bd_Lignes!$B:$B,0))</f>
        <v>OTS</v>
      </c>
      <c r="K373" t="str">
        <f>INDEX(Bd_RECONDITIONNEMENT!$F:$F,MATCH(Bd_PF!$C:$C,Bd_RECONDITIONNEMENT!$B:$B,0))</f>
        <v>Reconditionnement</v>
      </c>
    </row>
    <row r="374" spans="1:11" hidden="1" x14ac:dyDescent="0.2">
      <c r="A374">
        <v>102</v>
      </c>
      <c r="B374" s="3"/>
      <c r="C374" t="s">
        <v>762</v>
      </c>
      <c r="D374" t="s">
        <v>763</v>
      </c>
      <c r="E374" t="s">
        <v>764</v>
      </c>
      <c r="F374" t="s">
        <v>85</v>
      </c>
      <c r="G374" t="s">
        <v>288</v>
      </c>
      <c r="H374" t="s">
        <v>14</v>
      </c>
      <c r="I374" s="4">
        <v>0.65</v>
      </c>
      <c r="J374" t="str">
        <f>INDEX(Bd_Lignes!$C:$C,MATCH(Tab_PF[[#This Row],[FAMILLESTAT_0002]],Bd_Lignes!$B:$B,0))</f>
        <v>Tecse</v>
      </c>
      <c r="K374" t="str">
        <f>INDEX(Bd_RECONDITIONNEMENT!$F:$F,MATCH(Bd_PF!$C:$C,Bd_RECONDITIONNEMENT!$B:$B,0))</f>
        <v>Produit pesé</v>
      </c>
    </row>
    <row r="375" spans="1:11" hidden="1" x14ac:dyDescent="0.2">
      <c r="A375">
        <v>102</v>
      </c>
      <c r="B375" s="3"/>
      <c r="C375" t="s">
        <v>765</v>
      </c>
      <c r="D375" t="s">
        <v>766</v>
      </c>
      <c r="E375" t="s">
        <v>767</v>
      </c>
      <c r="F375" t="s">
        <v>29</v>
      </c>
      <c r="G375" t="s">
        <v>288</v>
      </c>
      <c r="H375" t="s">
        <v>14</v>
      </c>
      <c r="I375" s="4">
        <v>0.65</v>
      </c>
      <c r="J375" t="str">
        <f>INDEX(Bd_Lignes!$C:$C,MATCH(Tab_PF[[#This Row],[FAMILLESTAT_0002]],Bd_Lignes!$B:$B,0))</f>
        <v>Tecse</v>
      </c>
      <c r="K375" t="str">
        <f>INDEX(Bd_RECONDITIONNEMENT!$F:$F,MATCH(Bd_PF!$C:$C,Bd_RECONDITIONNEMENT!$B:$B,0))</f>
        <v>Produit pesé</v>
      </c>
    </row>
    <row r="376" spans="1:11" hidden="1" x14ac:dyDescent="0.2">
      <c r="A376">
        <v>102</v>
      </c>
      <c r="B376" s="3"/>
      <c r="C376" t="s">
        <v>768</v>
      </c>
      <c r="D376" t="s">
        <v>769</v>
      </c>
      <c r="E376" t="s">
        <v>770</v>
      </c>
      <c r="F376" t="s">
        <v>85</v>
      </c>
      <c r="G376" t="s">
        <v>288</v>
      </c>
      <c r="H376" t="s">
        <v>14</v>
      </c>
      <c r="I376" s="4">
        <v>0.65</v>
      </c>
      <c r="J376" t="str">
        <f>INDEX(Bd_Lignes!$C:$C,MATCH(Tab_PF[[#This Row],[FAMILLESTAT_0002]],Bd_Lignes!$B:$B,0))</f>
        <v>Tecse</v>
      </c>
      <c r="K376" t="str">
        <f>INDEX(Bd_RECONDITIONNEMENT!$F:$F,MATCH(Bd_PF!$C:$C,Bd_RECONDITIONNEMENT!$B:$B,0))</f>
        <v>Produit pesé</v>
      </c>
    </row>
    <row r="377" spans="1:11" hidden="1" x14ac:dyDescent="0.2">
      <c r="A377">
        <v>102</v>
      </c>
      <c r="B377" s="3"/>
      <c r="C377" t="s">
        <v>771</v>
      </c>
      <c r="D377" t="s">
        <v>772</v>
      </c>
      <c r="E377" t="s">
        <v>773</v>
      </c>
      <c r="F377" t="s">
        <v>85</v>
      </c>
      <c r="G377" t="s">
        <v>288</v>
      </c>
      <c r="H377" t="s">
        <v>14</v>
      </c>
      <c r="I377" s="4">
        <v>0.65</v>
      </c>
      <c r="J377" t="str">
        <f>INDEX(Bd_Lignes!$C:$C,MATCH(Tab_PF[[#This Row],[FAMILLESTAT_0002]],Bd_Lignes!$B:$B,0))</f>
        <v>Tecse</v>
      </c>
      <c r="K377" t="str">
        <f>INDEX(Bd_RECONDITIONNEMENT!$F:$F,MATCH(Bd_PF!$C:$C,Bd_RECONDITIONNEMENT!$B:$B,0))</f>
        <v>Produit pesé</v>
      </c>
    </row>
    <row r="378" spans="1:11" hidden="1" x14ac:dyDescent="0.2">
      <c r="A378">
        <v>102</v>
      </c>
      <c r="B378" s="3"/>
      <c r="C378" t="s">
        <v>774</v>
      </c>
      <c r="D378" t="s">
        <v>775</v>
      </c>
      <c r="E378" t="s">
        <v>776</v>
      </c>
      <c r="F378" t="s">
        <v>219</v>
      </c>
      <c r="G378" t="s">
        <v>30</v>
      </c>
      <c r="H378" t="s">
        <v>4</v>
      </c>
      <c r="I378" s="4">
        <v>2.5000000000000001E-2</v>
      </c>
      <c r="J378" t="str">
        <f>INDEX(Bd_Lignes!$C:$C,MATCH(Tab_PF[[#This Row],[FAMILLESTAT_0002]],Bd_Lignes!$B:$B,0))</f>
        <v>Rovema</v>
      </c>
      <c r="K378" t="str">
        <f>INDEX(Bd_RECONDITIONNEMENT!$F:$F,MATCH(Bd_PF!$C:$C,Bd_RECONDITIONNEMENT!$B:$B,0))</f>
        <v>Produit pesé</v>
      </c>
    </row>
    <row r="379" spans="1:11" hidden="1" x14ac:dyDescent="0.2">
      <c r="A379">
        <v>102</v>
      </c>
      <c r="B379" s="3"/>
      <c r="C379" t="s">
        <v>777</v>
      </c>
      <c r="D379" t="s">
        <v>775</v>
      </c>
      <c r="E379" t="s">
        <v>778</v>
      </c>
      <c r="F379" t="s">
        <v>219</v>
      </c>
      <c r="G379" t="s">
        <v>30</v>
      </c>
      <c r="H379" t="s">
        <v>4</v>
      </c>
      <c r="I379" s="4">
        <v>2.5000000000000001E-2</v>
      </c>
      <c r="J379" t="str">
        <f>INDEX(Bd_Lignes!$C:$C,MATCH(Tab_PF[[#This Row],[FAMILLESTAT_0002]],Bd_Lignes!$B:$B,0))</f>
        <v>Rovema</v>
      </c>
      <c r="K379" t="str">
        <f>INDEX(Bd_RECONDITIONNEMENT!$F:$F,MATCH(Bd_PF!$C:$C,Bd_RECONDITIONNEMENT!$B:$B,0))</f>
        <v>Produit pesé</v>
      </c>
    </row>
    <row r="380" spans="1:11" hidden="1" x14ac:dyDescent="0.2">
      <c r="A380">
        <v>102</v>
      </c>
      <c r="B380" s="3"/>
      <c r="C380" t="s">
        <v>779</v>
      </c>
      <c r="D380" t="s">
        <v>780</v>
      </c>
      <c r="E380" t="s">
        <v>781</v>
      </c>
      <c r="F380" t="s">
        <v>29</v>
      </c>
      <c r="G380" t="s">
        <v>224</v>
      </c>
      <c r="H380" t="s">
        <v>14</v>
      </c>
      <c r="I380" s="4">
        <v>0.2</v>
      </c>
      <c r="J380" t="str">
        <f>INDEX(Bd_Lignes!$C:$C,MATCH(Tab_PF[[#This Row],[FAMILLESTAT_0002]],Bd_Lignes!$B:$B,0))</f>
        <v>Tecse</v>
      </c>
      <c r="K380" t="str">
        <f>INDEX(Bd_RECONDITIONNEMENT!$F:$F,MATCH(Bd_PF!$C:$C,Bd_RECONDITIONNEMENT!$B:$B,0))</f>
        <v>Produit pesé</v>
      </c>
    </row>
    <row r="381" spans="1:11" hidden="1" x14ac:dyDescent="0.2">
      <c r="A381">
        <v>102</v>
      </c>
      <c r="B381" s="3"/>
      <c r="C381" t="s">
        <v>782</v>
      </c>
      <c r="D381" t="s">
        <v>783</v>
      </c>
      <c r="E381" t="s">
        <v>784</v>
      </c>
      <c r="F381" t="s">
        <v>85</v>
      </c>
      <c r="G381" t="s">
        <v>224</v>
      </c>
      <c r="H381" t="s">
        <v>14</v>
      </c>
      <c r="I381" s="4">
        <v>0.2</v>
      </c>
      <c r="J381" t="str">
        <f>INDEX(Bd_Lignes!$C:$C,MATCH(Tab_PF[[#This Row],[FAMILLESTAT_0002]],Bd_Lignes!$B:$B,0))</f>
        <v>Tecse</v>
      </c>
      <c r="K381" t="str">
        <f>INDEX(Bd_RECONDITIONNEMENT!$F:$F,MATCH(Bd_PF!$C:$C,Bd_RECONDITIONNEMENT!$B:$B,0))</f>
        <v>Produit pesé</v>
      </c>
    </row>
    <row r="382" spans="1:11" hidden="1" x14ac:dyDescent="0.2">
      <c r="A382">
        <v>102</v>
      </c>
      <c r="B382" s="3"/>
      <c r="C382" t="s">
        <v>785</v>
      </c>
      <c r="D382" t="s">
        <v>786</v>
      </c>
      <c r="E382" t="s">
        <v>787</v>
      </c>
      <c r="F382" t="s">
        <v>29</v>
      </c>
      <c r="G382" t="s">
        <v>224</v>
      </c>
      <c r="H382" t="s">
        <v>14</v>
      </c>
      <c r="I382" s="4">
        <v>0.2</v>
      </c>
      <c r="J382" t="str">
        <f>INDEX(Bd_Lignes!$C:$C,MATCH(Tab_PF[[#This Row],[FAMILLESTAT_0002]],Bd_Lignes!$B:$B,0))</f>
        <v>Tecse</v>
      </c>
      <c r="K382" t="str">
        <f>INDEX(Bd_RECONDITIONNEMENT!$F:$F,MATCH(Bd_PF!$C:$C,Bd_RECONDITIONNEMENT!$B:$B,0))</f>
        <v>Produit pesé</v>
      </c>
    </row>
    <row r="383" spans="1:11" hidden="1" x14ac:dyDescent="0.2">
      <c r="A383">
        <v>102</v>
      </c>
      <c r="B383" s="3"/>
      <c r="C383" t="s">
        <v>788</v>
      </c>
      <c r="D383" t="s">
        <v>789</v>
      </c>
      <c r="E383" t="s">
        <v>790</v>
      </c>
      <c r="F383" t="s">
        <v>85</v>
      </c>
      <c r="G383" t="s">
        <v>224</v>
      </c>
      <c r="H383" t="s">
        <v>14</v>
      </c>
      <c r="I383" s="4">
        <v>0.2</v>
      </c>
      <c r="J383" t="str">
        <f>INDEX(Bd_Lignes!$C:$C,MATCH(Tab_PF[[#This Row],[FAMILLESTAT_0002]],Bd_Lignes!$B:$B,0))</f>
        <v>Tecse</v>
      </c>
      <c r="K383" t="str">
        <f>INDEX(Bd_RECONDITIONNEMENT!$F:$F,MATCH(Bd_PF!$C:$C,Bd_RECONDITIONNEMENT!$B:$B,0))</f>
        <v>Produit pesé</v>
      </c>
    </row>
    <row r="384" spans="1:11" hidden="1" x14ac:dyDescent="0.2">
      <c r="A384">
        <v>102</v>
      </c>
      <c r="B384" s="3"/>
      <c r="C384" t="s">
        <v>791</v>
      </c>
      <c r="D384" t="s">
        <v>792</v>
      </c>
      <c r="E384" t="s">
        <v>793</v>
      </c>
      <c r="F384" t="s">
        <v>219</v>
      </c>
      <c r="G384" t="s">
        <v>86</v>
      </c>
      <c r="H384" t="s">
        <v>10</v>
      </c>
      <c r="I384" s="4">
        <v>0.6</v>
      </c>
      <c r="J384" t="str">
        <f>INDEX(Bd_Lignes!$C:$C,MATCH(Tab_PF[[#This Row],[FAMILLESTAT_0002]],Bd_Lignes!$B:$B,0))</f>
        <v>OTS</v>
      </c>
      <c r="K384" t="str">
        <f>INDEX(Bd_RECONDITIONNEMENT!$F:$F,MATCH(Bd_PF!$C:$C,Bd_RECONDITIONNEMENT!$B:$B,0))</f>
        <v>Produit pesé</v>
      </c>
    </row>
    <row r="385" spans="1:11" hidden="1" x14ac:dyDescent="0.2">
      <c r="A385">
        <v>102</v>
      </c>
      <c r="B385" s="3"/>
      <c r="C385" t="s">
        <v>794</v>
      </c>
      <c r="D385" t="s">
        <v>795</v>
      </c>
      <c r="E385" t="s">
        <v>796</v>
      </c>
      <c r="F385" t="s">
        <v>219</v>
      </c>
      <c r="G385" t="s">
        <v>86</v>
      </c>
      <c r="H385" t="s">
        <v>10</v>
      </c>
      <c r="I385" s="4">
        <v>0.6</v>
      </c>
      <c r="J385" t="str">
        <f>INDEX(Bd_Lignes!$C:$C,MATCH(Tab_PF[[#This Row],[FAMILLESTAT_0002]],Bd_Lignes!$B:$B,0))</f>
        <v>OTS</v>
      </c>
      <c r="K385" t="str">
        <f>INDEX(Bd_RECONDITIONNEMENT!$F:$F,MATCH(Bd_PF!$C:$C,Bd_RECONDITIONNEMENT!$B:$B,0))</f>
        <v>Produit pesé</v>
      </c>
    </row>
    <row r="386" spans="1:11" hidden="1" x14ac:dyDescent="0.2">
      <c r="A386">
        <v>102</v>
      </c>
      <c r="B386" s="3"/>
      <c r="C386" t="s">
        <v>797</v>
      </c>
      <c r="D386" t="s">
        <v>798</v>
      </c>
      <c r="E386" t="s">
        <v>799</v>
      </c>
      <c r="F386" t="s">
        <v>219</v>
      </c>
      <c r="G386" t="s">
        <v>86</v>
      </c>
      <c r="H386" t="s">
        <v>10</v>
      </c>
      <c r="I386" s="4">
        <v>0.6</v>
      </c>
      <c r="J386" t="str">
        <f>INDEX(Bd_Lignes!$C:$C,MATCH(Tab_PF[[#This Row],[FAMILLESTAT_0002]],Bd_Lignes!$B:$B,0))</f>
        <v>OTS</v>
      </c>
      <c r="K386" t="str">
        <f>INDEX(Bd_RECONDITIONNEMENT!$F:$F,MATCH(Bd_PF!$C:$C,Bd_RECONDITIONNEMENT!$B:$B,0))</f>
        <v>Produit pesé</v>
      </c>
    </row>
    <row r="387" spans="1:11" hidden="1" x14ac:dyDescent="0.2">
      <c r="A387">
        <v>102</v>
      </c>
      <c r="B387" s="3"/>
      <c r="C387" t="s">
        <v>800</v>
      </c>
      <c r="D387" t="s">
        <v>801</v>
      </c>
      <c r="E387" t="s">
        <v>802</v>
      </c>
      <c r="F387" t="s">
        <v>219</v>
      </c>
      <c r="G387" t="s">
        <v>86</v>
      </c>
      <c r="H387" t="s">
        <v>10</v>
      </c>
      <c r="I387" s="4">
        <v>0.6</v>
      </c>
      <c r="J387" t="str">
        <f>INDEX(Bd_Lignes!$C:$C,MATCH(Tab_PF[[#This Row],[FAMILLESTAT_0002]],Bd_Lignes!$B:$B,0))</f>
        <v>OTS</v>
      </c>
      <c r="K387" t="str">
        <f>INDEX(Bd_RECONDITIONNEMENT!$F:$F,MATCH(Bd_PF!$C:$C,Bd_RECONDITIONNEMENT!$B:$B,0))</f>
        <v>Produit pesé</v>
      </c>
    </row>
    <row r="388" spans="1:11" hidden="1" x14ac:dyDescent="0.2">
      <c r="A388">
        <v>102</v>
      </c>
      <c r="B388" s="3"/>
      <c r="C388" t="s">
        <v>803</v>
      </c>
      <c r="D388" t="s">
        <v>804</v>
      </c>
      <c r="E388" t="s">
        <v>805</v>
      </c>
      <c r="F388" t="s">
        <v>219</v>
      </c>
      <c r="G388" t="s">
        <v>86</v>
      </c>
      <c r="H388" t="s">
        <v>10</v>
      </c>
      <c r="I388" s="4">
        <v>0.6</v>
      </c>
      <c r="J388" t="str">
        <f>INDEX(Bd_Lignes!$C:$C,MATCH(Tab_PF[[#This Row],[FAMILLESTAT_0002]],Bd_Lignes!$B:$B,0))</f>
        <v>OTS</v>
      </c>
      <c r="K388" t="str">
        <f>INDEX(Bd_RECONDITIONNEMENT!$F:$F,MATCH(Bd_PF!$C:$C,Bd_RECONDITIONNEMENT!$B:$B,0))</f>
        <v>Produit pesé</v>
      </c>
    </row>
    <row r="389" spans="1:11" hidden="1" x14ac:dyDescent="0.2">
      <c r="A389">
        <v>102</v>
      </c>
      <c r="B389" s="3"/>
      <c r="C389" t="s">
        <v>806</v>
      </c>
      <c r="D389" t="s">
        <v>807</v>
      </c>
      <c r="E389" t="s">
        <v>808</v>
      </c>
      <c r="F389" t="s">
        <v>219</v>
      </c>
      <c r="G389" t="s">
        <v>86</v>
      </c>
      <c r="H389" t="s">
        <v>10</v>
      </c>
      <c r="I389" s="4">
        <v>0.6</v>
      </c>
      <c r="J389" t="str">
        <f>INDEX(Bd_Lignes!$C:$C,MATCH(Tab_PF[[#This Row],[FAMILLESTAT_0002]],Bd_Lignes!$B:$B,0))</f>
        <v>OTS</v>
      </c>
      <c r="K389" t="str">
        <f>INDEX(Bd_RECONDITIONNEMENT!$F:$F,MATCH(Bd_PF!$C:$C,Bd_RECONDITIONNEMENT!$B:$B,0))</f>
        <v>Produit pesé</v>
      </c>
    </row>
    <row r="390" spans="1:11" hidden="1" x14ac:dyDescent="0.2">
      <c r="A390">
        <v>102</v>
      </c>
      <c r="B390" s="3"/>
      <c r="C390" t="s">
        <v>809</v>
      </c>
      <c r="D390" t="s">
        <v>810</v>
      </c>
      <c r="E390" t="s">
        <v>811</v>
      </c>
      <c r="F390" t="s">
        <v>219</v>
      </c>
      <c r="G390" t="s">
        <v>86</v>
      </c>
      <c r="H390" t="s">
        <v>10</v>
      </c>
      <c r="I390" s="4">
        <v>0.6</v>
      </c>
      <c r="J390" t="str">
        <f>INDEX(Bd_Lignes!$C:$C,MATCH(Tab_PF[[#This Row],[FAMILLESTAT_0002]],Bd_Lignes!$B:$B,0))</f>
        <v>OTS</v>
      </c>
      <c r="K390" t="str">
        <f>INDEX(Bd_RECONDITIONNEMENT!$F:$F,MATCH(Bd_PF!$C:$C,Bd_RECONDITIONNEMENT!$B:$B,0))</f>
        <v>Produit pesé</v>
      </c>
    </row>
    <row r="391" spans="1:11" hidden="1" x14ac:dyDescent="0.2">
      <c r="A391">
        <v>102</v>
      </c>
      <c r="B391" s="3"/>
      <c r="C391" t="s">
        <v>812</v>
      </c>
      <c r="D391" t="s">
        <v>813</v>
      </c>
      <c r="E391" t="s">
        <v>814</v>
      </c>
      <c r="F391" t="s">
        <v>219</v>
      </c>
      <c r="G391" t="s">
        <v>86</v>
      </c>
      <c r="H391" t="s">
        <v>10</v>
      </c>
      <c r="I391" s="4">
        <v>0.6</v>
      </c>
      <c r="J391" t="str">
        <f>INDEX(Bd_Lignes!$C:$C,MATCH(Tab_PF[[#This Row],[FAMILLESTAT_0002]],Bd_Lignes!$B:$B,0))</f>
        <v>OTS</v>
      </c>
      <c r="K391" t="str">
        <f>INDEX(Bd_RECONDITIONNEMENT!$F:$F,MATCH(Bd_PF!$C:$C,Bd_RECONDITIONNEMENT!$B:$B,0))</f>
        <v>Produit pesé</v>
      </c>
    </row>
    <row r="392" spans="1:11" hidden="1" x14ac:dyDescent="0.2">
      <c r="A392">
        <v>102</v>
      </c>
      <c r="B392" s="3"/>
      <c r="C392" t="s">
        <v>815</v>
      </c>
      <c r="D392" t="s">
        <v>801</v>
      </c>
      <c r="E392" t="s">
        <v>816</v>
      </c>
      <c r="F392" t="s">
        <v>219</v>
      </c>
      <c r="G392" t="s">
        <v>305</v>
      </c>
      <c r="H392" t="s">
        <v>16</v>
      </c>
      <c r="I392" s="4">
        <v>2E-3</v>
      </c>
      <c r="J392" t="str">
        <f>INDEX(Bd_Lignes!$C:$C,MATCH(Tab_PF[[#This Row],[FAMILLESTAT_0002]],Bd_Lignes!$B:$B,0))</f>
        <v>Stick</v>
      </c>
      <c r="K392" t="str">
        <f>INDEX(Bd_RECONDITIONNEMENT!$F:$F,MATCH(Bd_PF!$C:$C,Bd_RECONDITIONNEMENT!$B:$B,0))</f>
        <v>Produit pesé</v>
      </c>
    </row>
    <row r="393" spans="1:11" hidden="1" x14ac:dyDescent="0.2">
      <c r="A393">
        <v>102</v>
      </c>
      <c r="B393" s="3"/>
      <c r="C393" t="s">
        <v>817</v>
      </c>
      <c r="D393" t="s">
        <v>792</v>
      </c>
      <c r="E393" t="s">
        <v>818</v>
      </c>
      <c r="F393" t="s">
        <v>219</v>
      </c>
      <c r="G393" t="s">
        <v>305</v>
      </c>
      <c r="H393" t="s">
        <v>16</v>
      </c>
      <c r="I393" s="4">
        <v>0.03</v>
      </c>
      <c r="J393" t="str">
        <f>INDEX(Bd_Lignes!$C:$C,MATCH(Tab_PF[[#This Row],[FAMILLESTAT_0002]],Bd_Lignes!$B:$B,0))</f>
        <v>Stick</v>
      </c>
      <c r="K393" t="str">
        <f>INDEX(Bd_RECONDITIONNEMENT!$F:$F,MATCH(Bd_PF!$C:$C,Bd_RECONDITIONNEMENT!$B:$B,0))</f>
        <v>Produit pesé</v>
      </c>
    </row>
    <row r="394" spans="1:11" hidden="1" x14ac:dyDescent="0.2">
      <c r="A394">
        <v>102</v>
      </c>
      <c r="B394" s="3"/>
      <c r="C394" t="s">
        <v>819</v>
      </c>
      <c r="D394" t="s">
        <v>795</v>
      </c>
      <c r="E394" t="s">
        <v>820</v>
      </c>
      <c r="F394" t="s">
        <v>219</v>
      </c>
      <c r="G394" t="s">
        <v>305</v>
      </c>
      <c r="H394" t="s">
        <v>16</v>
      </c>
      <c r="I394" s="4">
        <v>0.03</v>
      </c>
      <c r="J394" t="str">
        <f>INDEX(Bd_Lignes!$C:$C,MATCH(Tab_PF[[#This Row],[FAMILLESTAT_0002]],Bd_Lignes!$B:$B,0))</f>
        <v>Stick</v>
      </c>
      <c r="K394" t="str">
        <f>INDEX(Bd_RECONDITIONNEMENT!$F:$F,MATCH(Bd_PF!$C:$C,Bd_RECONDITIONNEMENT!$B:$B,0))</f>
        <v>Produit pesé</v>
      </c>
    </row>
    <row r="395" spans="1:11" hidden="1" x14ac:dyDescent="0.2">
      <c r="A395">
        <v>102</v>
      </c>
      <c r="B395" s="3"/>
      <c r="C395" t="s">
        <v>821</v>
      </c>
      <c r="D395" t="s">
        <v>798</v>
      </c>
      <c r="E395" t="s">
        <v>822</v>
      </c>
      <c r="F395" t="s">
        <v>219</v>
      </c>
      <c r="G395" t="s">
        <v>305</v>
      </c>
      <c r="H395" t="s">
        <v>16</v>
      </c>
      <c r="I395" s="4">
        <v>0.03</v>
      </c>
      <c r="J395" t="str">
        <f>INDEX(Bd_Lignes!$C:$C,MATCH(Tab_PF[[#This Row],[FAMILLESTAT_0002]],Bd_Lignes!$B:$B,0))</f>
        <v>Stick</v>
      </c>
      <c r="K395" t="str">
        <f>INDEX(Bd_RECONDITIONNEMENT!$F:$F,MATCH(Bd_PF!$C:$C,Bd_RECONDITIONNEMENT!$B:$B,0))</f>
        <v>Produit pesé</v>
      </c>
    </row>
    <row r="396" spans="1:11" hidden="1" x14ac:dyDescent="0.2">
      <c r="A396">
        <v>102</v>
      </c>
      <c r="B396" s="3"/>
      <c r="C396" t="s">
        <v>823</v>
      </c>
      <c r="D396" t="s">
        <v>801</v>
      </c>
      <c r="E396" t="s">
        <v>824</v>
      </c>
      <c r="F396" t="s">
        <v>219</v>
      </c>
      <c r="G396" t="s">
        <v>305</v>
      </c>
      <c r="H396" t="s">
        <v>16</v>
      </c>
      <c r="I396" s="4">
        <v>0.03</v>
      </c>
      <c r="J396" t="str">
        <f>INDEX(Bd_Lignes!$C:$C,MATCH(Tab_PF[[#This Row],[FAMILLESTAT_0002]],Bd_Lignes!$B:$B,0))</f>
        <v>Stick</v>
      </c>
      <c r="K396" t="str">
        <f>INDEX(Bd_RECONDITIONNEMENT!$F:$F,MATCH(Bd_PF!$C:$C,Bd_RECONDITIONNEMENT!$B:$B,0))</f>
        <v>Produit pesé</v>
      </c>
    </row>
    <row r="397" spans="1:11" hidden="1" x14ac:dyDescent="0.2">
      <c r="A397">
        <v>102</v>
      </c>
      <c r="B397" s="3"/>
      <c r="C397" t="s">
        <v>825</v>
      </c>
      <c r="D397" t="s">
        <v>804</v>
      </c>
      <c r="E397" t="s">
        <v>826</v>
      </c>
      <c r="F397" t="s">
        <v>219</v>
      </c>
      <c r="G397" t="s">
        <v>305</v>
      </c>
      <c r="H397" t="s">
        <v>16</v>
      </c>
      <c r="I397" s="4">
        <v>0.03</v>
      </c>
      <c r="J397" t="str">
        <f>INDEX(Bd_Lignes!$C:$C,MATCH(Tab_PF[[#This Row],[FAMILLESTAT_0002]],Bd_Lignes!$B:$B,0))</f>
        <v>Stick</v>
      </c>
      <c r="K397" t="str">
        <f>INDEX(Bd_RECONDITIONNEMENT!$F:$F,MATCH(Bd_PF!$C:$C,Bd_RECONDITIONNEMENT!$B:$B,0))</f>
        <v>Produit pesé</v>
      </c>
    </row>
    <row r="398" spans="1:11" hidden="1" x14ac:dyDescent="0.2">
      <c r="A398">
        <v>102</v>
      </c>
      <c r="B398" s="3"/>
      <c r="C398" t="s">
        <v>827</v>
      </c>
      <c r="D398" t="s">
        <v>807</v>
      </c>
      <c r="E398" t="s">
        <v>828</v>
      </c>
      <c r="F398" t="s">
        <v>219</v>
      </c>
      <c r="G398" t="s">
        <v>305</v>
      </c>
      <c r="H398" t="s">
        <v>16</v>
      </c>
      <c r="I398" s="4">
        <v>0.03</v>
      </c>
      <c r="J398" t="str">
        <f>INDEX(Bd_Lignes!$C:$C,MATCH(Tab_PF[[#This Row],[FAMILLESTAT_0002]],Bd_Lignes!$B:$B,0))</f>
        <v>Stick</v>
      </c>
      <c r="K398" t="str">
        <f>INDEX(Bd_RECONDITIONNEMENT!$F:$F,MATCH(Bd_PF!$C:$C,Bd_RECONDITIONNEMENT!$B:$B,0))</f>
        <v>Produit pesé</v>
      </c>
    </row>
    <row r="399" spans="1:11" hidden="1" x14ac:dyDescent="0.2">
      <c r="A399">
        <v>102</v>
      </c>
      <c r="B399" s="3"/>
      <c r="C399" t="s">
        <v>829</v>
      </c>
      <c r="D399" t="s">
        <v>810</v>
      </c>
      <c r="E399" t="s">
        <v>830</v>
      </c>
      <c r="F399" t="s">
        <v>219</v>
      </c>
      <c r="G399" t="s">
        <v>305</v>
      </c>
      <c r="H399" t="s">
        <v>16</v>
      </c>
      <c r="I399" s="4">
        <v>0.03</v>
      </c>
      <c r="J399" t="str">
        <f>INDEX(Bd_Lignes!$C:$C,MATCH(Tab_PF[[#This Row],[FAMILLESTAT_0002]],Bd_Lignes!$B:$B,0))</f>
        <v>Stick</v>
      </c>
      <c r="K399" t="str">
        <f>INDEX(Bd_RECONDITIONNEMENT!$F:$F,MATCH(Bd_PF!$C:$C,Bd_RECONDITIONNEMENT!$B:$B,0))</f>
        <v>Produit pesé</v>
      </c>
    </row>
    <row r="400" spans="1:11" hidden="1" x14ac:dyDescent="0.2">
      <c r="A400">
        <v>102</v>
      </c>
      <c r="B400" s="3"/>
      <c r="C400" t="s">
        <v>831</v>
      </c>
      <c r="D400" t="s">
        <v>813</v>
      </c>
      <c r="E400" t="s">
        <v>832</v>
      </c>
      <c r="F400" t="s">
        <v>219</v>
      </c>
      <c r="G400" t="s">
        <v>305</v>
      </c>
      <c r="H400" t="s">
        <v>16</v>
      </c>
      <c r="I400" s="4">
        <v>0.03</v>
      </c>
      <c r="J400" t="str">
        <f>INDEX(Bd_Lignes!$C:$C,MATCH(Tab_PF[[#This Row],[FAMILLESTAT_0002]],Bd_Lignes!$B:$B,0))</f>
        <v>Stick</v>
      </c>
      <c r="K400" t="str">
        <f>INDEX(Bd_RECONDITIONNEMENT!$F:$F,MATCH(Bd_PF!$C:$C,Bd_RECONDITIONNEMENT!$B:$B,0))</f>
        <v>Produit pesé</v>
      </c>
    </row>
    <row r="401" spans="1:11" hidden="1" x14ac:dyDescent="0.2">
      <c r="A401">
        <v>102</v>
      </c>
      <c r="B401" s="3"/>
      <c r="C401" t="s">
        <v>833</v>
      </c>
      <c r="D401" t="s">
        <v>706</v>
      </c>
      <c r="E401" t="s">
        <v>834</v>
      </c>
      <c r="F401" t="s">
        <v>304</v>
      </c>
      <c r="G401" t="s">
        <v>305</v>
      </c>
      <c r="H401" t="s">
        <v>16</v>
      </c>
      <c r="I401" s="4">
        <v>6.0000000000000001E-3</v>
      </c>
      <c r="J401" t="str">
        <f>INDEX(Bd_Lignes!$C:$C,MATCH(Tab_PF[[#This Row],[FAMILLESTAT_0002]],Bd_Lignes!$B:$B,0))</f>
        <v>Stick</v>
      </c>
      <c r="K401" t="str">
        <f>INDEX(Bd_RECONDITIONNEMENT!$F:$F,MATCH(Bd_PF!$C:$C,Bd_RECONDITIONNEMENT!$B:$B,0))</f>
        <v>Produit pesé</v>
      </c>
    </row>
    <row r="402" spans="1:11" hidden="1" x14ac:dyDescent="0.2">
      <c r="A402">
        <v>102</v>
      </c>
      <c r="B402" s="3"/>
      <c r="C402" t="s">
        <v>835</v>
      </c>
      <c r="D402" t="s">
        <v>836</v>
      </c>
      <c r="E402" t="s">
        <v>837</v>
      </c>
      <c r="F402" t="s">
        <v>219</v>
      </c>
      <c r="G402" t="s">
        <v>305</v>
      </c>
      <c r="H402" t="s">
        <v>16</v>
      </c>
      <c r="I402" s="4">
        <v>2.5000000000000001E-2</v>
      </c>
      <c r="J402" t="str">
        <f>INDEX(Bd_Lignes!$C:$C,MATCH(Tab_PF[[#This Row],[FAMILLESTAT_0002]],Bd_Lignes!$B:$B,0))</f>
        <v>Stick</v>
      </c>
      <c r="K402" t="str">
        <f>INDEX(Bd_RECONDITIONNEMENT!$F:$F,MATCH(Bd_PF!$C:$C,Bd_RECONDITIONNEMENT!$B:$B,0))</f>
        <v>Produit pesé</v>
      </c>
    </row>
    <row r="403" spans="1:11" hidden="1" x14ac:dyDescent="0.2">
      <c r="A403">
        <v>102</v>
      </c>
      <c r="B403" s="3"/>
      <c r="C403" t="s">
        <v>838</v>
      </c>
      <c r="D403" t="s">
        <v>839</v>
      </c>
      <c r="E403" t="s">
        <v>840</v>
      </c>
      <c r="F403" t="s">
        <v>219</v>
      </c>
      <c r="G403" t="s">
        <v>305</v>
      </c>
      <c r="H403" t="s">
        <v>16</v>
      </c>
      <c r="I403" s="4">
        <v>2.5000000000000001E-2</v>
      </c>
      <c r="J403" t="str">
        <f>INDEX(Bd_Lignes!$C:$C,MATCH(Tab_PF[[#This Row],[FAMILLESTAT_0002]],Bd_Lignes!$B:$B,0))</f>
        <v>Stick</v>
      </c>
      <c r="K403" t="str">
        <f>INDEX(Bd_RECONDITIONNEMENT!$F:$F,MATCH(Bd_PF!$C:$C,Bd_RECONDITIONNEMENT!$B:$B,0))</f>
        <v>Produit pesé</v>
      </c>
    </row>
    <row r="404" spans="1:11" hidden="1" x14ac:dyDescent="0.2">
      <c r="A404">
        <v>102</v>
      </c>
      <c r="B404" s="3"/>
      <c r="C404" t="s">
        <v>841</v>
      </c>
      <c r="D404" t="s">
        <v>842</v>
      </c>
      <c r="E404" t="s">
        <v>843</v>
      </c>
      <c r="F404" t="s">
        <v>219</v>
      </c>
      <c r="G404" t="s">
        <v>305</v>
      </c>
      <c r="H404" t="s">
        <v>16</v>
      </c>
      <c r="I404" s="4">
        <v>2.5000000000000001E-2</v>
      </c>
      <c r="J404" t="str">
        <f>INDEX(Bd_Lignes!$C:$C,MATCH(Tab_PF[[#This Row],[FAMILLESTAT_0002]],Bd_Lignes!$B:$B,0))</f>
        <v>Stick</v>
      </c>
      <c r="K404" t="str">
        <f>INDEX(Bd_RECONDITIONNEMENT!$F:$F,MATCH(Bd_PF!$C:$C,Bd_RECONDITIONNEMENT!$B:$B,0))</f>
        <v>Produit pesé</v>
      </c>
    </row>
    <row r="405" spans="1:11" hidden="1" x14ac:dyDescent="0.2">
      <c r="A405">
        <v>102</v>
      </c>
      <c r="B405" s="3"/>
      <c r="C405" t="s">
        <v>844</v>
      </c>
      <c r="D405" t="s">
        <v>845</v>
      </c>
      <c r="E405" t="s">
        <v>846</v>
      </c>
      <c r="F405" t="s">
        <v>219</v>
      </c>
      <c r="G405" t="s">
        <v>305</v>
      </c>
      <c r="H405" t="s">
        <v>16</v>
      </c>
      <c r="I405" s="4">
        <v>2.5000000000000001E-2</v>
      </c>
      <c r="J405" t="str">
        <f>INDEX(Bd_Lignes!$C:$C,MATCH(Tab_PF[[#This Row],[FAMILLESTAT_0002]],Bd_Lignes!$B:$B,0))</f>
        <v>Stick</v>
      </c>
      <c r="K405" t="str">
        <f>INDEX(Bd_RECONDITIONNEMENT!$F:$F,MATCH(Bd_PF!$C:$C,Bd_RECONDITIONNEMENT!$B:$B,0))</f>
        <v>Produit pesé</v>
      </c>
    </row>
    <row r="406" spans="1:11" hidden="1" x14ac:dyDescent="0.2">
      <c r="A406">
        <v>102</v>
      </c>
      <c r="B406" s="3"/>
      <c r="C406" t="s">
        <v>847</v>
      </c>
      <c r="D406" t="s">
        <v>848</v>
      </c>
      <c r="E406" t="s">
        <v>849</v>
      </c>
      <c r="F406" t="s">
        <v>219</v>
      </c>
      <c r="G406" t="s">
        <v>305</v>
      </c>
      <c r="H406" t="s">
        <v>16</v>
      </c>
      <c r="I406" s="4">
        <v>2.5000000000000001E-2</v>
      </c>
      <c r="J406" t="str">
        <f>INDEX(Bd_Lignes!$C:$C,MATCH(Tab_PF[[#This Row],[FAMILLESTAT_0002]],Bd_Lignes!$B:$B,0))</f>
        <v>Stick</v>
      </c>
      <c r="K406" t="str">
        <f>INDEX(Bd_RECONDITIONNEMENT!$F:$F,MATCH(Bd_PF!$C:$C,Bd_RECONDITIONNEMENT!$B:$B,0))</f>
        <v>Produit pesé</v>
      </c>
    </row>
    <row r="407" spans="1:11" hidden="1" x14ac:dyDescent="0.2">
      <c r="A407">
        <v>102</v>
      </c>
      <c r="B407" s="3"/>
      <c r="C407" t="s">
        <v>850</v>
      </c>
      <c r="D407" t="s">
        <v>851</v>
      </c>
      <c r="E407" t="s">
        <v>852</v>
      </c>
      <c r="F407" t="s">
        <v>219</v>
      </c>
      <c r="G407" t="s">
        <v>305</v>
      </c>
      <c r="H407" t="s">
        <v>16</v>
      </c>
      <c r="I407" s="4">
        <v>2.5000000000000001E-2</v>
      </c>
      <c r="J407" t="str">
        <f>INDEX(Bd_Lignes!$C:$C,MATCH(Tab_PF[[#This Row],[FAMILLESTAT_0002]],Bd_Lignes!$B:$B,0))</f>
        <v>Stick</v>
      </c>
      <c r="K407" t="str">
        <f>INDEX(Bd_RECONDITIONNEMENT!$F:$F,MATCH(Bd_PF!$C:$C,Bd_RECONDITIONNEMENT!$B:$B,0))</f>
        <v>Produit pesé</v>
      </c>
    </row>
    <row r="408" spans="1:11" hidden="1" x14ac:dyDescent="0.2">
      <c r="A408">
        <v>102</v>
      </c>
      <c r="B408" s="3"/>
      <c r="C408" t="s">
        <v>853</v>
      </c>
      <c r="D408" t="s">
        <v>854</v>
      </c>
      <c r="E408" t="s">
        <v>855</v>
      </c>
      <c r="F408" t="s">
        <v>219</v>
      </c>
      <c r="G408" t="s">
        <v>305</v>
      </c>
      <c r="H408" t="s">
        <v>16</v>
      </c>
      <c r="I408" s="4">
        <v>2.5000000000000001E-2</v>
      </c>
      <c r="J408" t="str">
        <f>INDEX(Bd_Lignes!$C:$C,MATCH(Tab_PF[[#This Row],[FAMILLESTAT_0002]],Bd_Lignes!$B:$B,0))</f>
        <v>Stick</v>
      </c>
      <c r="K408" t="str">
        <f>INDEX(Bd_RECONDITIONNEMENT!$F:$F,MATCH(Bd_PF!$C:$C,Bd_RECONDITIONNEMENT!$B:$B,0))</f>
        <v>Produit pesé</v>
      </c>
    </row>
    <row r="409" spans="1:11" hidden="1" x14ac:dyDescent="0.2">
      <c r="A409">
        <v>102</v>
      </c>
      <c r="B409" s="3"/>
      <c r="C409" t="s">
        <v>856</v>
      </c>
      <c r="D409" t="s">
        <v>857</v>
      </c>
      <c r="E409" t="s">
        <v>858</v>
      </c>
      <c r="F409" t="s">
        <v>219</v>
      </c>
      <c r="G409" t="s">
        <v>305</v>
      </c>
      <c r="H409" t="s">
        <v>16</v>
      </c>
      <c r="I409" s="4">
        <v>2.5000000000000001E-2</v>
      </c>
      <c r="J409" t="str">
        <f>INDEX(Bd_Lignes!$C:$C,MATCH(Tab_PF[[#This Row],[FAMILLESTAT_0002]],Bd_Lignes!$B:$B,0))</f>
        <v>Stick</v>
      </c>
      <c r="K409" t="str">
        <f>INDEX(Bd_RECONDITIONNEMENT!$F:$F,MATCH(Bd_PF!$C:$C,Bd_RECONDITIONNEMENT!$B:$B,0))</f>
        <v>Produit pesé</v>
      </c>
    </row>
    <row r="410" spans="1:11" hidden="1" x14ac:dyDescent="0.2">
      <c r="A410">
        <v>102</v>
      </c>
      <c r="B410" s="3"/>
      <c r="C410" t="s">
        <v>859</v>
      </c>
      <c r="D410" t="s">
        <v>307</v>
      </c>
      <c r="E410" t="s">
        <v>860</v>
      </c>
      <c r="F410" t="s">
        <v>212</v>
      </c>
      <c r="G410" t="s">
        <v>86</v>
      </c>
      <c r="H410" t="s">
        <v>10</v>
      </c>
      <c r="I410" s="4">
        <v>0.125</v>
      </c>
      <c r="J410" t="str">
        <f>INDEX(Bd_Lignes!$C:$C,MATCH(Tab_PF[[#This Row],[FAMILLESTAT_0002]],Bd_Lignes!$B:$B,0))</f>
        <v>OTS</v>
      </c>
      <c r="K410" t="str">
        <f>INDEX(Bd_RECONDITIONNEMENT!$F:$F,MATCH(Bd_PF!$C:$C,Bd_RECONDITIONNEMENT!$B:$B,0))</f>
        <v>Produit pesé</v>
      </c>
    </row>
    <row r="411" spans="1:11" hidden="1" x14ac:dyDescent="0.2">
      <c r="A411">
        <v>102</v>
      </c>
      <c r="B411" s="3"/>
      <c r="C411" t="s">
        <v>859</v>
      </c>
      <c r="D411" t="s">
        <v>307</v>
      </c>
      <c r="E411" t="s">
        <v>860</v>
      </c>
      <c r="F411" t="s">
        <v>212</v>
      </c>
      <c r="G411" t="s">
        <v>86</v>
      </c>
      <c r="H411" t="s">
        <v>10</v>
      </c>
      <c r="I411" s="4">
        <v>0.125</v>
      </c>
      <c r="J411" t="str">
        <f>INDEX(Bd_Lignes!$C:$C,MATCH(Tab_PF[[#This Row],[FAMILLESTAT_0002]],Bd_Lignes!$B:$B,0))</f>
        <v>OTS</v>
      </c>
      <c r="K411" t="str">
        <f>INDEX(Bd_RECONDITIONNEMENT!$F:$F,MATCH(Bd_PF!$C:$C,Bd_RECONDITIONNEMENT!$B:$B,0))</f>
        <v>Produit pesé</v>
      </c>
    </row>
    <row r="412" spans="1:11" hidden="1" x14ac:dyDescent="0.2">
      <c r="A412">
        <v>102</v>
      </c>
      <c r="B412" s="3"/>
      <c r="C412" t="s">
        <v>861</v>
      </c>
      <c r="D412" t="s">
        <v>862</v>
      </c>
      <c r="E412" t="s">
        <v>863</v>
      </c>
      <c r="F412" t="s">
        <v>274</v>
      </c>
      <c r="G412" t="s">
        <v>30</v>
      </c>
      <c r="H412" t="s">
        <v>4</v>
      </c>
      <c r="I412" s="4">
        <v>0.05</v>
      </c>
      <c r="J412" t="str">
        <f>INDEX(Bd_Lignes!$C:$C,MATCH(Tab_PF[[#This Row],[FAMILLESTAT_0002]],Bd_Lignes!$B:$B,0))</f>
        <v>Rovema</v>
      </c>
      <c r="K412" t="str">
        <f>INDEX(Bd_RECONDITIONNEMENT!$F:$F,MATCH(Bd_PF!$C:$C,Bd_RECONDITIONNEMENT!$B:$B,0))</f>
        <v>Produit pesé</v>
      </c>
    </row>
    <row r="413" spans="1:11" hidden="1" x14ac:dyDescent="0.2">
      <c r="A413">
        <v>102</v>
      </c>
      <c r="B413" s="3"/>
      <c r="C413" t="s">
        <v>864</v>
      </c>
      <c r="D413" t="s">
        <v>865</v>
      </c>
      <c r="E413" t="s">
        <v>866</v>
      </c>
      <c r="F413" t="s">
        <v>223</v>
      </c>
      <c r="G413" t="s">
        <v>30</v>
      </c>
      <c r="H413" t="s">
        <v>4</v>
      </c>
      <c r="I413" s="4">
        <v>0.05</v>
      </c>
      <c r="J413" t="str">
        <f>INDEX(Bd_Lignes!$C:$C,MATCH(Tab_PF[[#This Row],[FAMILLESTAT_0002]],Bd_Lignes!$B:$B,0))</f>
        <v>Rovema</v>
      </c>
      <c r="K413" t="str">
        <f>INDEX(Bd_RECONDITIONNEMENT!$F:$F,MATCH(Bd_PF!$C:$C,Bd_RECONDITIONNEMENT!$B:$B,0))</f>
        <v>Produit pesé</v>
      </c>
    </row>
    <row r="414" spans="1:11" hidden="1" x14ac:dyDescent="0.2">
      <c r="A414">
        <v>102</v>
      </c>
      <c r="B414" s="3"/>
      <c r="C414" t="s">
        <v>867</v>
      </c>
      <c r="D414" t="s">
        <v>868</v>
      </c>
      <c r="E414" t="s">
        <v>869</v>
      </c>
      <c r="F414" t="s">
        <v>223</v>
      </c>
      <c r="G414" t="s">
        <v>30</v>
      </c>
      <c r="H414" t="s">
        <v>4</v>
      </c>
      <c r="I414" s="4">
        <v>0.05</v>
      </c>
      <c r="J414" t="str">
        <f>INDEX(Bd_Lignes!$C:$C,MATCH(Tab_PF[[#This Row],[FAMILLESTAT_0002]],Bd_Lignes!$B:$B,0))</f>
        <v>Rovema</v>
      </c>
      <c r="K414" t="str">
        <f>INDEX(Bd_RECONDITIONNEMENT!$F:$F,MATCH(Bd_PF!$C:$C,Bd_RECONDITIONNEMENT!$B:$B,0))</f>
        <v>Produit pesé</v>
      </c>
    </row>
    <row r="415" spans="1:11" hidden="1" x14ac:dyDescent="0.2">
      <c r="A415">
        <v>102</v>
      </c>
      <c r="B415" s="3"/>
      <c r="C415" t="s">
        <v>870</v>
      </c>
      <c r="D415" t="s">
        <v>871</v>
      </c>
      <c r="E415" t="s">
        <v>872</v>
      </c>
      <c r="F415" t="s">
        <v>274</v>
      </c>
      <c r="G415" t="s">
        <v>30</v>
      </c>
      <c r="H415" t="s">
        <v>4</v>
      </c>
      <c r="I415" s="4">
        <v>0.05</v>
      </c>
      <c r="J415" t="str">
        <f>INDEX(Bd_Lignes!$C:$C,MATCH(Tab_PF[[#This Row],[FAMILLESTAT_0002]],Bd_Lignes!$B:$B,0))</f>
        <v>Rovema</v>
      </c>
      <c r="K415" t="str">
        <f>INDEX(Bd_RECONDITIONNEMENT!$F:$F,MATCH(Bd_PF!$C:$C,Bd_RECONDITIONNEMENT!$B:$B,0))</f>
        <v>Produit pesé</v>
      </c>
    </row>
    <row r="416" spans="1:11" hidden="1" x14ac:dyDescent="0.2">
      <c r="A416">
        <v>102</v>
      </c>
      <c r="B416" s="3"/>
      <c r="C416" t="s">
        <v>873</v>
      </c>
      <c r="D416" t="s">
        <v>874</v>
      </c>
      <c r="E416" t="s">
        <v>875</v>
      </c>
      <c r="F416" t="s">
        <v>223</v>
      </c>
      <c r="G416" t="s">
        <v>30</v>
      </c>
      <c r="H416" t="s">
        <v>4</v>
      </c>
      <c r="I416" s="4">
        <v>0.05</v>
      </c>
      <c r="J416" t="str">
        <f>INDEX(Bd_Lignes!$C:$C,MATCH(Tab_PF[[#This Row],[FAMILLESTAT_0002]],Bd_Lignes!$B:$B,0))</f>
        <v>Rovema</v>
      </c>
      <c r="K416" t="str">
        <f>INDEX(Bd_RECONDITIONNEMENT!$F:$F,MATCH(Bd_PF!$C:$C,Bd_RECONDITIONNEMENT!$B:$B,0))</f>
        <v>Produit pesé</v>
      </c>
    </row>
    <row r="417" spans="1:11" hidden="1" x14ac:dyDescent="0.2">
      <c r="A417">
        <v>102</v>
      </c>
      <c r="B417" s="3"/>
      <c r="C417" t="s">
        <v>876</v>
      </c>
      <c r="D417" t="s">
        <v>877</v>
      </c>
      <c r="E417" t="s">
        <v>878</v>
      </c>
      <c r="F417" t="s">
        <v>274</v>
      </c>
      <c r="G417" t="s">
        <v>30</v>
      </c>
      <c r="H417" t="s">
        <v>4</v>
      </c>
      <c r="I417" s="4">
        <v>0.05</v>
      </c>
      <c r="J417" t="str">
        <f>INDEX(Bd_Lignes!$C:$C,MATCH(Tab_PF[[#This Row],[FAMILLESTAT_0002]],Bd_Lignes!$B:$B,0))</f>
        <v>Rovema</v>
      </c>
      <c r="K417" t="str">
        <f>INDEX(Bd_RECONDITIONNEMENT!$F:$F,MATCH(Bd_PF!$C:$C,Bd_RECONDITIONNEMENT!$B:$B,0))</f>
        <v>Produit pesé</v>
      </c>
    </row>
    <row r="418" spans="1:11" hidden="1" x14ac:dyDescent="0.2">
      <c r="A418">
        <v>102</v>
      </c>
      <c r="B418" s="3"/>
      <c r="C418" t="s">
        <v>879</v>
      </c>
      <c r="D418" t="s">
        <v>880</v>
      </c>
      <c r="E418" t="s">
        <v>881</v>
      </c>
      <c r="F418" t="s">
        <v>223</v>
      </c>
      <c r="G418" t="s">
        <v>30</v>
      </c>
      <c r="H418" t="s">
        <v>4</v>
      </c>
      <c r="I418" s="4">
        <v>0.05</v>
      </c>
      <c r="J418" t="str">
        <f>INDEX(Bd_Lignes!$C:$C,MATCH(Tab_PF[[#This Row],[FAMILLESTAT_0002]],Bd_Lignes!$B:$B,0))</f>
        <v>Rovema</v>
      </c>
      <c r="K418" t="str">
        <f>INDEX(Bd_RECONDITIONNEMENT!$F:$F,MATCH(Bd_PF!$C:$C,Bd_RECONDITIONNEMENT!$B:$B,0))</f>
        <v>Produit pesé</v>
      </c>
    </row>
    <row r="419" spans="1:11" hidden="1" x14ac:dyDescent="0.2">
      <c r="A419">
        <v>102</v>
      </c>
      <c r="B419" s="3"/>
      <c r="C419" t="s">
        <v>882</v>
      </c>
      <c r="D419" t="s">
        <v>883</v>
      </c>
      <c r="E419" t="s">
        <v>884</v>
      </c>
      <c r="F419" t="s">
        <v>274</v>
      </c>
      <c r="G419" t="s">
        <v>30</v>
      </c>
      <c r="H419" t="s">
        <v>4</v>
      </c>
      <c r="I419" s="4">
        <v>0.04</v>
      </c>
      <c r="J419" t="str">
        <f>INDEX(Bd_Lignes!$C:$C,MATCH(Tab_PF[[#This Row],[FAMILLESTAT_0002]],Bd_Lignes!$B:$B,0))</f>
        <v>Rovema</v>
      </c>
      <c r="K419" t="str">
        <f>INDEX(Bd_RECONDITIONNEMENT!$F:$F,MATCH(Bd_PF!$C:$C,Bd_RECONDITIONNEMENT!$B:$B,0))</f>
        <v>Produit pesé</v>
      </c>
    </row>
    <row r="420" spans="1:11" hidden="1" x14ac:dyDescent="0.2">
      <c r="A420">
        <v>102</v>
      </c>
      <c r="B420" s="3"/>
      <c r="C420" t="s">
        <v>885</v>
      </c>
      <c r="D420" t="s">
        <v>886</v>
      </c>
      <c r="E420" t="s">
        <v>887</v>
      </c>
      <c r="F420" t="s">
        <v>223</v>
      </c>
      <c r="G420" t="s">
        <v>30</v>
      </c>
      <c r="H420" t="s">
        <v>4</v>
      </c>
      <c r="I420" s="4">
        <v>0.04</v>
      </c>
      <c r="J420" t="str">
        <f>INDEX(Bd_Lignes!$C:$C,MATCH(Tab_PF[[#This Row],[FAMILLESTAT_0002]],Bd_Lignes!$B:$B,0))</f>
        <v>Rovema</v>
      </c>
      <c r="K420" t="str">
        <f>INDEX(Bd_RECONDITIONNEMENT!$F:$F,MATCH(Bd_PF!$C:$C,Bd_RECONDITIONNEMENT!$B:$B,0))</f>
        <v>Produit pesé</v>
      </c>
    </row>
    <row r="421" spans="1:11" hidden="1" x14ac:dyDescent="0.2">
      <c r="A421">
        <v>102</v>
      </c>
      <c r="B421" s="3"/>
      <c r="C421" t="s">
        <v>888</v>
      </c>
      <c r="D421" t="s">
        <v>889</v>
      </c>
      <c r="E421" t="s">
        <v>890</v>
      </c>
      <c r="F421" t="s">
        <v>891</v>
      </c>
      <c r="G421" t="s">
        <v>30</v>
      </c>
      <c r="H421" t="s">
        <v>4</v>
      </c>
      <c r="I421" s="4">
        <v>0.04</v>
      </c>
      <c r="J421" t="str">
        <f>INDEX(Bd_Lignes!$C:$C,MATCH(Tab_PF[[#This Row],[FAMILLESTAT_0002]],Bd_Lignes!$B:$B,0))</f>
        <v>Rovema</v>
      </c>
      <c r="K421" t="str">
        <f>INDEX(Bd_RECONDITIONNEMENT!$F:$F,MATCH(Bd_PF!$C:$C,Bd_RECONDITIONNEMENT!$B:$B,0))</f>
        <v>Produit pesé</v>
      </c>
    </row>
    <row r="422" spans="1:11" hidden="1" x14ac:dyDescent="0.2">
      <c r="A422">
        <v>102</v>
      </c>
      <c r="B422" s="3"/>
      <c r="C422" t="s">
        <v>892</v>
      </c>
      <c r="D422" t="s">
        <v>893</v>
      </c>
      <c r="E422" t="s">
        <v>894</v>
      </c>
      <c r="F422" t="s">
        <v>274</v>
      </c>
      <c r="G422" t="s">
        <v>30</v>
      </c>
      <c r="H422" t="s">
        <v>4</v>
      </c>
      <c r="I422" s="4">
        <v>0.04</v>
      </c>
      <c r="J422" t="str">
        <f>INDEX(Bd_Lignes!$C:$C,MATCH(Tab_PF[[#This Row],[FAMILLESTAT_0002]],Bd_Lignes!$B:$B,0))</f>
        <v>Rovema</v>
      </c>
      <c r="K422" t="str">
        <f>INDEX(Bd_RECONDITIONNEMENT!$F:$F,MATCH(Bd_PF!$C:$C,Bd_RECONDITIONNEMENT!$B:$B,0))</f>
        <v>Produit pesé</v>
      </c>
    </row>
    <row r="423" spans="1:11" hidden="1" x14ac:dyDescent="0.2">
      <c r="A423">
        <v>102</v>
      </c>
      <c r="B423" s="3"/>
      <c r="C423" t="s">
        <v>895</v>
      </c>
      <c r="D423" t="s">
        <v>896</v>
      </c>
      <c r="E423" t="s">
        <v>897</v>
      </c>
      <c r="F423" t="s">
        <v>223</v>
      </c>
      <c r="G423" t="s">
        <v>30</v>
      </c>
      <c r="H423" t="s">
        <v>4</v>
      </c>
      <c r="I423" s="4">
        <v>0.04</v>
      </c>
      <c r="J423" t="str">
        <f>INDEX(Bd_Lignes!$C:$C,MATCH(Tab_PF[[#This Row],[FAMILLESTAT_0002]],Bd_Lignes!$B:$B,0))</f>
        <v>Rovema</v>
      </c>
      <c r="K423" t="str">
        <f>INDEX(Bd_RECONDITIONNEMENT!$F:$F,MATCH(Bd_PF!$C:$C,Bd_RECONDITIONNEMENT!$B:$B,0))</f>
        <v>Produit pesé</v>
      </c>
    </row>
    <row r="424" spans="1:11" hidden="1" x14ac:dyDescent="0.2">
      <c r="A424">
        <v>102</v>
      </c>
      <c r="B424" s="3"/>
      <c r="C424" t="s">
        <v>898</v>
      </c>
      <c r="D424" t="s">
        <v>899</v>
      </c>
      <c r="E424" t="s">
        <v>900</v>
      </c>
      <c r="F424" t="s">
        <v>274</v>
      </c>
      <c r="G424" t="s">
        <v>30</v>
      </c>
      <c r="H424" t="s">
        <v>14</v>
      </c>
      <c r="I424" s="4">
        <v>0.05</v>
      </c>
      <c r="J424" t="str">
        <f>INDEX(Bd_Lignes!$C:$C,MATCH(Tab_PF[[#This Row],[FAMILLESTAT_0002]],Bd_Lignes!$B:$B,0))</f>
        <v>Tecse</v>
      </c>
      <c r="K424" t="str">
        <f>INDEX(Bd_RECONDITIONNEMENT!$F:$F,MATCH(Bd_PF!$C:$C,Bd_RECONDITIONNEMENT!$B:$B,0))</f>
        <v>Produit pesé</v>
      </c>
    </row>
    <row r="425" spans="1:11" hidden="1" x14ac:dyDescent="0.2">
      <c r="A425">
        <v>102</v>
      </c>
      <c r="B425" s="3"/>
      <c r="C425" t="s">
        <v>898</v>
      </c>
      <c r="D425" t="s">
        <v>899</v>
      </c>
      <c r="E425" t="s">
        <v>900</v>
      </c>
      <c r="F425" t="s">
        <v>274</v>
      </c>
      <c r="G425" t="s">
        <v>30</v>
      </c>
      <c r="H425" t="s">
        <v>14</v>
      </c>
      <c r="I425" s="4">
        <v>0.05</v>
      </c>
      <c r="J425" t="str">
        <f>INDEX(Bd_Lignes!$C:$C,MATCH(Tab_PF[[#This Row],[FAMILLESTAT_0002]],Bd_Lignes!$B:$B,0))</f>
        <v>Tecse</v>
      </c>
      <c r="K425" t="str">
        <f>INDEX(Bd_RECONDITIONNEMENT!$F:$F,MATCH(Bd_PF!$C:$C,Bd_RECONDITIONNEMENT!$B:$B,0))</f>
        <v>Produit pesé</v>
      </c>
    </row>
    <row r="426" spans="1:11" hidden="1" x14ac:dyDescent="0.2">
      <c r="A426">
        <v>102</v>
      </c>
      <c r="B426" s="3"/>
      <c r="C426" t="s">
        <v>901</v>
      </c>
      <c r="D426" t="s">
        <v>902</v>
      </c>
      <c r="E426" t="s">
        <v>903</v>
      </c>
      <c r="F426" t="s">
        <v>223</v>
      </c>
      <c r="G426" t="s">
        <v>30</v>
      </c>
      <c r="H426" t="s">
        <v>4</v>
      </c>
      <c r="I426" s="4">
        <v>0.04</v>
      </c>
      <c r="J426" t="str">
        <f>INDEX(Bd_Lignes!$C:$C,MATCH(Tab_PF[[#This Row],[FAMILLESTAT_0002]],Bd_Lignes!$B:$B,0))</f>
        <v>Rovema</v>
      </c>
      <c r="K426" t="str">
        <f>INDEX(Bd_RECONDITIONNEMENT!$F:$F,MATCH(Bd_PF!$C:$C,Bd_RECONDITIONNEMENT!$B:$B,0))</f>
        <v>Produit pesé</v>
      </c>
    </row>
    <row r="427" spans="1:11" hidden="1" x14ac:dyDescent="0.2">
      <c r="A427">
        <v>102</v>
      </c>
      <c r="B427" s="3"/>
      <c r="C427" t="s">
        <v>2549</v>
      </c>
      <c r="D427" t="s">
        <v>4323</v>
      </c>
      <c r="E427" t="s">
        <v>4535</v>
      </c>
      <c r="F427" t="s">
        <v>891</v>
      </c>
      <c r="G427" t="s">
        <v>86</v>
      </c>
      <c r="H427" t="s">
        <v>10</v>
      </c>
      <c r="I427" s="4">
        <v>0.55000000000000004</v>
      </c>
      <c r="J427" t="str">
        <f>INDEX(Bd_Lignes!$C:$C,MATCH(Tab_PF[[#This Row],[FAMILLESTAT_0002]],Bd_Lignes!$B:$B,0))</f>
        <v>OTS</v>
      </c>
      <c r="K427" t="str">
        <f>INDEX(Bd_RECONDITIONNEMENT!$F:$F,MATCH(Bd_PF!$C:$C,Bd_RECONDITIONNEMENT!$B:$B,0))</f>
        <v>Reconditionnement</v>
      </c>
    </row>
    <row r="428" spans="1:11" hidden="1" x14ac:dyDescent="0.2">
      <c r="A428">
        <v>102</v>
      </c>
      <c r="B428" s="3"/>
      <c r="C428" t="s">
        <v>904</v>
      </c>
      <c r="D428" t="s">
        <v>905</v>
      </c>
      <c r="E428" t="s">
        <v>906</v>
      </c>
      <c r="F428" t="s">
        <v>891</v>
      </c>
      <c r="G428" t="s">
        <v>86</v>
      </c>
      <c r="H428" t="s">
        <v>10</v>
      </c>
      <c r="I428" s="4">
        <v>0.5</v>
      </c>
      <c r="J428" t="str">
        <f>INDEX(Bd_Lignes!$C:$C,MATCH(Tab_PF[[#This Row],[FAMILLESTAT_0002]],Bd_Lignes!$B:$B,0))</f>
        <v>OTS</v>
      </c>
      <c r="K428" t="str">
        <f>INDEX(Bd_RECONDITIONNEMENT!$F:$F,MATCH(Bd_PF!$C:$C,Bd_RECONDITIONNEMENT!$B:$B,0))</f>
        <v>Produit pesé</v>
      </c>
    </row>
    <row r="429" spans="1:11" hidden="1" x14ac:dyDescent="0.2">
      <c r="A429">
        <v>102</v>
      </c>
      <c r="B429" s="3"/>
      <c r="C429" t="s">
        <v>907</v>
      </c>
      <c r="D429" t="s">
        <v>908</v>
      </c>
      <c r="E429" t="s">
        <v>909</v>
      </c>
      <c r="F429" t="s">
        <v>85</v>
      </c>
      <c r="G429" t="s">
        <v>288</v>
      </c>
      <c r="H429" t="s">
        <v>14</v>
      </c>
      <c r="I429" s="4">
        <v>0.65</v>
      </c>
      <c r="J429" t="str">
        <f>INDEX(Bd_Lignes!$C:$C,MATCH(Tab_PF[[#This Row],[FAMILLESTAT_0002]],Bd_Lignes!$B:$B,0))</f>
        <v>Tecse</v>
      </c>
      <c r="K429" t="str">
        <f>INDEX(Bd_RECONDITIONNEMENT!$F:$F,MATCH(Bd_PF!$C:$C,Bd_RECONDITIONNEMENT!$B:$B,0))</f>
        <v>Produit pesé</v>
      </c>
    </row>
    <row r="430" spans="1:11" hidden="1" x14ac:dyDescent="0.2">
      <c r="A430">
        <v>102</v>
      </c>
      <c r="B430" s="3"/>
      <c r="C430" t="s">
        <v>910</v>
      </c>
      <c r="D430" t="s">
        <v>911</v>
      </c>
      <c r="E430" t="s">
        <v>912</v>
      </c>
      <c r="F430" t="s">
        <v>85</v>
      </c>
      <c r="G430" t="s">
        <v>86</v>
      </c>
      <c r="H430" t="s">
        <v>10</v>
      </c>
      <c r="I430" s="4">
        <v>0.9</v>
      </c>
      <c r="J430" t="str">
        <f>INDEX(Bd_Lignes!$C:$C,MATCH(Tab_PF[[#This Row],[FAMILLESTAT_0002]],Bd_Lignes!$B:$B,0))</f>
        <v>OTS</v>
      </c>
      <c r="K430" t="str">
        <f>INDEX(Bd_RECONDITIONNEMENT!$F:$F,MATCH(Bd_PF!$C:$C,Bd_RECONDITIONNEMENT!$B:$B,0))</f>
        <v>Produit pesé</v>
      </c>
    </row>
    <row r="431" spans="1:11" hidden="1" x14ac:dyDescent="0.2">
      <c r="A431">
        <v>102</v>
      </c>
      <c r="B431" s="3"/>
      <c r="C431" t="s">
        <v>913</v>
      </c>
      <c r="D431" t="s">
        <v>709</v>
      </c>
      <c r="E431" t="s">
        <v>914</v>
      </c>
      <c r="F431" t="s">
        <v>304</v>
      </c>
      <c r="G431" t="s">
        <v>86</v>
      </c>
      <c r="H431" t="s">
        <v>10</v>
      </c>
      <c r="I431" s="4">
        <v>0.3</v>
      </c>
      <c r="J431" t="str">
        <f>INDEX(Bd_Lignes!$C:$C,MATCH(Tab_PF[[#This Row],[FAMILLESTAT_0002]],Bd_Lignes!$B:$B,0))</f>
        <v>OTS</v>
      </c>
      <c r="K431" t="str">
        <f>INDEX(Bd_RECONDITIONNEMENT!$F:$F,MATCH(Bd_PF!$C:$C,Bd_RECONDITIONNEMENT!$B:$B,0))</f>
        <v>Produit pesé</v>
      </c>
    </row>
    <row r="432" spans="1:11" hidden="1" x14ac:dyDescent="0.2">
      <c r="A432">
        <v>102</v>
      </c>
      <c r="B432" s="3"/>
      <c r="C432" t="s">
        <v>913</v>
      </c>
      <c r="D432" t="s">
        <v>709</v>
      </c>
      <c r="E432" t="s">
        <v>914</v>
      </c>
      <c r="F432" t="s">
        <v>304</v>
      </c>
      <c r="G432" t="s">
        <v>86</v>
      </c>
      <c r="H432" t="s">
        <v>10</v>
      </c>
      <c r="I432" s="4">
        <v>0.3</v>
      </c>
      <c r="J432" t="str">
        <f>INDEX(Bd_Lignes!$C:$C,MATCH(Tab_PF[[#This Row],[FAMILLESTAT_0002]],Bd_Lignes!$B:$B,0))</f>
        <v>OTS</v>
      </c>
      <c r="K432" t="str">
        <f>INDEX(Bd_RECONDITIONNEMENT!$F:$F,MATCH(Bd_PF!$C:$C,Bd_RECONDITIONNEMENT!$B:$B,0))</f>
        <v>Produit pesé</v>
      </c>
    </row>
    <row r="433" spans="1:11" hidden="1" x14ac:dyDescent="0.2">
      <c r="A433">
        <v>102</v>
      </c>
      <c r="B433" s="3"/>
      <c r="C433" t="s">
        <v>915</v>
      </c>
      <c r="D433" t="s">
        <v>709</v>
      </c>
      <c r="E433" t="s">
        <v>916</v>
      </c>
      <c r="F433" t="s">
        <v>304</v>
      </c>
      <c r="G433" t="s">
        <v>86</v>
      </c>
      <c r="H433" t="s">
        <v>10</v>
      </c>
      <c r="I433" s="4">
        <v>0.8</v>
      </c>
      <c r="J433" t="str">
        <f>INDEX(Bd_Lignes!$C:$C,MATCH(Tab_PF[[#This Row],[FAMILLESTAT_0002]],Bd_Lignes!$B:$B,0))</f>
        <v>OTS</v>
      </c>
      <c r="K433" t="str">
        <f>INDEX(Bd_RECONDITIONNEMENT!$F:$F,MATCH(Bd_PF!$C:$C,Bd_RECONDITIONNEMENT!$B:$B,0))</f>
        <v>Produit pesé</v>
      </c>
    </row>
    <row r="434" spans="1:11" hidden="1" x14ac:dyDescent="0.2">
      <c r="A434">
        <v>102</v>
      </c>
      <c r="B434" s="3"/>
      <c r="C434" t="s">
        <v>915</v>
      </c>
      <c r="D434" t="s">
        <v>709</v>
      </c>
      <c r="E434" t="s">
        <v>916</v>
      </c>
      <c r="F434" t="s">
        <v>304</v>
      </c>
      <c r="G434" t="s">
        <v>86</v>
      </c>
      <c r="H434" t="s">
        <v>10</v>
      </c>
      <c r="I434" s="4">
        <v>0.8</v>
      </c>
      <c r="J434" t="str">
        <f>INDEX(Bd_Lignes!$C:$C,MATCH(Tab_PF[[#This Row],[FAMILLESTAT_0002]],Bd_Lignes!$B:$B,0))</f>
        <v>OTS</v>
      </c>
      <c r="K434" t="str">
        <f>INDEX(Bd_RECONDITIONNEMENT!$F:$F,MATCH(Bd_PF!$C:$C,Bd_RECONDITIONNEMENT!$B:$B,0))</f>
        <v>Produit pesé</v>
      </c>
    </row>
    <row r="435" spans="1:11" hidden="1" x14ac:dyDescent="0.2">
      <c r="A435">
        <v>102</v>
      </c>
      <c r="B435" s="3"/>
      <c r="C435" t="s">
        <v>917</v>
      </c>
      <c r="D435" t="s">
        <v>760</v>
      </c>
      <c r="E435" t="s">
        <v>918</v>
      </c>
      <c r="F435" t="s">
        <v>304</v>
      </c>
      <c r="G435" t="s">
        <v>288</v>
      </c>
      <c r="H435" t="s">
        <v>14</v>
      </c>
      <c r="I435" s="4">
        <v>1</v>
      </c>
      <c r="J435" t="str">
        <f>INDEX(Bd_Lignes!$C:$C,MATCH(Tab_PF[[#This Row],[FAMILLESTAT_0002]],Bd_Lignes!$B:$B,0))</f>
        <v>Tecse</v>
      </c>
      <c r="K435" t="str">
        <f>INDEX(Bd_RECONDITIONNEMENT!$F:$F,MATCH(Bd_PF!$C:$C,Bd_RECONDITIONNEMENT!$B:$B,0))</f>
        <v>Reconditionnement</v>
      </c>
    </row>
    <row r="436" spans="1:11" hidden="1" x14ac:dyDescent="0.2">
      <c r="A436">
        <v>102</v>
      </c>
      <c r="B436" s="3"/>
      <c r="C436" t="s">
        <v>917</v>
      </c>
      <c r="D436" t="s">
        <v>4257</v>
      </c>
      <c r="E436" t="s">
        <v>918</v>
      </c>
      <c r="F436" t="s">
        <v>304</v>
      </c>
      <c r="G436" t="s">
        <v>288</v>
      </c>
      <c r="H436" t="s">
        <v>14</v>
      </c>
      <c r="I436" s="4">
        <v>1</v>
      </c>
      <c r="J436" t="str">
        <f>INDEX(Bd_Lignes!$C:$C,MATCH(Tab_PF[[#This Row],[FAMILLESTAT_0002]],Bd_Lignes!$B:$B,0))</f>
        <v>Tecse</v>
      </c>
      <c r="K436" t="str">
        <f>INDEX(Bd_RECONDITIONNEMENT!$F:$F,MATCH(Bd_PF!$C:$C,Bd_RECONDITIONNEMENT!$B:$B,0))</f>
        <v>Reconditionnement</v>
      </c>
    </row>
    <row r="437" spans="1:11" hidden="1" x14ac:dyDescent="0.2">
      <c r="A437">
        <v>102</v>
      </c>
      <c r="B437" s="3"/>
      <c r="C437" t="s">
        <v>919</v>
      </c>
      <c r="D437" t="s">
        <v>920</v>
      </c>
      <c r="E437" t="s">
        <v>921</v>
      </c>
      <c r="F437" t="s">
        <v>304</v>
      </c>
      <c r="G437" t="s">
        <v>30</v>
      </c>
      <c r="H437" t="s">
        <v>4</v>
      </c>
      <c r="I437" s="4">
        <v>0.01</v>
      </c>
      <c r="J437" t="str">
        <f>INDEX(Bd_Lignes!$C:$C,MATCH(Tab_PF[[#This Row],[FAMILLESTAT_0002]],Bd_Lignes!$B:$B,0))</f>
        <v>Rovema</v>
      </c>
      <c r="K437" t="str">
        <f>INDEX(Bd_RECONDITIONNEMENT!$F:$F,MATCH(Bd_PF!$C:$C,Bd_RECONDITIONNEMENT!$B:$B,0))</f>
        <v>Reconditionnement</v>
      </c>
    </row>
    <row r="438" spans="1:11" hidden="1" x14ac:dyDescent="0.2">
      <c r="A438">
        <v>102</v>
      </c>
      <c r="B438" s="3"/>
      <c r="C438" t="s">
        <v>919</v>
      </c>
      <c r="D438" t="s">
        <v>4361</v>
      </c>
      <c r="E438" t="s">
        <v>921</v>
      </c>
      <c r="F438" t="s">
        <v>304</v>
      </c>
      <c r="G438" t="s">
        <v>30</v>
      </c>
      <c r="H438" t="s">
        <v>4</v>
      </c>
      <c r="I438" s="4">
        <v>0.01</v>
      </c>
      <c r="J438" t="str">
        <f>INDEX(Bd_Lignes!$C:$C,MATCH(Tab_PF[[#This Row],[FAMILLESTAT_0002]],Bd_Lignes!$B:$B,0))</f>
        <v>Rovema</v>
      </c>
      <c r="K438" t="str">
        <f>INDEX(Bd_RECONDITIONNEMENT!$F:$F,MATCH(Bd_PF!$C:$C,Bd_RECONDITIONNEMENT!$B:$B,0))</f>
        <v>Reconditionnement</v>
      </c>
    </row>
    <row r="439" spans="1:11" hidden="1" x14ac:dyDescent="0.2">
      <c r="A439">
        <v>102</v>
      </c>
      <c r="B439" s="3"/>
      <c r="C439" t="s">
        <v>919</v>
      </c>
      <c r="D439" t="s">
        <v>4325</v>
      </c>
      <c r="E439" t="s">
        <v>921</v>
      </c>
      <c r="F439" t="s">
        <v>304</v>
      </c>
      <c r="G439" t="s">
        <v>30</v>
      </c>
      <c r="H439" t="s">
        <v>4</v>
      </c>
      <c r="I439" s="4">
        <v>0.01</v>
      </c>
      <c r="J439" t="str">
        <f>INDEX(Bd_Lignes!$C:$C,MATCH(Tab_PF[[#This Row],[FAMILLESTAT_0002]],Bd_Lignes!$B:$B,0))</f>
        <v>Rovema</v>
      </c>
      <c r="K439" t="str">
        <f>INDEX(Bd_RECONDITIONNEMENT!$F:$F,MATCH(Bd_PF!$C:$C,Bd_RECONDITIONNEMENT!$B:$B,0))</f>
        <v>Reconditionnement</v>
      </c>
    </row>
    <row r="440" spans="1:11" hidden="1" x14ac:dyDescent="0.2">
      <c r="A440">
        <v>102</v>
      </c>
      <c r="B440" s="3"/>
      <c r="C440" t="s">
        <v>922</v>
      </c>
      <c r="D440" t="s">
        <v>920</v>
      </c>
      <c r="E440" t="s">
        <v>923</v>
      </c>
      <c r="F440" t="s">
        <v>304</v>
      </c>
      <c r="G440" t="s">
        <v>86</v>
      </c>
      <c r="H440" t="s">
        <v>10</v>
      </c>
      <c r="I440" s="4">
        <v>0.3</v>
      </c>
      <c r="J440" t="str">
        <f>INDEX(Bd_Lignes!$C:$C,MATCH(Tab_PF[[#This Row],[FAMILLESTAT_0002]],Bd_Lignes!$B:$B,0))</f>
        <v>OTS</v>
      </c>
      <c r="K440" t="str">
        <f>INDEX(Bd_RECONDITIONNEMENT!$F:$F,MATCH(Bd_PF!$C:$C,Bd_RECONDITIONNEMENT!$B:$B,0))</f>
        <v>Reconditionnement</v>
      </c>
    </row>
    <row r="441" spans="1:11" hidden="1" x14ac:dyDescent="0.2">
      <c r="A441">
        <v>102</v>
      </c>
      <c r="B441" s="3"/>
      <c r="C441" t="s">
        <v>922</v>
      </c>
      <c r="D441" t="s">
        <v>4361</v>
      </c>
      <c r="E441" t="s">
        <v>923</v>
      </c>
      <c r="F441" t="s">
        <v>304</v>
      </c>
      <c r="G441" t="s">
        <v>86</v>
      </c>
      <c r="H441" t="s">
        <v>10</v>
      </c>
      <c r="I441" s="4">
        <v>0.3</v>
      </c>
      <c r="J441" t="str">
        <f>INDEX(Bd_Lignes!$C:$C,MATCH(Tab_PF[[#This Row],[FAMILLESTAT_0002]],Bd_Lignes!$B:$B,0))</f>
        <v>OTS</v>
      </c>
      <c r="K441" t="str">
        <f>INDEX(Bd_RECONDITIONNEMENT!$F:$F,MATCH(Bd_PF!$C:$C,Bd_RECONDITIONNEMENT!$B:$B,0))</f>
        <v>Reconditionnement</v>
      </c>
    </row>
    <row r="442" spans="1:11" hidden="1" x14ac:dyDescent="0.2">
      <c r="A442">
        <v>102</v>
      </c>
      <c r="B442" s="3"/>
      <c r="C442" t="s">
        <v>922</v>
      </c>
      <c r="D442" t="s">
        <v>4325</v>
      </c>
      <c r="E442" t="s">
        <v>923</v>
      </c>
      <c r="F442" t="s">
        <v>304</v>
      </c>
      <c r="G442" t="s">
        <v>86</v>
      </c>
      <c r="H442" t="s">
        <v>10</v>
      </c>
      <c r="I442" s="4">
        <v>0.3</v>
      </c>
      <c r="J442" t="str">
        <f>INDEX(Bd_Lignes!$C:$C,MATCH(Tab_PF[[#This Row],[FAMILLESTAT_0002]],Bd_Lignes!$B:$B,0))</f>
        <v>OTS</v>
      </c>
      <c r="K442" t="str">
        <f>INDEX(Bd_RECONDITIONNEMENT!$F:$F,MATCH(Bd_PF!$C:$C,Bd_RECONDITIONNEMENT!$B:$B,0))</f>
        <v>Reconditionnement</v>
      </c>
    </row>
    <row r="443" spans="1:11" hidden="1" x14ac:dyDescent="0.2">
      <c r="A443">
        <v>102</v>
      </c>
      <c r="B443" s="3"/>
      <c r="C443" t="s">
        <v>924</v>
      </c>
      <c r="D443" t="s">
        <v>706</v>
      </c>
      <c r="E443" t="s">
        <v>925</v>
      </c>
      <c r="F443" t="s">
        <v>304</v>
      </c>
      <c r="G443" t="s">
        <v>86</v>
      </c>
      <c r="H443" t="s">
        <v>10</v>
      </c>
      <c r="I443" s="4">
        <v>0.5</v>
      </c>
      <c r="J443" t="str">
        <f>INDEX(Bd_Lignes!$C:$C,MATCH(Tab_PF[[#This Row],[FAMILLESTAT_0002]],Bd_Lignes!$B:$B,0))</f>
        <v>OTS</v>
      </c>
      <c r="K443" t="str">
        <f>INDEX(Bd_RECONDITIONNEMENT!$F:$F,MATCH(Bd_PF!$C:$C,Bd_RECONDITIONNEMENT!$B:$B,0))</f>
        <v>Produit pesé</v>
      </c>
    </row>
    <row r="444" spans="1:11" hidden="1" x14ac:dyDescent="0.2">
      <c r="A444">
        <v>102</v>
      </c>
      <c r="B444" s="3"/>
      <c r="C444" t="s">
        <v>924</v>
      </c>
      <c r="D444" t="s">
        <v>706</v>
      </c>
      <c r="E444" t="s">
        <v>925</v>
      </c>
      <c r="F444" t="s">
        <v>304</v>
      </c>
      <c r="G444" t="s">
        <v>86</v>
      </c>
      <c r="H444" t="s">
        <v>10</v>
      </c>
      <c r="I444" s="4">
        <v>0.5</v>
      </c>
      <c r="J444" t="str">
        <f>INDEX(Bd_Lignes!$C:$C,MATCH(Tab_PF[[#This Row],[FAMILLESTAT_0002]],Bd_Lignes!$B:$B,0))</f>
        <v>OTS</v>
      </c>
      <c r="K444" t="str">
        <f>INDEX(Bd_RECONDITIONNEMENT!$F:$F,MATCH(Bd_PF!$C:$C,Bd_RECONDITIONNEMENT!$B:$B,0))</f>
        <v>Produit pesé</v>
      </c>
    </row>
    <row r="445" spans="1:11" hidden="1" x14ac:dyDescent="0.2">
      <c r="A445">
        <v>102</v>
      </c>
      <c r="B445" s="3"/>
      <c r="C445" t="s">
        <v>926</v>
      </c>
      <c r="D445" t="s">
        <v>927</v>
      </c>
      <c r="E445" t="s">
        <v>928</v>
      </c>
      <c r="F445" t="s">
        <v>212</v>
      </c>
      <c r="G445" t="s">
        <v>86</v>
      </c>
      <c r="H445" t="s">
        <v>10</v>
      </c>
      <c r="I445" s="4">
        <v>0.5</v>
      </c>
      <c r="J445" t="str">
        <f>INDEX(Bd_Lignes!$C:$C,MATCH(Tab_PF[[#This Row],[FAMILLESTAT_0002]],Bd_Lignes!$B:$B,0))</f>
        <v>OTS</v>
      </c>
      <c r="K445" t="str">
        <f>INDEX(Bd_RECONDITIONNEMENT!$F:$F,MATCH(Bd_PF!$C:$C,Bd_RECONDITIONNEMENT!$B:$B,0))</f>
        <v>Produit pesé</v>
      </c>
    </row>
    <row r="446" spans="1:11" hidden="1" x14ac:dyDescent="0.2">
      <c r="A446">
        <v>102</v>
      </c>
      <c r="B446" s="3"/>
      <c r="C446" t="s">
        <v>926</v>
      </c>
      <c r="D446" t="s">
        <v>4291</v>
      </c>
      <c r="E446" t="s">
        <v>928</v>
      </c>
      <c r="F446" t="s">
        <v>212</v>
      </c>
      <c r="G446" t="s">
        <v>86</v>
      </c>
      <c r="H446" t="s">
        <v>10</v>
      </c>
      <c r="I446" s="4">
        <v>0.5</v>
      </c>
      <c r="J446" t="str">
        <f>INDEX(Bd_Lignes!$C:$C,MATCH(Tab_PF[[#This Row],[FAMILLESTAT_0002]],Bd_Lignes!$B:$B,0))</f>
        <v>OTS</v>
      </c>
      <c r="K446" t="str">
        <f>INDEX(Bd_RECONDITIONNEMENT!$F:$F,MATCH(Bd_PF!$C:$C,Bd_RECONDITIONNEMENT!$B:$B,0))</f>
        <v>Produit pesé</v>
      </c>
    </row>
    <row r="447" spans="1:11" hidden="1" x14ac:dyDescent="0.2">
      <c r="A447">
        <v>102</v>
      </c>
      <c r="B447" s="3"/>
      <c r="C447" t="s">
        <v>929</v>
      </c>
      <c r="D447" t="s">
        <v>930</v>
      </c>
      <c r="E447" t="s">
        <v>931</v>
      </c>
      <c r="F447" t="s">
        <v>85</v>
      </c>
      <c r="G447" t="s">
        <v>224</v>
      </c>
      <c r="H447" t="s">
        <v>14</v>
      </c>
      <c r="I447" s="4">
        <v>0.2</v>
      </c>
      <c r="J447" t="str">
        <f>INDEX(Bd_Lignes!$C:$C,MATCH(Tab_PF[[#This Row],[FAMILLESTAT_0002]],Bd_Lignes!$B:$B,0))</f>
        <v>Tecse</v>
      </c>
      <c r="K447" t="str">
        <f>INDEX(Bd_RECONDITIONNEMENT!$F:$F,MATCH(Bd_PF!$C:$C,Bd_RECONDITIONNEMENT!$B:$B,0))</f>
        <v>Produit pesé</v>
      </c>
    </row>
    <row r="448" spans="1:11" hidden="1" x14ac:dyDescent="0.2">
      <c r="A448">
        <v>102</v>
      </c>
      <c r="B448" s="3"/>
      <c r="C448" t="s">
        <v>932</v>
      </c>
      <c r="D448" t="s">
        <v>933</v>
      </c>
      <c r="E448" t="s">
        <v>934</v>
      </c>
      <c r="F448" t="s">
        <v>29</v>
      </c>
      <c r="G448" t="s">
        <v>224</v>
      </c>
      <c r="H448" t="s">
        <v>14</v>
      </c>
      <c r="I448" s="4">
        <v>0.2</v>
      </c>
      <c r="J448" t="str">
        <f>INDEX(Bd_Lignes!$C:$C,MATCH(Tab_PF[[#This Row],[FAMILLESTAT_0002]],Bd_Lignes!$B:$B,0))</f>
        <v>Tecse</v>
      </c>
      <c r="K448" t="str">
        <f>INDEX(Bd_RECONDITIONNEMENT!$F:$F,MATCH(Bd_PF!$C:$C,Bd_RECONDITIONNEMENT!$B:$B,0))</f>
        <v>Produit pesé</v>
      </c>
    </row>
    <row r="449" spans="1:11" hidden="1" x14ac:dyDescent="0.2">
      <c r="A449">
        <v>102</v>
      </c>
      <c r="B449" s="3"/>
      <c r="C449" t="s">
        <v>935</v>
      </c>
      <c r="D449" t="s">
        <v>257</v>
      </c>
      <c r="E449" t="s">
        <v>936</v>
      </c>
      <c r="F449" t="s">
        <v>228</v>
      </c>
      <c r="G449" t="s">
        <v>86</v>
      </c>
      <c r="H449" t="s">
        <v>10</v>
      </c>
      <c r="I449" s="4">
        <v>1</v>
      </c>
      <c r="J449" t="str">
        <f>INDEX(Bd_Lignes!$C:$C,MATCH(Tab_PF[[#This Row],[FAMILLESTAT_0002]],Bd_Lignes!$B:$B,0))</f>
        <v>OTS</v>
      </c>
      <c r="K449" t="str">
        <f>INDEX(Bd_RECONDITIONNEMENT!$F:$F,MATCH(Bd_PF!$C:$C,Bd_RECONDITIONNEMENT!$B:$B,0))</f>
        <v>Produit pesé</v>
      </c>
    </row>
    <row r="450" spans="1:11" hidden="1" x14ac:dyDescent="0.2">
      <c r="A450">
        <v>102</v>
      </c>
      <c r="B450" s="3"/>
      <c r="C450" t="s">
        <v>937</v>
      </c>
      <c r="D450" t="s">
        <v>260</v>
      </c>
      <c r="E450" t="s">
        <v>938</v>
      </c>
      <c r="F450" t="s">
        <v>228</v>
      </c>
      <c r="G450" t="s">
        <v>86</v>
      </c>
      <c r="H450" t="s">
        <v>10</v>
      </c>
      <c r="I450" s="4">
        <v>1</v>
      </c>
      <c r="J450" t="str">
        <f>INDEX(Bd_Lignes!$C:$C,MATCH(Tab_PF[[#This Row],[FAMILLESTAT_0002]],Bd_Lignes!$B:$B,0))</f>
        <v>OTS</v>
      </c>
      <c r="K450" t="str">
        <f>INDEX(Bd_RECONDITIONNEMENT!$F:$F,MATCH(Bd_PF!$C:$C,Bd_RECONDITIONNEMENT!$B:$B,0))</f>
        <v>Produit pesé</v>
      </c>
    </row>
    <row r="451" spans="1:11" hidden="1" x14ac:dyDescent="0.2">
      <c r="A451">
        <v>102</v>
      </c>
      <c r="B451" s="3"/>
      <c r="C451" t="s">
        <v>939</v>
      </c>
      <c r="D451" t="s">
        <v>226</v>
      </c>
      <c r="E451" t="s">
        <v>940</v>
      </c>
      <c r="F451" t="s">
        <v>228</v>
      </c>
      <c r="G451" t="s">
        <v>86</v>
      </c>
      <c r="H451" t="s">
        <v>10</v>
      </c>
      <c r="I451" s="4">
        <v>1</v>
      </c>
      <c r="J451" t="str">
        <f>INDEX(Bd_Lignes!$C:$C,MATCH(Tab_PF[[#This Row],[FAMILLESTAT_0002]],Bd_Lignes!$B:$B,0))</f>
        <v>OTS</v>
      </c>
      <c r="K451" t="str">
        <f>INDEX(Bd_RECONDITIONNEMENT!$F:$F,MATCH(Bd_PF!$C:$C,Bd_RECONDITIONNEMENT!$B:$B,0))</f>
        <v>Produit pesé</v>
      </c>
    </row>
    <row r="452" spans="1:11" hidden="1" x14ac:dyDescent="0.2">
      <c r="A452">
        <v>102</v>
      </c>
      <c r="B452" s="3"/>
      <c r="C452" t="s">
        <v>941</v>
      </c>
      <c r="D452" t="s">
        <v>254</v>
      </c>
      <c r="E452" t="s">
        <v>942</v>
      </c>
      <c r="F452" t="s">
        <v>228</v>
      </c>
      <c r="G452" t="s">
        <v>86</v>
      </c>
      <c r="H452" t="s">
        <v>10</v>
      </c>
      <c r="I452" s="4">
        <v>1</v>
      </c>
      <c r="J452" t="str">
        <f>INDEX(Bd_Lignes!$C:$C,MATCH(Tab_PF[[#This Row],[FAMILLESTAT_0002]],Bd_Lignes!$B:$B,0))</f>
        <v>OTS</v>
      </c>
      <c r="K452" t="str">
        <f>INDEX(Bd_RECONDITIONNEMENT!$F:$F,MATCH(Bd_PF!$C:$C,Bd_RECONDITIONNEMENT!$B:$B,0))</f>
        <v>Produit pesé</v>
      </c>
    </row>
    <row r="453" spans="1:11" hidden="1" x14ac:dyDescent="0.2">
      <c r="A453">
        <v>102</v>
      </c>
      <c r="B453" s="3"/>
      <c r="C453" t="s">
        <v>943</v>
      </c>
      <c r="D453" t="s">
        <v>230</v>
      </c>
      <c r="E453" t="s">
        <v>944</v>
      </c>
      <c r="F453" t="s">
        <v>228</v>
      </c>
      <c r="G453" t="s">
        <v>86</v>
      </c>
      <c r="H453" t="s">
        <v>10</v>
      </c>
      <c r="I453" s="4">
        <v>1</v>
      </c>
      <c r="J453" t="str">
        <f>INDEX(Bd_Lignes!$C:$C,MATCH(Tab_PF[[#This Row],[FAMILLESTAT_0002]],Bd_Lignes!$B:$B,0))</f>
        <v>OTS</v>
      </c>
      <c r="K453" t="str">
        <f>INDEX(Bd_RECONDITIONNEMENT!$F:$F,MATCH(Bd_PF!$C:$C,Bd_RECONDITIONNEMENT!$B:$B,0))</f>
        <v>Produit pesé</v>
      </c>
    </row>
    <row r="454" spans="1:11" hidden="1" x14ac:dyDescent="0.2">
      <c r="A454">
        <v>102</v>
      </c>
      <c r="B454" s="3"/>
      <c r="C454" t="s">
        <v>945</v>
      </c>
      <c r="D454" t="s">
        <v>233</v>
      </c>
      <c r="E454" t="s">
        <v>946</v>
      </c>
      <c r="F454" t="s">
        <v>228</v>
      </c>
      <c r="G454" t="s">
        <v>86</v>
      </c>
      <c r="H454" t="s">
        <v>10</v>
      </c>
      <c r="I454" s="4">
        <v>1</v>
      </c>
      <c r="J454" t="str">
        <f>INDEX(Bd_Lignes!$C:$C,MATCH(Tab_PF[[#This Row],[FAMILLESTAT_0002]],Bd_Lignes!$B:$B,0))</f>
        <v>OTS</v>
      </c>
      <c r="K454" t="str">
        <f>INDEX(Bd_RECONDITIONNEMENT!$F:$F,MATCH(Bd_PF!$C:$C,Bd_RECONDITIONNEMENT!$B:$B,0))</f>
        <v>Produit pesé</v>
      </c>
    </row>
    <row r="455" spans="1:11" hidden="1" x14ac:dyDescent="0.2">
      <c r="A455">
        <v>102</v>
      </c>
      <c r="B455" s="3"/>
      <c r="C455" t="s">
        <v>947</v>
      </c>
      <c r="D455" t="s">
        <v>236</v>
      </c>
      <c r="E455" t="s">
        <v>948</v>
      </c>
      <c r="F455" t="s">
        <v>228</v>
      </c>
      <c r="G455" t="s">
        <v>86</v>
      </c>
      <c r="H455" t="s">
        <v>10</v>
      </c>
      <c r="I455" s="4">
        <v>1</v>
      </c>
      <c r="J455" t="str">
        <f>INDEX(Bd_Lignes!$C:$C,MATCH(Tab_PF[[#This Row],[FAMILLESTAT_0002]],Bd_Lignes!$B:$B,0))</f>
        <v>OTS</v>
      </c>
      <c r="K455" t="str">
        <f>INDEX(Bd_RECONDITIONNEMENT!$F:$F,MATCH(Bd_PF!$C:$C,Bd_RECONDITIONNEMENT!$B:$B,0))</f>
        <v>Produit pesé</v>
      </c>
    </row>
    <row r="456" spans="1:11" hidden="1" x14ac:dyDescent="0.2">
      <c r="A456">
        <v>102</v>
      </c>
      <c r="B456" s="3"/>
      <c r="C456" t="s">
        <v>949</v>
      </c>
      <c r="D456" t="s">
        <v>239</v>
      </c>
      <c r="E456" t="s">
        <v>950</v>
      </c>
      <c r="F456" t="s">
        <v>228</v>
      </c>
      <c r="G456" t="s">
        <v>86</v>
      </c>
      <c r="H456" t="s">
        <v>10</v>
      </c>
      <c r="I456" s="4">
        <v>1</v>
      </c>
      <c r="J456" t="str">
        <f>INDEX(Bd_Lignes!$C:$C,MATCH(Tab_PF[[#This Row],[FAMILLESTAT_0002]],Bd_Lignes!$B:$B,0))</f>
        <v>OTS</v>
      </c>
      <c r="K456" t="str">
        <f>INDEX(Bd_RECONDITIONNEMENT!$F:$F,MATCH(Bd_PF!$C:$C,Bd_RECONDITIONNEMENT!$B:$B,0))</f>
        <v>Produit pesé</v>
      </c>
    </row>
    <row r="457" spans="1:11" hidden="1" x14ac:dyDescent="0.2">
      <c r="A457">
        <v>102</v>
      </c>
      <c r="B457" s="3"/>
      <c r="C457" t="s">
        <v>951</v>
      </c>
      <c r="D457" t="s">
        <v>952</v>
      </c>
      <c r="E457" t="s">
        <v>953</v>
      </c>
      <c r="F457" t="s">
        <v>228</v>
      </c>
      <c r="G457" t="s">
        <v>86</v>
      </c>
      <c r="H457" t="s">
        <v>10</v>
      </c>
      <c r="I457" s="4">
        <v>0.8</v>
      </c>
      <c r="J457" t="str">
        <f>INDEX(Bd_Lignes!$C:$C,MATCH(Tab_PF[[#This Row],[FAMILLESTAT_0002]],Bd_Lignes!$B:$B,0))</f>
        <v>OTS</v>
      </c>
      <c r="K457" t="str">
        <f>INDEX(Bd_RECONDITIONNEMENT!$F:$F,MATCH(Bd_PF!$C:$C,Bd_RECONDITIONNEMENT!$B:$B,0))</f>
        <v>Produit pesé</v>
      </c>
    </row>
    <row r="458" spans="1:11" hidden="1" x14ac:dyDescent="0.2">
      <c r="A458">
        <v>102</v>
      </c>
      <c r="B458" s="3"/>
      <c r="C458" t="s">
        <v>954</v>
      </c>
      <c r="D458" t="s">
        <v>955</v>
      </c>
      <c r="E458" t="s">
        <v>956</v>
      </c>
      <c r="F458" t="s">
        <v>228</v>
      </c>
      <c r="G458" t="s">
        <v>86</v>
      </c>
      <c r="H458" t="s">
        <v>10</v>
      </c>
      <c r="I458" s="4">
        <v>0.8</v>
      </c>
      <c r="J458" t="str">
        <f>INDEX(Bd_Lignes!$C:$C,MATCH(Tab_PF[[#This Row],[FAMILLESTAT_0002]],Bd_Lignes!$B:$B,0))</f>
        <v>OTS</v>
      </c>
      <c r="K458" t="str">
        <f>INDEX(Bd_RECONDITIONNEMENT!$F:$F,MATCH(Bd_PF!$C:$C,Bd_RECONDITIONNEMENT!$B:$B,0))</f>
        <v>Produit pesé</v>
      </c>
    </row>
    <row r="459" spans="1:11" hidden="1" x14ac:dyDescent="0.2">
      <c r="A459">
        <v>102</v>
      </c>
      <c r="B459" s="3"/>
      <c r="C459" t="s">
        <v>957</v>
      </c>
      <c r="D459" t="s">
        <v>958</v>
      </c>
      <c r="E459" t="s">
        <v>959</v>
      </c>
      <c r="F459" t="s">
        <v>228</v>
      </c>
      <c r="G459" t="s">
        <v>86</v>
      </c>
      <c r="H459" t="s">
        <v>10</v>
      </c>
      <c r="I459" s="4">
        <v>0.8</v>
      </c>
      <c r="J459" t="str">
        <f>INDEX(Bd_Lignes!$C:$C,MATCH(Tab_PF[[#This Row],[FAMILLESTAT_0002]],Bd_Lignes!$B:$B,0))</f>
        <v>OTS</v>
      </c>
      <c r="K459" t="str">
        <f>INDEX(Bd_RECONDITIONNEMENT!$F:$F,MATCH(Bd_PF!$C:$C,Bd_RECONDITIONNEMENT!$B:$B,0))</f>
        <v>Produit pesé</v>
      </c>
    </row>
    <row r="460" spans="1:11" hidden="1" x14ac:dyDescent="0.2">
      <c r="A460">
        <v>102</v>
      </c>
      <c r="B460" s="3"/>
      <c r="C460" t="s">
        <v>960</v>
      </c>
      <c r="D460" t="s">
        <v>961</v>
      </c>
      <c r="E460" t="s">
        <v>962</v>
      </c>
      <c r="F460" t="s">
        <v>228</v>
      </c>
      <c r="G460" t="s">
        <v>86</v>
      </c>
      <c r="H460" t="s">
        <v>10</v>
      </c>
      <c r="I460" s="4">
        <v>0.8</v>
      </c>
      <c r="J460" t="str">
        <f>INDEX(Bd_Lignes!$C:$C,MATCH(Tab_PF[[#This Row],[FAMILLESTAT_0002]],Bd_Lignes!$B:$B,0))</f>
        <v>OTS</v>
      </c>
      <c r="K460" t="str">
        <f>INDEX(Bd_RECONDITIONNEMENT!$F:$F,MATCH(Bd_PF!$C:$C,Bd_RECONDITIONNEMENT!$B:$B,0))</f>
        <v>Produit pesé</v>
      </c>
    </row>
    <row r="461" spans="1:11" hidden="1" x14ac:dyDescent="0.2">
      <c r="A461">
        <v>102</v>
      </c>
      <c r="B461" s="3"/>
      <c r="C461" t="s">
        <v>963</v>
      </c>
      <c r="D461" t="s">
        <v>964</v>
      </c>
      <c r="E461" t="s">
        <v>965</v>
      </c>
      <c r="F461" t="s">
        <v>228</v>
      </c>
      <c r="G461" t="s">
        <v>86</v>
      </c>
      <c r="H461" t="s">
        <v>10</v>
      </c>
      <c r="I461" s="4">
        <v>0.8</v>
      </c>
      <c r="J461" t="str">
        <f>INDEX(Bd_Lignes!$C:$C,MATCH(Tab_PF[[#This Row],[FAMILLESTAT_0002]],Bd_Lignes!$B:$B,0))</f>
        <v>OTS</v>
      </c>
      <c r="K461" t="str">
        <f>INDEX(Bd_RECONDITIONNEMENT!$F:$F,MATCH(Bd_PF!$C:$C,Bd_RECONDITIONNEMENT!$B:$B,0))</f>
        <v>Produit pesé</v>
      </c>
    </row>
    <row r="462" spans="1:11" hidden="1" x14ac:dyDescent="0.2">
      <c r="A462">
        <v>102</v>
      </c>
      <c r="B462" s="3"/>
      <c r="C462" t="s">
        <v>966</v>
      </c>
      <c r="D462" t="s">
        <v>967</v>
      </c>
      <c r="E462" t="s">
        <v>968</v>
      </c>
      <c r="F462" t="s">
        <v>228</v>
      </c>
      <c r="G462" t="s">
        <v>86</v>
      </c>
      <c r="H462" t="s">
        <v>10</v>
      </c>
      <c r="I462" s="4">
        <v>0.8</v>
      </c>
      <c r="J462" t="str">
        <f>INDEX(Bd_Lignes!$C:$C,MATCH(Tab_PF[[#This Row],[FAMILLESTAT_0002]],Bd_Lignes!$B:$B,0))</f>
        <v>OTS</v>
      </c>
      <c r="K462" t="str">
        <f>INDEX(Bd_RECONDITIONNEMENT!$F:$F,MATCH(Bd_PF!$C:$C,Bd_RECONDITIONNEMENT!$B:$B,0))</f>
        <v>Produit pesé</v>
      </c>
    </row>
    <row r="463" spans="1:11" hidden="1" x14ac:dyDescent="0.2">
      <c r="A463">
        <v>102</v>
      </c>
      <c r="B463" s="3"/>
      <c r="C463" t="s">
        <v>969</v>
      </c>
      <c r="D463" t="s">
        <v>970</v>
      </c>
      <c r="E463" t="s">
        <v>971</v>
      </c>
      <c r="F463" t="s">
        <v>228</v>
      </c>
      <c r="G463" t="s">
        <v>86</v>
      </c>
      <c r="H463" t="s">
        <v>10</v>
      </c>
      <c r="I463" s="4">
        <v>0.8</v>
      </c>
      <c r="J463" t="str">
        <f>INDEX(Bd_Lignes!$C:$C,MATCH(Tab_PF[[#This Row],[FAMILLESTAT_0002]],Bd_Lignes!$B:$B,0))</f>
        <v>OTS</v>
      </c>
      <c r="K463" t="str">
        <f>INDEX(Bd_RECONDITIONNEMENT!$F:$F,MATCH(Bd_PF!$C:$C,Bd_RECONDITIONNEMENT!$B:$B,0))</f>
        <v>Produit pesé</v>
      </c>
    </row>
    <row r="464" spans="1:11" hidden="1" x14ac:dyDescent="0.2">
      <c r="A464">
        <v>102</v>
      </c>
      <c r="B464" s="3"/>
      <c r="C464" t="s">
        <v>972</v>
      </c>
      <c r="D464" t="s">
        <v>973</v>
      </c>
      <c r="E464" t="s">
        <v>974</v>
      </c>
      <c r="F464" t="s">
        <v>228</v>
      </c>
      <c r="G464" t="s">
        <v>86</v>
      </c>
      <c r="H464" t="s">
        <v>10</v>
      </c>
      <c r="I464" s="4">
        <v>0.8</v>
      </c>
      <c r="J464" t="str">
        <f>INDEX(Bd_Lignes!$C:$C,MATCH(Tab_PF[[#This Row],[FAMILLESTAT_0002]],Bd_Lignes!$B:$B,0))</f>
        <v>OTS</v>
      </c>
      <c r="K464" t="str">
        <f>INDEX(Bd_RECONDITIONNEMENT!$F:$F,MATCH(Bd_PF!$C:$C,Bd_RECONDITIONNEMENT!$B:$B,0))</f>
        <v>Produit pesé</v>
      </c>
    </row>
    <row r="465" spans="1:11" hidden="1" x14ac:dyDescent="0.2">
      <c r="A465">
        <v>102</v>
      </c>
      <c r="B465" s="3"/>
      <c r="C465" t="s">
        <v>975</v>
      </c>
      <c r="D465" t="s">
        <v>976</v>
      </c>
      <c r="E465" t="s">
        <v>977</v>
      </c>
      <c r="F465" t="s">
        <v>228</v>
      </c>
      <c r="G465" t="s">
        <v>86</v>
      </c>
      <c r="H465" t="s">
        <v>10</v>
      </c>
      <c r="I465" s="4">
        <v>0.8</v>
      </c>
      <c r="J465" t="str">
        <f>INDEX(Bd_Lignes!$C:$C,MATCH(Tab_PF[[#This Row],[FAMILLESTAT_0002]],Bd_Lignes!$B:$B,0))</f>
        <v>OTS</v>
      </c>
      <c r="K465" t="str">
        <f>INDEX(Bd_RECONDITIONNEMENT!$F:$F,MATCH(Bd_PF!$C:$C,Bd_RECONDITIONNEMENT!$B:$B,0))</f>
        <v>Produit pesé</v>
      </c>
    </row>
    <row r="466" spans="1:11" hidden="1" x14ac:dyDescent="0.2">
      <c r="A466">
        <v>102</v>
      </c>
      <c r="B466" s="3"/>
      <c r="C466" t="s">
        <v>978</v>
      </c>
      <c r="D466" t="s">
        <v>979</v>
      </c>
      <c r="E466" t="s">
        <v>980</v>
      </c>
      <c r="F466" t="s">
        <v>228</v>
      </c>
      <c r="G466" t="s">
        <v>86</v>
      </c>
      <c r="H466" t="s">
        <v>10</v>
      </c>
      <c r="I466" s="4">
        <v>0.8</v>
      </c>
      <c r="J466" t="str">
        <f>INDEX(Bd_Lignes!$C:$C,MATCH(Tab_PF[[#This Row],[FAMILLESTAT_0002]],Bd_Lignes!$B:$B,0))</f>
        <v>OTS</v>
      </c>
      <c r="K466" t="str">
        <f>INDEX(Bd_RECONDITIONNEMENT!$F:$F,MATCH(Bd_PF!$C:$C,Bd_RECONDITIONNEMENT!$B:$B,0))</f>
        <v>Produit pesé</v>
      </c>
    </row>
    <row r="467" spans="1:11" hidden="1" x14ac:dyDescent="0.2">
      <c r="A467">
        <v>102</v>
      </c>
      <c r="B467" s="3"/>
      <c r="C467" t="s">
        <v>981</v>
      </c>
      <c r="D467" t="s">
        <v>982</v>
      </c>
      <c r="E467" t="s">
        <v>983</v>
      </c>
      <c r="F467" t="s">
        <v>228</v>
      </c>
      <c r="G467" t="s">
        <v>86</v>
      </c>
      <c r="H467" t="s">
        <v>10</v>
      </c>
      <c r="I467" s="4">
        <v>0.8</v>
      </c>
      <c r="J467" t="str">
        <f>INDEX(Bd_Lignes!$C:$C,MATCH(Tab_PF[[#This Row],[FAMILLESTAT_0002]],Bd_Lignes!$B:$B,0))</f>
        <v>OTS</v>
      </c>
      <c r="K467" t="str">
        <f>INDEX(Bd_RECONDITIONNEMENT!$F:$F,MATCH(Bd_PF!$C:$C,Bd_RECONDITIONNEMENT!$B:$B,0))</f>
        <v>Produit pesé</v>
      </c>
    </row>
    <row r="468" spans="1:11" hidden="1" x14ac:dyDescent="0.2">
      <c r="A468">
        <v>102</v>
      </c>
      <c r="B468" s="3"/>
      <c r="C468" t="s">
        <v>984</v>
      </c>
      <c r="D468" t="s">
        <v>952</v>
      </c>
      <c r="E468" t="s">
        <v>985</v>
      </c>
      <c r="F468" t="s">
        <v>228</v>
      </c>
      <c r="G468" t="s">
        <v>30</v>
      </c>
      <c r="H468" t="s">
        <v>4</v>
      </c>
      <c r="I468" s="4">
        <v>2.7E-2</v>
      </c>
      <c r="J468" t="str">
        <f>INDEX(Bd_Lignes!$C:$C,MATCH(Tab_PF[[#This Row],[FAMILLESTAT_0002]],Bd_Lignes!$B:$B,0))</f>
        <v>Rovema</v>
      </c>
      <c r="K468" t="str">
        <f>INDEX(Bd_RECONDITIONNEMENT!$F:$F,MATCH(Bd_PF!$C:$C,Bd_RECONDITIONNEMENT!$B:$B,0))</f>
        <v>Produit pesé</v>
      </c>
    </row>
    <row r="469" spans="1:11" hidden="1" x14ac:dyDescent="0.2">
      <c r="A469">
        <v>102</v>
      </c>
      <c r="B469" s="3"/>
      <c r="C469" t="s">
        <v>986</v>
      </c>
      <c r="D469" t="s">
        <v>955</v>
      </c>
      <c r="E469" t="s">
        <v>987</v>
      </c>
      <c r="F469" t="s">
        <v>228</v>
      </c>
      <c r="G469" t="s">
        <v>30</v>
      </c>
      <c r="H469" t="s">
        <v>4</v>
      </c>
      <c r="I469" s="4">
        <v>2.7E-2</v>
      </c>
      <c r="J469" t="str">
        <f>INDEX(Bd_Lignes!$C:$C,MATCH(Tab_PF[[#This Row],[FAMILLESTAT_0002]],Bd_Lignes!$B:$B,0))</f>
        <v>Rovema</v>
      </c>
      <c r="K469" t="str">
        <f>INDEX(Bd_RECONDITIONNEMENT!$F:$F,MATCH(Bd_PF!$C:$C,Bd_RECONDITIONNEMENT!$B:$B,0))</f>
        <v>Produit pesé</v>
      </c>
    </row>
    <row r="470" spans="1:11" hidden="1" x14ac:dyDescent="0.2">
      <c r="A470">
        <v>102</v>
      </c>
      <c r="B470" s="3"/>
      <c r="C470" t="s">
        <v>988</v>
      </c>
      <c r="D470" t="s">
        <v>961</v>
      </c>
      <c r="E470" t="s">
        <v>989</v>
      </c>
      <c r="F470" t="s">
        <v>228</v>
      </c>
      <c r="G470" t="s">
        <v>30</v>
      </c>
      <c r="H470" t="s">
        <v>4</v>
      </c>
      <c r="I470" s="4">
        <v>2.7E-2</v>
      </c>
      <c r="J470" t="str">
        <f>INDEX(Bd_Lignes!$C:$C,MATCH(Tab_PF[[#This Row],[FAMILLESTAT_0002]],Bd_Lignes!$B:$B,0))</f>
        <v>Rovema</v>
      </c>
      <c r="K470" t="str">
        <f>INDEX(Bd_RECONDITIONNEMENT!$F:$F,MATCH(Bd_PF!$C:$C,Bd_RECONDITIONNEMENT!$B:$B,0))</f>
        <v>Produit pesé</v>
      </c>
    </row>
    <row r="471" spans="1:11" hidden="1" x14ac:dyDescent="0.2">
      <c r="A471">
        <v>102</v>
      </c>
      <c r="B471" s="3"/>
      <c r="C471" t="s">
        <v>990</v>
      </c>
      <c r="D471" t="s">
        <v>964</v>
      </c>
      <c r="E471" t="s">
        <v>991</v>
      </c>
      <c r="F471" t="s">
        <v>228</v>
      </c>
      <c r="G471" t="s">
        <v>30</v>
      </c>
      <c r="H471" t="s">
        <v>4</v>
      </c>
      <c r="I471" s="4">
        <v>2.7E-2</v>
      </c>
      <c r="J471" t="str">
        <f>INDEX(Bd_Lignes!$C:$C,MATCH(Tab_PF[[#This Row],[FAMILLESTAT_0002]],Bd_Lignes!$B:$B,0))</f>
        <v>Rovema</v>
      </c>
      <c r="K471" t="str">
        <f>INDEX(Bd_RECONDITIONNEMENT!$F:$F,MATCH(Bd_PF!$C:$C,Bd_RECONDITIONNEMENT!$B:$B,0))</f>
        <v>Produit pesé</v>
      </c>
    </row>
    <row r="472" spans="1:11" hidden="1" x14ac:dyDescent="0.2">
      <c r="A472">
        <v>102</v>
      </c>
      <c r="B472" s="3"/>
      <c r="C472" t="s">
        <v>992</v>
      </c>
      <c r="D472" t="s">
        <v>967</v>
      </c>
      <c r="E472" t="s">
        <v>993</v>
      </c>
      <c r="F472" t="s">
        <v>228</v>
      </c>
      <c r="G472" t="s">
        <v>30</v>
      </c>
      <c r="H472" t="s">
        <v>4</v>
      </c>
      <c r="I472" s="4">
        <v>2.7E-2</v>
      </c>
      <c r="J472" t="str">
        <f>INDEX(Bd_Lignes!$C:$C,MATCH(Tab_PF[[#This Row],[FAMILLESTAT_0002]],Bd_Lignes!$B:$B,0))</f>
        <v>Rovema</v>
      </c>
      <c r="K472" t="str">
        <f>INDEX(Bd_RECONDITIONNEMENT!$F:$F,MATCH(Bd_PF!$C:$C,Bd_RECONDITIONNEMENT!$B:$B,0))</f>
        <v>Produit pesé</v>
      </c>
    </row>
    <row r="473" spans="1:11" hidden="1" x14ac:dyDescent="0.2">
      <c r="A473">
        <v>102</v>
      </c>
      <c r="B473" s="3"/>
      <c r="C473" t="s">
        <v>994</v>
      </c>
      <c r="D473" t="s">
        <v>973</v>
      </c>
      <c r="E473" t="s">
        <v>995</v>
      </c>
      <c r="F473" t="s">
        <v>228</v>
      </c>
      <c r="G473" t="s">
        <v>30</v>
      </c>
      <c r="H473" t="s">
        <v>4</v>
      </c>
      <c r="I473" s="4">
        <v>2.7E-2</v>
      </c>
      <c r="J473" t="str">
        <f>INDEX(Bd_Lignes!$C:$C,MATCH(Tab_PF[[#This Row],[FAMILLESTAT_0002]],Bd_Lignes!$B:$B,0))</f>
        <v>Rovema</v>
      </c>
      <c r="K473" t="str">
        <f>INDEX(Bd_RECONDITIONNEMENT!$F:$F,MATCH(Bd_PF!$C:$C,Bd_RECONDITIONNEMENT!$B:$B,0))</f>
        <v>Produit pesé</v>
      </c>
    </row>
    <row r="474" spans="1:11" hidden="1" x14ac:dyDescent="0.2">
      <c r="A474">
        <v>102</v>
      </c>
      <c r="B474" s="3"/>
      <c r="C474" t="s">
        <v>996</v>
      </c>
      <c r="D474" t="s">
        <v>976</v>
      </c>
      <c r="E474" t="s">
        <v>997</v>
      </c>
      <c r="F474" t="s">
        <v>228</v>
      </c>
      <c r="G474" t="s">
        <v>30</v>
      </c>
      <c r="H474" t="s">
        <v>4</v>
      </c>
      <c r="I474" s="4">
        <v>2.7E-2</v>
      </c>
      <c r="J474" t="str">
        <f>INDEX(Bd_Lignes!$C:$C,MATCH(Tab_PF[[#This Row],[FAMILLESTAT_0002]],Bd_Lignes!$B:$B,0))</f>
        <v>Rovema</v>
      </c>
      <c r="K474" t="str">
        <f>INDEX(Bd_RECONDITIONNEMENT!$F:$F,MATCH(Bd_PF!$C:$C,Bd_RECONDITIONNEMENT!$B:$B,0))</f>
        <v>Produit pesé</v>
      </c>
    </row>
    <row r="475" spans="1:11" hidden="1" x14ac:dyDescent="0.2">
      <c r="A475">
        <v>102</v>
      </c>
      <c r="B475" s="3"/>
      <c r="C475" t="s">
        <v>998</v>
      </c>
      <c r="D475" t="s">
        <v>979</v>
      </c>
      <c r="E475" t="s">
        <v>999</v>
      </c>
      <c r="F475" t="s">
        <v>228</v>
      </c>
      <c r="G475" t="s">
        <v>30</v>
      </c>
      <c r="H475" t="s">
        <v>4</v>
      </c>
      <c r="I475" s="4">
        <v>2.7E-2</v>
      </c>
      <c r="J475" t="str">
        <f>INDEX(Bd_Lignes!$C:$C,MATCH(Tab_PF[[#This Row],[FAMILLESTAT_0002]],Bd_Lignes!$B:$B,0))</f>
        <v>Rovema</v>
      </c>
      <c r="K475" t="str">
        <f>INDEX(Bd_RECONDITIONNEMENT!$F:$F,MATCH(Bd_PF!$C:$C,Bd_RECONDITIONNEMENT!$B:$B,0))</f>
        <v>Produit pesé</v>
      </c>
    </row>
    <row r="476" spans="1:11" hidden="1" x14ac:dyDescent="0.2">
      <c r="A476">
        <v>102</v>
      </c>
      <c r="B476" s="3"/>
      <c r="C476" t="s">
        <v>1000</v>
      </c>
      <c r="D476" t="s">
        <v>927</v>
      </c>
      <c r="E476" t="s">
        <v>1001</v>
      </c>
      <c r="F476" t="s">
        <v>212</v>
      </c>
      <c r="G476" t="s">
        <v>30</v>
      </c>
      <c r="H476" t="s">
        <v>4</v>
      </c>
      <c r="I476" s="4">
        <v>1.2E-2</v>
      </c>
      <c r="J476" t="str">
        <f>INDEX(Bd_Lignes!$C:$C,MATCH(Tab_PF[[#This Row],[FAMILLESTAT_0002]],Bd_Lignes!$B:$B,0))</f>
        <v>Rovema</v>
      </c>
      <c r="K476" t="str">
        <f>INDEX(Bd_RECONDITIONNEMENT!$F:$F,MATCH(Bd_PF!$C:$C,Bd_RECONDITIONNEMENT!$B:$B,0))</f>
        <v>Reconditionnement</v>
      </c>
    </row>
    <row r="477" spans="1:11" hidden="1" x14ac:dyDescent="0.2">
      <c r="A477">
        <v>102</v>
      </c>
      <c r="B477" s="3"/>
      <c r="C477" t="s">
        <v>1000</v>
      </c>
      <c r="D477" t="s">
        <v>4291</v>
      </c>
      <c r="E477" t="s">
        <v>1001</v>
      </c>
      <c r="F477" t="s">
        <v>212</v>
      </c>
      <c r="G477" t="s">
        <v>30</v>
      </c>
      <c r="H477" t="s">
        <v>4</v>
      </c>
      <c r="I477" s="4">
        <v>1.2E-2</v>
      </c>
      <c r="J477" t="str">
        <f>INDEX(Bd_Lignes!$C:$C,MATCH(Tab_PF[[#This Row],[FAMILLESTAT_0002]],Bd_Lignes!$B:$B,0))</f>
        <v>Rovema</v>
      </c>
      <c r="K477" t="str">
        <f>INDEX(Bd_RECONDITIONNEMENT!$F:$F,MATCH(Bd_PF!$C:$C,Bd_RECONDITIONNEMENT!$B:$B,0))</f>
        <v>Reconditionnement</v>
      </c>
    </row>
    <row r="478" spans="1:11" hidden="1" x14ac:dyDescent="0.2">
      <c r="A478">
        <v>102</v>
      </c>
      <c r="B478" s="3"/>
      <c r="C478" t="s">
        <v>1002</v>
      </c>
      <c r="D478" t="s">
        <v>1003</v>
      </c>
      <c r="E478" t="s">
        <v>1004</v>
      </c>
      <c r="F478" t="s">
        <v>37</v>
      </c>
      <c r="G478" t="s">
        <v>86</v>
      </c>
      <c r="H478" t="s">
        <v>10</v>
      </c>
      <c r="I478" s="4">
        <v>0.35</v>
      </c>
      <c r="J478" t="str">
        <f>INDEX(Bd_Lignes!$C:$C,MATCH(Tab_PF[[#This Row],[FAMILLESTAT_0002]],Bd_Lignes!$B:$B,0))</f>
        <v>OTS</v>
      </c>
      <c r="K478" t="str">
        <f>INDEX(Bd_RECONDITIONNEMENT!$F:$F,MATCH(Bd_PF!$C:$C,Bd_RECONDITIONNEMENT!$B:$B,0))</f>
        <v>Produit pesé</v>
      </c>
    </row>
    <row r="479" spans="1:11" hidden="1" x14ac:dyDescent="0.2">
      <c r="A479">
        <v>102</v>
      </c>
      <c r="B479" s="3"/>
      <c r="C479" t="s">
        <v>1005</v>
      </c>
      <c r="D479" t="s">
        <v>1006</v>
      </c>
      <c r="E479" t="s">
        <v>1007</v>
      </c>
      <c r="F479" t="s">
        <v>37</v>
      </c>
      <c r="G479" t="s">
        <v>86</v>
      </c>
      <c r="H479" t="s">
        <v>10</v>
      </c>
      <c r="I479" s="4">
        <v>0.35</v>
      </c>
      <c r="J479" t="str">
        <f>INDEX(Bd_Lignes!$C:$C,MATCH(Tab_PF[[#This Row],[FAMILLESTAT_0002]],Bd_Lignes!$B:$B,0))</f>
        <v>OTS</v>
      </c>
      <c r="K479" t="str">
        <f>INDEX(Bd_RECONDITIONNEMENT!$F:$F,MATCH(Bd_PF!$C:$C,Bd_RECONDITIONNEMENT!$B:$B,0))</f>
        <v>Produit pesé</v>
      </c>
    </row>
    <row r="480" spans="1:11" hidden="1" x14ac:dyDescent="0.2">
      <c r="A480">
        <v>102</v>
      </c>
      <c r="B480" s="3"/>
      <c r="C480" t="s">
        <v>1008</v>
      </c>
      <c r="D480" t="s">
        <v>1009</v>
      </c>
      <c r="E480" t="s">
        <v>1010</v>
      </c>
      <c r="F480" t="s">
        <v>37</v>
      </c>
      <c r="G480" t="s">
        <v>86</v>
      </c>
      <c r="H480" t="s">
        <v>10</v>
      </c>
      <c r="I480" s="4">
        <v>0.35</v>
      </c>
      <c r="J480" t="str">
        <f>INDEX(Bd_Lignes!$C:$C,MATCH(Tab_PF[[#This Row],[FAMILLESTAT_0002]],Bd_Lignes!$B:$B,0))</f>
        <v>OTS</v>
      </c>
      <c r="K480" t="str">
        <f>INDEX(Bd_RECONDITIONNEMENT!$F:$F,MATCH(Bd_PF!$C:$C,Bd_RECONDITIONNEMENT!$B:$B,0))</f>
        <v>Produit pesé</v>
      </c>
    </row>
    <row r="481" spans="1:11" hidden="1" x14ac:dyDescent="0.2">
      <c r="A481">
        <v>102</v>
      </c>
      <c r="B481" s="3"/>
      <c r="C481" t="s">
        <v>1011</v>
      </c>
      <c r="D481" t="s">
        <v>1012</v>
      </c>
      <c r="E481" t="s">
        <v>1013</v>
      </c>
      <c r="F481" t="s">
        <v>37</v>
      </c>
      <c r="G481" t="s">
        <v>86</v>
      </c>
      <c r="H481" t="s">
        <v>10</v>
      </c>
      <c r="I481" s="4">
        <v>0.35</v>
      </c>
      <c r="J481" t="str">
        <f>INDEX(Bd_Lignes!$C:$C,MATCH(Tab_PF[[#This Row],[FAMILLESTAT_0002]],Bd_Lignes!$B:$B,0))</f>
        <v>OTS</v>
      </c>
      <c r="K481" t="str">
        <f>INDEX(Bd_RECONDITIONNEMENT!$F:$F,MATCH(Bd_PF!$C:$C,Bd_RECONDITIONNEMENT!$B:$B,0))</f>
        <v>Produit pesé</v>
      </c>
    </row>
    <row r="482" spans="1:11" hidden="1" x14ac:dyDescent="0.2">
      <c r="A482">
        <v>102</v>
      </c>
      <c r="B482" s="3"/>
      <c r="C482" t="s">
        <v>1014</v>
      </c>
      <c r="D482" t="s">
        <v>1015</v>
      </c>
      <c r="E482" t="s">
        <v>1016</v>
      </c>
      <c r="F482" t="s">
        <v>37</v>
      </c>
      <c r="G482" t="s">
        <v>86</v>
      </c>
      <c r="H482" t="s">
        <v>10</v>
      </c>
      <c r="I482" s="4">
        <v>0.35</v>
      </c>
      <c r="J482" t="str">
        <f>INDEX(Bd_Lignes!$C:$C,MATCH(Tab_PF[[#This Row],[FAMILLESTAT_0002]],Bd_Lignes!$B:$B,0))</f>
        <v>OTS</v>
      </c>
      <c r="K482" t="str">
        <f>INDEX(Bd_RECONDITIONNEMENT!$F:$F,MATCH(Bd_PF!$C:$C,Bd_RECONDITIONNEMENT!$B:$B,0))</f>
        <v>Produit pesé</v>
      </c>
    </row>
    <row r="483" spans="1:11" hidden="1" x14ac:dyDescent="0.2">
      <c r="A483">
        <v>102</v>
      </c>
      <c r="B483" s="3"/>
      <c r="C483" t="s">
        <v>1017</v>
      </c>
      <c r="D483" t="s">
        <v>1018</v>
      </c>
      <c r="E483" t="s">
        <v>1019</v>
      </c>
      <c r="F483" t="s">
        <v>891</v>
      </c>
      <c r="G483" t="s">
        <v>86</v>
      </c>
      <c r="H483" t="s">
        <v>10</v>
      </c>
      <c r="I483" s="4">
        <v>0.35</v>
      </c>
      <c r="J483" t="str">
        <f>INDEX(Bd_Lignes!$C:$C,MATCH(Tab_PF[[#This Row],[FAMILLESTAT_0002]],Bd_Lignes!$B:$B,0))</f>
        <v>OTS</v>
      </c>
      <c r="K483" t="str">
        <f>INDEX(Bd_RECONDITIONNEMENT!$F:$F,MATCH(Bd_PF!$C:$C,Bd_RECONDITIONNEMENT!$B:$B,0))</f>
        <v>Produit pesé</v>
      </c>
    </row>
    <row r="484" spans="1:11" hidden="1" x14ac:dyDescent="0.2">
      <c r="A484">
        <v>102</v>
      </c>
      <c r="B484" s="3"/>
      <c r="C484" t="s">
        <v>1020</v>
      </c>
      <c r="D484" t="s">
        <v>1021</v>
      </c>
      <c r="E484" t="s">
        <v>1022</v>
      </c>
      <c r="F484" t="s">
        <v>37</v>
      </c>
      <c r="G484" t="s">
        <v>86</v>
      </c>
      <c r="H484" t="s">
        <v>10</v>
      </c>
      <c r="I484" s="4">
        <v>0.35</v>
      </c>
      <c r="J484" t="str">
        <f>INDEX(Bd_Lignes!$C:$C,MATCH(Tab_PF[[#This Row],[FAMILLESTAT_0002]],Bd_Lignes!$B:$B,0))</f>
        <v>OTS</v>
      </c>
      <c r="K484" t="str">
        <f>INDEX(Bd_RECONDITIONNEMENT!$F:$F,MATCH(Bd_PF!$C:$C,Bd_RECONDITIONNEMENT!$B:$B,0))</f>
        <v>Produit pesé</v>
      </c>
    </row>
    <row r="485" spans="1:11" hidden="1" x14ac:dyDescent="0.2">
      <c r="A485">
        <v>102</v>
      </c>
      <c r="B485" s="3"/>
      <c r="C485" t="s">
        <v>1023</v>
      </c>
      <c r="D485" t="s">
        <v>1024</v>
      </c>
      <c r="E485" t="s">
        <v>1025</v>
      </c>
      <c r="F485" t="s">
        <v>37</v>
      </c>
      <c r="G485" t="s">
        <v>86</v>
      </c>
      <c r="H485" t="s">
        <v>10</v>
      </c>
      <c r="I485" s="4">
        <v>0.35</v>
      </c>
      <c r="J485" t="str">
        <f>INDEX(Bd_Lignes!$C:$C,MATCH(Tab_PF[[#This Row],[FAMILLESTAT_0002]],Bd_Lignes!$B:$B,0))</f>
        <v>OTS</v>
      </c>
      <c r="K485" t="str">
        <f>INDEX(Bd_RECONDITIONNEMENT!$F:$F,MATCH(Bd_PF!$C:$C,Bd_RECONDITIONNEMENT!$B:$B,0))</f>
        <v>Produit pesé</v>
      </c>
    </row>
    <row r="486" spans="1:11" hidden="1" x14ac:dyDescent="0.2">
      <c r="A486">
        <v>102</v>
      </c>
      <c r="B486" s="3"/>
      <c r="C486" t="s">
        <v>1023</v>
      </c>
      <c r="D486" t="s">
        <v>1024</v>
      </c>
      <c r="E486" t="s">
        <v>1025</v>
      </c>
      <c r="F486" t="s">
        <v>37</v>
      </c>
      <c r="G486" t="s">
        <v>86</v>
      </c>
      <c r="H486" t="s">
        <v>10</v>
      </c>
      <c r="I486" s="4">
        <v>0.35</v>
      </c>
      <c r="J486" t="str">
        <f>INDEX(Bd_Lignes!$C:$C,MATCH(Tab_PF[[#This Row],[FAMILLESTAT_0002]],Bd_Lignes!$B:$B,0))</f>
        <v>OTS</v>
      </c>
      <c r="K486" t="str">
        <f>INDEX(Bd_RECONDITIONNEMENT!$F:$F,MATCH(Bd_PF!$C:$C,Bd_RECONDITIONNEMENT!$B:$B,0))</f>
        <v>Produit pesé</v>
      </c>
    </row>
    <row r="487" spans="1:11" hidden="1" x14ac:dyDescent="0.2">
      <c r="A487">
        <v>102</v>
      </c>
      <c r="B487" s="3"/>
      <c r="C487" t="s">
        <v>1026</v>
      </c>
      <c r="D487" t="s">
        <v>1027</v>
      </c>
      <c r="E487" t="s">
        <v>1028</v>
      </c>
      <c r="F487" t="s">
        <v>294</v>
      </c>
      <c r="G487" t="s">
        <v>86</v>
      </c>
      <c r="H487" t="s">
        <v>10</v>
      </c>
      <c r="I487" s="4">
        <v>0.35</v>
      </c>
      <c r="J487" t="str">
        <f>INDEX(Bd_Lignes!$C:$C,MATCH(Tab_PF[[#This Row],[FAMILLESTAT_0002]],Bd_Lignes!$B:$B,0))</f>
        <v>OTS</v>
      </c>
      <c r="K487" t="str">
        <f>INDEX(Bd_RECONDITIONNEMENT!$F:$F,MATCH(Bd_PF!$C:$C,Bd_RECONDITIONNEMENT!$B:$B,0))</f>
        <v>Produit pesé</v>
      </c>
    </row>
    <row r="488" spans="1:11" hidden="1" x14ac:dyDescent="0.2">
      <c r="A488">
        <v>102</v>
      </c>
      <c r="B488" s="3"/>
      <c r="C488" t="s">
        <v>1029</v>
      </c>
      <c r="D488" t="s">
        <v>1030</v>
      </c>
      <c r="E488" t="s">
        <v>1031</v>
      </c>
      <c r="F488" t="s">
        <v>37</v>
      </c>
      <c r="G488" t="s">
        <v>86</v>
      </c>
      <c r="H488" t="s">
        <v>10</v>
      </c>
      <c r="I488" s="4">
        <v>0.35</v>
      </c>
      <c r="J488" t="str">
        <f>INDEX(Bd_Lignes!$C:$C,MATCH(Tab_PF[[#This Row],[FAMILLESTAT_0002]],Bd_Lignes!$B:$B,0))</f>
        <v>OTS</v>
      </c>
      <c r="K488" t="str">
        <f>INDEX(Bd_RECONDITIONNEMENT!$F:$F,MATCH(Bd_PF!$C:$C,Bd_RECONDITIONNEMENT!$B:$B,0))</f>
        <v>Produit pesé</v>
      </c>
    </row>
    <row r="489" spans="1:11" hidden="1" x14ac:dyDescent="0.2">
      <c r="A489">
        <v>102</v>
      </c>
      <c r="B489" s="3"/>
      <c r="C489" t="s">
        <v>1032</v>
      </c>
      <c r="D489" t="s">
        <v>982</v>
      </c>
      <c r="E489" t="s">
        <v>1033</v>
      </c>
      <c r="F489" t="s">
        <v>228</v>
      </c>
      <c r="G489" t="s">
        <v>224</v>
      </c>
      <c r="H489" t="s">
        <v>14</v>
      </c>
      <c r="I489" s="4">
        <v>0.08</v>
      </c>
      <c r="J489" t="str">
        <f>INDEX(Bd_Lignes!$C:$C,MATCH(Tab_PF[[#This Row],[FAMILLESTAT_0002]],Bd_Lignes!$B:$B,0))</f>
        <v>Tecse</v>
      </c>
      <c r="K489" t="str">
        <f>INDEX(Bd_RECONDITIONNEMENT!$F:$F,MATCH(Bd_PF!$C:$C,Bd_RECONDITIONNEMENT!$B:$B,0))</f>
        <v>Produit pesé</v>
      </c>
    </row>
    <row r="490" spans="1:11" hidden="1" x14ac:dyDescent="0.2">
      <c r="A490">
        <v>102</v>
      </c>
      <c r="B490" s="3"/>
      <c r="C490" t="s">
        <v>1034</v>
      </c>
      <c r="D490" t="s">
        <v>973</v>
      </c>
      <c r="E490" t="s">
        <v>1035</v>
      </c>
      <c r="F490" t="s">
        <v>228</v>
      </c>
      <c r="G490" t="s">
        <v>224</v>
      </c>
      <c r="H490" t="s">
        <v>14</v>
      </c>
      <c r="I490" s="4">
        <v>0.08</v>
      </c>
      <c r="J490" t="str">
        <f>INDEX(Bd_Lignes!$C:$C,MATCH(Tab_PF[[#This Row],[FAMILLESTAT_0002]],Bd_Lignes!$B:$B,0))</f>
        <v>Tecse</v>
      </c>
      <c r="K490" t="str">
        <f>INDEX(Bd_RECONDITIONNEMENT!$F:$F,MATCH(Bd_PF!$C:$C,Bd_RECONDITIONNEMENT!$B:$B,0))</f>
        <v>Produit pesé</v>
      </c>
    </row>
    <row r="491" spans="1:11" hidden="1" x14ac:dyDescent="0.2">
      <c r="A491">
        <v>102</v>
      </c>
      <c r="B491" s="3"/>
      <c r="C491" t="s">
        <v>1036</v>
      </c>
      <c r="D491" t="s">
        <v>973</v>
      </c>
      <c r="E491" t="s">
        <v>1037</v>
      </c>
      <c r="F491" t="s">
        <v>228</v>
      </c>
      <c r="G491" t="s">
        <v>224</v>
      </c>
      <c r="H491" t="s">
        <v>14</v>
      </c>
      <c r="I491" s="4">
        <v>0.08</v>
      </c>
      <c r="J491" t="str">
        <f>INDEX(Bd_Lignes!$C:$C,MATCH(Tab_PF[[#This Row],[FAMILLESTAT_0002]],Bd_Lignes!$B:$B,0))</f>
        <v>Tecse</v>
      </c>
      <c r="K491" t="str">
        <f>INDEX(Bd_RECONDITIONNEMENT!$F:$F,MATCH(Bd_PF!$C:$C,Bd_RECONDITIONNEMENT!$B:$B,0))</f>
        <v>Produit pesé</v>
      </c>
    </row>
    <row r="492" spans="1:11" hidden="1" x14ac:dyDescent="0.2">
      <c r="A492">
        <v>102</v>
      </c>
      <c r="B492" s="3"/>
      <c r="C492" t="s">
        <v>1038</v>
      </c>
      <c r="D492" t="s">
        <v>1039</v>
      </c>
      <c r="E492" t="s">
        <v>1040</v>
      </c>
      <c r="F492" t="s">
        <v>228</v>
      </c>
      <c r="G492" t="s">
        <v>224</v>
      </c>
      <c r="H492" t="s">
        <v>14</v>
      </c>
      <c r="I492" s="4">
        <v>0.08</v>
      </c>
      <c r="J492" t="str">
        <f>INDEX(Bd_Lignes!$C:$C,MATCH(Tab_PF[[#This Row],[FAMILLESTAT_0002]],Bd_Lignes!$B:$B,0))</f>
        <v>Tecse</v>
      </c>
      <c r="K492" t="str">
        <f>INDEX(Bd_RECONDITIONNEMENT!$F:$F,MATCH(Bd_PF!$C:$C,Bd_RECONDITIONNEMENT!$B:$B,0))</f>
        <v>Produit pesé</v>
      </c>
    </row>
    <row r="493" spans="1:11" hidden="1" x14ac:dyDescent="0.2">
      <c r="A493">
        <v>102</v>
      </c>
      <c r="B493" s="3"/>
      <c r="C493" t="s">
        <v>1041</v>
      </c>
      <c r="D493" t="s">
        <v>952</v>
      </c>
      <c r="E493" t="s">
        <v>1042</v>
      </c>
      <c r="F493" t="s">
        <v>228</v>
      </c>
      <c r="G493" t="s">
        <v>224</v>
      </c>
      <c r="H493" t="s">
        <v>14</v>
      </c>
      <c r="I493" s="4">
        <v>0.08</v>
      </c>
      <c r="J493" t="str">
        <f>INDEX(Bd_Lignes!$C:$C,MATCH(Tab_PF[[#This Row],[FAMILLESTAT_0002]],Bd_Lignes!$B:$B,0))</f>
        <v>Tecse</v>
      </c>
      <c r="K493" t="str">
        <f>INDEX(Bd_RECONDITIONNEMENT!$F:$F,MATCH(Bd_PF!$C:$C,Bd_RECONDITIONNEMENT!$B:$B,0))</f>
        <v>Produit pesé</v>
      </c>
    </row>
    <row r="494" spans="1:11" hidden="1" x14ac:dyDescent="0.2">
      <c r="A494">
        <v>102</v>
      </c>
      <c r="B494" s="3"/>
      <c r="C494" t="s">
        <v>1043</v>
      </c>
      <c r="D494" t="s">
        <v>952</v>
      </c>
      <c r="E494" t="s">
        <v>1044</v>
      </c>
      <c r="F494" t="s">
        <v>228</v>
      </c>
      <c r="G494" t="s">
        <v>224</v>
      </c>
      <c r="H494" t="s">
        <v>14</v>
      </c>
      <c r="I494" s="4">
        <v>0.08</v>
      </c>
      <c r="J494" t="str">
        <f>INDEX(Bd_Lignes!$C:$C,MATCH(Tab_PF[[#This Row],[FAMILLESTAT_0002]],Bd_Lignes!$B:$B,0))</f>
        <v>Tecse</v>
      </c>
      <c r="K494" t="str">
        <f>INDEX(Bd_RECONDITIONNEMENT!$F:$F,MATCH(Bd_PF!$C:$C,Bd_RECONDITIONNEMENT!$B:$B,0))</f>
        <v>Produit pesé</v>
      </c>
    </row>
    <row r="495" spans="1:11" hidden="1" x14ac:dyDescent="0.2">
      <c r="A495">
        <v>102</v>
      </c>
      <c r="B495" s="3"/>
      <c r="C495" t="s">
        <v>1045</v>
      </c>
      <c r="D495" t="s">
        <v>961</v>
      </c>
      <c r="E495" t="s">
        <v>1046</v>
      </c>
      <c r="F495" t="s">
        <v>228</v>
      </c>
      <c r="G495" t="s">
        <v>224</v>
      </c>
      <c r="H495" t="s">
        <v>14</v>
      </c>
      <c r="I495" s="4">
        <v>0.08</v>
      </c>
      <c r="J495" t="str">
        <f>INDEX(Bd_Lignes!$C:$C,MATCH(Tab_PF[[#This Row],[FAMILLESTAT_0002]],Bd_Lignes!$B:$B,0))</f>
        <v>Tecse</v>
      </c>
      <c r="K495" t="str">
        <f>INDEX(Bd_RECONDITIONNEMENT!$F:$F,MATCH(Bd_PF!$C:$C,Bd_RECONDITIONNEMENT!$B:$B,0))</f>
        <v>Produit pesé</v>
      </c>
    </row>
    <row r="496" spans="1:11" hidden="1" x14ac:dyDescent="0.2">
      <c r="A496">
        <v>102</v>
      </c>
      <c r="B496" s="3"/>
      <c r="C496" t="s">
        <v>1047</v>
      </c>
      <c r="D496" t="s">
        <v>961</v>
      </c>
      <c r="E496" t="s">
        <v>1048</v>
      </c>
      <c r="F496" t="s">
        <v>228</v>
      </c>
      <c r="G496" t="s">
        <v>224</v>
      </c>
      <c r="H496" t="s">
        <v>14</v>
      </c>
      <c r="I496" s="4">
        <v>0.08</v>
      </c>
      <c r="J496" t="str">
        <f>INDEX(Bd_Lignes!$C:$C,MATCH(Tab_PF[[#This Row],[FAMILLESTAT_0002]],Bd_Lignes!$B:$B,0))</f>
        <v>Tecse</v>
      </c>
      <c r="K496" t="str">
        <f>INDEX(Bd_RECONDITIONNEMENT!$F:$F,MATCH(Bd_PF!$C:$C,Bd_RECONDITIONNEMENT!$B:$B,0))</f>
        <v>Produit pesé</v>
      </c>
    </row>
    <row r="497" spans="1:11" hidden="1" x14ac:dyDescent="0.2">
      <c r="A497">
        <v>102</v>
      </c>
      <c r="B497" s="3"/>
      <c r="C497" t="s">
        <v>1049</v>
      </c>
      <c r="D497" t="s">
        <v>964</v>
      </c>
      <c r="E497" t="s">
        <v>1050</v>
      </c>
      <c r="F497" t="s">
        <v>228</v>
      </c>
      <c r="G497" t="s">
        <v>224</v>
      </c>
      <c r="H497" t="s">
        <v>14</v>
      </c>
      <c r="I497" s="4">
        <v>0.08</v>
      </c>
      <c r="J497" t="str">
        <f>INDEX(Bd_Lignes!$C:$C,MATCH(Tab_PF[[#This Row],[FAMILLESTAT_0002]],Bd_Lignes!$B:$B,0))</f>
        <v>Tecse</v>
      </c>
      <c r="K497" t="str">
        <f>INDEX(Bd_RECONDITIONNEMENT!$F:$F,MATCH(Bd_PF!$C:$C,Bd_RECONDITIONNEMENT!$B:$B,0))</f>
        <v>Produit pesé</v>
      </c>
    </row>
    <row r="498" spans="1:11" hidden="1" x14ac:dyDescent="0.2">
      <c r="A498">
        <v>102</v>
      </c>
      <c r="B498" s="3"/>
      <c r="C498" t="s">
        <v>1051</v>
      </c>
      <c r="D498" t="s">
        <v>964</v>
      </c>
      <c r="E498" t="s">
        <v>1052</v>
      </c>
      <c r="F498" t="s">
        <v>228</v>
      </c>
      <c r="G498" t="s">
        <v>224</v>
      </c>
      <c r="H498" t="s">
        <v>14</v>
      </c>
      <c r="I498" s="4">
        <v>0.08</v>
      </c>
      <c r="J498" t="str">
        <f>INDEX(Bd_Lignes!$C:$C,MATCH(Tab_PF[[#This Row],[FAMILLESTAT_0002]],Bd_Lignes!$B:$B,0))</f>
        <v>Tecse</v>
      </c>
      <c r="K498" t="str">
        <f>INDEX(Bd_RECONDITIONNEMENT!$F:$F,MATCH(Bd_PF!$C:$C,Bd_RECONDITIONNEMENT!$B:$B,0))</f>
        <v>Produit pesé</v>
      </c>
    </row>
    <row r="499" spans="1:11" hidden="1" x14ac:dyDescent="0.2">
      <c r="A499">
        <v>102</v>
      </c>
      <c r="B499" s="3"/>
      <c r="C499" t="s">
        <v>1053</v>
      </c>
      <c r="D499" t="s">
        <v>967</v>
      </c>
      <c r="E499" t="s">
        <v>1054</v>
      </c>
      <c r="F499" t="s">
        <v>228</v>
      </c>
      <c r="G499" t="s">
        <v>224</v>
      </c>
      <c r="H499" t="s">
        <v>14</v>
      </c>
      <c r="I499" s="4">
        <v>0.08</v>
      </c>
      <c r="J499" t="str">
        <f>INDEX(Bd_Lignes!$C:$C,MATCH(Tab_PF[[#This Row],[FAMILLESTAT_0002]],Bd_Lignes!$B:$B,0))</f>
        <v>Tecse</v>
      </c>
      <c r="K499" t="str">
        <f>INDEX(Bd_RECONDITIONNEMENT!$F:$F,MATCH(Bd_PF!$C:$C,Bd_RECONDITIONNEMENT!$B:$B,0))</f>
        <v>Produit pesé</v>
      </c>
    </row>
    <row r="500" spans="1:11" hidden="1" x14ac:dyDescent="0.2">
      <c r="A500">
        <v>102</v>
      </c>
      <c r="B500" s="3"/>
      <c r="C500" t="s">
        <v>1055</v>
      </c>
      <c r="D500" t="s">
        <v>967</v>
      </c>
      <c r="E500" t="s">
        <v>1056</v>
      </c>
      <c r="F500" t="s">
        <v>228</v>
      </c>
      <c r="G500" t="s">
        <v>224</v>
      </c>
      <c r="H500" t="s">
        <v>14</v>
      </c>
      <c r="I500" s="4">
        <v>0.08</v>
      </c>
      <c r="J500" t="str">
        <f>INDEX(Bd_Lignes!$C:$C,MATCH(Tab_PF[[#This Row],[FAMILLESTAT_0002]],Bd_Lignes!$B:$B,0))</f>
        <v>Tecse</v>
      </c>
      <c r="K500" t="str">
        <f>INDEX(Bd_RECONDITIONNEMENT!$F:$F,MATCH(Bd_PF!$C:$C,Bd_RECONDITIONNEMENT!$B:$B,0))</f>
        <v>Produit pesé</v>
      </c>
    </row>
    <row r="501" spans="1:11" hidden="1" x14ac:dyDescent="0.2">
      <c r="A501">
        <v>102</v>
      </c>
      <c r="B501" s="3"/>
      <c r="C501" t="s">
        <v>1057</v>
      </c>
      <c r="D501" t="s">
        <v>979</v>
      </c>
      <c r="E501" t="s">
        <v>1058</v>
      </c>
      <c r="F501" t="s">
        <v>228</v>
      </c>
      <c r="G501" t="s">
        <v>224</v>
      </c>
      <c r="H501" t="s">
        <v>14</v>
      </c>
      <c r="I501" s="4">
        <v>0.08</v>
      </c>
      <c r="J501" t="str">
        <f>INDEX(Bd_Lignes!$C:$C,MATCH(Tab_PF[[#This Row],[FAMILLESTAT_0002]],Bd_Lignes!$B:$B,0))</f>
        <v>Tecse</v>
      </c>
      <c r="K501" t="str">
        <f>INDEX(Bd_RECONDITIONNEMENT!$F:$F,MATCH(Bd_PF!$C:$C,Bd_RECONDITIONNEMENT!$B:$B,0))</f>
        <v>Produit pesé</v>
      </c>
    </row>
    <row r="502" spans="1:11" hidden="1" x14ac:dyDescent="0.2">
      <c r="A502">
        <v>102</v>
      </c>
      <c r="B502" s="3"/>
      <c r="C502" t="s">
        <v>1059</v>
      </c>
      <c r="D502" t="s">
        <v>979</v>
      </c>
      <c r="E502" t="s">
        <v>1060</v>
      </c>
      <c r="F502" t="s">
        <v>228</v>
      </c>
      <c r="G502" t="s">
        <v>224</v>
      </c>
      <c r="H502" t="s">
        <v>14</v>
      </c>
      <c r="I502" s="4">
        <v>0.08</v>
      </c>
      <c r="J502" t="str">
        <f>INDEX(Bd_Lignes!$C:$C,MATCH(Tab_PF[[#This Row],[FAMILLESTAT_0002]],Bd_Lignes!$B:$B,0))</f>
        <v>Tecse</v>
      </c>
      <c r="K502" t="str">
        <f>INDEX(Bd_RECONDITIONNEMENT!$F:$F,MATCH(Bd_PF!$C:$C,Bd_RECONDITIONNEMENT!$B:$B,0))</f>
        <v>Produit pesé</v>
      </c>
    </row>
    <row r="503" spans="1:11" hidden="1" x14ac:dyDescent="0.2">
      <c r="A503">
        <v>102</v>
      </c>
      <c r="B503" s="3"/>
      <c r="C503" t="s">
        <v>1061</v>
      </c>
      <c r="D503" t="s">
        <v>955</v>
      </c>
      <c r="E503" t="s">
        <v>1062</v>
      </c>
      <c r="F503" t="s">
        <v>228</v>
      </c>
      <c r="G503" t="s">
        <v>224</v>
      </c>
      <c r="H503" t="s">
        <v>14</v>
      </c>
      <c r="I503" s="4">
        <v>0.08</v>
      </c>
      <c r="J503" t="str">
        <f>INDEX(Bd_Lignes!$C:$C,MATCH(Tab_PF[[#This Row],[FAMILLESTAT_0002]],Bd_Lignes!$B:$B,0))</f>
        <v>Tecse</v>
      </c>
      <c r="K503" t="str">
        <f>INDEX(Bd_RECONDITIONNEMENT!$F:$F,MATCH(Bd_PF!$C:$C,Bd_RECONDITIONNEMENT!$B:$B,0))</f>
        <v>Produit pesé</v>
      </c>
    </row>
    <row r="504" spans="1:11" hidden="1" x14ac:dyDescent="0.2">
      <c r="A504">
        <v>102</v>
      </c>
      <c r="B504" s="3"/>
      <c r="C504" t="s">
        <v>1063</v>
      </c>
      <c r="D504" t="s">
        <v>1064</v>
      </c>
      <c r="E504" t="s">
        <v>1065</v>
      </c>
      <c r="F504" t="s">
        <v>228</v>
      </c>
      <c r="G504" t="s">
        <v>224</v>
      </c>
      <c r="H504" t="s">
        <v>14</v>
      </c>
      <c r="I504" s="4">
        <v>0.08</v>
      </c>
      <c r="J504" t="str">
        <f>INDEX(Bd_Lignes!$C:$C,MATCH(Tab_PF[[#This Row],[FAMILLESTAT_0002]],Bd_Lignes!$B:$B,0))</f>
        <v>Tecse</v>
      </c>
      <c r="K504" t="str">
        <f>INDEX(Bd_RECONDITIONNEMENT!$F:$F,MATCH(Bd_PF!$C:$C,Bd_RECONDITIONNEMENT!$B:$B,0))</f>
        <v>Produit pesé</v>
      </c>
    </row>
    <row r="505" spans="1:11" hidden="1" x14ac:dyDescent="0.2">
      <c r="A505">
        <v>102</v>
      </c>
      <c r="B505" s="3"/>
      <c r="C505" t="s">
        <v>1066</v>
      </c>
      <c r="D505" t="s">
        <v>1064</v>
      </c>
      <c r="E505" t="s">
        <v>1067</v>
      </c>
      <c r="F505" t="s">
        <v>228</v>
      </c>
      <c r="G505" t="s">
        <v>224</v>
      </c>
      <c r="H505" t="s">
        <v>14</v>
      </c>
      <c r="I505" s="4">
        <v>0.08</v>
      </c>
      <c r="J505" t="str">
        <f>INDEX(Bd_Lignes!$C:$C,MATCH(Tab_PF[[#This Row],[FAMILLESTAT_0002]],Bd_Lignes!$B:$B,0))</f>
        <v>Tecse</v>
      </c>
      <c r="K505" t="str">
        <f>INDEX(Bd_RECONDITIONNEMENT!$F:$F,MATCH(Bd_PF!$C:$C,Bd_RECONDITIONNEMENT!$B:$B,0))</f>
        <v>Produit pesé</v>
      </c>
    </row>
    <row r="506" spans="1:11" hidden="1" x14ac:dyDescent="0.2">
      <c r="A506">
        <v>102</v>
      </c>
      <c r="B506" s="3"/>
      <c r="C506" t="s">
        <v>1068</v>
      </c>
      <c r="D506" t="s">
        <v>958</v>
      </c>
      <c r="E506" t="s">
        <v>1069</v>
      </c>
      <c r="F506" t="s">
        <v>228</v>
      </c>
      <c r="G506" t="s">
        <v>224</v>
      </c>
      <c r="H506" t="s">
        <v>14</v>
      </c>
      <c r="I506" s="4">
        <v>0.08</v>
      </c>
      <c r="J506" t="str">
        <f>INDEX(Bd_Lignes!$C:$C,MATCH(Tab_PF[[#This Row],[FAMILLESTAT_0002]],Bd_Lignes!$B:$B,0))</f>
        <v>Tecse</v>
      </c>
      <c r="K506" t="str">
        <f>INDEX(Bd_RECONDITIONNEMENT!$F:$F,MATCH(Bd_PF!$C:$C,Bd_RECONDITIONNEMENT!$B:$B,0))</f>
        <v>Produit pesé</v>
      </c>
    </row>
    <row r="507" spans="1:11" hidden="1" x14ac:dyDescent="0.2">
      <c r="A507">
        <v>102</v>
      </c>
      <c r="B507" s="3"/>
      <c r="C507" t="s">
        <v>1070</v>
      </c>
      <c r="D507" t="s">
        <v>958</v>
      </c>
      <c r="E507" t="s">
        <v>1071</v>
      </c>
      <c r="F507" t="s">
        <v>228</v>
      </c>
      <c r="G507" t="s">
        <v>224</v>
      </c>
      <c r="H507" t="s">
        <v>14</v>
      </c>
      <c r="I507" s="4">
        <v>0.08</v>
      </c>
      <c r="J507" t="str">
        <f>INDEX(Bd_Lignes!$C:$C,MATCH(Tab_PF[[#This Row],[FAMILLESTAT_0002]],Bd_Lignes!$B:$B,0))</f>
        <v>Tecse</v>
      </c>
      <c r="K507" t="str">
        <f>INDEX(Bd_RECONDITIONNEMENT!$F:$F,MATCH(Bd_PF!$C:$C,Bd_RECONDITIONNEMENT!$B:$B,0))</f>
        <v>Produit pesé</v>
      </c>
    </row>
    <row r="508" spans="1:11" hidden="1" x14ac:dyDescent="0.2">
      <c r="A508">
        <v>102</v>
      </c>
      <c r="B508" s="3"/>
      <c r="C508" t="s">
        <v>1072</v>
      </c>
      <c r="D508" t="s">
        <v>970</v>
      </c>
      <c r="E508" t="s">
        <v>1073</v>
      </c>
      <c r="F508" t="s">
        <v>228</v>
      </c>
      <c r="G508" t="s">
        <v>224</v>
      </c>
      <c r="H508" t="s">
        <v>14</v>
      </c>
      <c r="I508" s="4">
        <v>0.08</v>
      </c>
      <c r="J508" t="str">
        <f>INDEX(Bd_Lignes!$C:$C,MATCH(Tab_PF[[#This Row],[FAMILLESTAT_0002]],Bd_Lignes!$B:$B,0))</f>
        <v>Tecse</v>
      </c>
      <c r="K508" t="str">
        <f>INDEX(Bd_RECONDITIONNEMENT!$F:$F,MATCH(Bd_PF!$C:$C,Bd_RECONDITIONNEMENT!$B:$B,0))</f>
        <v>Produit pesé</v>
      </c>
    </row>
    <row r="509" spans="1:11" hidden="1" x14ac:dyDescent="0.2">
      <c r="A509">
        <v>102</v>
      </c>
      <c r="B509" s="3"/>
      <c r="C509" t="s">
        <v>1074</v>
      </c>
      <c r="D509" t="s">
        <v>970</v>
      </c>
      <c r="E509" t="s">
        <v>1075</v>
      </c>
      <c r="F509" t="s">
        <v>228</v>
      </c>
      <c r="G509" t="s">
        <v>224</v>
      </c>
      <c r="H509" t="s">
        <v>14</v>
      </c>
      <c r="I509" s="4">
        <v>0.08</v>
      </c>
      <c r="J509" t="str">
        <f>INDEX(Bd_Lignes!$C:$C,MATCH(Tab_PF[[#This Row],[FAMILLESTAT_0002]],Bd_Lignes!$B:$B,0))</f>
        <v>Tecse</v>
      </c>
      <c r="K509" t="str">
        <f>INDEX(Bd_RECONDITIONNEMENT!$F:$F,MATCH(Bd_PF!$C:$C,Bd_RECONDITIONNEMENT!$B:$B,0))</f>
        <v>Produit pesé</v>
      </c>
    </row>
    <row r="510" spans="1:11" hidden="1" x14ac:dyDescent="0.2">
      <c r="A510">
        <v>102</v>
      </c>
      <c r="B510" s="3"/>
      <c r="C510" t="s">
        <v>1076</v>
      </c>
      <c r="D510" t="s">
        <v>976</v>
      </c>
      <c r="E510" t="s">
        <v>1077</v>
      </c>
      <c r="F510" t="s">
        <v>228</v>
      </c>
      <c r="G510" t="s">
        <v>224</v>
      </c>
      <c r="H510" t="s">
        <v>14</v>
      </c>
      <c r="I510" s="4">
        <v>0.08</v>
      </c>
      <c r="J510" t="str">
        <f>INDEX(Bd_Lignes!$C:$C,MATCH(Tab_PF[[#This Row],[FAMILLESTAT_0002]],Bd_Lignes!$B:$B,0))</f>
        <v>Tecse</v>
      </c>
      <c r="K510" t="str">
        <f>INDEX(Bd_RECONDITIONNEMENT!$F:$F,MATCH(Bd_PF!$C:$C,Bd_RECONDITIONNEMENT!$B:$B,0))</f>
        <v>Produit pesé</v>
      </c>
    </row>
    <row r="511" spans="1:11" hidden="1" x14ac:dyDescent="0.2">
      <c r="A511">
        <v>102</v>
      </c>
      <c r="B511" s="3"/>
      <c r="C511" t="s">
        <v>1078</v>
      </c>
      <c r="D511" t="s">
        <v>976</v>
      </c>
      <c r="E511" t="s">
        <v>1079</v>
      </c>
      <c r="F511" t="s">
        <v>228</v>
      </c>
      <c r="G511" t="s">
        <v>224</v>
      </c>
      <c r="H511" t="s">
        <v>14</v>
      </c>
      <c r="I511" s="4">
        <v>0.08</v>
      </c>
      <c r="J511" t="str">
        <f>INDEX(Bd_Lignes!$C:$C,MATCH(Tab_PF[[#This Row],[FAMILLESTAT_0002]],Bd_Lignes!$B:$B,0))</f>
        <v>Tecse</v>
      </c>
      <c r="K511" t="str">
        <f>INDEX(Bd_RECONDITIONNEMENT!$F:$F,MATCH(Bd_PF!$C:$C,Bd_RECONDITIONNEMENT!$B:$B,0))</f>
        <v>Produit pesé</v>
      </c>
    </row>
    <row r="512" spans="1:11" hidden="1" x14ac:dyDescent="0.2">
      <c r="A512">
        <v>102</v>
      </c>
      <c r="B512" s="3"/>
      <c r="C512" t="s">
        <v>1080</v>
      </c>
      <c r="D512" t="s">
        <v>1081</v>
      </c>
      <c r="E512" t="s">
        <v>1082</v>
      </c>
      <c r="F512" t="s">
        <v>219</v>
      </c>
      <c r="G512" t="s">
        <v>86</v>
      </c>
      <c r="H512" t="s">
        <v>10</v>
      </c>
      <c r="I512" s="4">
        <v>0.625</v>
      </c>
      <c r="J512" t="str">
        <f>INDEX(Bd_Lignes!$C:$C,MATCH(Tab_PF[[#This Row],[FAMILLESTAT_0002]],Bd_Lignes!$B:$B,0))</f>
        <v>OTS</v>
      </c>
      <c r="K512" t="str">
        <f>INDEX(Bd_RECONDITIONNEMENT!$F:$F,MATCH(Bd_PF!$C:$C,Bd_RECONDITIONNEMENT!$B:$B,0))</f>
        <v>Produit pesé</v>
      </c>
    </row>
    <row r="513" spans="1:11" hidden="1" x14ac:dyDescent="0.2">
      <c r="A513">
        <v>102</v>
      </c>
      <c r="B513" s="3"/>
      <c r="C513" t="s">
        <v>1083</v>
      </c>
      <c r="D513" t="s">
        <v>1084</v>
      </c>
      <c r="E513" t="s">
        <v>1085</v>
      </c>
      <c r="F513" t="s">
        <v>219</v>
      </c>
      <c r="G513" t="s">
        <v>86</v>
      </c>
      <c r="H513" t="s">
        <v>10</v>
      </c>
      <c r="I513" s="4">
        <v>0.625</v>
      </c>
      <c r="J513" t="str">
        <f>INDEX(Bd_Lignes!$C:$C,MATCH(Tab_PF[[#This Row],[FAMILLESTAT_0002]],Bd_Lignes!$B:$B,0))</f>
        <v>OTS</v>
      </c>
      <c r="K513" t="str">
        <f>INDEX(Bd_RECONDITIONNEMENT!$F:$F,MATCH(Bd_PF!$C:$C,Bd_RECONDITIONNEMENT!$B:$B,0))</f>
        <v>Produit pesé</v>
      </c>
    </row>
    <row r="514" spans="1:11" hidden="1" x14ac:dyDescent="0.2">
      <c r="A514">
        <v>102</v>
      </c>
      <c r="B514" s="3"/>
      <c r="C514" t="s">
        <v>1086</v>
      </c>
      <c r="D514" t="s">
        <v>1087</v>
      </c>
      <c r="E514" t="s">
        <v>1088</v>
      </c>
      <c r="F514" t="s">
        <v>219</v>
      </c>
      <c r="G514" t="s">
        <v>86</v>
      </c>
      <c r="H514" t="s">
        <v>10</v>
      </c>
      <c r="I514" s="4">
        <v>0.625</v>
      </c>
      <c r="J514" t="str">
        <f>INDEX(Bd_Lignes!$C:$C,MATCH(Tab_PF[[#This Row],[FAMILLESTAT_0002]],Bd_Lignes!$B:$B,0))</f>
        <v>OTS</v>
      </c>
      <c r="K514" t="str">
        <f>INDEX(Bd_RECONDITIONNEMENT!$F:$F,MATCH(Bd_PF!$C:$C,Bd_RECONDITIONNEMENT!$B:$B,0))</f>
        <v>Produit pesé</v>
      </c>
    </row>
    <row r="515" spans="1:11" hidden="1" x14ac:dyDescent="0.2">
      <c r="A515">
        <v>102</v>
      </c>
      <c r="B515" s="3"/>
      <c r="C515" t="s">
        <v>1089</v>
      </c>
      <c r="D515" t="s">
        <v>1090</v>
      </c>
      <c r="E515" t="s">
        <v>1091</v>
      </c>
      <c r="F515" t="s">
        <v>219</v>
      </c>
      <c r="G515" t="s">
        <v>86</v>
      </c>
      <c r="H515" t="s">
        <v>10</v>
      </c>
      <c r="I515" s="4">
        <v>0.625</v>
      </c>
      <c r="J515" t="str">
        <f>INDEX(Bd_Lignes!$C:$C,MATCH(Tab_PF[[#This Row],[FAMILLESTAT_0002]],Bd_Lignes!$B:$B,0))</f>
        <v>OTS</v>
      </c>
      <c r="K515" t="str">
        <f>INDEX(Bd_RECONDITIONNEMENT!$F:$F,MATCH(Bd_PF!$C:$C,Bd_RECONDITIONNEMENT!$B:$B,0))</f>
        <v>Produit pesé</v>
      </c>
    </row>
    <row r="516" spans="1:11" hidden="1" x14ac:dyDescent="0.2">
      <c r="A516">
        <v>102</v>
      </c>
      <c r="B516" s="3"/>
      <c r="C516" t="s">
        <v>1092</v>
      </c>
      <c r="D516" t="s">
        <v>1093</v>
      </c>
      <c r="E516" t="s">
        <v>1094</v>
      </c>
      <c r="F516" t="s">
        <v>219</v>
      </c>
      <c r="G516" t="s">
        <v>86</v>
      </c>
      <c r="H516" t="s">
        <v>10</v>
      </c>
      <c r="I516" s="4">
        <v>0.625</v>
      </c>
      <c r="J516" t="str">
        <f>INDEX(Bd_Lignes!$C:$C,MATCH(Tab_PF[[#This Row],[FAMILLESTAT_0002]],Bd_Lignes!$B:$B,0))</f>
        <v>OTS</v>
      </c>
      <c r="K516" t="str">
        <f>INDEX(Bd_RECONDITIONNEMENT!$F:$F,MATCH(Bd_PF!$C:$C,Bd_RECONDITIONNEMENT!$B:$B,0))</f>
        <v>Produit pesé</v>
      </c>
    </row>
    <row r="517" spans="1:11" hidden="1" x14ac:dyDescent="0.2">
      <c r="A517">
        <v>102</v>
      </c>
      <c r="B517" s="3"/>
      <c r="C517" t="s">
        <v>1095</v>
      </c>
      <c r="D517" t="s">
        <v>1096</v>
      </c>
      <c r="E517" t="s">
        <v>1097</v>
      </c>
      <c r="F517" t="s">
        <v>219</v>
      </c>
      <c r="G517" t="s">
        <v>86</v>
      </c>
      <c r="H517" t="s">
        <v>10</v>
      </c>
      <c r="I517" s="4">
        <v>0.625</v>
      </c>
      <c r="J517" t="str">
        <f>INDEX(Bd_Lignes!$C:$C,MATCH(Tab_PF[[#This Row],[FAMILLESTAT_0002]],Bd_Lignes!$B:$B,0))</f>
        <v>OTS</v>
      </c>
      <c r="K517" t="str">
        <f>INDEX(Bd_RECONDITIONNEMENT!$F:$F,MATCH(Bd_PF!$C:$C,Bd_RECONDITIONNEMENT!$B:$B,0))</f>
        <v>Produit pesé</v>
      </c>
    </row>
    <row r="518" spans="1:11" hidden="1" x14ac:dyDescent="0.2">
      <c r="A518">
        <v>102</v>
      </c>
      <c r="B518" s="3"/>
      <c r="C518" t="s">
        <v>1098</v>
      </c>
      <c r="D518" t="s">
        <v>1099</v>
      </c>
      <c r="E518" t="s">
        <v>1100</v>
      </c>
      <c r="F518" t="s">
        <v>228</v>
      </c>
      <c r="G518" t="s">
        <v>305</v>
      </c>
      <c r="H518" t="s">
        <v>16</v>
      </c>
      <c r="I518" s="4">
        <v>0.01</v>
      </c>
      <c r="J518" t="str">
        <f>INDEX(Bd_Lignes!$C:$C,MATCH(Tab_PF[[#This Row],[FAMILLESTAT_0002]],Bd_Lignes!$B:$B,0))</f>
        <v>Stick</v>
      </c>
      <c r="K518" t="str">
        <f>INDEX(Bd_RECONDITIONNEMENT!$F:$F,MATCH(Bd_PF!$C:$C,Bd_RECONDITIONNEMENT!$B:$B,0))</f>
        <v>Produit pesé</v>
      </c>
    </row>
    <row r="519" spans="1:11" hidden="1" x14ac:dyDescent="0.2">
      <c r="A519">
        <v>102</v>
      </c>
      <c r="B519" s="3"/>
      <c r="C519" t="s">
        <v>1101</v>
      </c>
      <c r="D519" t="s">
        <v>1102</v>
      </c>
      <c r="E519" t="s">
        <v>1103</v>
      </c>
      <c r="F519" t="s">
        <v>228</v>
      </c>
      <c r="G519" t="s">
        <v>305</v>
      </c>
      <c r="H519" t="s">
        <v>16</v>
      </c>
      <c r="I519" s="4">
        <v>0.01</v>
      </c>
      <c r="J519" t="str">
        <f>INDEX(Bd_Lignes!$C:$C,MATCH(Tab_PF[[#This Row],[FAMILLESTAT_0002]],Bd_Lignes!$B:$B,0))</f>
        <v>Stick</v>
      </c>
      <c r="K519" t="str">
        <f>INDEX(Bd_RECONDITIONNEMENT!$F:$F,MATCH(Bd_PF!$C:$C,Bd_RECONDITIONNEMENT!$B:$B,0))</f>
        <v>Produit pesé</v>
      </c>
    </row>
    <row r="520" spans="1:11" hidden="1" x14ac:dyDescent="0.2">
      <c r="A520">
        <v>102</v>
      </c>
      <c r="B520" s="3"/>
      <c r="C520" t="s">
        <v>1104</v>
      </c>
      <c r="D520" t="s">
        <v>1105</v>
      </c>
      <c r="E520" t="s">
        <v>1106</v>
      </c>
      <c r="F520" t="s">
        <v>228</v>
      </c>
      <c r="G520" t="s">
        <v>305</v>
      </c>
      <c r="H520" t="s">
        <v>16</v>
      </c>
      <c r="I520" s="4">
        <v>0.01</v>
      </c>
      <c r="J520" t="str">
        <f>INDEX(Bd_Lignes!$C:$C,MATCH(Tab_PF[[#This Row],[FAMILLESTAT_0002]],Bd_Lignes!$B:$B,0))</f>
        <v>Stick</v>
      </c>
      <c r="K520" t="str">
        <f>INDEX(Bd_RECONDITIONNEMENT!$F:$F,MATCH(Bd_PF!$C:$C,Bd_RECONDITIONNEMENT!$B:$B,0))</f>
        <v>Produit pesé</v>
      </c>
    </row>
    <row r="521" spans="1:11" hidden="1" x14ac:dyDescent="0.2">
      <c r="A521">
        <v>102</v>
      </c>
      <c r="B521" s="3"/>
      <c r="C521" t="s">
        <v>1107</v>
      </c>
      <c r="D521" t="s">
        <v>1096</v>
      </c>
      <c r="E521" t="s">
        <v>1108</v>
      </c>
      <c r="F521" t="s">
        <v>219</v>
      </c>
      <c r="G521" t="s">
        <v>30</v>
      </c>
      <c r="H521" t="s">
        <v>4</v>
      </c>
      <c r="I521" s="4">
        <v>2.5000000000000001E-2</v>
      </c>
      <c r="J521" t="str">
        <f>INDEX(Bd_Lignes!$C:$C,MATCH(Tab_PF[[#This Row],[FAMILLESTAT_0002]],Bd_Lignes!$B:$B,0))</f>
        <v>Rovema</v>
      </c>
      <c r="K521" t="str">
        <f>INDEX(Bd_RECONDITIONNEMENT!$F:$F,MATCH(Bd_PF!$C:$C,Bd_RECONDITIONNEMENT!$B:$B,0))</f>
        <v>Produit pesé</v>
      </c>
    </row>
    <row r="522" spans="1:11" hidden="1" x14ac:dyDescent="0.2">
      <c r="A522">
        <v>102</v>
      </c>
      <c r="B522" s="3"/>
      <c r="C522" t="s">
        <v>1109</v>
      </c>
      <c r="D522" t="s">
        <v>1096</v>
      </c>
      <c r="E522" t="s">
        <v>1110</v>
      </c>
      <c r="F522" t="s">
        <v>219</v>
      </c>
      <c r="G522" t="s">
        <v>30</v>
      </c>
      <c r="H522" t="s">
        <v>4</v>
      </c>
      <c r="I522" s="4">
        <v>2.5000000000000001E-2</v>
      </c>
      <c r="J522" t="str">
        <f>INDEX(Bd_Lignes!$C:$C,MATCH(Tab_PF[[#This Row],[FAMILLESTAT_0002]],Bd_Lignes!$B:$B,0))</f>
        <v>Rovema</v>
      </c>
      <c r="K522" t="str">
        <f>INDEX(Bd_RECONDITIONNEMENT!$F:$F,MATCH(Bd_PF!$C:$C,Bd_RECONDITIONNEMENT!$B:$B,0))</f>
        <v>Produit pesé</v>
      </c>
    </row>
    <row r="523" spans="1:11" hidden="1" x14ac:dyDescent="0.2">
      <c r="A523">
        <v>102</v>
      </c>
      <c r="B523" s="3"/>
      <c r="C523" t="s">
        <v>1111</v>
      </c>
      <c r="D523" t="s">
        <v>1112</v>
      </c>
      <c r="E523" t="s">
        <v>1113</v>
      </c>
      <c r="F523" t="s">
        <v>219</v>
      </c>
      <c r="G523" t="s">
        <v>30</v>
      </c>
      <c r="H523" t="s">
        <v>4</v>
      </c>
      <c r="I523" s="4">
        <v>2.5000000000000001E-2</v>
      </c>
      <c r="J523" t="str">
        <f>INDEX(Bd_Lignes!$C:$C,MATCH(Tab_PF[[#This Row],[FAMILLESTAT_0002]],Bd_Lignes!$B:$B,0))</f>
        <v>Rovema</v>
      </c>
      <c r="K523" t="str">
        <f>INDEX(Bd_RECONDITIONNEMENT!$F:$F,MATCH(Bd_PF!$C:$C,Bd_RECONDITIONNEMENT!$B:$B,0))</f>
        <v>Produit pesé</v>
      </c>
    </row>
    <row r="524" spans="1:11" hidden="1" x14ac:dyDescent="0.2">
      <c r="A524">
        <v>102</v>
      </c>
      <c r="B524" s="3"/>
      <c r="C524" t="s">
        <v>1114</v>
      </c>
      <c r="D524" t="s">
        <v>1081</v>
      </c>
      <c r="E524" t="s">
        <v>1115</v>
      </c>
      <c r="F524" t="s">
        <v>219</v>
      </c>
      <c r="G524" t="s">
        <v>30</v>
      </c>
      <c r="H524" t="s">
        <v>4</v>
      </c>
      <c r="I524" s="4">
        <v>2.5000000000000001E-2</v>
      </c>
      <c r="J524" t="str">
        <f>INDEX(Bd_Lignes!$C:$C,MATCH(Tab_PF[[#This Row],[FAMILLESTAT_0002]],Bd_Lignes!$B:$B,0))</f>
        <v>Rovema</v>
      </c>
      <c r="K524" t="str">
        <f>INDEX(Bd_RECONDITIONNEMENT!$F:$F,MATCH(Bd_PF!$C:$C,Bd_RECONDITIONNEMENT!$B:$B,0))</f>
        <v>Produit pesé</v>
      </c>
    </row>
    <row r="525" spans="1:11" hidden="1" x14ac:dyDescent="0.2">
      <c r="A525">
        <v>102</v>
      </c>
      <c r="B525" s="3"/>
      <c r="C525" t="s">
        <v>1116</v>
      </c>
      <c r="D525" t="s">
        <v>1081</v>
      </c>
      <c r="E525" t="s">
        <v>1117</v>
      </c>
      <c r="F525" t="s">
        <v>219</v>
      </c>
      <c r="G525" t="s">
        <v>30</v>
      </c>
      <c r="H525" t="s">
        <v>4</v>
      </c>
      <c r="I525" s="4">
        <v>2.5000000000000001E-2</v>
      </c>
      <c r="J525" t="str">
        <f>INDEX(Bd_Lignes!$C:$C,MATCH(Tab_PF[[#This Row],[FAMILLESTAT_0002]],Bd_Lignes!$B:$B,0))</f>
        <v>Rovema</v>
      </c>
      <c r="K525" t="str">
        <f>INDEX(Bd_RECONDITIONNEMENT!$F:$F,MATCH(Bd_PF!$C:$C,Bd_RECONDITIONNEMENT!$B:$B,0))</f>
        <v>Produit pesé</v>
      </c>
    </row>
    <row r="526" spans="1:11" hidden="1" x14ac:dyDescent="0.2">
      <c r="A526">
        <v>102</v>
      </c>
      <c r="B526" s="3"/>
      <c r="C526" t="s">
        <v>1118</v>
      </c>
      <c r="D526" t="s">
        <v>1084</v>
      </c>
      <c r="E526" t="s">
        <v>1119</v>
      </c>
      <c r="F526" t="s">
        <v>219</v>
      </c>
      <c r="G526" t="s">
        <v>30</v>
      </c>
      <c r="H526" t="s">
        <v>4</v>
      </c>
      <c r="I526" s="4">
        <v>2.5000000000000001E-2</v>
      </c>
      <c r="J526" t="str">
        <f>INDEX(Bd_Lignes!$C:$C,MATCH(Tab_PF[[#This Row],[FAMILLESTAT_0002]],Bd_Lignes!$B:$B,0))</f>
        <v>Rovema</v>
      </c>
      <c r="K526" t="str">
        <f>INDEX(Bd_RECONDITIONNEMENT!$F:$F,MATCH(Bd_PF!$C:$C,Bd_RECONDITIONNEMENT!$B:$B,0))</f>
        <v>Produit pesé</v>
      </c>
    </row>
    <row r="527" spans="1:11" hidden="1" x14ac:dyDescent="0.2">
      <c r="A527">
        <v>102</v>
      </c>
      <c r="B527" s="3"/>
      <c r="C527" t="s">
        <v>1120</v>
      </c>
      <c r="D527" t="s">
        <v>1084</v>
      </c>
      <c r="E527" t="s">
        <v>1121</v>
      </c>
      <c r="F527" t="s">
        <v>219</v>
      </c>
      <c r="G527" t="s">
        <v>30</v>
      </c>
      <c r="H527" t="s">
        <v>4</v>
      </c>
      <c r="I527" s="4">
        <v>2.5000000000000001E-2</v>
      </c>
      <c r="J527" t="str">
        <f>INDEX(Bd_Lignes!$C:$C,MATCH(Tab_PF[[#This Row],[FAMILLESTAT_0002]],Bd_Lignes!$B:$B,0))</f>
        <v>Rovema</v>
      </c>
      <c r="K527" t="str">
        <f>INDEX(Bd_RECONDITIONNEMENT!$F:$F,MATCH(Bd_PF!$C:$C,Bd_RECONDITIONNEMENT!$B:$B,0))</f>
        <v>Produit pesé</v>
      </c>
    </row>
    <row r="528" spans="1:11" hidden="1" x14ac:dyDescent="0.2">
      <c r="A528">
        <v>102</v>
      </c>
      <c r="B528" s="3"/>
      <c r="C528" t="s">
        <v>1122</v>
      </c>
      <c r="D528" t="s">
        <v>1087</v>
      </c>
      <c r="E528" t="s">
        <v>1123</v>
      </c>
      <c r="F528" t="s">
        <v>219</v>
      </c>
      <c r="G528" t="s">
        <v>30</v>
      </c>
      <c r="H528" t="s">
        <v>4</v>
      </c>
      <c r="I528" s="4">
        <v>2.5000000000000001E-2</v>
      </c>
      <c r="J528" t="str">
        <f>INDEX(Bd_Lignes!$C:$C,MATCH(Tab_PF[[#This Row],[FAMILLESTAT_0002]],Bd_Lignes!$B:$B,0))</f>
        <v>Rovema</v>
      </c>
      <c r="K528" t="str">
        <f>INDEX(Bd_RECONDITIONNEMENT!$F:$F,MATCH(Bd_PF!$C:$C,Bd_RECONDITIONNEMENT!$B:$B,0))</f>
        <v>Produit pesé</v>
      </c>
    </row>
    <row r="529" spans="1:11" hidden="1" x14ac:dyDescent="0.2">
      <c r="A529">
        <v>102</v>
      </c>
      <c r="B529" s="3"/>
      <c r="C529" t="s">
        <v>1124</v>
      </c>
      <c r="D529" t="s">
        <v>1087</v>
      </c>
      <c r="E529" t="s">
        <v>1125</v>
      </c>
      <c r="F529" t="s">
        <v>219</v>
      </c>
      <c r="G529" t="s">
        <v>30</v>
      </c>
      <c r="H529" t="s">
        <v>4</v>
      </c>
      <c r="I529" s="4">
        <v>2.5000000000000001E-2</v>
      </c>
      <c r="J529" t="str">
        <f>INDEX(Bd_Lignes!$C:$C,MATCH(Tab_PF[[#This Row],[FAMILLESTAT_0002]],Bd_Lignes!$B:$B,0))</f>
        <v>Rovema</v>
      </c>
      <c r="K529" t="str">
        <f>INDEX(Bd_RECONDITIONNEMENT!$F:$F,MATCH(Bd_PF!$C:$C,Bd_RECONDITIONNEMENT!$B:$B,0))</f>
        <v>Produit pesé</v>
      </c>
    </row>
    <row r="530" spans="1:11" hidden="1" x14ac:dyDescent="0.2">
      <c r="A530">
        <v>102</v>
      </c>
      <c r="B530" s="3"/>
      <c r="C530" t="s">
        <v>1126</v>
      </c>
      <c r="D530" t="s">
        <v>1093</v>
      </c>
      <c r="E530" t="s">
        <v>1127</v>
      </c>
      <c r="F530" t="s">
        <v>219</v>
      </c>
      <c r="G530" t="s">
        <v>30</v>
      </c>
      <c r="H530" t="s">
        <v>4</v>
      </c>
      <c r="I530" s="4">
        <v>2.5000000000000001E-2</v>
      </c>
      <c r="J530" t="str">
        <f>INDEX(Bd_Lignes!$C:$C,MATCH(Tab_PF[[#This Row],[FAMILLESTAT_0002]],Bd_Lignes!$B:$B,0))</f>
        <v>Rovema</v>
      </c>
      <c r="K530" t="str">
        <f>INDEX(Bd_RECONDITIONNEMENT!$F:$F,MATCH(Bd_PF!$C:$C,Bd_RECONDITIONNEMENT!$B:$B,0))</f>
        <v>Produit pesé</v>
      </c>
    </row>
    <row r="531" spans="1:11" hidden="1" x14ac:dyDescent="0.2">
      <c r="A531">
        <v>102</v>
      </c>
      <c r="B531" s="3"/>
      <c r="C531" t="s">
        <v>1128</v>
      </c>
      <c r="D531" t="s">
        <v>1093</v>
      </c>
      <c r="E531" t="s">
        <v>1129</v>
      </c>
      <c r="F531" t="s">
        <v>219</v>
      </c>
      <c r="G531" t="s">
        <v>30</v>
      </c>
      <c r="H531" t="s">
        <v>4</v>
      </c>
      <c r="I531" s="4">
        <v>2.5000000000000001E-2</v>
      </c>
      <c r="J531" t="str">
        <f>INDEX(Bd_Lignes!$C:$C,MATCH(Tab_PF[[#This Row],[FAMILLESTAT_0002]],Bd_Lignes!$B:$B,0))</f>
        <v>Rovema</v>
      </c>
      <c r="K531" t="str">
        <f>INDEX(Bd_RECONDITIONNEMENT!$F:$F,MATCH(Bd_PF!$C:$C,Bd_RECONDITIONNEMENT!$B:$B,0))</f>
        <v>Produit pesé</v>
      </c>
    </row>
    <row r="532" spans="1:11" hidden="1" x14ac:dyDescent="0.2">
      <c r="A532">
        <v>102</v>
      </c>
      <c r="B532" s="3"/>
      <c r="C532" t="s">
        <v>1130</v>
      </c>
      <c r="D532" t="s">
        <v>1090</v>
      </c>
      <c r="E532" t="s">
        <v>1131</v>
      </c>
      <c r="F532" t="s">
        <v>219</v>
      </c>
      <c r="G532" t="s">
        <v>30</v>
      </c>
      <c r="H532" t="s">
        <v>4</v>
      </c>
      <c r="I532" s="4">
        <v>2.5000000000000001E-2</v>
      </c>
      <c r="J532" t="str">
        <f>INDEX(Bd_Lignes!$C:$C,MATCH(Tab_PF[[#This Row],[FAMILLESTAT_0002]],Bd_Lignes!$B:$B,0))</f>
        <v>Rovema</v>
      </c>
      <c r="K532" t="str">
        <f>INDEX(Bd_RECONDITIONNEMENT!$F:$F,MATCH(Bd_PF!$C:$C,Bd_RECONDITIONNEMENT!$B:$B,0))</f>
        <v>Produit pesé</v>
      </c>
    </row>
    <row r="533" spans="1:11" hidden="1" x14ac:dyDescent="0.2">
      <c r="A533">
        <v>102</v>
      </c>
      <c r="B533" s="3"/>
      <c r="C533" t="s">
        <v>1132</v>
      </c>
      <c r="D533" t="s">
        <v>1090</v>
      </c>
      <c r="E533" t="s">
        <v>1133</v>
      </c>
      <c r="F533" t="s">
        <v>219</v>
      </c>
      <c r="G533" t="s">
        <v>30</v>
      </c>
      <c r="H533" t="s">
        <v>4</v>
      </c>
      <c r="I533" s="4">
        <v>2.5000000000000001E-2</v>
      </c>
      <c r="J533" t="str">
        <f>INDEX(Bd_Lignes!$C:$C,MATCH(Tab_PF[[#This Row],[FAMILLESTAT_0002]],Bd_Lignes!$B:$B,0))</f>
        <v>Rovema</v>
      </c>
      <c r="K533" t="str">
        <f>INDEX(Bd_RECONDITIONNEMENT!$F:$F,MATCH(Bd_PF!$C:$C,Bd_RECONDITIONNEMENT!$B:$B,0))</f>
        <v>Produit pesé</v>
      </c>
    </row>
    <row r="534" spans="1:11" hidden="1" x14ac:dyDescent="0.2">
      <c r="A534">
        <v>102</v>
      </c>
      <c r="B534" s="3"/>
      <c r="C534" t="s">
        <v>1134</v>
      </c>
      <c r="D534" t="s">
        <v>1135</v>
      </c>
      <c r="E534" t="s">
        <v>1136</v>
      </c>
      <c r="F534" t="s">
        <v>212</v>
      </c>
      <c r="G534" t="s">
        <v>86</v>
      </c>
      <c r="H534" t="s">
        <v>10</v>
      </c>
      <c r="I534" s="4">
        <v>0.6</v>
      </c>
      <c r="J534" t="str">
        <f>INDEX(Bd_Lignes!$C:$C,MATCH(Tab_PF[[#This Row],[FAMILLESTAT_0002]],Bd_Lignes!$B:$B,0))</f>
        <v>OTS</v>
      </c>
      <c r="K534" t="str">
        <f>INDEX(Bd_RECONDITIONNEMENT!$F:$F,MATCH(Bd_PF!$C:$C,Bd_RECONDITIONNEMENT!$B:$B,0))</f>
        <v>Reconditionnement</v>
      </c>
    </row>
    <row r="535" spans="1:11" hidden="1" x14ac:dyDescent="0.2">
      <c r="A535">
        <v>102</v>
      </c>
      <c r="B535" s="3"/>
      <c r="C535" t="s">
        <v>1134</v>
      </c>
      <c r="D535" t="s">
        <v>4033</v>
      </c>
      <c r="E535" t="s">
        <v>1136</v>
      </c>
      <c r="F535" t="s">
        <v>212</v>
      </c>
      <c r="G535" t="s">
        <v>86</v>
      </c>
      <c r="H535" t="s">
        <v>10</v>
      </c>
      <c r="I535" s="4">
        <v>0.6</v>
      </c>
      <c r="J535" t="str">
        <f>INDEX(Bd_Lignes!$C:$C,MATCH(Tab_PF[[#This Row],[FAMILLESTAT_0002]],Bd_Lignes!$B:$B,0))</f>
        <v>OTS</v>
      </c>
      <c r="K535" t="str">
        <f>INDEX(Bd_RECONDITIONNEMENT!$F:$F,MATCH(Bd_PF!$C:$C,Bd_RECONDITIONNEMENT!$B:$B,0))</f>
        <v>Reconditionnement</v>
      </c>
    </row>
    <row r="536" spans="1:11" hidden="1" x14ac:dyDescent="0.2">
      <c r="A536">
        <v>102</v>
      </c>
      <c r="B536" s="3"/>
      <c r="C536" t="s">
        <v>1134</v>
      </c>
      <c r="D536" t="s">
        <v>4033</v>
      </c>
      <c r="E536" t="s">
        <v>1136</v>
      </c>
      <c r="F536" t="s">
        <v>212</v>
      </c>
      <c r="G536" t="s">
        <v>86</v>
      </c>
      <c r="H536" t="s">
        <v>10</v>
      </c>
      <c r="I536" s="4">
        <v>0.6</v>
      </c>
      <c r="J536" t="str">
        <f>INDEX(Bd_Lignes!$C:$C,MATCH(Tab_PF[[#This Row],[FAMILLESTAT_0002]],Bd_Lignes!$B:$B,0))</f>
        <v>OTS</v>
      </c>
      <c r="K536" t="str">
        <f>INDEX(Bd_RECONDITIONNEMENT!$F:$F,MATCH(Bd_PF!$C:$C,Bd_RECONDITIONNEMENT!$B:$B,0))</f>
        <v>Reconditionnement</v>
      </c>
    </row>
    <row r="537" spans="1:11" hidden="1" x14ac:dyDescent="0.2">
      <c r="A537">
        <v>102</v>
      </c>
      <c r="B537" s="3"/>
      <c r="C537" t="s">
        <v>2546</v>
      </c>
      <c r="D537" t="s">
        <v>4033</v>
      </c>
      <c r="E537" t="s">
        <v>4536</v>
      </c>
      <c r="F537" t="s">
        <v>212</v>
      </c>
      <c r="G537" t="s">
        <v>86</v>
      </c>
      <c r="H537" t="s">
        <v>10</v>
      </c>
      <c r="I537" s="4">
        <v>0.6</v>
      </c>
      <c r="J537" t="str">
        <f>INDEX(Bd_Lignes!$C:$C,MATCH(Tab_PF[[#This Row],[FAMILLESTAT_0002]],Bd_Lignes!$B:$B,0))</f>
        <v>OTS</v>
      </c>
      <c r="K537" t="str">
        <f>INDEX(Bd_RECONDITIONNEMENT!$F:$F,MATCH(Bd_PF!$C:$C,Bd_RECONDITIONNEMENT!$B:$B,0))</f>
        <v>Reconditionnement</v>
      </c>
    </row>
    <row r="538" spans="1:11" hidden="1" x14ac:dyDescent="0.2">
      <c r="A538">
        <v>102</v>
      </c>
      <c r="B538" s="3"/>
      <c r="C538" t="s">
        <v>1137</v>
      </c>
      <c r="D538" t="s">
        <v>709</v>
      </c>
      <c r="E538" t="s">
        <v>1138</v>
      </c>
      <c r="F538" t="s">
        <v>304</v>
      </c>
      <c r="G538" t="s">
        <v>30</v>
      </c>
      <c r="H538" t="s">
        <v>14</v>
      </c>
      <c r="I538" s="4">
        <v>0.01</v>
      </c>
      <c r="J538" t="str">
        <f>INDEX(Bd_Lignes!$C:$C,MATCH(Tab_PF[[#This Row],[FAMILLESTAT_0002]],Bd_Lignes!$B:$B,0))</f>
        <v>Tecse</v>
      </c>
      <c r="K538" t="str">
        <f>INDEX(Bd_RECONDITIONNEMENT!$F:$F,MATCH(Bd_PF!$C:$C,Bd_RECONDITIONNEMENT!$B:$B,0))</f>
        <v>Produit pesé</v>
      </c>
    </row>
    <row r="539" spans="1:11" hidden="1" x14ac:dyDescent="0.2">
      <c r="A539">
        <v>102</v>
      </c>
      <c r="B539" s="3"/>
      <c r="C539" t="s">
        <v>1139</v>
      </c>
      <c r="D539" t="s">
        <v>709</v>
      </c>
      <c r="E539" t="s">
        <v>1140</v>
      </c>
      <c r="F539" t="s">
        <v>304</v>
      </c>
      <c r="G539" t="s">
        <v>224</v>
      </c>
      <c r="H539" t="s">
        <v>14</v>
      </c>
      <c r="I539" s="4">
        <v>1</v>
      </c>
      <c r="J539" t="str">
        <f>INDEX(Bd_Lignes!$C:$C,MATCH(Tab_PF[[#This Row],[FAMILLESTAT_0002]],Bd_Lignes!$B:$B,0))</f>
        <v>Tecse</v>
      </c>
      <c r="K539" t="str">
        <f>INDEX(Bd_RECONDITIONNEMENT!$F:$F,MATCH(Bd_PF!$C:$C,Bd_RECONDITIONNEMENT!$B:$B,0))</f>
        <v>Produit pesé</v>
      </c>
    </row>
    <row r="540" spans="1:11" hidden="1" x14ac:dyDescent="0.2">
      <c r="A540">
        <v>102</v>
      </c>
      <c r="B540" s="3"/>
      <c r="C540" t="s">
        <v>1139</v>
      </c>
      <c r="D540" t="s">
        <v>709</v>
      </c>
      <c r="E540" t="s">
        <v>1140</v>
      </c>
      <c r="F540" t="s">
        <v>304</v>
      </c>
      <c r="G540" t="s">
        <v>224</v>
      </c>
      <c r="H540" t="s">
        <v>14</v>
      </c>
      <c r="I540" s="4">
        <v>1</v>
      </c>
      <c r="J540" t="str">
        <f>INDEX(Bd_Lignes!$C:$C,MATCH(Tab_PF[[#This Row],[FAMILLESTAT_0002]],Bd_Lignes!$B:$B,0))</f>
        <v>Tecse</v>
      </c>
      <c r="K540" t="str">
        <f>INDEX(Bd_RECONDITIONNEMENT!$F:$F,MATCH(Bd_PF!$C:$C,Bd_RECONDITIONNEMENT!$B:$B,0))</f>
        <v>Produit pesé</v>
      </c>
    </row>
    <row r="541" spans="1:11" hidden="1" x14ac:dyDescent="0.2">
      <c r="A541">
        <v>102</v>
      </c>
      <c r="B541" s="3"/>
      <c r="C541" t="s">
        <v>1141</v>
      </c>
      <c r="D541" t="s">
        <v>1142</v>
      </c>
      <c r="E541" t="s">
        <v>1143</v>
      </c>
      <c r="F541" t="s">
        <v>85</v>
      </c>
      <c r="G541" t="s">
        <v>86</v>
      </c>
      <c r="H541" t="s">
        <v>10</v>
      </c>
      <c r="I541" s="4">
        <v>0.9</v>
      </c>
      <c r="J541" t="str">
        <f>INDEX(Bd_Lignes!$C:$C,MATCH(Tab_PF[[#This Row],[FAMILLESTAT_0002]],Bd_Lignes!$B:$B,0))</f>
        <v>OTS</v>
      </c>
      <c r="K541" t="str">
        <f>INDEX(Bd_RECONDITIONNEMENT!$F:$F,MATCH(Bd_PF!$C:$C,Bd_RECONDITIONNEMENT!$B:$B,0))</f>
        <v>Produit pesé</v>
      </c>
    </row>
    <row r="542" spans="1:11" hidden="1" x14ac:dyDescent="0.2">
      <c r="A542">
        <v>102</v>
      </c>
      <c r="B542" s="3"/>
      <c r="C542" t="s">
        <v>1144</v>
      </c>
      <c r="D542" t="s">
        <v>1145</v>
      </c>
      <c r="E542" t="s">
        <v>1146</v>
      </c>
      <c r="F542" t="s">
        <v>29</v>
      </c>
      <c r="G542" t="s">
        <v>86</v>
      </c>
      <c r="H542" t="s">
        <v>10</v>
      </c>
      <c r="I542" s="4">
        <v>0.9</v>
      </c>
      <c r="J542" t="str">
        <f>INDEX(Bd_Lignes!$C:$C,MATCH(Tab_PF[[#This Row],[FAMILLESTAT_0002]],Bd_Lignes!$B:$B,0))</f>
        <v>OTS</v>
      </c>
      <c r="K542" t="str">
        <f>INDEX(Bd_RECONDITIONNEMENT!$F:$F,MATCH(Bd_PF!$C:$C,Bd_RECONDITIONNEMENT!$B:$B,0))</f>
        <v>Produit pesé</v>
      </c>
    </row>
    <row r="543" spans="1:11" hidden="1" x14ac:dyDescent="0.2">
      <c r="A543">
        <v>102</v>
      </c>
      <c r="B543" s="3"/>
      <c r="C543" t="s">
        <v>1147</v>
      </c>
      <c r="D543" t="s">
        <v>1145</v>
      </c>
      <c r="E543" t="s">
        <v>1148</v>
      </c>
      <c r="F543" t="s">
        <v>29</v>
      </c>
      <c r="G543" t="s">
        <v>30</v>
      </c>
      <c r="H543" t="s">
        <v>4</v>
      </c>
      <c r="I543" s="4">
        <v>3.5000000000000003E-2</v>
      </c>
      <c r="J543" t="str">
        <f>INDEX(Bd_Lignes!$C:$C,MATCH(Tab_PF[[#This Row],[FAMILLESTAT_0002]],Bd_Lignes!$B:$B,0))</f>
        <v>Rovema</v>
      </c>
      <c r="K543" t="str">
        <f>INDEX(Bd_RECONDITIONNEMENT!$F:$F,MATCH(Bd_PF!$C:$C,Bd_RECONDITIONNEMENT!$B:$B,0))</f>
        <v>Produit pesé</v>
      </c>
    </row>
    <row r="544" spans="1:11" hidden="1" x14ac:dyDescent="0.2">
      <c r="A544">
        <v>102</v>
      </c>
      <c r="B544" s="3"/>
      <c r="C544" t="s">
        <v>1149</v>
      </c>
      <c r="D544" t="s">
        <v>1150</v>
      </c>
      <c r="E544" t="s">
        <v>1151</v>
      </c>
      <c r="F544" t="s">
        <v>85</v>
      </c>
      <c r="G544" t="s">
        <v>30</v>
      </c>
      <c r="H544" t="s">
        <v>4</v>
      </c>
      <c r="I544" s="4">
        <v>3.5000000000000003E-2</v>
      </c>
      <c r="J544" t="str">
        <f>INDEX(Bd_Lignes!$C:$C,MATCH(Tab_PF[[#This Row],[FAMILLESTAT_0002]],Bd_Lignes!$B:$B,0))</f>
        <v>Rovema</v>
      </c>
      <c r="K544" t="str">
        <f>INDEX(Bd_RECONDITIONNEMENT!$F:$F,MATCH(Bd_PF!$C:$C,Bd_RECONDITIONNEMENT!$B:$B,0))</f>
        <v>Produit pesé</v>
      </c>
    </row>
    <row r="545" spans="1:11" hidden="1" x14ac:dyDescent="0.2">
      <c r="A545">
        <v>102</v>
      </c>
      <c r="B545" s="3"/>
      <c r="C545" t="s">
        <v>1152</v>
      </c>
      <c r="D545" t="s">
        <v>1150</v>
      </c>
      <c r="E545" t="s">
        <v>1153</v>
      </c>
      <c r="F545" t="s">
        <v>85</v>
      </c>
      <c r="G545" t="s">
        <v>86</v>
      </c>
      <c r="H545" t="s">
        <v>10</v>
      </c>
      <c r="I545" s="4">
        <v>0.9</v>
      </c>
      <c r="J545" t="str">
        <f>INDEX(Bd_Lignes!$C:$C,MATCH(Tab_PF[[#This Row],[FAMILLESTAT_0002]],Bd_Lignes!$B:$B,0))</f>
        <v>OTS</v>
      </c>
      <c r="K545" t="str">
        <f>INDEX(Bd_RECONDITIONNEMENT!$F:$F,MATCH(Bd_PF!$C:$C,Bd_RECONDITIONNEMENT!$B:$B,0))</f>
        <v>Produit pesé</v>
      </c>
    </row>
    <row r="546" spans="1:11" hidden="1" x14ac:dyDescent="0.2">
      <c r="A546">
        <v>102</v>
      </c>
      <c r="B546" s="3"/>
      <c r="C546" t="s">
        <v>1154</v>
      </c>
      <c r="D546" t="s">
        <v>1155</v>
      </c>
      <c r="E546" t="s">
        <v>1156</v>
      </c>
      <c r="F546" t="s">
        <v>29</v>
      </c>
      <c r="G546" t="s">
        <v>86</v>
      </c>
      <c r="H546" t="s">
        <v>10</v>
      </c>
      <c r="I546" s="4">
        <v>0.9</v>
      </c>
      <c r="J546" t="str">
        <f>INDEX(Bd_Lignes!$C:$C,MATCH(Tab_PF[[#This Row],[FAMILLESTAT_0002]],Bd_Lignes!$B:$B,0))</f>
        <v>OTS</v>
      </c>
      <c r="K546" t="str">
        <f>INDEX(Bd_RECONDITIONNEMENT!$F:$F,MATCH(Bd_PF!$C:$C,Bd_RECONDITIONNEMENT!$B:$B,0))</f>
        <v>Produit pesé</v>
      </c>
    </row>
    <row r="547" spans="1:11" hidden="1" x14ac:dyDescent="0.2">
      <c r="A547">
        <v>102</v>
      </c>
      <c r="B547" s="3"/>
      <c r="C547" t="s">
        <v>1157</v>
      </c>
      <c r="D547" t="s">
        <v>1158</v>
      </c>
      <c r="E547" t="s">
        <v>1159</v>
      </c>
      <c r="F547" t="s">
        <v>274</v>
      </c>
      <c r="G547" t="s">
        <v>86</v>
      </c>
      <c r="H547" t="s">
        <v>10</v>
      </c>
      <c r="I547" s="4">
        <v>0.75</v>
      </c>
      <c r="J547" t="str">
        <f>INDEX(Bd_Lignes!$C:$C,MATCH(Tab_PF[[#This Row],[FAMILLESTAT_0002]],Bd_Lignes!$B:$B,0))</f>
        <v>OTS</v>
      </c>
      <c r="K547" t="str">
        <f>INDEX(Bd_RECONDITIONNEMENT!$F:$F,MATCH(Bd_PF!$C:$C,Bd_RECONDITIONNEMENT!$B:$B,0))</f>
        <v>Produit pesé</v>
      </c>
    </row>
    <row r="548" spans="1:11" hidden="1" x14ac:dyDescent="0.2">
      <c r="A548">
        <v>102</v>
      </c>
      <c r="B548" s="3"/>
      <c r="C548" t="s">
        <v>1160</v>
      </c>
      <c r="D548" t="s">
        <v>1155</v>
      </c>
      <c r="E548" t="s">
        <v>1161</v>
      </c>
      <c r="F548" t="s">
        <v>29</v>
      </c>
      <c r="G548" t="s">
        <v>224</v>
      </c>
      <c r="H548" t="s">
        <v>14</v>
      </c>
      <c r="I548" s="4">
        <v>0.05</v>
      </c>
      <c r="J548" t="str">
        <f>INDEX(Bd_Lignes!$C:$C,MATCH(Tab_PF[[#This Row],[FAMILLESTAT_0002]],Bd_Lignes!$B:$B,0))</f>
        <v>Tecse</v>
      </c>
      <c r="K548" t="str">
        <f>INDEX(Bd_RECONDITIONNEMENT!$F:$F,MATCH(Bd_PF!$C:$C,Bd_RECONDITIONNEMENT!$B:$B,0))</f>
        <v>Produit pesé</v>
      </c>
    </row>
    <row r="549" spans="1:11" hidden="1" x14ac:dyDescent="0.2">
      <c r="A549">
        <v>102</v>
      </c>
      <c r="B549" s="3"/>
      <c r="C549" t="s">
        <v>1162</v>
      </c>
      <c r="D549" t="s">
        <v>1158</v>
      </c>
      <c r="E549" t="s">
        <v>1163</v>
      </c>
      <c r="F549" t="s">
        <v>274</v>
      </c>
      <c r="G549" t="s">
        <v>224</v>
      </c>
      <c r="H549" t="s">
        <v>14</v>
      </c>
      <c r="I549" s="4">
        <v>0.05</v>
      </c>
      <c r="J549" t="str">
        <f>INDEX(Bd_Lignes!$C:$C,MATCH(Tab_PF[[#This Row],[FAMILLESTAT_0002]],Bd_Lignes!$B:$B,0))</f>
        <v>Tecse</v>
      </c>
      <c r="K549" t="str">
        <f>INDEX(Bd_RECONDITIONNEMENT!$F:$F,MATCH(Bd_PF!$C:$C,Bd_RECONDITIONNEMENT!$B:$B,0))</f>
        <v>Produit pesé</v>
      </c>
    </row>
    <row r="550" spans="1:11" hidden="1" x14ac:dyDescent="0.2">
      <c r="A550">
        <v>102</v>
      </c>
      <c r="B550" s="3"/>
      <c r="C550" t="s">
        <v>1164</v>
      </c>
      <c r="D550" t="s">
        <v>1165</v>
      </c>
      <c r="E550" t="s">
        <v>1166</v>
      </c>
      <c r="F550" t="s">
        <v>85</v>
      </c>
      <c r="G550" t="s">
        <v>86</v>
      </c>
      <c r="H550" t="s">
        <v>10</v>
      </c>
      <c r="I550" s="4">
        <v>0.9</v>
      </c>
      <c r="J550" t="str">
        <f>INDEX(Bd_Lignes!$C:$C,MATCH(Tab_PF[[#This Row],[FAMILLESTAT_0002]],Bd_Lignes!$B:$B,0))</f>
        <v>OTS</v>
      </c>
      <c r="K550" t="str">
        <f>INDEX(Bd_RECONDITIONNEMENT!$F:$F,MATCH(Bd_PF!$C:$C,Bd_RECONDITIONNEMENT!$B:$B,0))</f>
        <v>Produit pesé</v>
      </c>
    </row>
    <row r="551" spans="1:11" hidden="1" x14ac:dyDescent="0.2">
      <c r="A551">
        <v>102</v>
      </c>
      <c r="B551" s="3"/>
      <c r="C551" t="s">
        <v>1167</v>
      </c>
      <c r="D551" t="s">
        <v>1168</v>
      </c>
      <c r="E551" t="s">
        <v>1169</v>
      </c>
      <c r="F551" t="s">
        <v>85</v>
      </c>
      <c r="G551" t="s">
        <v>86</v>
      </c>
      <c r="H551" t="s">
        <v>10</v>
      </c>
      <c r="I551" s="4">
        <v>0.9</v>
      </c>
      <c r="J551" t="str">
        <f>INDEX(Bd_Lignes!$C:$C,MATCH(Tab_PF[[#This Row],[FAMILLESTAT_0002]],Bd_Lignes!$B:$B,0))</f>
        <v>OTS</v>
      </c>
      <c r="K551" t="str">
        <f>INDEX(Bd_RECONDITIONNEMENT!$F:$F,MATCH(Bd_PF!$C:$C,Bd_RECONDITIONNEMENT!$B:$B,0))</f>
        <v>Produit pesé</v>
      </c>
    </row>
    <row r="552" spans="1:11" hidden="1" x14ac:dyDescent="0.2">
      <c r="A552">
        <v>102</v>
      </c>
      <c r="B552" s="3"/>
      <c r="C552" t="s">
        <v>1167</v>
      </c>
      <c r="D552" t="s">
        <v>1168</v>
      </c>
      <c r="E552" t="s">
        <v>1169</v>
      </c>
      <c r="F552" t="s">
        <v>85</v>
      </c>
      <c r="G552" t="s">
        <v>86</v>
      </c>
      <c r="H552" t="s">
        <v>10</v>
      </c>
      <c r="I552" s="4">
        <v>0.9</v>
      </c>
      <c r="J552" t="str">
        <f>INDEX(Bd_Lignes!$C:$C,MATCH(Tab_PF[[#This Row],[FAMILLESTAT_0002]],Bd_Lignes!$B:$B,0))</f>
        <v>OTS</v>
      </c>
      <c r="K552" t="str">
        <f>INDEX(Bd_RECONDITIONNEMENT!$F:$F,MATCH(Bd_PF!$C:$C,Bd_RECONDITIONNEMENT!$B:$B,0))</f>
        <v>Produit pesé</v>
      </c>
    </row>
    <row r="553" spans="1:11" hidden="1" x14ac:dyDescent="0.2">
      <c r="A553">
        <v>102</v>
      </c>
      <c r="B553" s="3"/>
      <c r="C553" t="s">
        <v>1170</v>
      </c>
      <c r="D553" t="s">
        <v>1171</v>
      </c>
      <c r="E553" t="s">
        <v>1172</v>
      </c>
      <c r="F553" t="s">
        <v>85</v>
      </c>
      <c r="G553" t="s">
        <v>86</v>
      </c>
      <c r="H553" t="s">
        <v>10</v>
      </c>
      <c r="I553" s="4">
        <v>0.9</v>
      </c>
      <c r="J553" t="str">
        <f>INDEX(Bd_Lignes!$C:$C,MATCH(Tab_PF[[#This Row],[FAMILLESTAT_0002]],Bd_Lignes!$B:$B,0))</f>
        <v>OTS</v>
      </c>
      <c r="K553" t="str">
        <f>INDEX(Bd_RECONDITIONNEMENT!$F:$F,MATCH(Bd_PF!$C:$C,Bd_RECONDITIONNEMENT!$B:$B,0))</f>
        <v>Produit pesé</v>
      </c>
    </row>
    <row r="554" spans="1:11" hidden="1" x14ac:dyDescent="0.2">
      <c r="A554">
        <v>102</v>
      </c>
      <c r="B554" s="3"/>
      <c r="C554" t="s">
        <v>1173</v>
      </c>
      <c r="D554" t="s">
        <v>745</v>
      </c>
      <c r="E554" t="s">
        <v>1174</v>
      </c>
      <c r="F554" t="s">
        <v>891</v>
      </c>
      <c r="G554" t="s">
        <v>1175</v>
      </c>
      <c r="H554" t="s">
        <v>14</v>
      </c>
      <c r="I554" s="4">
        <v>0.42</v>
      </c>
      <c r="J554" t="str">
        <f>INDEX(Bd_Lignes!$C:$C,MATCH(Tab_PF[[#This Row],[FAMILLESTAT_0002]],Bd_Lignes!$B:$B,0))</f>
        <v>Tecse</v>
      </c>
      <c r="K554" t="str">
        <f>INDEX(Bd_RECONDITIONNEMENT!$F:$F,MATCH(Bd_PF!$C:$C,Bd_RECONDITIONNEMENT!$B:$B,0))</f>
        <v>Produit pesé</v>
      </c>
    </row>
    <row r="555" spans="1:11" hidden="1" x14ac:dyDescent="0.2">
      <c r="A555">
        <v>102</v>
      </c>
      <c r="B555" s="3"/>
      <c r="C555" t="s">
        <v>1176</v>
      </c>
      <c r="D555" t="s">
        <v>748</v>
      </c>
      <c r="E555" t="s">
        <v>1177</v>
      </c>
      <c r="F555" t="s">
        <v>891</v>
      </c>
      <c r="G555" t="s">
        <v>1175</v>
      </c>
      <c r="H555" t="s">
        <v>14</v>
      </c>
      <c r="I555" s="4">
        <v>0.42</v>
      </c>
      <c r="J555" t="str">
        <f>INDEX(Bd_Lignes!$C:$C,MATCH(Tab_PF[[#This Row],[FAMILLESTAT_0002]],Bd_Lignes!$B:$B,0))</f>
        <v>Tecse</v>
      </c>
      <c r="K555" t="str">
        <f>INDEX(Bd_RECONDITIONNEMENT!$F:$F,MATCH(Bd_PF!$C:$C,Bd_RECONDITIONNEMENT!$B:$B,0))</f>
        <v>Produit pesé</v>
      </c>
    </row>
    <row r="556" spans="1:11" hidden="1" x14ac:dyDescent="0.2">
      <c r="A556">
        <v>102</v>
      </c>
      <c r="B556" s="3"/>
      <c r="C556" t="s">
        <v>1178</v>
      </c>
      <c r="D556" t="s">
        <v>751</v>
      </c>
      <c r="E556" t="s">
        <v>1179</v>
      </c>
      <c r="F556" t="s">
        <v>891</v>
      </c>
      <c r="G556" t="s">
        <v>1175</v>
      </c>
      <c r="H556" t="s">
        <v>14</v>
      </c>
      <c r="I556" s="4">
        <v>0.42</v>
      </c>
      <c r="J556" t="str">
        <f>INDEX(Bd_Lignes!$C:$C,MATCH(Tab_PF[[#This Row],[FAMILLESTAT_0002]],Bd_Lignes!$B:$B,0))</f>
        <v>Tecse</v>
      </c>
      <c r="K556" t="str">
        <f>INDEX(Bd_RECONDITIONNEMENT!$F:$F,MATCH(Bd_PF!$C:$C,Bd_RECONDITIONNEMENT!$B:$B,0))</f>
        <v>Produit pesé</v>
      </c>
    </row>
    <row r="557" spans="1:11" hidden="1" x14ac:dyDescent="0.2">
      <c r="A557">
        <v>102</v>
      </c>
      <c r="B557" s="3"/>
      <c r="C557" t="s">
        <v>1180</v>
      </c>
      <c r="D557" t="s">
        <v>754</v>
      </c>
      <c r="E557" t="s">
        <v>1181</v>
      </c>
      <c r="F557" t="s">
        <v>891</v>
      </c>
      <c r="G557" t="s">
        <v>1175</v>
      </c>
      <c r="H557" t="s">
        <v>14</v>
      </c>
      <c r="I557" s="4">
        <v>0.42</v>
      </c>
      <c r="J557" t="str">
        <f>INDEX(Bd_Lignes!$C:$C,MATCH(Tab_PF[[#This Row],[FAMILLESTAT_0002]],Bd_Lignes!$B:$B,0))</f>
        <v>Tecse</v>
      </c>
      <c r="K557" t="str">
        <f>INDEX(Bd_RECONDITIONNEMENT!$F:$F,MATCH(Bd_PF!$C:$C,Bd_RECONDITIONNEMENT!$B:$B,0))</f>
        <v>Produit pesé</v>
      </c>
    </row>
    <row r="558" spans="1:11" hidden="1" x14ac:dyDescent="0.2">
      <c r="A558">
        <v>102</v>
      </c>
      <c r="B558" s="3"/>
      <c r="C558" t="s">
        <v>1182</v>
      </c>
      <c r="D558" t="s">
        <v>1155</v>
      </c>
      <c r="E558" t="s">
        <v>1183</v>
      </c>
      <c r="F558" t="s">
        <v>891</v>
      </c>
      <c r="G558" t="s">
        <v>1175</v>
      </c>
      <c r="H558" t="s">
        <v>4</v>
      </c>
      <c r="I558" s="4">
        <v>0.3</v>
      </c>
      <c r="J558" t="str">
        <f>INDEX(Bd_Lignes!$C:$C,MATCH(Tab_PF[[#This Row],[FAMILLESTAT_0002]],Bd_Lignes!$B:$B,0))</f>
        <v>Rovema</v>
      </c>
      <c r="K558" t="str">
        <f>INDEX(Bd_RECONDITIONNEMENT!$F:$F,MATCH(Bd_PF!$C:$C,Bd_RECONDITIONNEMENT!$B:$B,0))</f>
        <v>Produit pesé</v>
      </c>
    </row>
    <row r="559" spans="1:11" hidden="1" x14ac:dyDescent="0.2">
      <c r="A559">
        <v>102</v>
      </c>
      <c r="B559" s="3"/>
      <c r="C559" t="s">
        <v>1184</v>
      </c>
      <c r="D559" t="s">
        <v>1158</v>
      </c>
      <c r="E559" t="s">
        <v>1185</v>
      </c>
      <c r="F559" t="s">
        <v>891</v>
      </c>
      <c r="G559" t="s">
        <v>1175</v>
      </c>
      <c r="H559" t="s">
        <v>14</v>
      </c>
      <c r="I559" s="4">
        <v>0.3</v>
      </c>
      <c r="J559" t="str">
        <f>INDEX(Bd_Lignes!$C:$C,MATCH(Tab_PF[[#This Row],[FAMILLESTAT_0002]],Bd_Lignes!$B:$B,0))</f>
        <v>Tecse</v>
      </c>
      <c r="K559" t="str">
        <f>INDEX(Bd_RECONDITIONNEMENT!$F:$F,MATCH(Bd_PF!$C:$C,Bd_RECONDITIONNEMENT!$B:$B,0))</f>
        <v>Produit pesé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C823"/>
  <sheetViews>
    <sheetView workbookViewId="0">
      <selection activeCell="A2" sqref="A2"/>
    </sheetView>
  </sheetViews>
  <sheetFormatPr baseColWidth="10" defaultRowHeight="12.75" x14ac:dyDescent="0.2"/>
  <cols>
    <col min="1" max="1" width="9.5703125" bestFit="1" customWidth="1"/>
    <col min="2" max="2" width="13.5703125" bestFit="1" customWidth="1"/>
    <col min="3" max="3" width="70.140625" bestFit="1" customWidth="1"/>
  </cols>
  <sheetData>
    <row r="1" spans="1:3" x14ac:dyDescent="0.2">
      <c r="A1" t="s">
        <v>18</v>
      </c>
      <c r="B1" t="s">
        <v>20</v>
      </c>
      <c r="C1" t="s">
        <v>22</v>
      </c>
    </row>
    <row r="2" spans="1:3" x14ac:dyDescent="0.2">
      <c r="A2">
        <v>102</v>
      </c>
      <c r="B2" t="s">
        <v>1186</v>
      </c>
      <c r="C2" t="s">
        <v>1187</v>
      </c>
    </row>
    <row r="3" spans="1:3" x14ac:dyDescent="0.2">
      <c r="A3">
        <v>102</v>
      </c>
      <c r="B3" t="s">
        <v>1188</v>
      </c>
      <c r="C3" t="s">
        <v>1189</v>
      </c>
    </row>
    <row r="4" spans="1:3" x14ac:dyDescent="0.2">
      <c r="A4">
        <v>102</v>
      </c>
      <c r="B4" t="s">
        <v>1190</v>
      </c>
      <c r="C4" t="s">
        <v>1191</v>
      </c>
    </row>
    <row r="5" spans="1:3" x14ac:dyDescent="0.2">
      <c r="A5">
        <v>102</v>
      </c>
      <c r="B5" t="s">
        <v>1192</v>
      </c>
      <c r="C5" t="s">
        <v>1193</v>
      </c>
    </row>
    <row r="6" spans="1:3" x14ac:dyDescent="0.2">
      <c r="A6">
        <v>102</v>
      </c>
      <c r="B6" t="s">
        <v>1194</v>
      </c>
      <c r="C6" t="s">
        <v>1195</v>
      </c>
    </row>
    <row r="7" spans="1:3" x14ac:dyDescent="0.2">
      <c r="A7">
        <v>102</v>
      </c>
      <c r="B7" t="s">
        <v>1196</v>
      </c>
      <c r="C7" t="s">
        <v>1197</v>
      </c>
    </row>
    <row r="8" spans="1:3" x14ac:dyDescent="0.2">
      <c r="A8">
        <v>102</v>
      </c>
      <c r="B8" t="s">
        <v>1198</v>
      </c>
      <c r="C8" t="s">
        <v>1199</v>
      </c>
    </row>
    <row r="9" spans="1:3" x14ac:dyDescent="0.2">
      <c r="A9">
        <v>102</v>
      </c>
      <c r="B9" t="s">
        <v>1200</v>
      </c>
      <c r="C9" t="s">
        <v>1201</v>
      </c>
    </row>
    <row r="10" spans="1:3" x14ac:dyDescent="0.2">
      <c r="A10">
        <v>102</v>
      </c>
      <c r="B10" t="s">
        <v>1202</v>
      </c>
      <c r="C10" t="s">
        <v>1203</v>
      </c>
    </row>
    <row r="11" spans="1:3" x14ac:dyDescent="0.2">
      <c r="A11">
        <v>102</v>
      </c>
      <c r="B11" t="s">
        <v>1204</v>
      </c>
      <c r="C11" t="s">
        <v>1205</v>
      </c>
    </row>
    <row r="12" spans="1:3" x14ac:dyDescent="0.2">
      <c r="A12">
        <v>102</v>
      </c>
      <c r="B12" t="s">
        <v>1206</v>
      </c>
      <c r="C12" t="s">
        <v>1207</v>
      </c>
    </row>
    <row r="13" spans="1:3" x14ac:dyDescent="0.2">
      <c r="A13">
        <v>102</v>
      </c>
      <c r="B13" t="s">
        <v>1208</v>
      </c>
      <c r="C13" t="s">
        <v>1209</v>
      </c>
    </row>
    <row r="14" spans="1:3" x14ac:dyDescent="0.2">
      <c r="A14">
        <v>102</v>
      </c>
      <c r="B14" t="s">
        <v>1210</v>
      </c>
      <c r="C14" t="s">
        <v>1211</v>
      </c>
    </row>
    <row r="15" spans="1:3" x14ac:dyDescent="0.2">
      <c r="A15">
        <v>102</v>
      </c>
      <c r="B15" t="s">
        <v>1212</v>
      </c>
      <c r="C15" t="s">
        <v>1213</v>
      </c>
    </row>
    <row r="16" spans="1:3" x14ac:dyDescent="0.2">
      <c r="A16">
        <v>102</v>
      </c>
      <c r="B16" t="s">
        <v>1214</v>
      </c>
      <c r="C16" t="s">
        <v>1215</v>
      </c>
    </row>
    <row r="17" spans="1:3" x14ac:dyDescent="0.2">
      <c r="A17">
        <v>102</v>
      </c>
      <c r="B17" t="s">
        <v>1216</v>
      </c>
      <c r="C17" t="s">
        <v>1217</v>
      </c>
    </row>
    <row r="18" spans="1:3" x14ac:dyDescent="0.2">
      <c r="A18">
        <v>102</v>
      </c>
      <c r="B18" t="s">
        <v>1218</v>
      </c>
      <c r="C18" t="s">
        <v>1219</v>
      </c>
    </row>
    <row r="19" spans="1:3" x14ac:dyDescent="0.2">
      <c r="A19">
        <v>102</v>
      </c>
      <c r="B19" t="s">
        <v>1220</v>
      </c>
      <c r="C19" t="s">
        <v>1221</v>
      </c>
    </row>
    <row r="20" spans="1:3" x14ac:dyDescent="0.2">
      <c r="A20">
        <v>102</v>
      </c>
      <c r="B20" t="s">
        <v>1222</v>
      </c>
      <c r="C20" t="s">
        <v>1223</v>
      </c>
    </row>
    <row r="21" spans="1:3" x14ac:dyDescent="0.2">
      <c r="A21">
        <v>102</v>
      </c>
      <c r="B21" t="s">
        <v>1224</v>
      </c>
      <c r="C21" t="s">
        <v>1225</v>
      </c>
    </row>
    <row r="22" spans="1:3" x14ac:dyDescent="0.2">
      <c r="A22">
        <v>102</v>
      </c>
      <c r="B22" t="s">
        <v>1226</v>
      </c>
      <c r="C22" t="s">
        <v>1227</v>
      </c>
    </row>
    <row r="23" spans="1:3" x14ac:dyDescent="0.2">
      <c r="A23">
        <v>102</v>
      </c>
      <c r="B23" t="s">
        <v>1228</v>
      </c>
      <c r="C23" t="s">
        <v>1229</v>
      </c>
    </row>
    <row r="24" spans="1:3" x14ac:dyDescent="0.2">
      <c r="A24">
        <v>102</v>
      </c>
      <c r="B24" t="s">
        <v>1230</v>
      </c>
      <c r="C24" t="s">
        <v>1231</v>
      </c>
    </row>
    <row r="25" spans="1:3" x14ac:dyDescent="0.2">
      <c r="A25">
        <v>102</v>
      </c>
      <c r="B25" t="s">
        <v>1232</v>
      </c>
      <c r="C25" t="s">
        <v>1233</v>
      </c>
    </row>
    <row r="26" spans="1:3" x14ac:dyDescent="0.2">
      <c r="A26">
        <v>102</v>
      </c>
      <c r="B26" t="s">
        <v>1234</v>
      </c>
      <c r="C26" t="s">
        <v>1235</v>
      </c>
    </row>
    <row r="27" spans="1:3" x14ac:dyDescent="0.2">
      <c r="A27">
        <v>102</v>
      </c>
      <c r="B27" t="s">
        <v>1236</v>
      </c>
      <c r="C27" t="s">
        <v>1237</v>
      </c>
    </row>
    <row r="28" spans="1:3" x14ac:dyDescent="0.2">
      <c r="A28">
        <v>102</v>
      </c>
      <c r="B28" t="s">
        <v>1238</v>
      </c>
      <c r="C28" t="s">
        <v>1239</v>
      </c>
    </row>
    <row r="29" spans="1:3" x14ac:dyDescent="0.2">
      <c r="A29">
        <v>102</v>
      </c>
      <c r="B29" t="s">
        <v>1240</v>
      </c>
      <c r="C29" t="s">
        <v>1241</v>
      </c>
    </row>
    <row r="30" spans="1:3" x14ac:dyDescent="0.2">
      <c r="A30">
        <v>102</v>
      </c>
      <c r="B30" t="s">
        <v>1242</v>
      </c>
      <c r="C30" t="s">
        <v>1243</v>
      </c>
    </row>
    <row r="31" spans="1:3" x14ac:dyDescent="0.2">
      <c r="A31">
        <v>102</v>
      </c>
      <c r="B31" t="s">
        <v>207</v>
      </c>
      <c r="C31" t="s">
        <v>1244</v>
      </c>
    </row>
    <row r="32" spans="1:3" x14ac:dyDescent="0.2">
      <c r="A32">
        <v>102</v>
      </c>
      <c r="B32" t="s">
        <v>1245</v>
      </c>
      <c r="C32" t="s">
        <v>1246</v>
      </c>
    </row>
    <row r="33" spans="1:3" x14ac:dyDescent="0.2">
      <c r="A33">
        <v>102</v>
      </c>
      <c r="B33" t="s">
        <v>1247</v>
      </c>
      <c r="C33" t="s">
        <v>1248</v>
      </c>
    </row>
    <row r="34" spans="1:3" x14ac:dyDescent="0.2">
      <c r="A34">
        <v>102</v>
      </c>
      <c r="B34" t="s">
        <v>1249</v>
      </c>
      <c r="C34" t="s">
        <v>1250</v>
      </c>
    </row>
    <row r="35" spans="1:3" x14ac:dyDescent="0.2">
      <c r="A35">
        <v>102</v>
      </c>
      <c r="B35" t="s">
        <v>1251</v>
      </c>
      <c r="C35" t="s">
        <v>1252</v>
      </c>
    </row>
    <row r="36" spans="1:3" x14ac:dyDescent="0.2">
      <c r="A36">
        <v>102</v>
      </c>
      <c r="B36" t="s">
        <v>1253</v>
      </c>
      <c r="C36" t="s">
        <v>1254</v>
      </c>
    </row>
    <row r="37" spans="1:3" x14ac:dyDescent="0.2">
      <c r="A37">
        <v>102</v>
      </c>
      <c r="B37" t="s">
        <v>1255</v>
      </c>
      <c r="C37" t="s">
        <v>1256</v>
      </c>
    </row>
    <row r="38" spans="1:3" x14ac:dyDescent="0.2">
      <c r="A38">
        <v>102</v>
      </c>
      <c r="B38" t="s">
        <v>1257</v>
      </c>
      <c r="C38" t="s">
        <v>1258</v>
      </c>
    </row>
    <row r="39" spans="1:3" x14ac:dyDescent="0.2">
      <c r="A39">
        <v>102</v>
      </c>
      <c r="B39" t="s">
        <v>1259</v>
      </c>
      <c r="C39" t="s">
        <v>1260</v>
      </c>
    </row>
    <row r="40" spans="1:3" x14ac:dyDescent="0.2">
      <c r="A40">
        <v>102</v>
      </c>
      <c r="B40" t="s">
        <v>1261</v>
      </c>
      <c r="C40" t="s">
        <v>1262</v>
      </c>
    </row>
    <row r="41" spans="1:3" x14ac:dyDescent="0.2">
      <c r="A41">
        <v>102</v>
      </c>
      <c r="B41" t="s">
        <v>1263</v>
      </c>
      <c r="C41" t="s">
        <v>1264</v>
      </c>
    </row>
    <row r="42" spans="1:3" x14ac:dyDescent="0.2">
      <c r="A42">
        <v>102</v>
      </c>
      <c r="B42" t="s">
        <v>1265</v>
      </c>
      <c r="C42" t="s">
        <v>1266</v>
      </c>
    </row>
    <row r="43" spans="1:3" x14ac:dyDescent="0.2">
      <c r="A43">
        <v>102</v>
      </c>
      <c r="B43" t="s">
        <v>1267</v>
      </c>
      <c r="C43" t="s">
        <v>1268</v>
      </c>
    </row>
    <row r="44" spans="1:3" x14ac:dyDescent="0.2">
      <c r="A44">
        <v>102</v>
      </c>
      <c r="B44" t="s">
        <v>1269</v>
      </c>
      <c r="C44" t="s">
        <v>1270</v>
      </c>
    </row>
    <row r="45" spans="1:3" x14ac:dyDescent="0.2">
      <c r="A45">
        <v>102</v>
      </c>
      <c r="B45" t="s">
        <v>1271</v>
      </c>
      <c r="C45" t="s">
        <v>1272</v>
      </c>
    </row>
    <row r="46" spans="1:3" x14ac:dyDescent="0.2">
      <c r="A46">
        <v>102</v>
      </c>
      <c r="B46" t="s">
        <v>1273</v>
      </c>
      <c r="C46" t="s">
        <v>1274</v>
      </c>
    </row>
    <row r="47" spans="1:3" x14ac:dyDescent="0.2">
      <c r="A47">
        <v>102</v>
      </c>
      <c r="B47" t="s">
        <v>1275</v>
      </c>
      <c r="C47" t="s">
        <v>1276</v>
      </c>
    </row>
    <row r="48" spans="1:3" x14ac:dyDescent="0.2">
      <c r="A48">
        <v>102</v>
      </c>
      <c r="B48" t="s">
        <v>1099</v>
      </c>
      <c r="C48" t="s">
        <v>1277</v>
      </c>
    </row>
    <row r="49" spans="1:3" x14ac:dyDescent="0.2">
      <c r="A49">
        <v>102</v>
      </c>
      <c r="B49" t="s">
        <v>1278</v>
      </c>
      <c r="C49" t="s">
        <v>1279</v>
      </c>
    </row>
    <row r="50" spans="1:3" x14ac:dyDescent="0.2">
      <c r="A50">
        <v>102</v>
      </c>
      <c r="B50" t="s">
        <v>1280</v>
      </c>
      <c r="C50" t="s">
        <v>1281</v>
      </c>
    </row>
    <row r="51" spans="1:3" x14ac:dyDescent="0.2">
      <c r="A51">
        <v>102</v>
      </c>
      <c r="B51" t="s">
        <v>1102</v>
      </c>
      <c r="C51" t="s">
        <v>1282</v>
      </c>
    </row>
    <row r="52" spans="1:3" x14ac:dyDescent="0.2">
      <c r="A52">
        <v>102</v>
      </c>
      <c r="B52" t="s">
        <v>1283</v>
      </c>
      <c r="C52" t="s">
        <v>1284</v>
      </c>
    </row>
    <row r="53" spans="1:3" x14ac:dyDescent="0.2">
      <c r="A53">
        <v>102</v>
      </c>
      <c r="B53" t="s">
        <v>1105</v>
      </c>
      <c r="C53" t="s">
        <v>1285</v>
      </c>
    </row>
    <row r="54" spans="1:3" x14ac:dyDescent="0.2">
      <c r="A54">
        <v>102</v>
      </c>
      <c r="B54" t="s">
        <v>1286</v>
      </c>
      <c r="C54" t="s">
        <v>1287</v>
      </c>
    </row>
    <row r="55" spans="1:3" x14ac:dyDescent="0.2">
      <c r="A55">
        <v>102</v>
      </c>
      <c r="B55" t="s">
        <v>1288</v>
      </c>
      <c r="C55" t="s">
        <v>1287</v>
      </c>
    </row>
    <row r="56" spans="1:3" x14ac:dyDescent="0.2">
      <c r="A56">
        <v>102</v>
      </c>
      <c r="B56" t="s">
        <v>1289</v>
      </c>
      <c r="C56" t="s">
        <v>1290</v>
      </c>
    </row>
    <row r="57" spans="1:3" x14ac:dyDescent="0.2">
      <c r="A57">
        <v>102</v>
      </c>
      <c r="B57" t="s">
        <v>1291</v>
      </c>
      <c r="C57" t="s">
        <v>1290</v>
      </c>
    </row>
    <row r="58" spans="1:3" x14ac:dyDescent="0.2">
      <c r="A58">
        <v>102</v>
      </c>
      <c r="B58" t="s">
        <v>1292</v>
      </c>
      <c r="C58" t="s">
        <v>1293</v>
      </c>
    </row>
    <row r="59" spans="1:3" x14ac:dyDescent="0.2">
      <c r="A59">
        <v>102</v>
      </c>
      <c r="B59" t="s">
        <v>1294</v>
      </c>
      <c r="C59" t="s">
        <v>1293</v>
      </c>
    </row>
    <row r="60" spans="1:3" x14ac:dyDescent="0.2">
      <c r="A60">
        <v>102</v>
      </c>
      <c r="B60" t="s">
        <v>1295</v>
      </c>
      <c r="C60" t="s">
        <v>1296</v>
      </c>
    </row>
    <row r="61" spans="1:3" x14ac:dyDescent="0.2">
      <c r="A61">
        <v>102</v>
      </c>
      <c r="B61" t="s">
        <v>1297</v>
      </c>
      <c r="C61" t="s">
        <v>1296</v>
      </c>
    </row>
    <row r="62" spans="1:3" x14ac:dyDescent="0.2">
      <c r="A62">
        <v>102</v>
      </c>
      <c r="B62" t="s">
        <v>1298</v>
      </c>
      <c r="C62" t="s">
        <v>1299</v>
      </c>
    </row>
    <row r="63" spans="1:3" x14ac:dyDescent="0.2">
      <c r="A63">
        <v>102</v>
      </c>
      <c r="B63" t="s">
        <v>1300</v>
      </c>
      <c r="C63" t="s">
        <v>1299</v>
      </c>
    </row>
    <row r="64" spans="1:3" x14ac:dyDescent="0.2">
      <c r="A64">
        <v>102</v>
      </c>
      <c r="B64" t="s">
        <v>1301</v>
      </c>
      <c r="C64" t="s">
        <v>1302</v>
      </c>
    </row>
    <row r="65" spans="1:3" x14ac:dyDescent="0.2">
      <c r="A65">
        <v>102</v>
      </c>
      <c r="B65" t="s">
        <v>1303</v>
      </c>
      <c r="C65" t="s">
        <v>1302</v>
      </c>
    </row>
    <row r="66" spans="1:3" x14ac:dyDescent="0.2">
      <c r="A66">
        <v>102</v>
      </c>
      <c r="B66" t="s">
        <v>1304</v>
      </c>
      <c r="C66" t="s">
        <v>1305</v>
      </c>
    </row>
    <row r="67" spans="1:3" x14ac:dyDescent="0.2">
      <c r="A67">
        <v>102</v>
      </c>
      <c r="B67" t="s">
        <v>1306</v>
      </c>
      <c r="C67" t="s">
        <v>1307</v>
      </c>
    </row>
    <row r="68" spans="1:3" x14ac:dyDescent="0.2">
      <c r="A68">
        <v>102</v>
      </c>
      <c r="B68" t="s">
        <v>1308</v>
      </c>
      <c r="C68" t="s">
        <v>1309</v>
      </c>
    </row>
    <row r="69" spans="1:3" x14ac:dyDescent="0.2">
      <c r="A69">
        <v>102</v>
      </c>
      <c r="B69" t="s">
        <v>1310</v>
      </c>
      <c r="C69" t="s">
        <v>1311</v>
      </c>
    </row>
    <row r="70" spans="1:3" x14ac:dyDescent="0.2">
      <c r="A70">
        <v>102</v>
      </c>
      <c r="B70" t="s">
        <v>1312</v>
      </c>
      <c r="C70" t="s">
        <v>1313</v>
      </c>
    </row>
    <row r="71" spans="1:3" x14ac:dyDescent="0.2">
      <c r="A71">
        <v>102</v>
      </c>
      <c r="B71" t="s">
        <v>1015</v>
      </c>
      <c r="C71" t="s">
        <v>1314</v>
      </c>
    </row>
    <row r="72" spans="1:3" x14ac:dyDescent="0.2">
      <c r="A72">
        <v>102</v>
      </c>
      <c r="B72" t="s">
        <v>1018</v>
      </c>
      <c r="C72" t="s">
        <v>1315</v>
      </c>
    </row>
    <row r="73" spans="1:3" x14ac:dyDescent="0.2">
      <c r="A73">
        <v>102</v>
      </c>
      <c r="B73" t="s">
        <v>1316</v>
      </c>
      <c r="C73" t="s">
        <v>1317</v>
      </c>
    </row>
    <row r="74" spans="1:3" x14ac:dyDescent="0.2">
      <c r="A74">
        <v>102</v>
      </c>
      <c r="B74" t="s">
        <v>1318</v>
      </c>
      <c r="C74" t="s">
        <v>1319</v>
      </c>
    </row>
    <row r="75" spans="1:3" x14ac:dyDescent="0.2">
      <c r="A75">
        <v>102</v>
      </c>
      <c r="B75" t="s">
        <v>1320</v>
      </c>
      <c r="C75" t="s">
        <v>1321</v>
      </c>
    </row>
    <row r="76" spans="1:3" x14ac:dyDescent="0.2">
      <c r="A76">
        <v>102</v>
      </c>
      <c r="B76" t="s">
        <v>1027</v>
      </c>
      <c r="C76" t="s">
        <v>1322</v>
      </c>
    </row>
    <row r="77" spans="1:3" x14ac:dyDescent="0.2">
      <c r="A77">
        <v>102</v>
      </c>
      <c r="B77" t="s">
        <v>706</v>
      </c>
      <c r="C77" t="s">
        <v>1323</v>
      </c>
    </row>
    <row r="78" spans="1:3" x14ac:dyDescent="0.2">
      <c r="A78">
        <v>102</v>
      </c>
      <c r="B78" t="s">
        <v>1324</v>
      </c>
      <c r="C78" t="s">
        <v>1325</v>
      </c>
    </row>
    <row r="79" spans="1:3" x14ac:dyDescent="0.2">
      <c r="A79">
        <v>102</v>
      </c>
      <c r="B79" t="s">
        <v>1326</v>
      </c>
      <c r="C79" t="s">
        <v>1327</v>
      </c>
    </row>
    <row r="80" spans="1:3" x14ac:dyDescent="0.2">
      <c r="A80">
        <v>102</v>
      </c>
      <c r="B80" t="s">
        <v>1328</v>
      </c>
      <c r="C80" t="s">
        <v>1329</v>
      </c>
    </row>
    <row r="81" spans="1:3" x14ac:dyDescent="0.2">
      <c r="A81">
        <v>102</v>
      </c>
      <c r="B81" t="s">
        <v>1330</v>
      </c>
      <c r="C81" t="s">
        <v>1331</v>
      </c>
    </row>
    <row r="82" spans="1:3" x14ac:dyDescent="0.2">
      <c r="A82">
        <v>102</v>
      </c>
      <c r="B82" t="s">
        <v>1332</v>
      </c>
      <c r="C82" t="s">
        <v>1333</v>
      </c>
    </row>
    <row r="83" spans="1:3" x14ac:dyDescent="0.2">
      <c r="A83">
        <v>102</v>
      </c>
      <c r="B83" t="s">
        <v>1334</v>
      </c>
      <c r="C83" t="s">
        <v>1335</v>
      </c>
    </row>
    <row r="84" spans="1:3" x14ac:dyDescent="0.2">
      <c r="A84">
        <v>102</v>
      </c>
      <c r="B84" t="s">
        <v>1336</v>
      </c>
      <c r="C84" t="s">
        <v>1337</v>
      </c>
    </row>
    <row r="85" spans="1:3" x14ac:dyDescent="0.2">
      <c r="A85">
        <v>102</v>
      </c>
      <c r="B85" t="s">
        <v>1338</v>
      </c>
      <c r="C85" t="s">
        <v>1335</v>
      </c>
    </row>
    <row r="86" spans="1:3" x14ac:dyDescent="0.2">
      <c r="A86">
        <v>102</v>
      </c>
      <c r="B86" t="s">
        <v>1339</v>
      </c>
      <c r="C86" t="s">
        <v>1340</v>
      </c>
    </row>
    <row r="87" spans="1:3" x14ac:dyDescent="0.2">
      <c r="A87">
        <v>102</v>
      </c>
      <c r="B87" t="s">
        <v>1341</v>
      </c>
      <c r="C87" t="s">
        <v>1342</v>
      </c>
    </row>
    <row r="88" spans="1:3" x14ac:dyDescent="0.2">
      <c r="A88">
        <v>102</v>
      </c>
      <c r="B88" t="s">
        <v>1343</v>
      </c>
      <c r="C88" t="s">
        <v>1344</v>
      </c>
    </row>
    <row r="89" spans="1:3" x14ac:dyDescent="0.2">
      <c r="A89">
        <v>102</v>
      </c>
      <c r="B89" t="s">
        <v>1345</v>
      </c>
      <c r="C89" t="s">
        <v>1346</v>
      </c>
    </row>
    <row r="90" spans="1:3" x14ac:dyDescent="0.2">
      <c r="A90">
        <v>102</v>
      </c>
      <c r="B90" t="s">
        <v>1347</v>
      </c>
      <c r="C90" t="s">
        <v>1348</v>
      </c>
    </row>
    <row r="91" spans="1:3" x14ac:dyDescent="0.2">
      <c r="A91">
        <v>102</v>
      </c>
      <c r="B91" t="s">
        <v>1349</v>
      </c>
      <c r="C91" t="s">
        <v>1350</v>
      </c>
    </row>
    <row r="92" spans="1:3" x14ac:dyDescent="0.2">
      <c r="A92">
        <v>102</v>
      </c>
      <c r="B92" t="s">
        <v>1351</v>
      </c>
      <c r="C92" t="s">
        <v>1352</v>
      </c>
    </row>
    <row r="93" spans="1:3" x14ac:dyDescent="0.2">
      <c r="A93">
        <v>102</v>
      </c>
      <c r="B93" t="s">
        <v>1353</v>
      </c>
      <c r="C93" t="s">
        <v>1354</v>
      </c>
    </row>
    <row r="94" spans="1:3" x14ac:dyDescent="0.2">
      <c r="A94">
        <v>102</v>
      </c>
      <c r="B94" t="s">
        <v>1355</v>
      </c>
      <c r="C94" t="s">
        <v>1356</v>
      </c>
    </row>
    <row r="95" spans="1:3" x14ac:dyDescent="0.2">
      <c r="A95">
        <v>102</v>
      </c>
      <c r="B95" t="s">
        <v>1357</v>
      </c>
      <c r="C95" t="s">
        <v>1358</v>
      </c>
    </row>
    <row r="96" spans="1:3" x14ac:dyDescent="0.2">
      <c r="A96">
        <v>102</v>
      </c>
      <c r="B96" t="s">
        <v>1359</v>
      </c>
      <c r="C96" t="s">
        <v>1360</v>
      </c>
    </row>
    <row r="97" spans="1:3" x14ac:dyDescent="0.2">
      <c r="A97">
        <v>102</v>
      </c>
      <c r="B97" t="s">
        <v>1361</v>
      </c>
      <c r="C97" t="s">
        <v>1362</v>
      </c>
    </row>
    <row r="98" spans="1:3" x14ac:dyDescent="0.2">
      <c r="A98">
        <v>102</v>
      </c>
      <c r="B98" t="s">
        <v>643</v>
      </c>
      <c r="C98" t="s">
        <v>1363</v>
      </c>
    </row>
    <row r="99" spans="1:3" x14ac:dyDescent="0.2">
      <c r="A99">
        <v>102</v>
      </c>
      <c r="B99" t="s">
        <v>1364</v>
      </c>
      <c r="C99" t="s">
        <v>1365</v>
      </c>
    </row>
    <row r="100" spans="1:3" x14ac:dyDescent="0.2">
      <c r="A100">
        <v>102</v>
      </c>
      <c r="B100" t="s">
        <v>1366</v>
      </c>
      <c r="C100" t="s">
        <v>1367</v>
      </c>
    </row>
    <row r="101" spans="1:3" x14ac:dyDescent="0.2">
      <c r="A101">
        <v>102</v>
      </c>
      <c r="B101" t="s">
        <v>1368</v>
      </c>
      <c r="C101" t="s">
        <v>1369</v>
      </c>
    </row>
    <row r="102" spans="1:3" x14ac:dyDescent="0.2">
      <c r="A102">
        <v>102</v>
      </c>
      <c r="B102" t="s">
        <v>1370</v>
      </c>
      <c r="C102" t="s">
        <v>1371</v>
      </c>
    </row>
    <row r="103" spans="1:3" x14ac:dyDescent="0.2">
      <c r="A103">
        <v>102</v>
      </c>
      <c r="B103" t="s">
        <v>1372</v>
      </c>
      <c r="C103" t="s">
        <v>1373</v>
      </c>
    </row>
    <row r="104" spans="1:3" x14ac:dyDescent="0.2">
      <c r="A104">
        <v>102</v>
      </c>
      <c r="B104" t="s">
        <v>1374</v>
      </c>
      <c r="C104" t="s">
        <v>1375</v>
      </c>
    </row>
    <row r="105" spans="1:3" x14ac:dyDescent="0.2">
      <c r="A105">
        <v>102</v>
      </c>
      <c r="B105" t="s">
        <v>1376</v>
      </c>
      <c r="C105" t="s">
        <v>1377</v>
      </c>
    </row>
    <row r="106" spans="1:3" x14ac:dyDescent="0.2">
      <c r="A106">
        <v>102</v>
      </c>
      <c r="B106" t="s">
        <v>1378</v>
      </c>
      <c r="C106" t="s">
        <v>1379</v>
      </c>
    </row>
    <row r="107" spans="1:3" x14ac:dyDescent="0.2">
      <c r="A107">
        <v>102</v>
      </c>
      <c r="B107" t="s">
        <v>1380</v>
      </c>
      <c r="C107" t="s">
        <v>1381</v>
      </c>
    </row>
    <row r="108" spans="1:3" x14ac:dyDescent="0.2">
      <c r="A108">
        <v>102</v>
      </c>
      <c r="B108" t="s">
        <v>1382</v>
      </c>
      <c r="C108" t="s">
        <v>1383</v>
      </c>
    </row>
    <row r="109" spans="1:3" x14ac:dyDescent="0.2">
      <c r="A109">
        <v>102</v>
      </c>
      <c r="B109" t="s">
        <v>1384</v>
      </c>
      <c r="C109" t="s">
        <v>1385</v>
      </c>
    </row>
    <row r="110" spans="1:3" x14ac:dyDescent="0.2">
      <c r="A110">
        <v>102</v>
      </c>
      <c r="B110" t="s">
        <v>1386</v>
      </c>
      <c r="C110" t="s">
        <v>1387</v>
      </c>
    </row>
    <row r="111" spans="1:3" x14ac:dyDescent="0.2">
      <c r="A111">
        <v>102</v>
      </c>
      <c r="B111" t="s">
        <v>1388</v>
      </c>
      <c r="C111" t="s">
        <v>1389</v>
      </c>
    </row>
    <row r="112" spans="1:3" x14ac:dyDescent="0.2">
      <c r="A112">
        <v>102</v>
      </c>
      <c r="B112" t="s">
        <v>1390</v>
      </c>
      <c r="C112" t="s">
        <v>1391</v>
      </c>
    </row>
    <row r="113" spans="1:3" x14ac:dyDescent="0.2">
      <c r="A113">
        <v>102</v>
      </c>
      <c r="B113" t="s">
        <v>1392</v>
      </c>
      <c r="C113" t="s">
        <v>1393</v>
      </c>
    </row>
    <row r="114" spans="1:3" x14ac:dyDescent="0.2">
      <c r="A114">
        <v>102</v>
      </c>
      <c r="B114" t="s">
        <v>1394</v>
      </c>
      <c r="C114" t="s">
        <v>1395</v>
      </c>
    </row>
    <row r="115" spans="1:3" x14ac:dyDescent="0.2">
      <c r="A115">
        <v>102</v>
      </c>
      <c r="B115" t="s">
        <v>1396</v>
      </c>
      <c r="C115" t="s">
        <v>1397</v>
      </c>
    </row>
    <row r="116" spans="1:3" x14ac:dyDescent="0.2">
      <c r="A116">
        <v>102</v>
      </c>
      <c r="B116" t="s">
        <v>1398</v>
      </c>
      <c r="C116" t="s">
        <v>1399</v>
      </c>
    </row>
    <row r="117" spans="1:3" x14ac:dyDescent="0.2">
      <c r="A117">
        <v>102</v>
      </c>
      <c r="B117" t="s">
        <v>1400</v>
      </c>
      <c r="C117" t="s">
        <v>1401</v>
      </c>
    </row>
    <row r="118" spans="1:3" x14ac:dyDescent="0.2">
      <c r="A118">
        <v>102</v>
      </c>
      <c r="B118" t="s">
        <v>1402</v>
      </c>
      <c r="C118" t="s">
        <v>1403</v>
      </c>
    </row>
    <row r="119" spans="1:3" x14ac:dyDescent="0.2">
      <c r="A119">
        <v>102</v>
      </c>
      <c r="B119" t="s">
        <v>1404</v>
      </c>
      <c r="C119" t="s">
        <v>1405</v>
      </c>
    </row>
    <row r="120" spans="1:3" x14ac:dyDescent="0.2">
      <c r="A120">
        <v>102</v>
      </c>
      <c r="B120" t="s">
        <v>1406</v>
      </c>
      <c r="C120" t="s">
        <v>1407</v>
      </c>
    </row>
    <row r="121" spans="1:3" x14ac:dyDescent="0.2">
      <c r="A121">
        <v>102</v>
      </c>
      <c r="B121" t="s">
        <v>1408</v>
      </c>
      <c r="C121" t="s">
        <v>1409</v>
      </c>
    </row>
    <row r="122" spans="1:3" x14ac:dyDescent="0.2">
      <c r="A122">
        <v>102</v>
      </c>
      <c r="B122" t="s">
        <v>454</v>
      </c>
      <c r="C122" t="s">
        <v>1410</v>
      </c>
    </row>
    <row r="123" spans="1:3" x14ac:dyDescent="0.2">
      <c r="A123">
        <v>102</v>
      </c>
      <c r="B123" t="s">
        <v>1411</v>
      </c>
      <c r="C123" t="s">
        <v>1412</v>
      </c>
    </row>
    <row r="124" spans="1:3" x14ac:dyDescent="0.2">
      <c r="A124">
        <v>102</v>
      </c>
      <c r="B124" t="s">
        <v>1413</v>
      </c>
      <c r="C124" t="s">
        <v>1414</v>
      </c>
    </row>
    <row r="125" spans="1:3" x14ac:dyDescent="0.2">
      <c r="A125">
        <v>102</v>
      </c>
      <c r="B125" t="s">
        <v>1415</v>
      </c>
      <c r="C125" t="s">
        <v>1416</v>
      </c>
    </row>
    <row r="126" spans="1:3" x14ac:dyDescent="0.2">
      <c r="A126">
        <v>102</v>
      </c>
      <c r="B126" t="s">
        <v>1417</v>
      </c>
      <c r="C126" t="s">
        <v>1418</v>
      </c>
    </row>
    <row r="127" spans="1:3" x14ac:dyDescent="0.2">
      <c r="A127">
        <v>102</v>
      </c>
      <c r="B127" t="s">
        <v>1419</v>
      </c>
      <c r="C127" t="s">
        <v>1420</v>
      </c>
    </row>
    <row r="128" spans="1:3" x14ac:dyDescent="0.2">
      <c r="A128">
        <v>102</v>
      </c>
      <c r="B128" t="s">
        <v>1421</v>
      </c>
      <c r="C128" t="s">
        <v>1422</v>
      </c>
    </row>
    <row r="129" spans="1:3" x14ac:dyDescent="0.2">
      <c r="A129">
        <v>102</v>
      </c>
      <c r="B129" t="s">
        <v>1423</v>
      </c>
      <c r="C129" t="s">
        <v>1424</v>
      </c>
    </row>
    <row r="130" spans="1:3" x14ac:dyDescent="0.2">
      <c r="A130">
        <v>102</v>
      </c>
      <c r="B130" t="s">
        <v>1425</v>
      </c>
      <c r="C130" t="s">
        <v>1426</v>
      </c>
    </row>
    <row r="131" spans="1:3" x14ac:dyDescent="0.2">
      <c r="A131">
        <v>102</v>
      </c>
      <c r="B131" t="s">
        <v>1427</v>
      </c>
      <c r="C131" t="s">
        <v>1428</v>
      </c>
    </row>
    <row r="132" spans="1:3" x14ac:dyDescent="0.2">
      <c r="A132">
        <v>102</v>
      </c>
      <c r="B132" t="s">
        <v>1429</v>
      </c>
      <c r="C132" t="s">
        <v>1430</v>
      </c>
    </row>
    <row r="133" spans="1:3" x14ac:dyDescent="0.2">
      <c r="A133">
        <v>102</v>
      </c>
      <c r="B133" t="s">
        <v>1431</v>
      </c>
      <c r="C133" t="s">
        <v>1432</v>
      </c>
    </row>
    <row r="134" spans="1:3" x14ac:dyDescent="0.2">
      <c r="A134">
        <v>102</v>
      </c>
      <c r="B134" t="s">
        <v>1433</v>
      </c>
      <c r="C134" t="s">
        <v>1434</v>
      </c>
    </row>
    <row r="135" spans="1:3" x14ac:dyDescent="0.2">
      <c r="A135">
        <v>102</v>
      </c>
      <c r="B135" t="s">
        <v>1435</v>
      </c>
      <c r="C135" t="s">
        <v>1436</v>
      </c>
    </row>
    <row r="136" spans="1:3" x14ac:dyDescent="0.2">
      <c r="A136">
        <v>102</v>
      </c>
      <c r="B136" t="s">
        <v>1437</v>
      </c>
      <c r="C136" t="s">
        <v>1438</v>
      </c>
    </row>
    <row r="137" spans="1:3" x14ac:dyDescent="0.2">
      <c r="A137">
        <v>102</v>
      </c>
      <c r="B137" t="s">
        <v>1439</v>
      </c>
      <c r="C137" t="s">
        <v>1440</v>
      </c>
    </row>
    <row r="138" spans="1:3" x14ac:dyDescent="0.2">
      <c r="A138">
        <v>102</v>
      </c>
      <c r="B138" t="s">
        <v>1441</v>
      </c>
      <c r="C138" t="s">
        <v>1442</v>
      </c>
    </row>
    <row r="139" spans="1:3" x14ac:dyDescent="0.2">
      <c r="A139">
        <v>102</v>
      </c>
      <c r="B139" t="s">
        <v>1443</v>
      </c>
      <c r="C139" t="s">
        <v>1444</v>
      </c>
    </row>
    <row r="140" spans="1:3" x14ac:dyDescent="0.2">
      <c r="A140">
        <v>102</v>
      </c>
      <c r="B140" t="s">
        <v>1445</v>
      </c>
      <c r="C140" t="s">
        <v>1446</v>
      </c>
    </row>
    <row r="141" spans="1:3" x14ac:dyDescent="0.2">
      <c r="A141">
        <v>102</v>
      </c>
      <c r="B141" t="s">
        <v>1447</v>
      </c>
      <c r="C141" t="s">
        <v>1448</v>
      </c>
    </row>
    <row r="142" spans="1:3" x14ac:dyDescent="0.2">
      <c r="A142">
        <v>102</v>
      </c>
      <c r="B142" t="s">
        <v>1449</v>
      </c>
      <c r="C142" t="s">
        <v>1450</v>
      </c>
    </row>
    <row r="143" spans="1:3" x14ac:dyDescent="0.2">
      <c r="A143">
        <v>102</v>
      </c>
      <c r="B143" t="s">
        <v>1451</v>
      </c>
      <c r="C143" t="s">
        <v>1452</v>
      </c>
    </row>
    <row r="144" spans="1:3" x14ac:dyDescent="0.2">
      <c r="A144">
        <v>102</v>
      </c>
      <c r="B144" t="s">
        <v>404</v>
      </c>
      <c r="C144" t="s">
        <v>1453</v>
      </c>
    </row>
    <row r="145" spans="1:3" x14ac:dyDescent="0.2">
      <c r="A145">
        <v>102</v>
      </c>
      <c r="B145" t="s">
        <v>410</v>
      </c>
      <c r="C145" t="s">
        <v>1454</v>
      </c>
    </row>
    <row r="146" spans="1:3" x14ac:dyDescent="0.2">
      <c r="A146">
        <v>102</v>
      </c>
      <c r="B146" t="s">
        <v>407</v>
      </c>
      <c r="C146" t="s">
        <v>1455</v>
      </c>
    </row>
    <row r="147" spans="1:3" x14ac:dyDescent="0.2">
      <c r="A147">
        <v>102</v>
      </c>
      <c r="B147" t="s">
        <v>182</v>
      </c>
      <c r="C147" t="s">
        <v>1456</v>
      </c>
    </row>
    <row r="148" spans="1:3" x14ac:dyDescent="0.2">
      <c r="A148">
        <v>102</v>
      </c>
      <c r="B148" t="s">
        <v>1457</v>
      </c>
      <c r="C148" t="s">
        <v>1458</v>
      </c>
    </row>
    <row r="149" spans="1:3" x14ac:dyDescent="0.2">
      <c r="A149">
        <v>102</v>
      </c>
      <c r="B149" t="s">
        <v>185</v>
      </c>
      <c r="C149" t="s">
        <v>1459</v>
      </c>
    </row>
    <row r="150" spans="1:3" x14ac:dyDescent="0.2">
      <c r="A150">
        <v>102</v>
      </c>
      <c r="B150" t="s">
        <v>1460</v>
      </c>
      <c r="C150" t="s">
        <v>1461</v>
      </c>
    </row>
    <row r="151" spans="1:3" x14ac:dyDescent="0.2">
      <c r="A151">
        <v>102</v>
      </c>
      <c r="B151" t="s">
        <v>396</v>
      </c>
      <c r="C151" t="s">
        <v>1462</v>
      </c>
    </row>
    <row r="152" spans="1:3" x14ac:dyDescent="0.2">
      <c r="A152">
        <v>102</v>
      </c>
      <c r="B152" t="s">
        <v>399</v>
      </c>
      <c r="C152" t="s">
        <v>1463</v>
      </c>
    </row>
    <row r="153" spans="1:3" x14ac:dyDescent="0.2">
      <c r="A153">
        <v>102</v>
      </c>
      <c r="B153" t="s">
        <v>179</v>
      </c>
      <c r="C153" t="s">
        <v>1464</v>
      </c>
    </row>
    <row r="154" spans="1:3" x14ac:dyDescent="0.2">
      <c r="A154">
        <v>102</v>
      </c>
      <c r="B154" t="s">
        <v>393</v>
      </c>
      <c r="C154" t="s">
        <v>1465</v>
      </c>
    </row>
    <row r="155" spans="1:3" x14ac:dyDescent="0.2">
      <c r="A155">
        <v>102</v>
      </c>
      <c r="B155" t="s">
        <v>1466</v>
      </c>
      <c r="C155" t="s">
        <v>1467</v>
      </c>
    </row>
    <row r="156" spans="1:3" x14ac:dyDescent="0.2">
      <c r="A156">
        <v>102</v>
      </c>
      <c r="B156" t="s">
        <v>1468</v>
      </c>
      <c r="C156" t="s">
        <v>1469</v>
      </c>
    </row>
    <row r="157" spans="1:3" x14ac:dyDescent="0.2">
      <c r="A157">
        <v>102</v>
      </c>
      <c r="B157" t="s">
        <v>1470</v>
      </c>
      <c r="C157" t="s">
        <v>1471</v>
      </c>
    </row>
    <row r="158" spans="1:3" x14ac:dyDescent="0.2">
      <c r="A158">
        <v>102</v>
      </c>
      <c r="B158" t="s">
        <v>1472</v>
      </c>
      <c r="C158" t="s">
        <v>1473</v>
      </c>
    </row>
    <row r="159" spans="1:3" x14ac:dyDescent="0.2">
      <c r="A159">
        <v>102</v>
      </c>
      <c r="B159" t="s">
        <v>1474</v>
      </c>
      <c r="C159" t="s">
        <v>1475</v>
      </c>
    </row>
    <row r="160" spans="1:3" x14ac:dyDescent="0.2">
      <c r="A160">
        <v>102</v>
      </c>
      <c r="B160" t="s">
        <v>1476</v>
      </c>
      <c r="C160" t="s">
        <v>1477</v>
      </c>
    </row>
    <row r="161" spans="1:3" x14ac:dyDescent="0.2">
      <c r="A161">
        <v>102</v>
      </c>
      <c r="B161" t="s">
        <v>1478</v>
      </c>
      <c r="C161" t="s">
        <v>1479</v>
      </c>
    </row>
    <row r="162" spans="1:3" x14ac:dyDescent="0.2">
      <c r="A162">
        <v>102</v>
      </c>
      <c r="B162" t="s">
        <v>1480</v>
      </c>
      <c r="C162" t="s">
        <v>1481</v>
      </c>
    </row>
    <row r="163" spans="1:3" x14ac:dyDescent="0.2">
      <c r="A163">
        <v>102</v>
      </c>
      <c r="B163" t="s">
        <v>775</v>
      </c>
      <c r="C163" t="s">
        <v>1482</v>
      </c>
    </row>
    <row r="164" spans="1:3" x14ac:dyDescent="0.2">
      <c r="A164">
        <v>102</v>
      </c>
      <c r="B164" t="s">
        <v>757</v>
      </c>
      <c r="C164" t="s">
        <v>1483</v>
      </c>
    </row>
    <row r="165" spans="1:3" x14ac:dyDescent="0.2">
      <c r="A165">
        <v>102</v>
      </c>
      <c r="B165" t="s">
        <v>1484</v>
      </c>
      <c r="C165" t="s">
        <v>1485</v>
      </c>
    </row>
    <row r="166" spans="1:3" x14ac:dyDescent="0.2">
      <c r="A166">
        <v>102</v>
      </c>
      <c r="B166" t="s">
        <v>1486</v>
      </c>
      <c r="C166" t="s">
        <v>1487</v>
      </c>
    </row>
    <row r="167" spans="1:3" x14ac:dyDescent="0.2">
      <c r="A167">
        <v>102</v>
      </c>
      <c r="B167" t="s">
        <v>1488</v>
      </c>
      <c r="C167" t="s">
        <v>1489</v>
      </c>
    </row>
    <row r="168" spans="1:3" x14ac:dyDescent="0.2">
      <c r="A168">
        <v>102</v>
      </c>
      <c r="B168" t="s">
        <v>1490</v>
      </c>
      <c r="C168" t="s">
        <v>1491</v>
      </c>
    </row>
    <row r="169" spans="1:3" x14ac:dyDescent="0.2">
      <c r="A169">
        <v>102</v>
      </c>
      <c r="B169" t="s">
        <v>1492</v>
      </c>
      <c r="C169" t="s">
        <v>1493</v>
      </c>
    </row>
    <row r="170" spans="1:3" x14ac:dyDescent="0.2">
      <c r="A170">
        <v>102</v>
      </c>
      <c r="B170" t="s">
        <v>1494</v>
      </c>
      <c r="C170" t="s">
        <v>1495</v>
      </c>
    </row>
    <row r="171" spans="1:3" x14ac:dyDescent="0.2">
      <c r="A171">
        <v>102</v>
      </c>
      <c r="B171" t="s">
        <v>1496</v>
      </c>
      <c r="C171" t="s">
        <v>1497</v>
      </c>
    </row>
    <row r="172" spans="1:3" x14ac:dyDescent="0.2">
      <c r="A172">
        <v>102</v>
      </c>
      <c r="B172" t="s">
        <v>1498</v>
      </c>
      <c r="C172" t="s">
        <v>1499</v>
      </c>
    </row>
    <row r="173" spans="1:3" x14ac:dyDescent="0.2">
      <c r="A173">
        <v>102</v>
      </c>
      <c r="B173" t="s">
        <v>1500</v>
      </c>
      <c r="C173" t="s">
        <v>1501</v>
      </c>
    </row>
    <row r="174" spans="1:3" x14ac:dyDescent="0.2">
      <c r="A174">
        <v>102</v>
      </c>
      <c r="B174" t="s">
        <v>734</v>
      </c>
      <c r="C174" t="s">
        <v>1502</v>
      </c>
    </row>
    <row r="175" spans="1:3" x14ac:dyDescent="0.2">
      <c r="A175">
        <v>102</v>
      </c>
      <c r="B175" t="s">
        <v>737</v>
      </c>
      <c r="C175" t="s">
        <v>1503</v>
      </c>
    </row>
    <row r="176" spans="1:3" x14ac:dyDescent="0.2">
      <c r="A176">
        <v>102</v>
      </c>
      <c r="B176" t="s">
        <v>1504</v>
      </c>
      <c r="C176" t="s">
        <v>1505</v>
      </c>
    </row>
    <row r="177" spans="1:3" x14ac:dyDescent="0.2">
      <c r="A177">
        <v>102</v>
      </c>
      <c r="B177" t="s">
        <v>1506</v>
      </c>
      <c r="C177" t="s">
        <v>1507</v>
      </c>
    </row>
    <row r="178" spans="1:3" x14ac:dyDescent="0.2">
      <c r="A178">
        <v>102</v>
      </c>
      <c r="B178" t="s">
        <v>1508</v>
      </c>
      <c r="C178" t="s">
        <v>1509</v>
      </c>
    </row>
    <row r="179" spans="1:3" x14ac:dyDescent="0.2">
      <c r="A179">
        <v>102</v>
      </c>
      <c r="B179" t="s">
        <v>1510</v>
      </c>
      <c r="C179" t="s">
        <v>1511</v>
      </c>
    </row>
    <row r="180" spans="1:3" x14ac:dyDescent="0.2">
      <c r="A180">
        <v>102</v>
      </c>
      <c r="B180" t="s">
        <v>1512</v>
      </c>
      <c r="C180" t="s">
        <v>1513</v>
      </c>
    </row>
    <row r="181" spans="1:3" x14ac:dyDescent="0.2">
      <c r="A181">
        <v>102</v>
      </c>
      <c r="B181" t="s">
        <v>1514</v>
      </c>
      <c r="C181" t="s">
        <v>1515</v>
      </c>
    </row>
    <row r="182" spans="1:3" x14ac:dyDescent="0.2">
      <c r="A182">
        <v>102</v>
      </c>
      <c r="B182" t="s">
        <v>1516</v>
      </c>
      <c r="C182" t="s">
        <v>1517</v>
      </c>
    </row>
    <row r="183" spans="1:3" x14ac:dyDescent="0.2">
      <c r="A183">
        <v>102</v>
      </c>
      <c r="B183" t="s">
        <v>1518</v>
      </c>
      <c r="C183" t="s">
        <v>1519</v>
      </c>
    </row>
    <row r="184" spans="1:3" x14ac:dyDescent="0.2">
      <c r="A184">
        <v>102</v>
      </c>
      <c r="B184" t="s">
        <v>1520</v>
      </c>
      <c r="C184" t="s">
        <v>1521</v>
      </c>
    </row>
    <row r="185" spans="1:3" x14ac:dyDescent="0.2">
      <c r="A185">
        <v>102</v>
      </c>
      <c r="B185" t="s">
        <v>742</v>
      </c>
      <c r="C185" t="s">
        <v>1522</v>
      </c>
    </row>
    <row r="186" spans="1:3" x14ac:dyDescent="0.2">
      <c r="A186">
        <v>102</v>
      </c>
      <c r="B186" t="s">
        <v>1523</v>
      </c>
      <c r="C186" t="s">
        <v>1524</v>
      </c>
    </row>
    <row r="187" spans="1:3" x14ac:dyDescent="0.2">
      <c r="A187">
        <v>102</v>
      </c>
      <c r="B187" t="s">
        <v>1525</v>
      </c>
      <c r="C187" t="s">
        <v>1526</v>
      </c>
    </row>
    <row r="188" spans="1:3" x14ac:dyDescent="0.2">
      <c r="A188">
        <v>102</v>
      </c>
      <c r="B188" t="s">
        <v>1527</v>
      </c>
      <c r="C188" t="s">
        <v>1528</v>
      </c>
    </row>
    <row r="189" spans="1:3" x14ac:dyDescent="0.2">
      <c r="A189">
        <v>102</v>
      </c>
      <c r="B189" t="s">
        <v>1529</v>
      </c>
      <c r="C189" t="s">
        <v>1530</v>
      </c>
    </row>
    <row r="190" spans="1:3" x14ac:dyDescent="0.2">
      <c r="A190">
        <v>102</v>
      </c>
      <c r="B190" t="s">
        <v>1531</v>
      </c>
      <c r="C190" t="s">
        <v>1532</v>
      </c>
    </row>
    <row r="191" spans="1:3" x14ac:dyDescent="0.2">
      <c r="A191">
        <v>102</v>
      </c>
      <c r="B191" t="s">
        <v>1533</v>
      </c>
      <c r="C191" t="s">
        <v>1534</v>
      </c>
    </row>
    <row r="192" spans="1:3" x14ac:dyDescent="0.2">
      <c r="A192">
        <v>102</v>
      </c>
      <c r="B192" t="s">
        <v>982</v>
      </c>
      <c r="C192" t="s">
        <v>1535</v>
      </c>
    </row>
    <row r="193" spans="1:3" x14ac:dyDescent="0.2">
      <c r="A193">
        <v>102</v>
      </c>
      <c r="B193" t="s">
        <v>1536</v>
      </c>
      <c r="C193" t="s">
        <v>1537</v>
      </c>
    </row>
    <row r="194" spans="1:3" x14ac:dyDescent="0.2">
      <c r="A194">
        <v>102</v>
      </c>
      <c r="B194" t="s">
        <v>952</v>
      </c>
      <c r="C194" t="s">
        <v>1538</v>
      </c>
    </row>
    <row r="195" spans="1:3" x14ac:dyDescent="0.2">
      <c r="A195">
        <v>102</v>
      </c>
      <c r="B195" t="s">
        <v>955</v>
      </c>
      <c r="C195" t="s">
        <v>1539</v>
      </c>
    </row>
    <row r="196" spans="1:3" x14ac:dyDescent="0.2">
      <c r="A196">
        <v>102</v>
      </c>
      <c r="B196" t="s">
        <v>958</v>
      </c>
      <c r="C196" t="s">
        <v>1540</v>
      </c>
    </row>
    <row r="197" spans="1:3" x14ac:dyDescent="0.2">
      <c r="A197">
        <v>102</v>
      </c>
      <c r="B197" t="s">
        <v>1064</v>
      </c>
      <c r="C197" t="s">
        <v>1541</v>
      </c>
    </row>
    <row r="198" spans="1:3" x14ac:dyDescent="0.2">
      <c r="A198">
        <v>102</v>
      </c>
      <c r="B198" t="s">
        <v>961</v>
      </c>
      <c r="C198" t="s">
        <v>1542</v>
      </c>
    </row>
    <row r="199" spans="1:3" x14ac:dyDescent="0.2">
      <c r="A199">
        <v>102</v>
      </c>
      <c r="B199" t="s">
        <v>1039</v>
      </c>
      <c r="C199" t="s">
        <v>1543</v>
      </c>
    </row>
    <row r="200" spans="1:3" x14ac:dyDescent="0.2">
      <c r="A200">
        <v>102</v>
      </c>
      <c r="B200" t="s">
        <v>964</v>
      </c>
      <c r="C200" t="s">
        <v>1544</v>
      </c>
    </row>
    <row r="201" spans="1:3" x14ac:dyDescent="0.2">
      <c r="A201">
        <v>102</v>
      </c>
      <c r="B201" t="s">
        <v>967</v>
      </c>
      <c r="C201" t="s">
        <v>1545</v>
      </c>
    </row>
    <row r="202" spans="1:3" x14ac:dyDescent="0.2">
      <c r="A202">
        <v>102</v>
      </c>
      <c r="B202" t="s">
        <v>970</v>
      </c>
      <c r="C202" t="s">
        <v>1546</v>
      </c>
    </row>
    <row r="203" spans="1:3" x14ac:dyDescent="0.2">
      <c r="A203">
        <v>102</v>
      </c>
      <c r="B203" t="s">
        <v>979</v>
      </c>
      <c r="C203" t="s">
        <v>1547</v>
      </c>
    </row>
    <row r="204" spans="1:3" x14ac:dyDescent="0.2">
      <c r="A204">
        <v>102</v>
      </c>
      <c r="B204" t="s">
        <v>976</v>
      </c>
      <c r="C204" t="s">
        <v>1548</v>
      </c>
    </row>
    <row r="205" spans="1:3" x14ac:dyDescent="0.2">
      <c r="A205">
        <v>102</v>
      </c>
      <c r="B205" t="s">
        <v>1081</v>
      </c>
      <c r="C205" t="s">
        <v>1549</v>
      </c>
    </row>
    <row r="206" spans="1:3" x14ac:dyDescent="0.2">
      <c r="A206">
        <v>102</v>
      </c>
      <c r="B206" t="s">
        <v>1084</v>
      </c>
      <c r="C206" t="s">
        <v>1550</v>
      </c>
    </row>
    <row r="207" spans="1:3" x14ac:dyDescent="0.2">
      <c r="A207">
        <v>102</v>
      </c>
      <c r="B207" t="s">
        <v>1087</v>
      </c>
      <c r="C207" t="s">
        <v>1551</v>
      </c>
    </row>
    <row r="208" spans="1:3" x14ac:dyDescent="0.2">
      <c r="A208">
        <v>102</v>
      </c>
      <c r="B208" t="s">
        <v>1090</v>
      </c>
      <c r="C208" t="s">
        <v>1552</v>
      </c>
    </row>
    <row r="209" spans="1:3" x14ac:dyDescent="0.2">
      <c r="A209">
        <v>102</v>
      </c>
      <c r="B209" t="s">
        <v>1093</v>
      </c>
      <c r="C209" t="s">
        <v>1553</v>
      </c>
    </row>
    <row r="210" spans="1:3" x14ac:dyDescent="0.2">
      <c r="A210">
        <v>102</v>
      </c>
      <c r="B210" t="s">
        <v>1096</v>
      </c>
      <c r="C210" t="s">
        <v>1554</v>
      </c>
    </row>
    <row r="211" spans="1:3" x14ac:dyDescent="0.2">
      <c r="A211">
        <v>102</v>
      </c>
      <c r="B211" t="s">
        <v>1112</v>
      </c>
      <c r="C211" t="s">
        <v>1555</v>
      </c>
    </row>
    <row r="212" spans="1:3" x14ac:dyDescent="0.2">
      <c r="A212">
        <v>102</v>
      </c>
      <c r="B212" t="s">
        <v>1556</v>
      </c>
      <c r="C212" t="s">
        <v>1557</v>
      </c>
    </row>
    <row r="213" spans="1:3" x14ac:dyDescent="0.2">
      <c r="A213">
        <v>102</v>
      </c>
      <c r="B213" t="s">
        <v>1558</v>
      </c>
      <c r="C213" t="s">
        <v>1559</v>
      </c>
    </row>
    <row r="214" spans="1:3" x14ac:dyDescent="0.2">
      <c r="A214">
        <v>102</v>
      </c>
      <c r="B214" t="s">
        <v>1560</v>
      </c>
      <c r="C214" t="s">
        <v>1561</v>
      </c>
    </row>
    <row r="215" spans="1:3" x14ac:dyDescent="0.2">
      <c r="A215">
        <v>102</v>
      </c>
      <c r="B215" t="s">
        <v>1562</v>
      </c>
      <c r="C215" t="s">
        <v>1563</v>
      </c>
    </row>
    <row r="216" spans="1:3" x14ac:dyDescent="0.2">
      <c r="A216">
        <v>102</v>
      </c>
      <c r="B216" t="s">
        <v>1564</v>
      </c>
      <c r="C216" t="s">
        <v>1565</v>
      </c>
    </row>
    <row r="217" spans="1:3" x14ac:dyDescent="0.2">
      <c r="A217">
        <v>102</v>
      </c>
      <c r="B217" t="s">
        <v>1566</v>
      </c>
      <c r="C217" t="s">
        <v>1567</v>
      </c>
    </row>
    <row r="218" spans="1:3" x14ac:dyDescent="0.2">
      <c r="A218">
        <v>102</v>
      </c>
      <c r="B218" t="s">
        <v>1568</v>
      </c>
      <c r="C218" t="s">
        <v>1569</v>
      </c>
    </row>
    <row r="219" spans="1:3" x14ac:dyDescent="0.2">
      <c r="A219">
        <v>102</v>
      </c>
      <c r="B219" t="s">
        <v>1570</v>
      </c>
      <c r="C219" t="s">
        <v>1571</v>
      </c>
    </row>
    <row r="220" spans="1:3" x14ac:dyDescent="0.2">
      <c r="A220">
        <v>102</v>
      </c>
      <c r="B220" t="s">
        <v>1572</v>
      </c>
      <c r="C220" t="s">
        <v>1573</v>
      </c>
    </row>
    <row r="221" spans="1:3" x14ac:dyDescent="0.2">
      <c r="A221">
        <v>102</v>
      </c>
      <c r="B221" t="s">
        <v>1574</v>
      </c>
      <c r="C221" t="s">
        <v>1575</v>
      </c>
    </row>
    <row r="222" spans="1:3" x14ac:dyDescent="0.2">
      <c r="A222">
        <v>102</v>
      </c>
      <c r="B222" t="s">
        <v>457</v>
      </c>
      <c r="C222" t="s">
        <v>1576</v>
      </c>
    </row>
    <row r="223" spans="1:3" x14ac:dyDescent="0.2">
      <c r="A223">
        <v>102</v>
      </c>
      <c r="B223" t="s">
        <v>1577</v>
      </c>
      <c r="C223" t="s">
        <v>1578</v>
      </c>
    </row>
    <row r="224" spans="1:3" x14ac:dyDescent="0.2">
      <c r="A224">
        <v>102</v>
      </c>
      <c r="B224" t="s">
        <v>1579</v>
      </c>
      <c r="C224" t="s">
        <v>1580</v>
      </c>
    </row>
    <row r="225" spans="1:3" x14ac:dyDescent="0.2">
      <c r="A225">
        <v>102</v>
      </c>
      <c r="B225" t="s">
        <v>1581</v>
      </c>
      <c r="C225" t="s">
        <v>1582</v>
      </c>
    </row>
    <row r="226" spans="1:3" x14ac:dyDescent="0.2">
      <c r="A226">
        <v>102</v>
      </c>
      <c r="B226" t="s">
        <v>1583</v>
      </c>
      <c r="C226" t="s">
        <v>1584</v>
      </c>
    </row>
    <row r="227" spans="1:3" x14ac:dyDescent="0.2">
      <c r="A227">
        <v>102</v>
      </c>
      <c r="B227" t="s">
        <v>1585</v>
      </c>
      <c r="C227" t="s">
        <v>1586</v>
      </c>
    </row>
    <row r="228" spans="1:3" x14ac:dyDescent="0.2">
      <c r="A228">
        <v>102</v>
      </c>
      <c r="B228" t="s">
        <v>1587</v>
      </c>
      <c r="C228" t="s">
        <v>1588</v>
      </c>
    </row>
    <row r="229" spans="1:3" x14ac:dyDescent="0.2">
      <c r="A229">
        <v>102</v>
      </c>
      <c r="B229" t="s">
        <v>1589</v>
      </c>
      <c r="C229" t="s">
        <v>1590</v>
      </c>
    </row>
    <row r="230" spans="1:3" x14ac:dyDescent="0.2">
      <c r="A230">
        <v>102</v>
      </c>
      <c r="B230" t="s">
        <v>1591</v>
      </c>
      <c r="C230" t="s">
        <v>1592</v>
      </c>
    </row>
    <row r="231" spans="1:3" x14ac:dyDescent="0.2">
      <c r="A231">
        <v>102</v>
      </c>
      <c r="B231" t="s">
        <v>1593</v>
      </c>
      <c r="C231" t="s">
        <v>1594</v>
      </c>
    </row>
    <row r="232" spans="1:3" x14ac:dyDescent="0.2">
      <c r="A232">
        <v>102</v>
      </c>
      <c r="B232" t="s">
        <v>1595</v>
      </c>
      <c r="C232" t="s">
        <v>1596</v>
      </c>
    </row>
    <row r="233" spans="1:3" x14ac:dyDescent="0.2">
      <c r="A233">
        <v>102</v>
      </c>
      <c r="B233" t="s">
        <v>1597</v>
      </c>
      <c r="C233" t="s">
        <v>1598</v>
      </c>
    </row>
    <row r="234" spans="1:3" x14ac:dyDescent="0.2">
      <c r="A234">
        <v>102</v>
      </c>
      <c r="B234" t="s">
        <v>1599</v>
      </c>
      <c r="C234" t="s">
        <v>1600</v>
      </c>
    </row>
    <row r="235" spans="1:3" x14ac:dyDescent="0.2">
      <c r="A235">
        <v>102</v>
      </c>
      <c r="B235" t="s">
        <v>1601</v>
      </c>
      <c r="C235" t="s">
        <v>1602</v>
      </c>
    </row>
    <row r="236" spans="1:3" x14ac:dyDescent="0.2">
      <c r="A236">
        <v>102</v>
      </c>
      <c r="B236" t="s">
        <v>1603</v>
      </c>
      <c r="C236" t="s">
        <v>1604</v>
      </c>
    </row>
    <row r="237" spans="1:3" x14ac:dyDescent="0.2">
      <c r="A237">
        <v>102</v>
      </c>
      <c r="B237" t="s">
        <v>1605</v>
      </c>
      <c r="C237" t="s">
        <v>1606</v>
      </c>
    </row>
    <row r="238" spans="1:3" x14ac:dyDescent="0.2">
      <c r="A238">
        <v>102</v>
      </c>
      <c r="B238" t="s">
        <v>1607</v>
      </c>
      <c r="C238" t="s">
        <v>1608</v>
      </c>
    </row>
    <row r="239" spans="1:3" x14ac:dyDescent="0.2">
      <c r="A239">
        <v>102</v>
      </c>
      <c r="B239" t="s">
        <v>1609</v>
      </c>
      <c r="C239" t="s">
        <v>1610</v>
      </c>
    </row>
    <row r="240" spans="1:3" x14ac:dyDescent="0.2">
      <c r="A240">
        <v>102</v>
      </c>
      <c r="B240" t="s">
        <v>1611</v>
      </c>
      <c r="C240" t="s">
        <v>1612</v>
      </c>
    </row>
    <row r="241" spans="1:3" x14ac:dyDescent="0.2">
      <c r="A241">
        <v>102</v>
      </c>
      <c r="B241" t="s">
        <v>1613</v>
      </c>
      <c r="C241" t="s">
        <v>1614</v>
      </c>
    </row>
    <row r="242" spans="1:3" x14ac:dyDescent="0.2">
      <c r="A242">
        <v>102</v>
      </c>
      <c r="B242" t="s">
        <v>1615</v>
      </c>
      <c r="C242" t="s">
        <v>1616</v>
      </c>
    </row>
    <row r="243" spans="1:3" x14ac:dyDescent="0.2">
      <c r="A243">
        <v>102</v>
      </c>
      <c r="B243" t="s">
        <v>635</v>
      </c>
      <c r="C243" t="s">
        <v>1617</v>
      </c>
    </row>
    <row r="244" spans="1:3" x14ac:dyDescent="0.2">
      <c r="A244">
        <v>102</v>
      </c>
      <c r="B244" t="s">
        <v>1618</v>
      </c>
      <c r="C244" t="s">
        <v>1619</v>
      </c>
    </row>
    <row r="245" spans="1:3" x14ac:dyDescent="0.2">
      <c r="A245">
        <v>102</v>
      </c>
      <c r="B245" t="s">
        <v>1620</v>
      </c>
      <c r="C245" t="s">
        <v>1621</v>
      </c>
    </row>
    <row r="246" spans="1:3" x14ac:dyDescent="0.2">
      <c r="A246">
        <v>102</v>
      </c>
      <c r="B246" t="s">
        <v>1622</v>
      </c>
      <c r="C246" t="s">
        <v>1623</v>
      </c>
    </row>
    <row r="247" spans="1:3" x14ac:dyDescent="0.2">
      <c r="A247">
        <v>102</v>
      </c>
      <c r="B247" t="s">
        <v>1624</v>
      </c>
      <c r="C247" t="s">
        <v>1625</v>
      </c>
    </row>
    <row r="248" spans="1:3" x14ac:dyDescent="0.2">
      <c r="A248">
        <v>102</v>
      </c>
      <c r="B248" t="s">
        <v>1626</v>
      </c>
      <c r="C248" t="s">
        <v>1627</v>
      </c>
    </row>
    <row r="249" spans="1:3" x14ac:dyDescent="0.2">
      <c r="A249">
        <v>102</v>
      </c>
      <c r="B249" t="s">
        <v>1628</v>
      </c>
      <c r="C249" t="s">
        <v>1629</v>
      </c>
    </row>
    <row r="250" spans="1:3" x14ac:dyDescent="0.2">
      <c r="A250">
        <v>102</v>
      </c>
      <c r="B250" t="s">
        <v>1630</v>
      </c>
      <c r="C250" t="s">
        <v>1631</v>
      </c>
    </row>
    <row r="251" spans="1:3" x14ac:dyDescent="0.2">
      <c r="A251">
        <v>102</v>
      </c>
      <c r="B251" t="s">
        <v>1632</v>
      </c>
      <c r="C251" t="s">
        <v>1633</v>
      </c>
    </row>
    <row r="252" spans="1:3" x14ac:dyDescent="0.2">
      <c r="A252">
        <v>102</v>
      </c>
      <c r="B252" t="s">
        <v>1634</v>
      </c>
      <c r="C252" t="s">
        <v>1635</v>
      </c>
    </row>
    <row r="253" spans="1:3" x14ac:dyDescent="0.2">
      <c r="A253">
        <v>102</v>
      </c>
      <c r="B253" t="s">
        <v>1636</v>
      </c>
      <c r="C253" t="s">
        <v>1637</v>
      </c>
    </row>
    <row r="254" spans="1:3" x14ac:dyDescent="0.2">
      <c r="A254">
        <v>102</v>
      </c>
      <c r="B254" t="s">
        <v>1638</v>
      </c>
      <c r="C254" t="s">
        <v>1639</v>
      </c>
    </row>
    <row r="255" spans="1:3" x14ac:dyDescent="0.2">
      <c r="A255">
        <v>102</v>
      </c>
      <c r="B255" t="s">
        <v>1640</v>
      </c>
      <c r="C255" t="s">
        <v>1641</v>
      </c>
    </row>
    <row r="256" spans="1:3" x14ac:dyDescent="0.2">
      <c r="A256">
        <v>102</v>
      </c>
      <c r="B256" t="s">
        <v>1642</v>
      </c>
      <c r="C256" t="s">
        <v>1643</v>
      </c>
    </row>
    <row r="257" spans="1:3" x14ac:dyDescent="0.2">
      <c r="A257">
        <v>102</v>
      </c>
      <c r="B257" t="s">
        <v>1644</v>
      </c>
      <c r="C257" t="s">
        <v>1645</v>
      </c>
    </row>
    <row r="258" spans="1:3" x14ac:dyDescent="0.2">
      <c r="A258">
        <v>102</v>
      </c>
      <c r="B258" t="s">
        <v>1646</v>
      </c>
      <c r="C258" t="s">
        <v>1647</v>
      </c>
    </row>
    <row r="259" spans="1:3" x14ac:dyDescent="0.2">
      <c r="A259">
        <v>102</v>
      </c>
      <c r="B259" t="s">
        <v>1648</v>
      </c>
      <c r="C259" t="s">
        <v>1649</v>
      </c>
    </row>
    <row r="260" spans="1:3" x14ac:dyDescent="0.2">
      <c r="A260">
        <v>102</v>
      </c>
      <c r="B260" t="s">
        <v>1650</v>
      </c>
      <c r="C260" t="s">
        <v>1651</v>
      </c>
    </row>
    <row r="261" spans="1:3" x14ac:dyDescent="0.2">
      <c r="A261">
        <v>102</v>
      </c>
      <c r="B261" t="s">
        <v>1652</v>
      </c>
      <c r="C261" t="s">
        <v>1653</v>
      </c>
    </row>
    <row r="262" spans="1:3" x14ac:dyDescent="0.2">
      <c r="A262">
        <v>102</v>
      </c>
      <c r="B262" t="s">
        <v>1654</v>
      </c>
      <c r="C262" t="s">
        <v>1655</v>
      </c>
    </row>
    <row r="263" spans="1:3" x14ac:dyDescent="0.2">
      <c r="A263">
        <v>102</v>
      </c>
      <c r="B263" t="s">
        <v>1656</v>
      </c>
      <c r="C263" t="s">
        <v>1657</v>
      </c>
    </row>
    <row r="264" spans="1:3" x14ac:dyDescent="0.2">
      <c r="A264">
        <v>102</v>
      </c>
      <c r="B264" t="s">
        <v>1658</v>
      </c>
      <c r="C264" t="s">
        <v>1659</v>
      </c>
    </row>
    <row r="265" spans="1:3" x14ac:dyDescent="0.2">
      <c r="A265">
        <v>102</v>
      </c>
      <c r="B265" t="s">
        <v>1660</v>
      </c>
      <c r="C265" t="s">
        <v>1661</v>
      </c>
    </row>
    <row r="266" spans="1:3" x14ac:dyDescent="0.2">
      <c r="A266">
        <v>102</v>
      </c>
      <c r="B266" t="s">
        <v>1662</v>
      </c>
      <c r="C266" t="s">
        <v>1663</v>
      </c>
    </row>
    <row r="267" spans="1:3" x14ac:dyDescent="0.2">
      <c r="A267">
        <v>102</v>
      </c>
      <c r="B267" t="s">
        <v>1664</v>
      </c>
      <c r="C267" t="s">
        <v>1665</v>
      </c>
    </row>
    <row r="268" spans="1:3" x14ac:dyDescent="0.2">
      <c r="A268">
        <v>102</v>
      </c>
      <c r="B268" t="s">
        <v>1666</v>
      </c>
      <c r="C268" t="s">
        <v>1667</v>
      </c>
    </row>
    <row r="269" spans="1:3" x14ac:dyDescent="0.2">
      <c r="A269">
        <v>102</v>
      </c>
      <c r="B269" t="s">
        <v>1668</v>
      </c>
      <c r="C269" t="s">
        <v>1669</v>
      </c>
    </row>
    <row r="270" spans="1:3" x14ac:dyDescent="0.2">
      <c r="A270">
        <v>102</v>
      </c>
      <c r="B270" t="s">
        <v>1670</v>
      </c>
      <c r="C270" t="s">
        <v>1671</v>
      </c>
    </row>
    <row r="271" spans="1:3" x14ac:dyDescent="0.2">
      <c r="A271">
        <v>102</v>
      </c>
      <c r="B271" t="s">
        <v>1672</v>
      </c>
      <c r="C271" t="s">
        <v>1673</v>
      </c>
    </row>
    <row r="272" spans="1:3" x14ac:dyDescent="0.2">
      <c r="A272">
        <v>102</v>
      </c>
      <c r="B272" t="s">
        <v>1674</v>
      </c>
      <c r="C272" t="s">
        <v>1675</v>
      </c>
    </row>
    <row r="273" spans="1:3" x14ac:dyDescent="0.2">
      <c r="A273">
        <v>102</v>
      </c>
      <c r="B273" t="s">
        <v>1676</v>
      </c>
      <c r="C273" t="s">
        <v>1677</v>
      </c>
    </row>
    <row r="274" spans="1:3" x14ac:dyDescent="0.2">
      <c r="A274">
        <v>102</v>
      </c>
      <c r="B274" t="s">
        <v>1678</v>
      </c>
      <c r="C274" t="s">
        <v>1679</v>
      </c>
    </row>
    <row r="275" spans="1:3" x14ac:dyDescent="0.2">
      <c r="A275">
        <v>102</v>
      </c>
      <c r="B275" t="s">
        <v>1680</v>
      </c>
      <c r="C275" t="s">
        <v>1681</v>
      </c>
    </row>
    <row r="276" spans="1:3" x14ac:dyDescent="0.2">
      <c r="A276">
        <v>102</v>
      </c>
      <c r="B276" t="s">
        <v>927</v>
      </c>
      <c r="C276" t="s">
        <v>1682</v>
      </c>
    </row>
    <row r="277" spans="1:3" x14ac:dyDescent="0.2">
      <c r="A277">
        <v>102</v>
      </c>
      <c r="B277" t="s">
        <v>1683</v>
      </c>
      <c r="C277" t="s">
        <v>1684</v>
      </c>
    </row>
    <row r="278" spans="1:3" x14ac:dyDescent="0.2">
      <c r="A278">
        <v>102</v>
      </c>
      <c r="B278" t="s">
        <v>43</v>
      </c>
      <c r="C278" t="s">
        <v>1685</v>
      </c>
    </row>
    <row r="279" spans="1:3" x14ac:dyDescent="0.2">
      <c r="A279">
        <v>102</v>
      </c>
      <c r="B279" t="s">
        <v>1686</v>
      </c>
      <c r="C279" t="s">
        <v>1687</v>
      </c>
    </row>
    <row r="280" spans="1:3" x14ac:dyDescent="0.2">
      <c r="A280">
        <v>102</v>
      </c>
      <c r="B280" t="s">
        <v>1688</v>
      </c>
      <c r="C280" t="s">
        <v>1689</v>
      </c>
    </row>
    <row r="281" spans="1:3" x14ac:dyDescent="0.2">
      <c r="A281">
        <v>102</v>
      </c>
      <c r="B281" t="s">
        <v>1690</v>
      </c>
      <c r="C281" t="s">
        <v>1691</v>
      </c>
    </row>
    <row r="282" spans="1:3" x14ac:dyDescent="0.2">
      <c r="A282">
        <v>102</v>
      </c>
      <c r="B282" t="s">
        <v>124</v>
      </c>
      <c r="C282" t="s">
        <v>1692</v>
      </c>
    </row>
    <row r="283" spans="1:3" x14ac:dyDescent="0.2">
      <c r="A283">
        <v>102</v>
      </c>
      <c r="B283" t="s">
        <v>161</v>
      </c>
      <c r="C283" t="s">
        <v>1693</v>
      </c>
    </row>
    <row r="284" spans="1:3" x14ac:dyDescent="0.2">
      <c r="A284">
        <v>102</v>
      </c>
      <c r="B284" t="s">
        <v>377</v>
      </c>
      <c r="C284" t="s">
        <v>1694</v>
      </c>
    </row>
    <row r="285" spans="1:3" x14ac:dyDescent="0.2">
      <c r="A285">
        <v>102</v>
      </c>
      <c r="B285" t="s">
        <v>1695</v>
      </c>
      <c r="C285" t="s">
        <v>1696</v>
      </c>
    </row>
    <row r="286" spans="1:3" x14ac:dyDescent="0.2">
      <c r="A286">
        <v>102</v>
      </c>
      <c r="B286" t="s">
        <v>35</v>
      </c>
      <c r="C286" t="s">
        <v>1697</v>
      </c>
    </row>
    <row r="287" spans="1:3" x14ac:dyDescent="0.2">
      <c r="A287">
        <v>102</v>
      </c>
      <c r="B287" t="s">
        <v>1698</v>
      </c>
      <c r="C287" t="s">
        <v>1699</v>
      </c>
    </row>
    <row r="288" spans="1:3" x14ac:dyDescent="0.2">
      <c r="A288">
        <v>102</v>
      </c>
      <c r="B288" t="s">
        <v>193</v>
      </c>
      <c r="C288" t="s">
        <v>1700</v>
      </c>
    </row>
    <row r="289" spans="1:3" x14ac:dyDescent="0.2">
      <c r="A289">
        <v>102</v>
      </c>
      <c r="B289" t="s">
        <v>40</v>
      </c>
      <c r="C289" t="s">
        <v>1701</v>
      </c>
    </row>
    <row r="290" spans="1:3" x14ac:dyDescent="0.2">
      <c r="A290">
        <v>102</v>
      </c>
      <c r="B290" t="s">
        <v>382</v>
      </c>
      <c r="C290" t="s">
        <v>1702</v>
      </c>
    </row>
    <row r="291" spans="1:3" x14ac:dyDescent="0.2">
      <c r="A291">
        <v>102</v>
      </c>
      <c r="B291" t="s">
        <v>599</v>
      </c>
      <c r="C291" t="s">
        <v>1703</v>
      </c>
    </row>
    <row r="292" spans="1:3" x14ac:dyDescent="0.2">
      <c r="A292">
        <v>102</v>
      </c>
      <c r="B292" t="s">
        <v>1704</v>
      </c>
      <c r="C292" t="s">
        <v>1705</v>
      </c>
    </row>
    <row r="293" spans="1:3" x14ac:dyDescent="0.2">
      <c r="A293">
        <v>102</v>
      </c>
      <c r="B293" t="s">
        <v>387</v>
      </c>
      <c r="C293" t="s">
        <v>1706</v>
      </c>
    </row>
    <row r="294" spans="1:3" x14ac:dyDescent="0.2">
      <c r="A294">
        <v>102</v>
      </c>
      <c r="B294" t="s">
        <v>1707</v>
      </c>
      <c r="C294" t="s">
        <v>1708</v>
      </c>
    </row>
    <row r="295" spans="1:3" x14ac:dyDescent="0.2">
      <c r="A295">
        <v>102</v>
      </c>
      <c r="B295" t="s">
        <v>152</v>
      </c>
      <c r="C295" t="s">
        <v>1709</v>
      </c>
    </row>
    <row r="296" spans="1:3" x14ac:dyDescent="0.2">
      <c r="A296">
        <v>102</v>
      </c>
      <c r="B296" t="s">
        <v>118</v>
      </c>
      <c r="C296" t="s">
        <v>1710</v>
      </c>
    </row>
    <row r="297" spans="1:3" x14ac:dyDescent="0.2">
      <c r="A297">
        <v>102</v>
      </c>
      <c r="B297" t="s">
        <v>109</v>
      </c>
      <c r="C297" t="s">
        <v>1711</v>
      </c>
    </row>
    <row r="298" spans="1:3" x14ac:dyDescent="0.2">
      <c r="A298">
        <v>102</v>
      </c>
      <c r="B298" t="s">
        <v>121</v>
      </c>
      <c r="C298" t="s">
        <v>1712</v>
      </c>
    </row>
    <row r="299" spans="1:3" x14ac:dyDescent="0.2">
      <c r="A299">
        <v>102</v>
      </c>
      <c r="B299" t="s">
        <v>1713</v>
      </c>
      <c r="C299" t="s">
        <v>1714</v>
      </c>
    </row>
    <row r="300" spans="1:3" x14ac:dyDescent="0.2">
      <c r="A300">
        <v>102</v>
      </c>
      <c r="B300" t="s">
        <v>390</v>
      </c>
      <c r="C300" t="s">
        <v>719</v>
      </c>
    </row>
    <row r="301" spans="1:3" x14ac:dyDescent="0.2">
      <c r="A301">
        <v>102</v>
      </c>
      <c r="B301" t="s">
        <v>1715</v>
      </c>
      <c r="C301" t="s">
        <v>1716</v>
      </c>
    </row>
    <row r="302" spans="1:3" x14ac:dyDescent="0.2">
      <c r="A302">
        <v>102</v>
      </c>
      <c r="B302" t="s">
        <v>106</v>
      </c>
      <c r="C302" t="s">
        <v>1717</v>
      </c>
    </row>
    <row r="303" spans="1:3" x14ac:dyDescent="0.2">
      <c r="A303">
        <v>102</v>
      </c>
      <c r="B303" t="s">
        <v>632</v>
      </c>
      <c r="C303" t="s">
        <v>1718</v>
      </c>
    </row>
    <row r="304" spans="1:3" x14ac:dyDescent="0.2">
      <c r="A304">
        <v>102</v>
      </c>
      <c r="B304" t="s">
        <v>1719</v>
      </c>
      <c r="C304" t="s">
        <v>1720</v>
      </c>
    </row>
    <row r="305" spans="1:3" x14ac:dyDescent="0.2">
      <c r="A305">
        <v>102</v>
      </c>
      <c r="B305" t="s">
        <v>200</v>
      </c>
      <c r="C305" t="s">
        <v>1721</v>
      </c>
    </row>
    <row r="306" spans="1:3" x14ac:dyDescent="0.2">
      <c r="A306">
        <v>102</v>
      </c>
      <c r="B306" t="s">
        <v>1722</v>
      </c>
      <c r="C306" t="s">
        <v>1723</v>
      </c>
    </row>
    <row r="307" spans="1:3" x14ac:dyDescent="0.2">
      <c r="A307">
        <v>102</v>
      </c>
      <c r="B307" t="s">
        <v>1724</v>
      </c>
      <c r="C307" t="s">
        <v>1725</v>
      </c>
    </row>
    <row r="308" spans="1:3" x14ac:dyDescent="0.2">
      <c r="A308">
        <v>102</v>
      </c>
      <c r="B308" t="s">
        <v>1726</v>
      </c>
      <c r="C308" t="s">
        <v>1727</v>
      </c>
    </row>
    <row r="309" spans="1:3" x14ac:dyDescent="0.2">
      <c r="A309">
        <v>102</v>
      </c>
      <c r="B309" t="s">
        <v>729</v>
      </c>
      <c r="C309" t="s">
        <v>1728</v>
      </c>
    </row>
    <row r="310" spans="1:3" x14ac:dyDescent="0.2">
      <c r="A310">
        <v>102</v>
      </c>
      <c r="B310" t="s">
        <v>1729</v>
      </c>
      <c r="C310" t="s">
        <v>1730</v>
      </c>
    </row>
    <row r="311" spans="1:3" x14ac:dyDescent="0.2">
      <c r="A311">
        <v>102</v>
      </c>
      <c r="B311" t="s">
        <v>1731</v>
      </c>
      <c r="C311" t="s">
        <v>1732</v>
      </c>
    </row>
    <row r="312" spans="1:3" x14ac:dyDescent="0.2">
      <c r="A312">
        <v>102</v>
      </c>
      <c r="B312" t="s">
        <v>127</v>
      </c>
      <c r="C312" t="s">
        <v>1733</v>
      </c>
    </row>
    <row r="313" spans="1:3" x14ac:dyDescent="0.2">
      <c r="A313">
        <v>102</v>
      </c>
      <c r="B313" t="s">
        <v>149</v>
      </c>
      <c r="C313" t="s">
        <v>1734</v>
      </c>
    </row>
    <row r="314" spans="1:3" x14ac:dyDescent="0.2">
      <c r="A314">
        <v>102</v>
      </c>
      <c r="B314" t="s">
        <v>146</v>
      </c>
      <c r="C314" t="s">
        <v>1735</v>
      </c>
    </row>
    <row r="315" spans="1:3" x14ac:dyDescent="0.2">
      <c r="A315">
        <v>102</v>
      </c>
      <c r="B315" t="s">
        <v>140</v>
      </c>
      <c r="C315" t="s">
        <v>1736</v>
      </c>
    </row>
    <row r="316" spans="1:3" x14ac:dyDescent="0.2">
      <c r="A316">
        <v>102</v>
      </c>
      <c r="B316" t="s">
        <v>130</v>
      </c>
      <c r="C316" t="s">
        <v>1737</v>
      </c>
    </row>
    <row r="317" spans="1:3" x14ac:dyDescent="0.2">
      <c r="A317">
        <v>102</v>
      </c>
      <c r="B317" t="s">
        <v>677</v>
      </c>
      <c r="C317" t="s">
        <v>1738</v>
      </c>
    </row>
    <row r="318" spans="1:3" x14ac:dyDescent="0.2">
      <c r="A318">
        <v>102</v>
      </c>
      <c r="B318" t="s">
        <v>137</v>
      </c>
      <c r="C318" t="s">
        <v>1739</v>
      </c>
    </row>
    <row r="319" spans="1:3" x14ac:dyDescent="0.2">
      <c r="A319">
        <v>102</v>
      </c>
      <c r="B319" t="s">
        <v>1740</v>
      </c>
      <c r="C319" t="s">
        <v>1741</v>
      </c>
    </row>
    <row r="320" spans="1:3" x14ac:dyDescent="0.2">
      <c r="A320">
        <v>102</v>
      </c>
      <c r="B320" t="s">
        <v>167</v>
      </c>
      <c r="C320" t="s">
        <v>1742</v>
      </c>
    </row>
    <row r="321" spans="1:3" x14ac:dyDescent="0.2">
      <c r="A321">
        <v>102</v>
      </c>
      <c r="B321" t="s">
        <v>133</v>
      </c>
      <c r="C321" t="s">
        <v>1743</v>
      </c>
    </row>
    <row r="322" spans="1:3" x14ac:dyDescent="0.2">
      <c r="A322">
        <v>102</v>
      </c>
      <c r="B322" t="s">
        <v>652</v>
      </c>
      <c r="C322" t="s">
        <v>1744</v>
      </c>
    </row>
    <row r="323" spans="1:3" x14ac:dyDescent="0.2">
      <c r="A323">
        <v>102</v>
      </c>
      <c r="B323" t="s">
        <v>143</v>
      </c>
      <c r="C323" t="s">
        <v>1745</v>
      </c>
    </row>
    <row r="324" spans="1:3" x14ac:dyDescent="0.2">
      <c r="A324">
        <v>102</v>
      </c>
      <c r="B324" t="s">
        <v>1746</v>
      </c>
      <c r="C324" t="s">
        <v>1747</v>
      </c>
    </row>
    <row r="325" spans="1:3" x14ac:dyDescent="0.2">
      <c r="A325">
        <v>102</v>
      </c>
      <c r="B325" t="s">
        <v>1748</v>
      </c>
      <c r="C325" t="s">
        <v>1749</v>
      </c>
    </row>
    <row r="326" spans="1:3" x14ac:dyDescent="0.2">
      <c r="A326">
        <v>102</v>
      </c>
      <c r="B326" t="s">
        <v>668</v>
      </c>
      <c r="C326" t="s">
        <v>1750</v>
      </c>
    </row>
    <row r="327" spans="1:3" x14ac:dyDescent="0.2">
      <c r="A327">
        <v>102</v>
      </c>
      <c r="B327" t="s">
        <v>164</v>
      </c>
      <c r="C327" t="s">
        <v>1751</v>
      </c>
    </row>
    <row r="328" spans="1:3" x14ac:dyDescent="0.2">
      <c r="A328">
        <v>102</v>
      </c>
      <c r="B328" t="s">
        <v>1752</v>
      </c>
      <c r="C328" t="s">
        <v>1753</v>
      </c>
    </row>
    <row r="329" spans="1:3" x14ac:dyDescent="0.2">
      <c r="A329">
        <v>102</v>
      </c>
      <c r="B329" t="s">
        <v>665</v>
      </c>
      <c r="C329" t="s">
        <v>1754</v>
      </c>
    </row>
    <row r="330" spans="1:3" x14ac:dyDescent="0.2">
      <c r="A330">
        <v>102</v>
      </c>
      <c r="B330" t="s">
        <v>1755</v>
      </c>
      <c r="C330" t="s">
        <v>1756</v>
      </c>
    </row>
    <row r="331" spans="1:3" x14ac:dyDescent="0.2">
      <c r="A331">
        <v>102</v>
      </c>
      <c r="B331" t="s">
        <v>1757</v>
      </c>
      <c r="C331" t="s">
        <v>1758</v>
      </c>
    </row>
    <row r="332" spans="1:3" x14ac:dyDescent="0.2">
      <c r="A332">
        <v>102</v>
      </c>
      <c r="B332" t="s">
        <v>655</v>
      </c>
      <c r="C332" t="s">
        <v>1759</v>
      </c>
    </row>
    <row r="333" spans="1:3" x14ac:dyDescent="0.2">
      <c r="A333">
        <v>102</v>
      </c>
      <c r="B333" t="s">
        <v>1760</v>
      </c>
      <c r="C333" t="s">
        <v>1761</v>
      </c>
    </row>
    <row r="334" spans="1:3" x14ac:dyDescent="0.2">
      <c r="A334">
        <v>102</v>
      </c>
      <c r="B334" t="s">
        <v>1762</v>
      </c>
      <c r="C334" t="s">
        <v>1763</v>
      </c>
    </row>
    <row r="335" spans="1:3" x14ac:dyDescent="0.2">
      <c r="A335">
        <v>102</v>
      </c>
      <c r="B335" t="s">
        <v>1764</v>
      </c>
      <c r="C335" t="s">
        <v>1765</v>
      </c>
    </row>
    <row r="336" spans="1:3" x14ac:dyDescent="0.2">
      <c r="A336">
        <v>102</v>
      </c>
      <c r="B336" t="s">
        <v>1766</v>
      </c>
      <c r="C336" t="s">
        <v>1369</v>
      </c>
    </row>
    <row r="337" spans="1:3" x14ac:dyDescent="0.2">
      <c r="A337">
        <v>102</v>
      </c>
      <c r="B337" t="s">
        <v>1767</v>
      </c>
      <c r="C337" t="s">
        <v>1768</v>
      </c>
    </row>
    <row r="338" spans="1:3" x14ac:dyDescent="0.2">
      <c r="A338">
        <v>102</v>
      </c>
      <c r="B338" t="s">
        <v>754</v>
      </c>
      <c r="C338" t="s">
        <v>1769</v>
      </c>
    </row>
    <row r="339" spans="1:3" x14ac:dyDescent="0.2">
      <c r="A339">
        <v>102</v>
      </c>
      <c r="B339" t="s">
        <v>751</v>
      </c>
      <c r="C339" t="s">
        <v>1770</v>
      </c>
    </row>
    <row r="340" spans="1:3" x14ac:dyDescent="0.2">
      <c r="A340">
        <v>102</v>
      </c>
      <c r="B340" t="s">
        <v>748</v>
      </c>
      <c r="C340" t="s">
        <v>1771</v>
      </c>
    </row>
    <row r="341" spans="1:3" x14ac:dyDescent="0.2">
      <c r="A341">
        <v>102</v>
      </c>
      <c r="B341" t="s">
        <v>745</v>
      </c>
      <c r="C341" t="s">
        <v>1772</v>
      </c>
    </row>
    <row r="342" spans="1:3" x14ac:dyDescent="0.2">
      <c r="A342">
        <v>102</v>
      </c>
      <c r="B342" t="s">
        <v>1773</v>
      </c>
      <c r="C342" t="s">
        <v>1774</v>
      </c>
    </row>
    <row r="343" spans="1:3" x14ac:dyDescent="0.2">
      <c r="A343">
        <v>102</v>
      </c>
      <c r="B343" t="s">
        <v>1775</v>
      </c>
      <c r="C343" t="s">
        <v>1776</v>
      </c>
    </row>
    <row r="344" spans="1:3" x14ac:dyDescent="0.2">
      <c r="A344">
        <v>102</v>
      </c>
      <c r="B344" t="s">
        <v>1777</v>
      </c>
      <c r="C344" t="s">
        <v>1778</v>
      </c>
    </row>
    <row r="345" spans="1:3" x14ac:dyDescent="0.2">
      <c r="A345">
        <v>102</v>
      </c>
      <c r="B345" t="s">
        <v>1779</v>
      </c>
      <c r="C345" t="s">
        <v>1780</v>
      </c>
    </row>
    <row r="346" spans="1:3" x14ac:dyDescent="0.2">
      <c r="A346">
        <v>102</v>
      </c>
      <c r="B346" t="s">
        <v>1781</v>
      </c>
      <c r="C346" t="s">
        <v>1782</v>
      </c>
    </row>
    <row r="347" spans="1:3" x14ac:dyDescent="0.2">
      <c r="A347">
        <v>102</v>
      </c>
      <c r="B347" t="s">
        <v>1783</v>
      </c>
      <c r="C347" t="s">
        <v>1784</v>
      </c>
    </row>
    <row r="348" spans="1:3" x14ac:dyDescent="0.2">
      <c r="A348">
        <v>102</v>
      </c>
      <c r="B348" t="s">
        <v>1785</v>
      </c>
      <c r="C348" t="s">
        <v>1786</v>
      </c>
    </row>
    <row r="349" spans="1:3" x14ac:dyDescent="0.2">
      <c r="A349">
        <v>102</v>
      </c>
      <c r="B349" t="s">
        <v>1787</v>
      </c>
      <c r="C349" t="s">
        <v>1788</v>
      </c>
    </row>
    <row r="350" spans="1:3" x14ac:dyDescent="0.2">
      <c r="A350">
        <v>102</v>
      </c>
      <c r="B350" t="s">
        <v>1789</v>
      </c>
      <c r="C350" t="s">
        <v>1790</v>
      </c>
    </row>
    <row r="351" spans="1:3" x14ac:dyDescent="0.2">
      <c r="A351">
        <v>102</v>
      </c>
      <c r="B351" t="s">
        <v>1791</v>
      </c>
      <c r="C351" t="s">
        <v>1792</v>
      </c>
    </row>
    <row r="352" spans="1:3" x14ac:dyDescent="0.2">
      <c r="A352">
        <v>102</v>
      </c>
      <c r="B352" t="s">
        <v>1793</v>
      </c>
      <c r="C352" t="s">
        <v>1794</v>
      </c>
    </row>
    <row r="353" spans="1:3" x14ac:dyDescent="0.2">
      <c r="A353">
        <v>102</v>
      </c>
      <c r="B353" t="s">
        <v>1795</v>
      </c>
      <c r="C353" t="s">
        <v>1796</v>
      </c>
    </row>
    <row r="354" spans="1:3" x14ac:dyDescent="0.2">
      <c r="A354">
        <v>102</v>
      </c>
      <c r="B354" t="s">
        <v>1797</v>
      </c>
      <c r="C354" t="s">
        <v>1798</v>
      </c>
    </row>
    <row r="355" spans="1:3" x14ac:dyDescent="0.2">
      <c r="A355">
        <v>102</v>
      </c>
      <c r="B355" t="s">
        <v>614</v>
      </c>
      <c r="C355" t="s">
        <v>1799</v>
      </c>
    </row>
    <row r="356" spans="1:3" x14ac:dyDescent="0.2">
      <c r="A356">
        <v>102</v>
      </c>
      <c r="B356" t="s">
        <v>1800</v>
      </c>
      <c r="C356" t="s">
        <v>1801</v>
      </c>
    </row>
    <row r="357" spans="1:3" x14ac:dyDescent="0.2">
      <c r="A357">
        <v>102</v>
      </c>
      <c r="B357" t="s">
        <v>1802</v>
      </c>
      <c r="C357" t="s">
        <v>1803</v>
      </c>
    </row>
    <row r="358" spans="1:3" x14ac:dyDescent="0.2">
      <c r="A358">
        <v>102</v>
      </c>
      <c r="B358" t="s">
        <v>1804</v>
      </c>
      <c r="C358" t="s">
        <v>1805</v>
      </c>
    </row>
    <row r="359" spans="1:3" x14ac:dyDescent="0.2">
      <c r="A359">
        <v>102</v>
      </c>
      <c r="B359" t="s">
        <v>1806</v>
      </c>
      <c r="C359" t="s">
        <v>1807</v>
      </c>
    </row>
    <row r="360" spans="1:3" x14ac:dyDescent="0.2">
      <c r="A360">
        <v>102</v>
      </c>
      <c r="B360" t="s">
        <v>1808</v>
      </c>
      <c r="C360" t="s">
        <v>1809</v>
      </c>
    </row>
    <row r="361" spans="1:3" x14ac:dyDescent="0.2">
      <c r="A361">
        <v>102</v>
      </c>
      <c r="B361" t="s">
        <v>1810</v>
      </c>
      <c r="C361" t="s">
        <v>1811</v>
      </c>
    </row>
    <row r="362" spans="1:3" x14ac:dyDescent="0.2">
      <c r="A362">
        <v>102</v>
      </c>
      <c r="B362" t="s">
        <v>1812</v>
      </c>
      <c r="C362" t="s">
        <v>1813</v>
      </c>
    </row>
    <row r="363" spans="1:3" x14ac:dyDescent="0.2">
      <c r="A363">
        <v>102</v>
      </c>
      <c r="B363" t="s">
        <v>1814</v>
      </c>
      <c r="C363" t="s">
        <v>1815</v>
      </c>
    </row>
    <row r="364" spans="1:3" x14ac:dyDescent="0.2">
      <c r="A364">
        <v>102</v>
      </c>
      <c r="B364" t="s">
        <v>1816</v>
      </c>
      <c r="C364" t="s">
        <v>1817</v>
      </c>
    </row>
    <row r="365" spans="1:3" x14ac:dyDescent="0.2">
      <c r="A365">
        <v>102</v>
      </c>
      <c r="B365" t="s">
        <v>1818</v>
      </c>
      <c r="C365" t="s">
        <v>1819</v>
      </c>
    </row>
    <row r="366" spans="1:3" x14ac:dyDescent="0.2">
      <c r="A366">
        <v>102</v>
      </c>
      <c r="B366" t="s">
        <v>1820</v>
      </c>
      <c r="C366" t="s">
        <v>1821</v>
      </c>
    </row>
    <row r="367" spans="1:3" x14ac:dyDescent="0.2">
      <c r="A367">
        <v>102</v>
      </c>
      <c r="B367" t="s">
        <v>638</v>
      </c>
      <c r="C367" t="s">
        <v>1822</v>
      </c>
    </row>
    <row r="368" spans="1:3" x14ac:dyDescent="0.2">
      <c r="A368">
        <v>102</v>
      </c>
      <c r="B368" t="s">
        <v>1823</v>
      </c>
      <c r="C368" t="s">
        <v>1824</v>
      </c>
    </row>
    <row r="369" spans="1:3" x14ac:dyDescent="0.2">
      <c r="A369">
        <v>102</v>
      </c>
      <c r="B369" t="s">
        <v>1825</v>
      </c>
      <c r="C369" t="s">
        <v>1826</v>
      </c>
    </row>
    <row r="370" spans="1:3" x14ac:dyDescent="0.2">
      <c r="A370">
        <v>102</v>
      </c>
      <c r="B370" t="s">
        <v>1827</v>
      </c>
      <c r="C370" t="s">
        <v>1828</v>
      </c>
    </row>
    <row r="371" spans="1:3" x14ac:dyDescent="0.2">
      <c r="A371">
        <v>102</v>
      </c>
      <c r="B371" t="s">
        <v>1829</v>
      </c>
      <c r="C371" t="s">
        <v>1830</v>
      </c>
    </row>
    <row r="372" spans="1:3" x14ac:dyDescent="0.2">
      <c r="A372">
        <v>102</v>
      </c>
      <c r="B372" t="s">
        <v>1831</v>
      </c>
      <c r="C372" t="s">
        <v>1832</v>
      </c>
    </row>
    <row r="373" spans="1:3" x14ac:dyDescent="0.2">
      <c r="A373">
        <v>102</v>
      </c>
      <c r="B373" t="s">
        <v>100</v>
      </c>
      <c r="C373" t="s">
        <v>1833</v>
      </c>
    </row>
    <row r="374" spans="1:3" x14ac:dyDescent="0.2">
      <c r="A374">
        <v>102</v>
      </c>
      <c r="B374" t="s">
        <v>440</v>
      </c>
      <c r="C374" t="s">
        <v>1834</v>
      </c>
    </row>
    <row r="375" spans="1:3" x14ac:dyDescent="0.2">
      <c r="A375">
        <v>102</v>
      </c>
      <c r="B375" t="s">
        <v>158</v>
      </c>
      <c r="C375" t="s">
        <v>1835</v>
      </c>
    </row>
    <row r="376" spans="1:3" x14ac:dyDescent="0.2">
      <c r="A376">
        <v>102</v>
      </c>
      <c r="B376" t="s">
        <v>88</v>
      </c>
      <c r="C376" t="s">
        <v>1836</v>
      </c>
    </row>
    <row r="377" spans="1:3" x14ac:dyDescent="0.2">
      <c r="A377">
        <v>102</v>
      </c>
      <c r="B377" t="s">
        <v>424</v>
      </c>
      <c r="C377" t="s">
        <v>1837</v>
      </c>
    </row>
    <row r="378" spans="1:3" x14ac:dyDescent="0.2">
      <c r="A378">
        <v>102</v>
      </c>
      <c r="B378" t="s">
        <v>103</v>
      </c>
      <c r="C378" t="s">
        <v>1838</v>
      </c>
    </row>
    <row r="379" spans="1:3" x14ac:dyDescent="0.2">
      <c r="A379">
        <v>102</v>
      </c>
      <c r="B379" t="s">
        <v>1839</v>
      </c>
      <c r="C379" t="s">
        <v>1840</v>
      </c>
    </row>
    <row r="380" spans="1:3" x14ac:dyDescent="0.2">
      <c r="A380">
        <v>102</v>
      </c>
      <c r="B380" t="s">
        <v>155</v>
      </c>
      <c r="C380" t="s">
        <v>1841</v>
      </c>
    </row>
    <row r="381" spans="1:3" x14ac:dyDescent="0.2">
      <c r="A381">
        <v>102</v>
      </c>
      <c r="B381" t="s">
        <v>1842</v>
      </c>
      <c r="C381" t="s">
        <v>1843</v>
      </c>
    </row>
    <row r="382" spans="1:3" x14ac:dyDescent="0.2">
      <c r="A382">
        <v>102</v>
      </c>
      <c r="B382" t="s">
        <v>1844</v>
      </c>
      <c r="C382" t="s">
        <v>1845</v>
      </c>
    </row>
    <row r="383" spans="1:3" x14ac:dyDescent="0.2">
      <c r="A383">
        <v>102</v>
      </c>
      <c r="B383" t="s">
        <v>1846</v>
      </c>
      <c r="C383" t="s">
        <v>1847</v>
      </c>
    </row>
    <row r="384" spans="1:3" x14ac:dyDescent="0.2">
      <c r="A384">
        <v>102</v>
      </c>
      <c r="B384" t="s">
        <v>97</v>
      </c>
      <c r="C384" t="s">
        <v>1848</v>
      </c>
    </row>
    <row r="385" spans="1:3" x14ac:dyDescent="0.2">
      <c r="A385">
        <v>102</v>
      </c>
      <c r="B385" t="s">
        <v>112</v>
      </c>
      <c r="C385" t="s">
        <v>1849</v>
      </c>
    </row>
    <row r="386" spans="1:3" x14ac:dyDescent="0.2">
      <c r="A386">
        <v>102</v>
      </c>
      <c r="B386" t="s">
        <v>115</v>
      </c>
      <c r="C386" t="s">
        <v>1850</v>
      </c>
    </row>
    <row r="387" spans="1:3" x14ac:dyDescent="0.2">
      <c r="A387">
        <v>102</v>
      </c>
      <c r="B387" t="s">
        <v>1851</v>
      </c>
      <c r="C387" t="s">
        <v>1852</v>
      </c>
    </row>
    <row r="388" spans="1:3" x14ac:dyDescent="0.2">
      <c r="A388">
        <v>102</v>
      </c>
      <c r="B388" t="s">
        <v>1853</v>
      </c>
      <c r="C388" t="s">
        <v>1854</v>
      </c>
    </row>
    <row r="389" spans="1:3" x14ac:dyDescent="0.2">
      <c r="A389">
        <v>102</v>
      </c>
      <c r="B389" t="s">
        <v>1855</v>
      </c>
      <c r="C389" t="s">
        <v>1856</v>
      </c>
    </row>
    <row r="390" spans="1:3" x14ac:dyDescent="0.2">
      <c r="A390">
        <v>102</v>
      </c>
      <c r="B390" t="s">
        <v>1857</v>
      </c>
      <c r="C390" t="s">
        <v>1858</v>
      </c>
    </row>
    <row r="391" spans="1:3" x14ac:dyDescent="0.2">
      <c r="A391">
        <v>102</v>
      </c>
      <c r="B391" t="s">
        <v>436</v>
      </c>
      <c r="C391" t="s">
        <v>1859</v>
      </c>
    </row>
    <row r="392" spans="1:3" x14ac:dyDescent="0.2">
      <c r="A392">
        <v>102</v>
      </c>
      <c r="B392" t="s">
        <v>1860</v>
      </c>
      <c r="C392" t="s">
        <v>1861</v>
      </c>
    </row>
    <row r="393" spans="1:3" x14ac:dyDescent="0.2">
      <c r="A393">
        <v>102</v>
      </c>
      <c r="B393" t="s">
        <v>1862</v>
      </c>
      <c r="C393" t="s">
        <v>1863</v>
      </c>
    </row>
    <row r="394" spans="1:3" x14ac:dyDescent="0.2">
      <c r="A394">
        <v>102</v>
      </c>
      <c r="B394" t="s">
        <v>1864</v>
      </c>
      <c r="C394" t="s">
        <v>1865</v>
      </c>
    </row>
    <row r="395" spans="1:3" x14ac:dyDescent="0.2">
      <c r="A395">
        <v>102</v>
      </c>
      <c r="B395" t="s">
        <v>1866</v>
      </c>
      <c r="C395" t="s">
        <v>1867</v>
      </c>
    </row>
    <row r="396" spans="1:3" x14ac:dyDescent="0.2">
      <c r="A396">
        <v>102</v>
      </c>
      <c r="B396" t="s">
        <v>188</v>
      </c>
      <c r="C396" t="s">
        <v>1868</v>
      </c>
    </row>
    <row r="397" spans="1:3" x14ac:dyDescent="0.2">
      <c r="A397">
        <v>102</v>
      </c>
      <c r="B397" t="s">
        <v>1869</v>
      </c>
      <c r="C397" t="s">
        <v>1870</v>
      </c>
    </row>
    <row r="398" spans="1:3" x14ac:dyDescent="0.2">
      <c r="A398">
        <v>102</v>
      </c>
      <c r="B398" t="s">
        <v>449</v>
      </c>
      <c r="C398" t="s">
        <v>1871</v>
      </c>
    </row>
    <row r="399" spans="1:3" x14ac:dyDescent="0.2">
      <c r="A399">
        <v>102</v>
      </c>
      <c r="B399" t="s">
        <v>1872</v>
      </c>
      <c r="C399" t="s">
        <v>1873</v>
      </c>
    </row>
    <row r="400" spans="1:3" x14ac:dyDescent="0.2">
      <c r="A400">
        <v>102</v>
      </c>
      <c r="B400" t="s">
        <v>1874</v>
      </c>
      <c r="C400" t="s">
        <v>1875</v>
      </c>
    </row>
    <row r="401" spans="1:3" x14ac:dyDescent="0.2">
      <c r="A401">
        <v>102</v>
      </c>
      <c r="B401" t="s">
        <v>1876</v>
      </c>
      <c r="C401" t="s">
        <v>1877</v>
      </c>
    </row>
    <row r="402" spans="1:3" x14ac:dyDescent="0.2">
      <c r="A402">
        <v>102</v>
      </c>
      <c r="B402" t="s">
        <v>1878</v>
      </c>
      <c r="C402" t="s">
        <v>1879</v>
      </c>
    </row>
    <row r="403" spans="1:3" x14ac:dyDescent="0.2">
      <c r="A403">
        <v>102</v>
      </c>
      <c r="B403" t="s">
        <v>623</v>
      </c>
      <c r="C403" t="s">
        <v>1880</v>
      </c>
    </row>
    <row r="404" spans="1:3" x14ac:dyDescent="0.2">
      <c r="A404">
        <v>102</v>
      </c>
      <c r="B404" t="s">
        <v>417</v>
      </c>
      <c r="C404" t="s">
        <v>1881</v>
      </c>
    </row>
    <row r="405" spans="1:3" x14ac:dyDescent="0.2">
      <c r="A405">
        <v>102</v>
      </c>
      <c r="B405" t="s">
        <v>1882</v>
      </c>
      <c r="C405" t="s">
        <v>1883</v>
      </c>
    </row>
    <row r="406" spans="1:3" x14ac:dyDescent="0.2">
      <c r="A406">
        <v>102</v>
      </c>
      <c r="B406" t="s">
        <v>443</v>
      </c>
      <c r="C406" t="s">
        <v>1884</v>
      </c>
    </row>
    <row r="407" spans="1:3" x14ac:dyDescent="0.2">
      <c r="A407">
        <v>102</v>
      </c>
      <c r="B407" t="s">
        <v>1885</v>
      </c>
      <c r="C407" t="s">
        <v>1886</v>
      </c>
    </row>
    <row r="408" spans="1:3" x14ac:dyDescent="0.2">
      <c r="A408">
        <v>102</v>
      </c>
      <c r="B408" t="s">
        <v>1887</v>
      </c>
      <c r="C408" t="s">
        <v>1888</v>
      </c>
    </row>
    <row r="409" spans="1:3" x14ac:dyDescent="0.2">
      <c r="A409">
        <v>102</v>
      </c>
      <c r="B409" t="s">
        <v>446</v>
      </c>
      <c r="C409" t="s">
        <v>1889</v>
      </c>
    </row>
    <row r="410" spans="1:3" x14ac:dyDescent="0.2">
      <c r="A410">
        <v>102</v>
      </c>
      <c r="B410" t="s">
        <v>1890</v>
      </c>
      <c r="C410" t="s">
        <v>1891</v>
      </c>
    </row>
    <row r="411" spans="1:3" x14ac:dyDescent="0.2">
      <c r="A411">
        <v>102</v>
      </c>
      <c r="B411" t="s">
        <v>1892</v>
      </c>
      <c r="C411" t="s">
        <v>1893</v>
      </c>
    </row>
    <row r="412" spans="1:3" x14ac:dyDescent="0.2">
      <c r="A412">
        <v>102</v>
      </c>
      <c r="B412" t="s">
        <v>1894</v>
      </c>
      <c r="C412" t="s">
        <v>1895</v>
      </c>
    </row>
    <row r="413" spans="1:3" x14ac:dyDescent="0.2">
      <c r="A413">
        <v>102</v>
      </c>
      <c r="B413" t="s">
        <v>1896</v>
      </c>
      <c r="C413" t="s">
        <v>1897</v>
      </c>
    </row>
    <row r="414" spans="1:3" x14ac:dyDescent="0.2">
      <c r="A414">
        <v>102</v>
      </c>
      <c r="B414" t="s">
        <v>920</v>
      </c>
      <c r="C414" t="s">
        <v>1898</v>
      </c>
    </row>
    <row r="415" spans="1:3" x14ac:dyDescent="0.2">
      <c r="A415">
        <v>102</v>
      </c>
      <c r="B415" t="s">
        <v>973</v>
      </c>
      <c r="C415" t="s">
        <v>1899</v>
      </c>
    </row>
    <row r="416" spans="1:3" x14ac:dyDescent="0.2">
      <c r="A416">
        <v>102</v>
      </c>
      <c r="B416" t="s">
        <v>1900</v>
      </c>
      <c r="C416" t="s">
        <v>1901</v>
      </c>
    </row>
    <row r="417" spans="1:3" x14ac:dyDescent="0.2">
      <c r="A417">
        <v>102</v>
      </c>
      <c r="B417" t="s">
        <v>1902</v>
      </c>
      <c r="C417" t="s">
        <v>1903</v>
      </c>
    </row>
    <row r="418" spans="1:3" x14ac:dyDescent="0.2">
      <c r="A418">
        <v>102</v>
      </c>
      <c r="B418" t="s">
        <v>1904</v>
      </c>
      <c r="C418" t="s">
        <v>1905</v>
      </c>
    </row>
    <row r="419" spans="1:3" x14ac:dyDescent="0.2">
      <c r="A419">
        <v>102</v>
      </c>
      <c r="B419" t="s">
        <v>709</v>
      </c>
      <c r="C419" t="s">
        <v>1906</v>
      </c>
    </row>
    <row r="420" spans="1:3" x14ac:dyDescent="0.2">
      <c r="A420">
        <v>102</v>
      </c>
      <c r="B420" t="s">
        <v>1135</v>
      </c>
      <c r="C420" t="s">
        <v>1907</v>
      </c>
    </row>
    <row r="421" spans="1:3" x14ac:dyDescent="0.2">
      <c r="A421">
        <v>102</v>
      </c>
      <c r="B421" t="s">
        <v>1908</v>
      </c>
      <c r="C421" t="s">
        <v>1909</v>
      </c>
    </row>
    <row r="422" spans="1:3" x14ac:dyDescent="0.2">
      <c r="A422">
        <v>102</v>
      </c>
      <c r="B422" t="s">
        <v>1910</v>
      </c>
      <c r="C422" t="s">
        <v>1911</v>
      </c>
    </row>
    <row r="423" spans="1:3" x14ac:dyDescent="0.2">
      <c r="A423">
        <v>102</v>
      </c>
      <c r="B423" t="s">
        <v>1912</v>
      </c>
      <c r="C423" t="s">
        <v>1913</v>
      </c>
    </row>
    <row r="424" spans="1:3" x14ac:dyDescent="0.2">
      <c r="A424">
        <v>102</v>
      </c>
      <c r="B424" t="s">
        <v>1914</v>
      </c>
      <c r="C424" t="s">
        <v>1915</v>
      </c>
    </row>
    <row r="425" spans="1:3" x14ac:dyDescent="0.2">
      <c r="A425">
        <v>102</v>
      </c>
      <c r="B425" t="s">
        <v>1916</v>
      </c>
      <c r="C425" t="s">
        <v>1917</v>
      </c>
    </row>
    <row r="426" spans="1:3" x14ac:dyDescent="0.2">
      <c r="A426">
        <v>102</v>
      </c>
      <c r="B426" t="s">
        <v>1918</v>
      </c>
      <c r="C426" t="s">
        <v>1919</v>
      </c>
    </row>
    <row r="427" spans="1:3" x14ac:dyDescent="0.2">
      <c r="A427">
        <v>102</v>
      </c>
      <c r="B427" t="s">
        <v>1920</v>
      </c>
      <c r="C427" t="s">
        <v>1921</v>
      </c>
    </row>
    <row r="428" spans="1:3" x14ac:dyDescent="0.2">
      <c r="A428">
        <v>102</v>
      </c>
      <c r="B428" t="s">
        <v>1922</v>
      </c>
      <c r="C428" t="s">
        <v>1923</v>
      </c>
    </row>
    <row r="429" spans="1:3" x14ac:dyDescent="0.2">
      <c r="A429">
        <v>102</v>
      </c>
      <c r="B429" t="s">
        <v>1924</v>
      </c>
      <c r="C429" t="s">
        <v>1925</v>
      </c>
    </row>
    <row r="430" spans="1:3" x14ac:dyDescent="0.2">
      <c r="A430">
        <v>102</v>
      </c>
      <c r="B430" t="s">
        <v>1926</v>
      </c>
      <c r="C430" t="s">
        <v>1927</v>
      </c>
    </row>
    <row r="431" spans="1:3" x14ac:dyDescent="0.2">
      <c r="A431">
        <v>102</v>
      </c>
      <c r="B431" t="s">
        <v>1928</v>
      </c>
      <c r="C431" t="s">
        <v>1929</v>
      </c>
    </row>
    <row r="432" spans="1:3" x14ac:dyDescent="0.2">
      <c r="A432">
        <v>102</v>
      </c>
      <c r="B432" t="s">
        <v>1930</v>
      </c>
      <c r="C432" t="s">
        <v>1931</v>
      </c>
    </row>
    <row r="433" spans="1:3" x14ac:dyDescent="0.2">
      <c r="A433">
        <v>102</v>
      </c>
      <c r="B433" t="s">
        <v>431</v>
      </c>
      <c r="C433" t="s">
        <v>1932</v>
      </c>
    </row>
    <row r="434" spans="1:3" x14ac:dyDescent="0.2">
      <c r="A434">
        <v>102</v>
      </c>
      <c r="B434" t="s">
        <v>434</v>
      </c>
      <c r="C434" t="s">
        <v>1933</v>
      </c>
    </row>
    <row r="435" spans="1:3" x14ac:dyDescent="0.2">
      <c r="A435">
        <v>102</v>
      </c>
      <c r="B435" t="s">
        <v>1934</v>
      </c>
      <c r="C435" t="s">
        <v>1935</v>
      </c>
    </row>
    <row r="436" spans="1:3" x14ac:dyDescent="0.2">
      <c r="A436">
        <v>102</v>
      </c>
      <c r="B436" t="s">
        <v>1936</v>
      </c>
      <c r="C436" t="s">
        <v>1681</v>
      </c>
    </row>
    <row r="437" spans="1:3" x14ac:dyDescent="0.2">
      <c r="A437">
        <v>102</v>
      </c>
      <c r="B437" t="s">
        <v>214</v>
      </c>
      <c r="C437" t="s">
        <v>1937</v>
      </c>
    </row>
    <row r="438" spans="1:3" x14ac:dyDescent="0.2">
      <c r="A438">
        <v>102</v>
      </c>
      <c r="B438" t="s">
        <v>217</v>
      </c>
      <c r="C438" t="s">
        <v>1938</v>
      </c>
    </row>
    <row r="439" spans="1:3" x14ac:dyDescent="0.2">
      <c r="A439">
        <v>102</v>
      </c>
      <c r="B439" t="s">
        <v>1939</v>
      </c>
      <c r="C439" t="s">
        <v>1940</v>
      </c>
    </row>
    <row r="440" spans="1:3" x14ac:dyDescent="0.2">
      <c r="A440">
        <v>102</v>
      </c>
      <c r="B440" t="s">
        <v>1941</v>
      </c>
      <c r="C440" t="s">
        <v>1942</v>
      </c>
    </row>
    <row r="441" spans="1:3" x14ac:dyDescent="0.2">
      <c r="A441">
        <v>102</v>
      </c>
      <c r="B441" t="s">
        <v>1943</v>
      </c>
      <c r="C441" t="s">
        <v>1944</v>
      </c>
    </row>
    <row r="442" spans="1:3" x14ac:dyDescent="0.2">
      <c r="A442">
        <v>102</v>
      </c>
      <c r="B442" t="s">
        <v>871</v>
      </c>
      <c r="C442" t="s">
        <v>1945</v>
      </c>
    </row>
    <row r="443" spans="1:3" x14ac:dyDescent="0.2">
      <c r="A443">
        <v>102</v>
      </c>
      <c r="B443" t="s">
        <v>1012</v>
      </c>
      <c r="C443" t="s">
        <v>1946</v>
      </c>
    </row>
    <row r="444" spans="1:3" x14ac:dyDescent="0.2">
      <c r="A444">
        <v>102</v>
      </c>
      <c r="B444" t="s">
        <v>1003</v>
      </c>
      <c r="C444" t="s">
        <v>1947</v>
      </c>
    </row>
    <row r="445" spans="1:3" x14ac:dyDescent="0.2">
      <c r="A445">
        <v>102</v>
      </c>
      <c r="B445" t="s">
        <v>1009</v>
      </c>
      <c r="C445" t="s">
        <v>1948</v>
      </c>
    </row>
    <row r="446" spans="1:3" x14ac:dyDescent="0.2">
      <c r="A446">
        <v>102</v>
      </c>
      <c r="B446" t="s">
        <v>1006</v>
      </c>
      <c r="C446" t="s">
        <v>1949</v>
      </c>
    </row>
    <row r="447" spans="1:3" x14ac:dyDescent="0.2">
      <c r="A447">
        <v>102</v>
      </c>
      <c r="B447" t="s">
        <v>1021</v>
      </c>
      <c r="C447" t="s">
        <v>1950</v>
      </c>
    </row>
    <row r="448" spans="1:3" x14ac:dyDescent="0.2">
      <c r="A448">
        <v>102</v>
      </c>
      <c r="B448" t="s">
        <v>1030</v>
      </c>
      <c r="C448" t="s">
        <v>1951</v>
      </c>
    </row>
    <row r="449" spans="1:3" x14ac:dyDescent="0.2">
      <c r="A449">
        <v>102</v>
      </c>
      <c r="B449" t="s">
        <v>1024</v>
      </c>
      <c r="C449" t="s">
        <v>1952</v>
      </c>
    </row>
    <row r="450" spans="1:3" x14ac:dyDescent="0.2">
      <c r="A450">
        <v>102</v>
      </c>
      <c r="B450" t="s">
        <v>221</v>
      </c>
      <c r="C450" t="s">
        <v>1953</v>
      </c>
    </row>
    <row r="451" spans="1:3" x14ac:dyDescent="0.2">
      <c r="A451">
        <v>102</v>
      </c>
      <c r="B451" t="s">
        <v>1954</v>
      </c>
      <c r="C451" t="s">
        <v>1955</v>
      </c>
    </row>
    <row r="452" spans="1:3" x14ac:dyDescent="0.2">
      <c r="A452">
        <v>102</v>
      </c>
      <c r="B452" t="s">
        <v>1956</v>
      </c>
      <c r="C452" t="s">
        <v>1957</v>
      </c>
    </row>
    <row r="453" spans="1:3" x14ac:dyDescent="0.2">
      <c r="A453">
        <v>102</v>
      </c>
      <c r="B453" t="s">
        <v>1958</v>
      </c>
      <c r="C453" t="s">
        <v>1959</v>
      </c>
    </row>
    <row r="454" spans="1:3" x14ac:dyDescent="0.2">
      <c r="A454">
        <v>102</v>
      </c>
      <c r="B454" t="s">
        <v>94</v>
      </c>
      <c r="C454" t="s">
        <v>1960</v>
      </c>
    </row>
    <row r="455" spans="1:3" x14ac:dyDescent="0.2">
      <c r="A455">
        <v>102</v>
      </c>
      <c r="B455" t="s">
        <v>83</v>
      </c>
      <c r="C455" t="s">
        <v>1961</v>
      </c>
    </row>
    <row r="456" spans="1:3" x14ac:dyDescent="0.2">
      <c r="A456">
        <v>102</v>
      </c>
      <c r="B456" t="s">
        <v>1962</v>
      </c>
      <c r="C456" t="s">
        <v>1963</v>
      </c>
    </row>
    <row r="457" spans="1:3" x14ac:dyDescent="0.2">
      <c r="A457">
        <v>102</v>
      </c>
      <c r="B457" t="s">
        <v>1964</v>
      </c>
      <c r="C457" t="s">
        <v>1965</v>
      </c>
    </row>
    <row r="458" spans="1:3" x14ac:dyDescent="0.2">
      <c r="A458">
        <v>102</v>
      </c>
      <c r="B458" t="s">
        <v>1966</v>
      </c>
      <c r="C458" t="s">
        <v>1967</v>
      </c>
    </row>
    <row r="459" spans="1:3" x14ac:dyDescent="0.2">
      <c r="A459">
        <v>102</v>
      </c>
      <c r="B459" t="s">
        <v>1968</v>
      </c>
      <c r="C459" t="s">
        <v>1969</v>
      </c>
    </row>
    <row r="460" spans="1:3" x14ac:dyDescent="0.2">
      <c r="A460">
        <v>102</v>
      </c>
      <c r="B460" t="s">
        <v>1970</v>
      </c>
      <c r="C460" t="s">
        <v>1971</v>
      </c>
    </row>
    <row r="461" spans="1:3" x14ac:dyDescent="0.2">
      <c r="A461">
        <v>102</v>
      </c>
      <c r="B461" t="s">
        <v>1972</v>
      </c>
      <c r="C461" t="s">
        <v>1973</v>
      </c>
    </row>
    <row r="462" spans="1:3" x14ac:dyDescent="0.2">
      <c r="A462">
        <v>102</v>
      </c>
      <c r="B462" t="s">
        <v>1142</v>
      </c>
      <c r="C462" t="s">
        <v>1974</v>
      </c>
    </row>
    <row r="463" spans="1:3" x14ac:dyDescent="0.2">
      <c r="A463">
        <v>102</v>
      </c>
      <c r="B463" t="s">
        <v>1145</v>
      </c>
      <c r="C463" t="s">
        <v>1975</v>
      </c>
    </row>
    <row r="464" spans="1:3" x14ac:dyDescent="0.2">
      <c r="A464">
        <v>102</v>
      </c>
      <c r="B464" t="s">
        <v>1976</v>
      </c>
      <c r="C464" t="s">
        <v>1977</v>
      </c>
    </row>
    <row r="465" spans="1:3" x14ac:dyDescent="0.2">
      <c r="A465">
        <v>102</v>
      </c>
      <c r="B465" t="s">
        <v>1978</v>
      </c>
      <c r="C465" t="s">
        <v>1979</v>
      </c>
    </row>
    <row r="466" spans="1:3" x14ac:dyDescent="0.2">
      <c r="A466">
        <v>102</v>
      </c>
      <c r="B466" t="s">
        <v>1980</v>
      </c>
      <c r="C466" t="s">
        <v>1981</v>
      </c>
    </row>
    <row r="467" spans="1:3" x14ac:dyDescent="0.2">
      <c r="A467">
        <v>102</v>
      </c>
      <c r="B467" t="s">
        <v>1982</v>
      </c>
      <c r="C467" t="s">
        <v>1983</v>
      </c>
    </row>
    <row r="468" spans="1:3" x14ac:dyDescent="0.2">
      <c r="A468">
        <v>102</v>
      </c>
      <c r="B468" t="s">
        <v>1984</v>
      </c>
      <c r="C468" t="s">
        <v>1985</v>
      </c>
    </row>
    <row r="469" spans="1:3" x14ac:dyDescent="0.2">
      <c r="A469">
        <v>102</v>
      </c>
      <c r="B469" t="s">
        <v>1986</v>
      </c>
      <c r="C469" t="s">
        <v>1987</v>
      </c>
    </row>
    <row r="470" spans="1:3" x14ac:dyDescent="0.2">
      <c r="A470">
        <v>102</v>
      </c>
      <c r="B470" t="s">
        <v>1988</v>
      </c>
      <c r="C470" t="s">
        <v>1989</v>
      </c>
    </row>
    <row r="471" spans="1:3" x14ac:dyDescent="0.2">
      <c r="A471">
        <v>102</v>
      </c>
      <c r="B471" t="s">
        <v>1990</v>
      </c>
      <c r="C471" t="s">
        <v>1991</v>
      </c>
    </row>
    <row r="472" spans="1:3" x14ac:dyDescent="0.2">
      <c r="A472">
        <v>102</v>
      </c>
      <c r="B472" t="s">
        <v>1992</v>
      </c>
      <c r="C472" t="s">
        <v>1993</v>
      </c>
    </row>
    <row r="473" spans="1:3" x14ac:dyDescent="0.2">
      <c r="A473">
        <v>102</v>
      </c>
      <c r="B473" t="s">
        <v>1994</v>
      </c>
      <c r="C473" t="s">
        <v>1995</v>
      </c>
    </row>
    <row r="474" spans="1:3" x14ac:dyDescent="0.2">
      <c r="A474">
        <v>102</v>
      </c>
      <c r="B474" t="s">
        <v>1996</v>
      </c>
      <c r="C474" t="s">
        <v>1997</v>
      </c>
    </row>
    <row r="475" spans="1:3" x14ac:dyDescent="0.2">
      <c r="A475">
        <v>102</v>
      </c>
      <c r="B475" t="s">
        <v>1998</v>
      </c>
      <c r="C475" t="s">
        <v>1999</v>
      </c>
    </row>
    <row r="476" spans="1:3" x14ac:dyDescent="0.2">
      <c r="A476">
        <v>102</v>
      </c>
      <c r="B476" t="s">
        <v>2000</v>
      </c>
      <c r="C476" t="s">
        <v>2001</v>
      </c>
    </row>
    <row r="477" spans="1:3" x14ac:dyDescent="0.2">
      <c r="A477">
        <v>102</v>
      </c>
      <c r="B477" t="s">
        <v>721</v>
      </c>
      <c r="C477" t="s">
        <v>2002</v>
      </c>
    </row>
    <row r="478" spans="1:3" x14ac:dyDescent="0.2">
      <c r="A478">
        <v>102</v>
      </c>
      <c r="B478" t="s">
        <v>2003</v>
      </c>
      <c r="C478" t="s">
        <v>2004</v>
      </c>
    </row>
    <row r="479" spans="1:3" x14ac:dyDescent="0.2">
      <c r="A479">
        <v>102</v>
      </c>
      <c r="B479" t="s">
        <v>2005</v>
      </c>
      <c r="C479" t="s">
        <v>2006</v>
      </c>
    </row>
    <row r="480" spans="1:3" x14ac:dyDescent="0.2">
      <c r="A480">
        <v>102</v>
      </c>
      <c r="B480" t="s">
        <v>718</v>
      </c>
      <c r="C480" t="s">
        <v>2007</v>
      </c>
    </row>
    <row r="481" spans="1:3" x14ac:dyDescent="0.2">
      <c r="A481">
        <v>102</v>
      </c>
      <c r="B481" t="s">
        <v>2008</v>
      </c>
      <c r="C481" t="s">
        <v>2009</v>
      </c>
    </row>
    <row r="482" spans="1:3" x14ac:dyDescent="0.2">
      <c r="A482">
        <v>102</v>
      </c>
      <c r="B482" t="s">
        <v>2010</v>
      </c>
      <c r="C482" t="s">
        <v>2011</v>
      </c>
    </row>
    <row r="483" spans="1:3" x14ac:dyDescent="0.2">
      <c r="A483">
        <v>102</v>
      </c>
      <c r="B483" t="s">
        <v>226</v>
      </c>
      <c r="C483" t="s">
        <v>2012</v>
      </c>
    </row>
    <row r="484" spans="1:3" x14ac:dyDescent="0.2">
      <c r="A484">
        <v>102</v>
      </c>
      <c r="B484" t="s">
        <v>230</v>
      </c>
      <c r="C484" t="s">
        <v>2013</v>
      </c>
    </row>
    <row r="485" spans="1:3" x14ac:dyDescent="0.2">
      <c r="A485">
        <v>102</v>
      </c>
      <c r="B485" t="s">
        <v>233</v>
      </c>
      <c r="C485" t="s">
        <v>2014</v>
      </c>
    </row>
    <row r="486" spans="1:3" x14ac:dyDescent="0.2">
      <c r="A486">
        <v>102</v>
      </c>
      <c r="B486" t="s">
        <v>236</v>
      </c>
      <c r="C486" t="s">
        <v>2015</v>
      </c>
    </row>
    <row r="487" spans="1:3" x14ac:dyDescent="0.2">
      <c r="A487">
        <v>102</v>
      </c>
      <c r="B487" t="s">
        <v>239</v>
      </c>
      <c r="C487" t="s">
        <v>2016</v>
      </c>
    </row>
    <row r="488" spans="1:3" x14ac:dyDescent="0.2">
      <c r="A488">
        <v>102</v>
      </c>
      <c r="B488" t="s">
        <v>2017</v>
      </c>
      <c r="C488" t="s">
        <v>2018</v>
      </c>
    </row>
    <row r="489" spans="1:3" x14ac:dyDescent="0.2">
      <c r="A489">
        <v>102</v>
      </c>
      <c r="B489" t="s">
        <v>170</v>
      </c>
      <c r="C489" t="s">
        <v>2019</v>
      </c>
    </row>
    <row r="490" spans="1:3" x14ac:dyDescent="0.2">
      <c r="A490">
        <v>102</v>
      </c>
      <c r="B490" t="s">
        <v>173</v>
      </c>
      <c r="C490" t="s">
        <v>2020</v>
      </c>
    </row>
    <row r="491" spans="1:3" x14ac:dyDescent="0.2">
      <c r="A491">
        <v>102</v>
      </c>
      <c r="B491" t="s">
        <v>176</v>
      </c>
      <c r="C491" t="s">
        <v>2021</v>
      </c>
    </row>
    <row r="492" spans="1:3" x14ac:dyDescent="0.2">
      <c r="A492">
        <v>102</v>
      </c>
      <c r="B492" t="s">
        <v>242</v>
      </c>
      <c r="C492" t="s">
        <v>2022</v>
      </c>
    </row>
    <row r="493" spans="1:3" x14ac:dyDescent="0.2">
      <c r="A493">
        <v>102</v>
      </c>
      <c r="B493" t="s">
        <v>245</v>
      </c>
      <c r="C493" t="s">
        <v>2023</v>
      </c>
    </row>
    <row r="494" spans="1:3" x14ac:dyDescent="0.2">
      <c r="A494">
        <v>102</v>
      </c>
      <c r="B494" t="s">
        <v>248</v>
      </c>
      <c r="C494" t="s">
        <v>2024</v>
      </c>
    </row>
    <row r="495" spans="1:3" x14ac:dyDescent="0.2">
      <c r="A495">
        <v>102</v>
      </c>
      <c r="B495" t="s">
        <v>251</v>
      </c>
      <c r="C495" t="s">
        <v>2025</v>
      </c>
    </row>
    <row r="496" spans="1:3" x14ac:dyDescent="0.2">
      <c r="A496">
        <v>102</v>
      </c>
      <c r="B496" t="s">
        <v>2026</v>
      </c>
      <c r="C496" t="s">
        <v>2027</v>
      </c>
    </row>
    <row r="497" spans="1:3" x14ac:dyDescent="0.2">
      <c r="A497">
        <v>102</v>
      </c>
      <c r="B497" t="s">
        <v>2028</v>
      </c>
      <c r="C497" t="s">
        <v>1971</v>
      </c>
    </row>
    <row r="498" spans="1:3" x14ac:dyDescent="0.2">
      <c r="A498">
        <v>102</v>
      </c>
      <c r="B498" t="s">
        <v>2029</v>
      </c>
      <c r="C498" t="s">
        <v>2030</v>
      </c>
    </row>
    <row r="499" spans="1:3" x14ac:dyDescent="0.2">
      <c r="A499">
        <v>102</v>
      </c>
      <c r="B499" t="s">
        <v>2031</v>
      </c>
      <c r="C499" t="s">
        <v>2032</v>
      </c>
    </row>
    <row r="500" spans="1:3" x14ac:dyDescent="0.2">
      <c r="A500">
        <v>102</v>
      </c>
      <c r="B500" t="s">
        <v>2033</v>
      </c>
      <c r="C500" t="s">
        <v>2034</v>
      </c>
    </row>
    <row r="501" spans="1:3" x14ac:dyDescent="0.2">
      <c r="A501">
        <v>102</v>
      </c>
      <c r="B501" t="s">
        <v>2035</v>
      </c>
      <c r="C501" t="s">
        <v>2036</v>
      </c>
    </row>
    <row r="502" spans="1:3" x14ac:dyDescent="0.2">
      <c r="A502">
        <v>102</v>
      </c>
      <c r="B502" t="s">
        <v>2037</v>
      </c>
      <c r="C502" t="s">
        <v>2038</v>
      </c>
    </row>
    <row r="503" spans="1:3" x14ac:dyDescent="0.2">
      <c r="A503">
        <v>102</v>
      </c>
      <c r="B503" t="s">
        <v>2039</v>
      </c>
      <c r="C503" t="s">
        <v>2040</v>
      </c>
    </row>
    <row r="504" spans="1:3" x14ac:dyDescent="0.2">
      <c r="A504">
        <v>102</v>
      </c>
      <c r="B504" t="s">
        <v>2041</v>
      </c>
      <c r="C504" t="s">
        <v>2042</v>
      </c>
    </row>
    <row r="505" spans="1:3" x14ac:dyDescent="0.2">
      <c r="A505">
        <v>102</v>
      </c>
      <c r="B505" t="s">
        <v>2043</v>
      </c>
      <c r="C505" t="s">
        <v>2044</v>
      </c>
    </row>
    <row r="506" spans="1:3" x14ac:dyDescent="0.2">
      <c r="A506">
        <v>102</v>
      </c>
      <c r="B506" t="s">
        <v>2045</v>
      </c>
      <c r="C506" t="s">
        <v>2046</v>
      </c>
    </row>
    <row r="507" spans="1:3" x14ac:dyDescent="0.2">
      <c r="A507">
        <v>102</v>
      </c>
      <c r="B507" t="s">
        <v>2047</v>
      </c>
      <c r="C507" t="s">
        <v>2048</v>
      </c>
    </row>
    <row r="508" spans="1:3" x14ac:dyDescent="0.2">
      <c r="A508">
        <v>102</v>
      </c>
      <c r="B508" t="s">
        <v>2049</v>
      </c>
      <c r="C508" t="s">
        <v>2050</v>
      </c>
    </row>
    <row r="509" spans="1:3" x14ac:dyDescent="0.2">
      <c r="A509">
        <v>102</v>
      </c>
      <c r="B509" t="s">
        <v>2051</v>
      </c>
      <c r="C509" t="s">
        <v>2052</v>
      </c>
    </row>
    <row r="510" spans="1:3" x14ac:dyDescent="0.2">
      <c r="A510">
        <v>102</v>
      </c>
      <c r="B510" t="s">
        <v>1155</v>
      </c>
      <c r="C510" t="s">
        <v>2053</v>
      </c>
    </row>
    <row r="511" spans="1:3" x14ac:dyDescent="0.2">
      <c r="A511">
        <v>102</v>
      </c>
      <c r="B511" t="s">
        <v>1158</v>
      </c>
      <c r="C511" t="s">
        <v>2054</v>
      </c>
    </row>
    <row r="512" spans="1:3" x14ac:dyDescent="0.2">
      <c r="A512">
        <v>102</v>
      </c>
      <c r="B512" t="s">
        <v>254</v>
      </c>
      <c r="C512" t="s">
        <v>2055</v>
      </c>
    </row>
    <row r="513" spans="1:3" x14ac:dyDescent="0.2">
      <c r="A513">
        <v>102</v>
      </c>
      <c r="B513" t="s">
        <v>91</v>
      </c>
      <c r="C513" t="s">
        <v>2056</v>
      </c>
    </row>
    <row r="514" spans="1:3" x14ac:dyDescent="0.2">
      <c r="A514">
        <v>102</v>
      </c>
      <c r="B514" t="s">
        <v>1150</v>
      </c>
      <c r="C514" t="s">
        <v>2057</v>
      </c>
    </row>
    <row r="515" spans="1:3" x14ac:dyDescent="0.2">
      <c r="A515">
        <v>102</v>
      </c>
      <c r="B515" t="s">
        <v>2058</v>
      </c>
      <c r="C515" t="s">
        <v>2059</v>
      </c>
    </row>
    <row r="516" spans="1:3" x14ac:dyDescent="0.2">
      <c r="A516">
        <v>102</v>
      </c>
      <c r="B516" t="s">
        <v>2060</v>
      </c>
      <c r="C516" t="s">
        <v>2061</v>
      </c>
    </row>
    <row r="517" spans="1:3" x14ac:dyDescent="0.2">
      <c r="A517">
        <v>102</v>
      </c>
      <c r="B517" t="s">
        <v>2062</v>
      </c>
      <c r="C517" t="s">
        <v>2063</v>
      </c>
    </row>
    <row r="518" spans="1:3" x14ac:dyDescent="0.2">
      <c r="A518">
        <v>102</v>
      </c>
      <c r="B518" t="s">
        <v>1165</v>
      </c>
      <c r="C518" t="s">
        <v>2064</v>
      </c>
    </row>
    <row r="519" spans="1:3" x14ac:dyDescent="0.2">
      <c r="A519">
        <v>102</v>
      </c>
      <c r="B519" t="s">
        <v>1168</v>
      </c>
      <c r="C519" t="s">
        <v>2065</v>
      </c>
    </row>
    <row r="520" spans="1:3" x14ac:dyDescent="0.2">
      <c r="A520">
        <v>102</v>
      </c>
      <c r="B520" t="s">
        <v>1171</v>
      </c>
      <c r="C520" t="s">
        <v>2066</v>
      </c>
    </row>
    <row r="521" spans="1:3" x14ac:dyDescent="0.2">
      <c r="A521">
        <v>102</v>
      </c>
      <c r="B521" t="s">
        <v>786</v>
      </c>
      <c r="C521" t="s">
        <v>2067</v>
      </c>
    </row>
    <row r="522" spans="1:3" x14ac:dyDescent="0.2">
      <c r="A522">
        <v>102</v>
      </c>
      <c r="B522" t="s">
        <v>789</v>
      </c>
      <c r="C522" t="s">
        <v>2068</v>
      </c>
    </row>
    <row r="523" spans="1:3" x14ac:dyDescent="0.2">
      <c r="A523">
        <v>102</v>
      </c>
      <c r="B523" t="s">
        <v>2069</v>
      </c>
      <c r="C523" t="s">
        <v>2070</v>
      </c>
    </row>
    <row r="524" spans="1:3" x14ac:dyDescent="0.2">
      <c r="A524">
        <v>102</v>
      </c>
      <c r="B524" t="s">
        <v>2071</v>
      </c>
      <c r="C524" t="s">
        <v>2072</v>
      </c>
    </row>
    <row r="525" spans="1:3" x14ac:dyDescent="0.2">
      <c r="A525">
        <v>102</v>
      </c>
      <c r="B525" t="s">
        <v>2073</v>
      </c>
      <c r="C525" t="s">
        <v>2074</v>
      </c>
    </row>
    <row r="526" spans="1:3" x14ac:dyDescent="0.2">
      <c r="A526">
        <v>102</v>
      </c>
      <c r="B526" t="s">
        <v>2075</v>
      </c>
      <c r="C526" t="s">
        <v>2076</v>
      </c>
    </row>
    <row r="527" spans="1:3" x14ac:dyDescent="0.2">
      <c r="A527">
        <v>102</v>
      </c>
      <c r="B527" t="s">
        <v>763</v>
      </c>
      <c r="C527" t="s">
        <v>2077</v>
      </c>
    </row>
    <row r="528" spans="1:3" x14ac:dyDescent="0.2">
      <c r="A528">
        <v>102</v>
      </c>
      <c r="B528" t="s">
        <v>766</v>
      </c>
      <c r="C528" t="s">
        <v>2078</v>
      </c>
    </row>
    <row r="529" spans="1:3" x14ac:dyDescent="0.2">
      <c r="A529">
        <v>102</v>
      </c>
      <c r="B529" t="s">
        <v>769</v>
      </c>
      <c r="C529" t="s">
        <v>2079</v>
      </c>
    </row>
    <row r="530" spans="1:3" x14ac:dyDescent="0.2">
      <c r="A530">
        <v>102</v>
      </c>
      <c r="B530" t="s">
        <v>772</v>
      </c>
      <c r="C530" t="s">
        <v>2080</v>
      </c>
    </row>
    <row r="531" spans="1:3" x14ac:dyDescent="0.2">
      <c r="A531">
        <v>102</v>
      </c>
      <c r="B531" t="s">
        <v>2081</v>
      </c>
      <c r="C531" t="s">
        <v>2082</v>
      </c>
    </row>
    <row r="532" spans="1:3" x14ac:dyDescent="0.2">
      <c r="A532">
        <v>102</v>
      </c>
      <c r="B532" t="s">
        <v>933</v>
      </c>
      <c r="C532" t="s">
        <v>2083</v>
      </c>
    </row>
    <row r="533" spans="1:3" x14ac:dyDescent="0.2">
      <c r="A533">
        <v>102</v>
      </c>
      <c r="B533" t="s">
        <v>930</v>
      </c>
      <c r="C533" t="s">
        <v>2084</v>
      </c>
    </row>
    <row r="534" spans="1:3" x14ac:dyDescent="0.2">
      <c r="A534">
        <v>102</v>
      </c>
      <c r="B534" t="s">
        <v>2085</v>
      </c>
      <c r="C534" t="s">
        <v>2086</v>
      </c>
    </row>
    <row r="535" spans="1:3" x14ac:dyDescent="0.2">
      <c r="A535">
        <v>102</v>
      </c>
      <c r="B535" t="s">
        <v>2087</v>
      </c>
      <c r="C535" t="s">
        <v>2088</v>
      </c>
    </row>
    <row r="536" spans="1:3" x14ac:dyDescent="0.2">
      <c r="A536">
        <v>102</v>
      </c>
      <c r="B536" t="s">
        <v>2089</v>
      </c>
      <c r="C536" t="s">
        <v>2090</v>
      </c>
    </row>
    <row r="537" spans="1:3" x14ac:dyDescent="0.2">
      <c r="A537">
        <v>102</v>
      </c>
      <c r="B537" t="s">
        <v>2091</v>
      </c>
      <c r="C537" t="s">
        <v>2092</v>
      </c>
    </row>
    <row r="538" spans="1:3" x14ac:dyDescent="0.2">
      <c r="A538">
        <v>102</v>
      </c>
      <c r="B538" t="s">
        <v>2093</v>
      </c>
      <c r="C538" t="s">
        <v>2094</v>
      </c>
    </row>
    <row r="539" spans="1:3" x14ac:dyDescent="0.2">
      <c r="A539">
        <v>102</v>
      </c>
      <c r="B539" t="s">
        <v>760</v>
      </c>
      <c r="C539" t="s">
        <v>2095</v>
      </c>
    </row>
    <row r="540" spans="1:3" x14ac:dyDescent="0.2">
      <c r="A540">
        <v>102</v>
      </c>
      <c r="B540" t="s">
        <v>260</v>
      </c>
      <c r="C540" t="s">
        <v>2096</v>
      </c>
    </row>
    <row r="541" spans="1:3" x14ac:dyDescent="0.2">
      <c r="A541">
        <v>102</v>
      </c>
      <c r="B541" t="s">
        <v>257</v>
      </c>
      <c r="C541" t="s">
        <v>2097</v>
      </c>
    </row>
    <row r="542" spans="1:3" x14ac:dyDescent="0.2">
      <c r="A542">
        <v>102</v>
      </c>
      <c r="B542" t="s">
        <v>2098</v>
      </c>
      <c r="C542" t="s">
        <v>2099</v>
      </c>
    </row>
    <row r="543" spans="1:3" x14ac:dyDescent="0.2">
      <c r="A543">
        <v>102</v>
      </c>
      <c r="B543" t="s">
        <v>2100</v>
      </c>
      <c r="C543" t="s">
        <v>2101</v>
      </c>
    </row>
    <row r="544" spans="1:3" x14ac:dyDescent="0.2">
      <c r="A544">
        <v>102</v>
      </c>
      <c r="B544" t="s">
        <v>2102</v>
      </c>
      <c r="C544" t="s">
        <v>2103</v>
      </c>
    </row>
    <row r="545" spans="1:3" x14ac:dyDescent="0.2">
      <c r="A545">
        <v>102</v>
      </c>
      <c r="B545" t="s">
        <v>2104</v>
      </c>
      <c r="C545" t="s">
        <v>2105</v>
      </c>
    </row>
    <row r="546" spans="1:3" x14ac:dyDescent="0.2">
      <c r="A546">
        <v>102</v>
      </c>
      <c r="B546" t="s">
        <v>2106</v>
      </c>
      <c r="C546" t="s">
        <v>2107</v>
      </c>
    </row>
    <row r="547" spans="1:3" x14ac:dyDescent="0.2">
      <c r="A547">
        <v>102</v>
      </c>
      <c r="B547" t="s">
        <v>2108</v>
      </c>
      <c r="C547" t="s">
        <v>2109</v>
      </c>
    </row>
    <row r="548" spans="1:3" x14ac:dyDescent="0.2">
      <c r="A548">
        <v>102</v>
      </c>
      <c r="B548" t="s">
        <v>2110</v>
      </c>
      <c r="C548" t="s">
        <v>2111</v>
      </c>
    </row>
    <row r="549" spans="1:3" x14ac:dyDescent="0.2">
      <c r="A549">
        <v>102</v>
      </c>
      <c r="B549" t="s">
        <v>2112</v>
      </c>
      <c r="C549" t="s">
        <v>2113</v>
      </c>
    </row>
    <row r="550" spans="1:3" x14ac:dyDescent="0.2">
      <c r="A550">
        <v>102</v>
      </c>
      <c r="B550" t="s">
        <v>783</v>
      </c>
      <c r="C550" t="s">
        <v>2114</v>
      </c>
    </row>
    <row r="551" spans="1:3" x14ac:dyDescent="0.2">
      <c r="A551">
        <v>102</v>
      </c>
      <c r="B551" t="s">
        <v>780</v>
      </c>
      <c r="C551" t="s">
        <v>2115</v>
      </c>
    </row>
    <row r="552" spans="1:3" x14ac:dyDescent="0.2">
      <c r="A552">
        <v>102</v>
      </c>
      <c r="B552" t="s">
        <v>658</v>
      </c>
      <c r="C552" t="s">
        <v>2116</v>
      </c>
    </row>
    <row r="553" spans="1:3" x14ac:dyDescent="0.2">
      <c r="A553">
        <v>102</v>
      </c>
      <c r="B553" t="s">
        <v>263</v>
      </c>
      <c r="C553" t="s">
        <v>2117</v>
      </c>
    </row>
    <row r="554" spans="1:3" x14ac:dyDescent="0.2">
      <c r="A554">
        <v>102</v>
      </c>
      <c r="B554" t="s">
        <v>2118</v>
      </c>
      <c r="C554" t="s">
        <v>2119</v>
      </c>
    </row>
    <row r="555" spans="1:3" x14ac:dyDescent="0.2">
      <c r="A555">
        <v>102</v>
      </c>
      <c r="B555" t="s">
        <v>2120</v>
      </c>
      <c r="C555" t="s">
        <v>2121</v>
      </c>
    </row>
    <row r="556" spans="1:3" x14ac:dyDescent="0.2">
      <c r="A556">
        <v>102</v>
      </c>
      <c r="B556" t="s">
        <v>210</v>
      </c>
      <c r="C556" t="s">
        <v>2122</v>
      </c>
    </row>
    <row r="557" spans="1:3" x14ac:dyDescent="0.2">
      <c r="A557">
        <v>102</v>
      </c>
      <c r="B557" t="s">
        <v>2123</v>
      </c>
      <c r="C557" t="s">
        <v>2124</v>
      </c>
    </row>
    <row r="558" spans="1:3" x14ac:dyDescent="0.2">
      <c r="A558">
        <v>102</v>
      </c>
      <c r="B558" t="s">
        <v>2125</v>
      </c>
      <c r="C558" t="s">
        <v>2126</v>
      </c>
    </row>
    <row r="559" spans="1:3" x14ac:dyDescent="0.2">
      <c r="A559">
        <v>102</v>
      </c>
      <c r="B559" t="s">
        <v>2127</v>
      </c>
      <c r="C559" t="s">
        <v>2128</v>
      </c>
    </row>
    <row r="560" spans="1:3" x14ac:dyDescent="0.2">
      <c r="A560">
        <v>102</v>
      </c>
      <c r="B560" t="s">
        <v>2129</v>
      </c>
      <c r="C560" t="s">
        <v>2130</v>
      </c>
    </row>
    <row r="561" spans="1:3" x14ac:dyDescent="0.2">
      <c r="A561">
        <v>102</v>
      </c>
      <c r="B561" t="s">
        <v>32</v>
      </c>
      <c r="C561" t="s">
        <v>2131</v>
      </c>
    </row>
    <row r="562" spans="1:3" x14ac:dyDescent="0.2">
      <c r="A562">
        <v>102</v>
      </c>
      <c r="B562" t="s">
        <v>2132</v>
      </c>
      <c r="C562" t="s">
        <v>2133</v>
      </c>
    </row>
    <row r="563" spans="1:3" x14ac:dyDescent="0.2">
      <c r="A563">
        <v>102</v>
      </c>
      <c r="B563" t="s">
        <v>27</v>
      </c>
      <c r="C563" t="s">
        <v>2134</v>
      </c>
    </row>
    <row r="564" spans="1:3" x14ac:dyDescent="0.2">
      <c r="A564">
        <v>102</v>
      </c>
      <c r="B564" t="s">
        <v>266</v>
      </c>
      <c r="C564" t="s">
        <v>2135</v>
      </c>
    </row>
    <row r="565" spans="1:3" x14ac:dyDescent="0.2">
      <c r="A565">
        <v>102</v>
      </c>
      <c r="B565" t="s">
        <v>2136</v>
      </c>
      <c r="C565" t="s">
        <v>2137</v>
      </c>
    </row>
    <row r="566" spans="1:3" x14ac:dyDescent="0.2">
      <c r="A566">
        <v>102</v>
      </c>
      <c r="B566" t="s">
        <v>269</v>
      </c>
      <c r="C566" t="s">
        <v>2138</v>
      </c>
    </row>
    <row r="567" spans="1:3" x14ac:dyDescent="0.2">
      <c r="A567">
        <v>102</v>
      </c>
      <c r="B567" t="s">
        <v>272</v>
      </c>
      <c r="C567" t="s">
        <v>2139</v>
      </c>
    </row>
    <row r="568" spans="1:3" x14ac:dyDescent="0.2">
      <c r="A568">
        <v>102</v>
      </c>
      <c r="B568" t="s">
        <v>276</v>
      </c>
      <c r="C568" t="s">
        <v>2140</v>
      </c>
    </row>
    <row r="569" spans="1:3" x14ac:dyDescent="0.2">
      <c r="A569">
        <v>102</v>
      </c>
      <c r="B569" t="s">
        <v>279</v>
      </c>
      <c r="C569" t="s">
        <v>2141</v>
      </c>
    </row>
    <row r="570" spans="1:3" x14ac:dyDescent="0.2">
      <c r="A570">
        <v>102</v>
      </c>
      <c r="B570" t="s">
        <v>2142</v>
      </c>
      <c r="C570" t="s">
        <v>2143</v>
      </c>
    </row>
    <row r="571" spans="1:3" x14ac:dyDescent="0.2">
      <c r="A571">
        <v>102</v>
      </c>
      <c r="B571" t="s">
        <v>552</v>
      </c>
      <c r="C571" t="s">
        <v>2144</v>
      </c>
    </row>
    <row r="572" spans="1:3" x14ac:dyDescent="0.2">
      <c r="A572">
        <v>102</v>
      </c>
      <c r="B572" t="s">
        <v>2145</v>
      </c>
      <c r="C572" t="s">
        <v>2146</v>
      </c>
    </row>
    <row r="573" spans="1:3" x14ac:dyDescent="0.2">
      <c r="A573">
        <v>102</v>
      </c>
      <c r="B573" t="s">
        <v>2147</v>
      </c>
      <c r="C573" t="s">
        <v>2148</v>
      </c>
    </row>
    <row r="574" spans="1:3" x14ac:dyDescent="0.2">
      <c r="A574">
        <v>102</v>
      </c>
      <c r="B574" t="s">
        <v>2149</v>
      </c>
      <c r="C574" t="s">
        <v>2150</v>
      </c>
    </row>
    <row r="575" spans="1:3" x14ac:dyDescent="0.2">
      <c r="A575">
        <v>102</v>
      </c>
      <c r="B575" t="s">
        <v>2151</v>
      </c>
      <c r="C575" t="s">
        <v>2152</v>
      </c>
    </row>
    <row r="576" spans="1:3" x14ac:dyDescent="0.2">
      <c r="A576">
        <v>102</v>
      </c>
      <c r="B576" t="s">
        <v>2153</v>
      </c>
      <c r="C576" t="s">
        <v>2154</v>
      </c>
    </row>
    <row r="577" spans="1:3" x14ac:dyDescent="0.2">
      <c r="A577">
        <v>102</v>
      </c>
      <c r="B577" t="s">
        <v>292</v>
      </c>
      <c r="C577" t="s">
        <v>2155</v>
      </c>
    </row>
    <row r="578" spans="1:3" x14ac:dyDescent="0.2">
      <c r="A578">
        <v>102</v>
      </c>
      <c r="B578" t="s">
        <v>286</v>
      </c>
      <c r="C578" t="s">
        <v>2156</v>
      </c>
    </row>
    <row r="579" spans="1:3" x14ac:dyDescent="0.2">
      <c r="A579">
        <v>102</v>
      </c>
      <c r="B579" t="s">
        <v>282</v>
      </c>
      <c r="C579" t="s">
        <v>283</v>
      </c>
    </row>
    <row r="580" spans="1:3" x14ac:dyDescent="0.2">
      <c r="A580">
        <v>102</v>
      </c>
      <c r="B580" t="s">
        <v>549</v>
      </c>
      <c r="C580" t="s">
        <v>2157</v>
      </c>
    </row>
    <row r="581" spans="1:3" x14ac:dyDescent="0.2">
      <c r="A581">
        <v>102</v>
      </c>
      <c r="B581" t="s">
        <v>792</v>
      </c>
      <c r="C581" t="s">
        <v>2158</v>
      </c>
    </row>
    <row r="582" spans="1:3" x14ac:dyDescent="0.2">
      <c r="A582">
        <v>102</v>
      </c>
      <c r="B582" t="s">
        <v>795</v>
      </c>
      <c r="C582" t="s">
        <v>2159</v>
      </c>
    </row>
    <row r="583" spans="1:3" x14ac:dyDescent="0.2">
      <c r="A583">
        <v>102</v>
      </c>
      <c r="B583" t="s">
        <v>798</v>
      </c>
      <c r="C583" t="s">
        <v>2160</v>
      </c>
    </row>
    <row r="584" spans="1:3" x14ac:dyDescent="0.2">
      <c r="A584">
        <v>102</v>
      </c>
      <c r="B584" t="s">
        <v>801</v>
      </c>
      <c r="C584" t="s">
        <v>2161</v>
      </c>
    </row>
    <row r="585" spans="1:3" x14ac:dyDescent="0.2">
      <c r="A585">
        <v>102</v>
      </c>
      <c r="B585" t="s">
        <v>804</v>
      </c>
      <c r="C585" t="s">
        <v>2162</v>
      </c>
    </row>
    <row r="586" spans="1:3" x14ac:dyDescent="0.2">
      <c r="A586">
        <v>102</v>
      </c>
      <c r="B586" t="s">
        <v>807</v>
      </c>
      <c r="C586" t="s">
        <v>2163</v>
      </c>
    </row>
    <row r="587" spans="1:3" x14ac:dyDescent="0.2">
      <c r="A587">
        <v>102</v>
      </c>
      <c r="B587" t="s">
        <v>2164</v>
      </c>
      <c r="C587" t="s">
        <v>2165</v>
      </c>
    </row>
    <row r="588" spans="1:3" x14ac:dyDescent="0.2">
      <c r="A588">
        <v>102</v>
      </c>
      <c r="B588" t="s">
        <v>810</v>
      </c>
      <c r="C588" t="s">
        <v>2166</v>
      </c>
    </row>
    <row r="589" spans="1:3" x14ac:dyDescent="0.2">
      <c r="A589">
        <v>102</v>
      </c>
      <c r="B589" t="s">
        <v>813</v>
      </c>
      <c r="C589" t="s">
        <v>2167</v>
      </c>
    </row>
    <row r="590" spans="1:3" x14ac:dyDescent="0.2">
      <c r="A590">
        <v>102</v>
      </c>
      <c r="B590" t="s">
        <v>2168</v>
      </c>
      <c r="C590" t="s">
        <v>2169</v>
      </c>
    </row>
    <row r="591" spans="1:3" x14ac:dyDescent="0.2">
      <c r="A591">
        <v>102</v>
      </c>
      <c r="B591" t="s">
        <v>310</v>
      </c>
      <c r="C591" t="s">
        <v>2170</v>
      </c>
    </row>
    <row r="592" spans="1:3" x14ac:dyDescent="0.2">
      <c r="A592">
        <v>102</v>
      </c>
      <c r="B592" t="s">
        <v>2171</v>
      </c>
      <c r="C592" t="s">
        <v>2172</v>
      </c>
    </row>
    <row r="593" spans="1:3" x14ac:dyDescent="0.2">
      <c r="A593">
        <v>102</v>
      </c>
      <c r="B593" t="s">
        <v>2173</v>
      </c>
      <c r="C593" t="s">
        <v>2174</v>
      </c>
    </row>
    <row r="594" spans="1:3" x14ac:dyDescent="0.2">
      <c r="A594">
        <v>102</v>
      </c>
      <c r="B594" t="s">
        <v>296</v>
      </c>
      <c r="C594" t="s">
        <v>2175</v>
      </c>
    </row>
    <row r="595" spans="1:3" x14ac:dyDescent="0.2">
      <c r="A595">
        <v>102</v>
      </c>
      <c r="B595" t="s">
        <v>2176</v>
      </c>
      <c r="C595" t="s">
        <v>2177</v>
      </c>
    </row>
    <row r="596" spans="1:3" x14ac:dyDescent="0.2">
      <c r="A596">
        <v>102</v>
      </c>
      <c r="B596" t="s">
        <v>2178</v>
      </c>
      <c r="C596" t="s">
        <v>2179</v>
      </c>
    </row>
    <row r="597" spans="1:3" x14ac:dyDescent="0.2">
      <c r="A597">
        <v>102</v>
      </c>
      <c r="B597" t="s">
        <v>2180</v>
      </c>
      <c r="C597" t="s">
        <v>2181</v>
      </c>
    </row>
    <row r="598" spans="1:3" x14ac:dyDescent="0.2">
      <c r="A598">
        <v>102</v>
      </c>
      <c r="B598" t="s">
        <v>2182</v>
      </c>
      <c r="C598" t="s">
        <v>2183</v>
      </c>
    </row>
    <row r="599" spans="1:3" x14ac:dyDescent="0.2">
      <c r="A599">
        <v>102</v>
      </c>
      <c r="B599" t="s">
        <v>2184</v>
      </c>
      <c r="C599" t="s">
        <v>2185</v>
      </c>
    </row>
    <row r="600" spans="1:3" x14ac:dyDescent="0.2">
      <c r="A600">
        <v>102</v>
      </c>
      <c r="B600" t="s">
        <v>537</v>
      </c>
      <c r="C600" t="s">
        <v>2186</v>
      </c>
    </row>
    <row r="601" spans="1:3" x14ac:dyDescent="0.2">
      <c r="A601">
        <v>102</v>
      </c>
      <c r="B601" t="s">
        <v>531</v>
      </c>
      <c r="C601" t="s">
        <v>2187</v>
      </c>
    </row>
    <row r="602" spans="1:3" x14ac:dyDescent="0.2">
      <c r="A602">
        <v>102</v>
      </c>
      <c r="B602" t="s">
        <v>501</v>
      </c>
      <c r="C602" t="s">
        <v>2188</v>
      </c>
    </row>
    <row r="603" spans="1:3" x14ac:dyDescent="0.2">
      <c r="A603">
        <v>102</v>
      </c>
      <c r="B603" t="s">
        <v>469</v>
      </c>
      <c r="C603" t="s">
        <v>2189</v>
      </c>
    </row>
    <row r="604" spans="1:3" x14ac:dyDescent="0.2">
      <c r="A604">
        <v>102</v>
      </c>
      <c r="B604" t="s">
        <v>2190</v>
      </c>
      <c r="C604" t="s">
        <v>2191</v>
      </c>
    </row>
    <row r="605" spans="1:3" x14ac:dyDescent="0.2">
      <c r="A605">
        <v>102</v>
      </c>
      <c r="B605" t="s">
        <v>514</v>
      </c>
      <c r="C605" t="s">
        <v>2192</v>
      </c>
    </row>
    <row r="606" spans="1:3" x14ac:dyDescent="0.2">
      <c r="A606">
        <v>102</v>
      </c>
      <c r="B606" t="s">
        <v>475</v>
      </c>
      <c r="C606" t="s">
        <v>2193</v>
      </c>
    </row>
    <row r="607" spans="1:3" x14ac:dyDescent="0.2">
      <c r="A607">
        <v>102</v>
      </c>
      <c r="B607" t="s">
        <v>478</v>
      </c>
      <c r="C607" t="s">
        <v>2194</v>
      </c>
    </row>
    <row r="608" spans="1:3" x14ac:dyDescent="0.2">
      <c r="A608">
        <v>102</v>
      </c>
      <c r="B608" t="s">
        <v>487</v>
      </c>
      <c r="C608" t="s">
        <v>2195</v>
      </c>
    </row>
    <row r="609" spans="1:3" x14ac:dyDescent="0.2">
      <c r="A609">
        <v>102</v>
      </c>
      <c r="B609" t="s">
        <v>504</v>
      </c>
      <c r="C609" t="s">
        <v>2196</v>
      </c>
    </row>
    <row r="610" spans="1:3" x14ac:dyDescent="0.2">
      <c r="A610">
        <v>102</v>
      </c>
      <c r="B610" t="s">
        <v>2197</v>
      </c>
      <c r="C610" t="s">
        <v>2198</v>
      </c>
    </row>
    <row r="611" spans="1:3" x14ac:dyDescent="0.2">
      <c r="A611">
        <v>102</v>
      </c>
      <c r="B611" t="s">
        <v>510</v>
      </c>
      <c r="C611" t="s">
        <v>2199</v>
      </c>
    </row>
    <row r="612" spans="1:3" x14ac:dyDescent="0.2">
      <c r="A612">
        <v>102</v>
      </c>
      <c r="B612" t="s">
        <v>472</v>
      </c>
      <c r="C612" t="s">
        <v>2200</v>
      </c>
    </row>
    <row r="613" spans="1:3" x14ac:dyDescent="0.2">
      <c r="A613">
        <v>102</v>
      </c>
      <c r="B613" t="s">
        <v>490</v>
      </c>
      <c r="C613" t="s">
        <v>2201</v>
      </c>
    </row>
    <row r="614" spans="1:3" x14ac:dyDescent="0.2">
      <c r="A614">
        <v>102</v>
      </c>
      <c r="B614" t="s">
        <v>2202</v>
      </c>
      <c r="C614" t="s">
        <v>2203</v>
      </c>
    </row>
    <row r="615" spans="1:3" x14ac:dyDescent="0.2">
      <c r="A615">
        <v>102</v>
      </c>
      <c r="B615" t="s">
        <v>520</v>
      </c>
      <c r="C615" t="s">
        <v>2204</v>
      </c>
    </row>
    <row r="616" spans="1:3" x14ac:dyDescent="0.2">
      <c r="A616">
        <v>102</v>
      </c>
      <c r="B616" t="s">
        <v>493</v>
      </c>
      <c r="C616" t="s">
        <v>2205</v>
      </c>
    </row>
    <row r="617" spans="1:3" x14ac:dyDescent="0.2">
      <c r="A617">
        <v>102</v>
      </c>
      <c r="B617" t="s">
        <v>496</v>
      </c>
      <c r="C617" t="s">
        <v>2206</v>
      </c>
    </row>
    <row r="618" spans="1:3" x14ac:dyDescent="0.2">
      <c r="A618">
        <v>102</v>
      </c>
      <c r="B618" t="s">
        <v>2207</v>
      </c>
      <c r="C618" t="s">
        <v>2208</v>
      </c>
    </row>
    <row r="619" spans="1:3" x14ac:dyDescent="0.2">
      <c r="A619">
        <v>102</v>
      </c>
      <c r="B619" t="s">
        <v>517</v>
      </c>
      <c r="C619" t="s">
        <v>2209</v>
      </c>
    </row>
    <row r="620" spans="1:3" x14ac:dyDescent="0.2">
      <c r="A620">
        <v>102</v>
      </c>
      <c r="B620" t="s">
        <v>2210</v>
      </c>
      <c r="C620" t="s">
        <v>2211</v>
      </c>
    </row>
    <row r="621" spans="1:3" x14ac:dyDescent="0.2">
      <c r="A621">
        <v>102</v>
      </c>
      <c r="B621" t="s">
        <v>2212</v>
      </c>
      <c r="C621" t="s">
        <v>2213</v>
      </c>
    </row>
    <row r="622" spans="1:3" x14ac:dyDescent="0.2">
      <c r="A622">
        <v>102</v>
      </c>
      <c r="B622" t="s">
        <v>540</v>
      </c>
      <c r="C622" t="s">
        <v>2214</v>
      </c>
    </row>
    <row r="623" spans="1:3" x14ac:dyDescent="0.2">
      <c r="A623">
        <v>102</v>
      </c>
      <c r="B623" t="s">
        <v>481</v>
      </c>
      <c r="C623" t="s">
        <v>2215</v>
      </c>
    </row>
    <row r="624" spans="1:3" x14ac:dyDescent="0.2">
      <c r="A624">
        <v>102</v>
      </c>
      <c r="B624" t="s">
        <v>484</v>
      </c>
      <c r="C624" t="s">
        <v>2216</v>
      </c>
    </row>
    <row r="625" spans="1:3" x14ac:dyDescent="0.2">
      <c r="A625">
        <v>102</v>
      </c>
      <c r="B625" t="s">
        <v>507</v>
      </c>
      <c r="C625" t="s">
        <v>2217</v>
      </c>
    </row>
    <row r="626" spans="1:3" x14ac:dyDescent="0.2">
      <c r="A626">
        <v>102</v>
      </c>
      <c r="B626" t="s">
        <v>523</v>
      </c>
      <c r="C626" t="s">
        <v>2218</v>
      </c>
    </row>
    <row r="627" spans="1:3" x14ac:dyDescent="0.2">
      <c r="A627">
        <v>102</v>
      </c>
      <c r="B627" t="s">
        <v>2219</v>
      </c>
      <c r="C627" t="s">
        <v>2220</v>
      </c>
    </row>
    <row r="628" spans="1:3" x14ac:dyDescent="0.2">
      <c r="A628">
        <v>102</v>
      </c>
      <c r="B628" t="s">
        <v>2221</v>
      </c>
      <c r="C628" t="s">
        <v>2222</v>
      </c>
    </row>
    <row r="629" spans="1:3" x14ac:dyDescent="0.2">
      <c r="A629">
        <v>102</v>
      </c>
      <c r="B629" t="s">
        <v>528</v>
      </c>
      <c r="C629" t="s">
        <v>2223</v>
      </c>
    </row>
    <row r="630" spans="1:3" x14ac:dyDescent="0.2">
      <c r="A630">
        <v>102</v>
      </c>
      <c r="B630" t="s">
        <v>546</v>
      </c>
      <c r="C630" t="s">
        <v>2224</v>
      </c>
    </row>
    <row r="631" spans="1:3" x14ac:dyDescent="0.2">
      <c r="A631">
        <v>102</v>
      </c>
      <c r="B631" t="s">
        <v>2225</v>
      </c>
      <c r="C631" t="s">
        <v>2226</v>
      </c>
    </row>
    <row r="632" spans="1:3" x14ac:dyDescent="0.2">
      <c r="A632">
        <v>102</v>
      </c>
      <c r="B632" t="s">
        <v>2227</v>
      </c>
      <c r="C632" t="s">
        <v>2228</v>
      </c>
    </row>
    <row r="633" spans="1:3" x14ac:dyDescent="0.2">
      <c r="A633">
        <v>102</v>
      </c>
      <c r="B633" t="s">
        <v>2229</v>
      </c>
      <c r="C633" t="s">
        <v>2230</v>
      </c>
    </row>
    <row r="634" spans="1:3" x14ac:dyDescent="0.2">
      <c r="A634">
        <v>102</v>
      </c>
      <c r="B634" t="s">
        <v>2231</v>
      </c>
      <c r="C634" t="s">
        <v>2232</v>
      </c>
    </row>
    <row r="635" spans="1:3" x14ac:dyDescent="0.2">
      <c r="A635">
        <v>102</v>
      </c>
      <c r="B635" t="s">
        <v>2233</v>
      </c>
      <c r="C635" t="s">
        <v>2234</v>
      </c>
    </row>
    <row r="636" spans="1:3" x14ac:dyDescent="0.2">
      <c r="A636">
        <v>102</v>
      </c>
      <c r="B636" t="s">
        <v>2235</v>
      </c>
      <c r="C636" t="s">
        <v>2236</v>
      </c>
    </row>
    <row r="637" spans="1:3" x14ac:dyDescent="0.2">
      <c r="A637">
        <v>102</v>
      </c>
      <c r="B637" t="s">
        <v>2237</v>
      </c>
      <c r="C637" t="s">
        <v>2238</v>
      </c>
    </row>
    <row r="638" spans="1:3" x14ac:dyDescent="0.2">
      <c r="A638">
        <v>102</v>
      </c>
      <c r="B638" t="s">
        <v>2239</v>
      </c>
      <c r="C638" t="s">
        <v>2240</v>
      </c>
    </row>
    <row r="639" spans="1:3" x14ac:dyDescent="0.2">
      <c r="A639">
        <v>102</v>
      </c>
      <c r="B639" t="s">
        <v>2241</v>
      </c>
      <c r="C639" t="s">
        <v>2242</v>
      </c>
    </row>
    <row r="640" spans="1:3" x14ac:dyDescent="0.2">
      <c r="A640">
        <v>102</v>
      </c>
      <c r="B640" t="s">
        <v>2243</v>
      </c>
      <c r="C640" t="s">
        <v>2244</v>
      </c>
    </row>
    <row r="641" spans="1:3" x14ac:dyDescent="0.2">
      <c r="A641">
        <v>102</v>
      </c>
      <c r="B641" t="s">
        <v>2245</v>
      </c>
      <c r="C641" t="s">
        <v>2246</v>
      </c>
    </row>
    <row r="642" spans="1:3" x14ac:dyDescent="0.2">
      <c r="A642">
        <v>102</v>
      </c>
      <c r="B642" t="s">
        <v>2247</v>
      </c>
      <c r="C642" t="s">
        <v>2248</v>
      </c>
    </row>
    <row r="643" spans="1:3" x14ac:dyDescent="0.2">
      <c r="A643">
        <v>102</v>
      </c>
      <c r="B643" t="s">
        <v>2249</v>
      </c>
      <c r="C643" t="s">
        <v>2250</v>
      </c>
    </row>
    <row r="644" spans="1:3" x14ac:dyDescent="0.2">
      <c r="A644">
        <v>102</v>
      </c>
      <c r="B644" t="s">
        <v>534</v>
      </c>
      <c r="C644" t="s">
        <v>2251</v>
      </c>
    </row>
    <row r="645" spans="1:3" x14ac:dyDescent="0.2">
      <c r="A645">
        <v>102</v>
      </c>
      <c r="B645" t="s">
        <v>2252</v>
      </c>
      <c r="C645" t="s">
        <v>2253</v>
      </c>
    </row>
    <row r="646" spans="1:3" x14ac:dyDescent="0.2">
      <c r="A646">
        <v>102</v>
      </c>
      <c r="B646" t="s">
        <v>299</v>
      </c>
      <c r="C646" t="s">
        <v>2254</v>
      </c>
    </row>
    <row r="647" spans="1:3" x14ac:dyDescent="0.2">
      <c r="A647">
        <v>102</v>
      </c>
      <c r="B647" t="s">
        <v>313</v>
      </c>
      <c r="C647" t="s">
        <v>2255</v>
      </c>
    </row>
    <row r="648" spans="1:3" x14ac:dyDescent="0.2">
      <c r="A648">
        <v>102</v>
      </c>
      <c r="B648" t="s">
        <v>2256</v>
      </c>
      <c r="C648" t="s">
        <v>2257</v>
      </c>
    </row>
    <row r="649" spans="1:3" x14ac:dyDescent="0.2">
      <c r="A649">
        <v>102</v>
      </c>
      <c r="B649" t="s">
        <v>357</v>
      </c>
      <c r="C649" t="s">
        <v>2258</v>
      </c>
    </row>
    <row r="650" spans="1:3" x14ac:dyDescent="0.2">
      <c r="A650">
        <v>102</v>
      </c>
      <c r="B650" t="s">
        <v>316</v>
      </c>
      <c r="C650" t="s">
        <v>2259</v>
      </c>
    </row>
    <row r="651" spans="1:3" x14ac:dyDescent="0.2">
      <c r="A651">
        <v>102</v>
      </c>
      <c r="B651" t="s">
        <v>319</v>
      </c>
      <c r="C651" t="s">
        <v>2260</v>
      </c>
    </row>
    <row r="652" spans="1:3" x14ac:dyDescent="0.2">
      <c r="A652">
        <v>102</v>
      </c>
      <c r="B652" t="s">
        <v>322</v>
      </c>
      <c r="C652" t="s">
        <v>2261</v>
      </c>
    </row>
    <row r="653" spans="1:3" x14ac:dyDescent="0.2">
      <c r="A653">
        <v>102</v>
      </c>
      <c r="B653" t="s">
        <v>325</v>
      </c>
      <c r="C653" t="s">
        <v>2262</v>
      </c>
    </row>
    <row r="654" spans="1:3" x14ac:dyDescent="0.2">
      <c r="A654">
        <v>102</v>
      </c>
      <c r="B654" t="s">
        <v>2263</v>
      </c>
      <c r="C654" t="s">
        <v>2264</v>
      </c>
    </row>
    <row r="655" spans="1:3" x14ac:dyDescent="0.2">
      <c r="A655">
        <v>102</v>
      </c>
      <c r="B655" t="s">
        <v>346</v>
      </c>
      <c r="C655" t="s">
        <v>2265</v>
      </c>
    </row>
    <row r="656" spans="1:3" x14ac:dyDescent="0.2">
      <c r="A656">
        <v>102</v>
      </c>
      <c r="B656" t="s">
        <v>349</v>
      </c>
      <c r="C656" t="s">
        <v>2266</v>
      </c>
    </row>
    <row r="657" spans="1:3" x14ac:dyDescent="0.2">
      <c r="A657">
        <v>102</v>
      </c>
      <c r="B657" t="s">
        <v>352</v>
      </c>
      <c r="C657" t="s">
        <v>2267</v>
      </c>
    </row>
    <row r="658" spans="1:3" x14ac:dyDescent="0.2">
      <c r="A658">
        <v>102</v>
      </c>
      <c r="B658" t="s">
        <v>340</v>
      </c>
      <c r="C658" t="s">
        <v>2268</v>
      </c>
    </row>
    <row r="659" spans="1:3" x14ac:dyDescent="0.2">
      <c r="A659">
        <v>102</v>
      </c>
      <c r="B659" t="s">
        <v>343</v>
      </c>
      <c r="C659" t="s">
        <v>2269</v>
      </c>
    </row>
    <row r="660" spans="1:3" x14ac:dyDescent="0.2">
      <c r="A660">
        <v>102</v>
      </c>
      <c r="B660" t="s">
        <v>334</v>
      </c>
      <c r="C660" t="s">
        <v>2270</v>
      </c>
    </row>
    <row r="661" spans="1:3" x14ac:dyDescent="0.2">
      <c r="A661">
        <v>102</v>
      </c>
      <c r="B661" t="s">
        <v>337</v>
      </c>
      <c r="C661" t="s">
        <v>2271</v>
      </c>
    </row>
    <row r="662" spans="1:3" x14ac:dyDescent="0.2">
      <c r="A662">
        <v>102</v>
      </c>
      <c r="B662" t="s">
        <v>2272</v>
      </c>
      <c r="C662" t="s">
        <v>2273</v>
      </c>
    </row>
    <row r="663" spans="1:3" x14ac:dyDescent="0.2">
      <c r="A663">
        <v>102</v>
      </c>
      <c r="B663" t="s">
        <v>2274</v>
      </c>
      <c r="C663" t="s">
        <v>2275</v>
      </c>
    </row>
    <row r="664" spans="1:3" x14ac:dyDescent="0.2">
      <c r="A664">
        <v>102</v>
      </c>
      <c r="B664" t="s">
        <v>2276</v>
      </c>
      <c r="C664" t="s">
        <v>2277</v>
      </c>
    </row>
    <row r="665" spans="1:3" x14ac:dyDescent="0.2">
      <c r="A665">
        <v>102</v>
      </c>
      <c r="B665" t="s">
        <v>2278</v>
      </c>
      <c r="C665" t="s">
        <v>2279</v>
      </c>
    </row>
    <row r="666" spans="1:3" x14ac:dyDescent="0.2">
      <c r="A666">
        <v>102</v>
      </c>
      <c r="B666" t="s">
        <v>2280</v>
      </c>
      <c r="C666" t="s">
        <v>2281</v>
      </c>
    </row>
    <row r="667" spans="1:3" x14ac:dyDescent="0.2">
      <c r="A667">
        <v>102</v>
      </c>
      <c r="B667" t="s">
        <v>2282</v>
      </c>
      <c r="C667" t="s">
        <v>2283</v>
      </c>
    </row>
    <row r="668" spans="1:3" x14ac:dyDescent="0.2">
      <c r="A668">
        <v>102</v>
      </c>
      <c r="B668" t="s">
        <v>2284</v>
      </c>
      <c r="C668" t="s">
        <v>2285</v>
      </c>
    </row>
    <row r="669" spans="1:3" x14ac:dyDescent="0.2">
      <c r="A669">
        <v>102</v>
      </c>
      <c r="B669" t="s">
        <v>543</v>
      </c>
      <c r="C669" t="s">
        <v>2286</v>
      </c>
    </row>
    <row r="670" spans="1:3" x14ac:dyDescent="0.2">
      <c r="A670">
        <v>102</v>
      </c>
      <c r="B670" t="s">
        <v>2287</v>
      </c>
      <c r="C670" t="s">
        <v>2288</v>
      </c>
    </row>
    <row r="671" spans="1:3" x14ac:dyDescent="0.2">
      <c r="A671">
        <v>102</v>
      </c>
      <c r="B671" t="s">
        <v>307</v>
      </c>
      <c r="C671" t="s">
        <v>2289</v>
      </c>
    </row>
    <row r="672" spans="1:3" x14ac:dyDescent="0.2">
      <c r="A672">
        <v>102</v>
      </c>
      <c r="B672" t="s">
        <v>2290</v>
      </c>
      <c r="C672" t="s">
        <v>2291</v>
      </c>
    </row>
    <row r="673" spans="1:3" x14ac:dyDescent="0.2">
      <c r="A673">
        <v>102</v>
      </c>
      <c r="B673" t="s">
        <v>555</v>
      </c>
      <c r="C673" t="s">
        <v>2292</v>
      </c>
    </row>
    <row r="674" spans="1:3" x14ac:dyDescent="0.2">
      <c r="A674">
        <v>102</v>
      </c>
      <c r="B674" t="s">
        <v>558</v>
      </c>
      <c r="C674" t="s">
        <v>2293</v>
      </c>
    </row>
    <row r="675" spans="1:3" x14ac:dyDescent="0.2">
      <c r="A675">
        <v>102</v>
      </c>
      <c r="B675" t="s">
        <v>48</v>
      </c>
      <c r="C675" t="s">
        <v>2294</v>
      </c>
    </row>
    <row r="676" spans="1:3" x14ac:dyDescent="0.2">
      <c r="A676">
        <v>102</v>
      </c>
      <c r="B676" t="s">
        <v>53</v>
      </c>
      <c r="C676" t="s">
        <v>2295</v>
      </c>
    </row>
    <row r="677" spans="1:3" x14ac:dyDescent="0.2">
      <c r="A677">
        <v>102</v>
      </c>
      <c r="B677" t="s">
        <v>56</v>
      </c>
      <c r="C677" t="s">
        <v>2296</v>
      </c>
    </row>
    <row r="678" spans="1:3" x14ac:dyDescent="0.2">
      <c r="A678">
        <v>102</v>
      </c>
      <c r="B678" t="s">
        <v>59</v>
      </c>
      <c r="C678" t="s">
        <v>2297</v>
      </c>
    </row>
    <row r="679" spans="1:3" x14ac:dyDescent="0.2">
      <c r="A679">
        <v>102</v>
      </c>
      <c r="B679" t="s">
        <v>62</v>
      </c>
      <c r="C679" t="s">
        <v>2298</v>
      </c>
    </row>
    <row r="680" spans="1:3" x14ac:dyDescent="0.2">
      <c r="A680">
        <v>102</v>
      </c>
      <c r="B680" t="s">
        <v>65</v>
      </c>
      <c r="C680" t="s">
        <v>66</v>
      </c>
    </row>
    <row r="681" spans="1:3" x14ac:dyDescent="0.2">
      <c r="A681">
        <v>102</v>
      </c>
      <c r="B681" t="s">
        <v>68</v>
      </c>
      <c r="C681" t="s">
        <v>2299</v>
      </c>
    </row>
    <row r="682" spans="1:3" x14ac:dyDescent="0.2">
      <c r="A682">
        <v>102</v>
      </c>
      <c r="B682" t="s">
        <v>561</v>
      </c>
      <c r="C682" t="s">
        <v>2300</v>
      </c>
    </row>
    <row r="683" spans="1:3" x14ac:dyDescent="0.2">
      <c r="A683">
        <v>102</v>
      </c>
      <c r="B683" t="s">
        <v>564</v>
      </c>
      <c r="C683" t="s">
        <v>2301</v>
      </c>
    </row>
    <row r="684" spans="1:3" x14ac:dyDescent="0.2">
      <c r="A684">
        <v>102</v>
      </c>
      <c r="B684" t="s">
        <v>2302</v>
      </c>
      <c r="C684" t="s">
        <v>2303</v>
      </c>
    </row>
    <row r="685" spans="1:3" x14ac:dyDescent="0.2">
      <c r="A685">
        <v>102</v>
      </c>
      <c r="B685" t="s">
        <v>2304</v>
      </c>
      <c r="C685" t="s">
        <v>2305</v>
      </c>
    </row>
    <row r="686" spans="1:3" x14ac:dyDescent="0.2">
      <c r="A686">
        <v>102</v>
      </c>
      <c r="B686" t="s">
        <v>2306</v>
      </c>
      <c r="C686" t="s">
        <v>2307</v>
      </c>
    </row>
    <row r="687" spans="1:3" x14ac:dyDescent="0.2">
      <c r="A687">
        <v>102</v>
      </c>
      <c r="B687" t="s">
        <v>2308</v>
      </c>
      <c r="C687" t="s">
        <v>2309</v>
      </c>
    </row>
    <row r="688" spans="1:3" x14ac:dyDescent="0.2">
      <c r="A688">
        <v>102</v>
      </c>
      <c r="B688" t="s">
        <v>874</v>
      </c>
      <c r="C688" t="s">
        <v>2310</v>
      </c>
    </row>
    <row r="689" spans="1:3" x14ac:dyDescent="0.2">
      <c r="A689">
        <v>102</v>
      </c>
      <c r="B689" t="s">
        <v>877</v>
      </c>
      <c r="C689" t="s">
        <v>2311</v>
      </c>
    </row>
    <row r="690" spans="1:3" x14ac:dyDescent="0.2">
      <c r="A690">
        <v>102</v>
      </c>
      <c r="B690" t="s">
        <v>880</v>
      </c>
      <c r="C690" t="s">
        <v>2312</v>
      </c>
    </row>
    <row r="691" spans="1:3" x14ac:dyDescent="0.2">
      <c r="A691">
        <v>102</v>
      </c>
      <c r="B691" t="s">
        <v>883</v>
      </c>
      <c r="C691" t="s">
        <v>2313</v>
      </c>
    </row>
    <row r="692" spans="1:3" x14ac:dyDescent="0.2">
      <c r="A692">
        <v>102</v>
      </c>
      <c r="B692" t="s">
        <v>886</v>
      </c>
      <c r="C692" t="s">
        <v>2314</v>
      </c>
    </row>
    <row r="693" spans="1:3" x14ac:dyDescent="0.2">
      <c r="A693">
        <v>102</v>
      </c>
      <c r="B693" t="s">
        <v>889</v>
      </c>
      <c r="C693" t="s">
        <v>2315</v>
      </c>
    </row>
    <row r="694" spans="1:3" x14ac:dyDescent="0.2">
      <c r="A694">
        <v>102</v>
      </c>
      <c r="B694" t="s">
        <v>899</v>
      </c>
      <c r="C694" t="s">
        <v>1957</v>
      </c>
    </row>
    <row r="695" spans="1:3" x14ac:dyDescent="0.2">
      <c r="A695">
        <v>102</v>
      </c>
      <c r="B695" t="s">
        <v>902</v>
      </c>
      <c r="C695" t="s">
        <v>2316</v>
      </c>
    </row>
    <row r="696" spans="1:3" x14ac:dyDescent="0.2">
      <c r="A696">
        <v>102</v>
      </c>
      <c r="B696" t="s">
        <v>896</v>
      </c>
      <c r="C696" t="s">
        <v>2317</v>
      </c>
    </row>
    <row r="697" spans="1:3" x14ac:dyDescent="0.2">
      <c r="A697">
        <v>102</v>
      </c>
      <c r="B697" t="s">
        <v>893</v>
      </c>
      <c r="C697" t="s">
        <v>2318</v>
      </c>
    </row>
    <row r="698" spans="1:3" x14ac:dyDescent="0.2">
      <c r="A698">
        <v>102</v>
      </c>
      <c r="B698" t="s">
        <v>865</v>
      </c>
      <c r="C698" t="s">
        <v>2319</v>
      </c>
    </row>
    <row r="699" spans="1:3" x14ac:dyDescent="0.2">
      <c r="A699">
        <v>102</v>
      </c>
      <c r="B699" t="s">
        <v>868</v>
      </c>
      <c r="C699" t="s">
        <v>2320</v>
      </c>
    </row>
    <row r="700" spans="1:3" x14ac:dyDescent="0.2">
      <c r="A700">
        <v>102</v>
      </c>
      <c r="B700" t="s">
        <v>862</v>
      </c>
      <c r="C700" t="s">
        <v>2321</v>
      </c>
    </row>
    <row r="701" spans="1:3" x14ac:dyDescent="0.2">
      <c r="A701">
        <v>102</v>
      </c>
      <c r="B701" t="s">
        <v>2322</v>
      </c>
      <c r="C701" t="s">
        <v>2323</v>
      </c>
    </row>
    <row r="702" spans="1:3" x14ac:dyDescent="0.2">
      <c r="A702">
        <v>102</v>
      </c>
      <c r="B702" t="s">
        <v>2324</v>
      </c>
      <c r="C702" t="s">
        <v>2325</v>
      </c>
    </row>
    <row r="703" spans="1:3" x14ac:dyDescent="0.2">
      <c r="A703">
        <v>102</v>
      </c>
      <c r="B703" t="s">
        <v>2326</v>
      </c>
      <c r="C703" t="s">
        <v>2327</v>
      </c>
    </row>
    <row r="704" spans="1:3" x14ac:dyDescent="0.2">
      <c r="A704">
        <v>102</v>
      </c>
      <c r="B704" t="s">
        <v>2328</v>
      </c>
      <c r="C704" t="s">
        <v>2329</v>
      </c>
    </row>
    <row r="705" spans="1:3" x14ac:dyDescent="0.2">
      <c r="A705">
        <v>102</v>
      </c>
      <c r="B705" t="s">
        <v>2330</v>
      </c>
      <c r="C705" t="s">
        <v>2331</v>
      </c>
    </row>
    <row r="706" spans="1:3" x14ac:dyDescent="0.2">
      <c r="A706">
        <v>102</v>
      </c>
      <c r="B706" t="s">
        <v>2332</v>
      </c>
      <c r="C706" t="s">
        <v>2333</v>
      </c>
    </row>
    <row r="707" spans="1:3" x14ac:dyDescent="0.2">
      <c r="A707">
        <v>102</v>
      </c>
      <c r="B707" t="s">
        <v>2334</v>
      </c>
      <c r="C707" t="s">
        <v>2335</v>
      </c>
    </row>
    <row r="708" spans="1:3" x14ac:dyDescent="0.2">
      <c r="A708">
        <v>102</v>
      </c>
      <c r="B708" t="s">
        <v>570</v>
      </c>
      <c r="C708" t="s">
        <v>2336</v>
      </c>
    </row>
    <row r="709" spans="1:3" x14ac:dyDescent="0.2">
      <c r="A709">
        <v>102</v>
      </c>
      <c r="B709" t="s">
        <v>573</v>
      </c>
      <c r="C709" t="s">
        <v>2337</v>
      </c>
    </row>
    <row r="710" spans="1:3" x14ac:dyDescent="0.2">
      <c r="A710">
        <v>102</v>
      </c>
      <c r="B710" t="s">
        <v>576</v>
      </c>
      <c r="C710" t="s">
        <v>2338</v>
      </c>
    </row>
    <row r="711" spans="1:3" x14ac:dyDescent="0.2">
      <c r="A711">
        <v>102</v>
      </c>
      <c r="B711" t="s">
        <v>579</v>
      </c>
      <c r="C711" t="s">
        <v>2339</v>
      </c>
    </row>
    <row r="712" spans="1:3" x14ac:dyDescent="0.2">
      <c r="A712">
        <v>102</v>
      </c>
      <c r="B712" t="s">
        <v>582</v>
      </c>
      <c r="C712" t="s">
        <v>2340</v>
      </c>
    </row>
    <row r="713" spans="1:3" x14ac:dyDescent="0.2">
      <c r="A713">
        <v>102</v>
      </c>
      <c r="B713" t="s">
        <v>585</v>
      </c>
      <c r="C713" t="s">
        <v>2341</v>
      </c>
    </row>
    <row r="714" spans="1:3" x14ac:dyDescent="0.2">
      <c r="A714">
        <v>102</v>
      </c>
      <c r="B714" t="s">
        <v>588</v>
      </c>
      <c r="C714" t="s">
        <v>2342</v>
      </c>
    </row>
    <row r="715" spans="1:3" x14ac:dyDescent="0.2">
      <c r="A715">
        <v>102</v>
      </c>
      <c r="B715" t="s">
        <v>2343</v>
      </c>
      <c r="C715" t="s">
        <v>2344</v>
      </c>
    </row>
    <row r="716" spans="1:3" x14ac:dyDescent="0.2">
      <c r="A716">
        <v>102</v>
      </c>
      <c r="B716" t="s">
        <v>71</v>
      </c>
      <c r="C716" t="s">
        <v>2345</v>
      </c>
    </row>
    <row r="717" spans="1:3" x14ac:dyDescent="0.2">
      <c r="A717">
        <v>102</v>
      </c>
      <c r="B717" t="s">
        <v>74</v>
      </c>
      <c r="C717" t="s">
        <v>2346</v>
      </c>
    </row>
    <row r="718" spans="1:3" x14ac:dyDescent="0.2">
      <c r="A718">
        <v>102</v>
      </c>
      <c r="B718" t="s">
        <v>77</v>
      </c>
      <c r="C718" t="s">
        <v>2347</v>
      </c>
    </row>
    <row r="719" spans="1:3" x14ac:dyDescent="0.2">
      <c r="A719">
        <v>102</v>
      </c>
      <c r="B719" t="s">
        <v>80</v>
      </c>
      <c r="C719" t="s">
        <v>2348</v>
      </c>
    </row>
    <row r="720" spans="1:3" x14ac:dyDescent="0.2">
      <c r="A720">
        <v>102</v>
      </c>
      <c r="B720" t="s">
        <v>726</v>
      </c>
      <c r="C720" t="s">
        <v>2349</v>
      </c>
    </row>
    <row r="721" spans="1:3" x14ac:dyDescent="0.2">
      <c r="A721">
        <v>102</v>
      </c>
      <c r="B721" t="s">
        <v>567</v>
      </c>
      <c r="C721" t="s">
        <v>2350</v>
      </c>
    </row>
    <row r="722" spans="1:3" x14ac:dyDescent="0.2">
      <c r="A722">
        <v>102</v>
      </c>
      <c r="B722" t="s">
        <v>905</v>
      </c>
      <c r="C722" t="s">
        <v>2351</v>
      </c>
    </row>
    <row r="723" spans="1:3" x14ac:dyDescent="0.2">
      <c r="A723">
        <v>102</v>
      </c>
      <c r="B723" t="s">
        <v>908</v>
      </c>
      <c r="C723" t="s">
        <v>2352</v>
      </c>
    </row>
    <row r="724" spans="1:3" x14ac:dyDescent="0.2">
      <c r="A724">
        <v>102</v>
      </c>
      <c r="B724" t="s">
        <v>911</v>
      </c>
      <c r="C724" t="s">
        <v>2353</v>
      </c>
    </row>
    <row r="725" spans="1:3" x14ac:dyDescent="0.2">
      <c r="A725">
        <v>102</v>
      </c>
      <c r="B725" t="s">
        <v>689</v>
      </c>
      <c r="C725" t="s">
        <v>2354</v>
      </c>
    </row>
    <row r="726" spans="1:3" x14ac:dyDescent="0.2">
      <c r="A726">
        <v>102</v>
      </c>
      <c r="B726" t="s">
        <v>684</v>
      </c>
      <c r="C726" t="s">
        <v>2355</v>
      </c>
    </row>
    <row r="727" spans="1:3" x14ac:dyDescent="0.2">
      <c r="A727">
        <v>102</v>
      </c>
      <c r="B727" t="s">
        <v>848</v>
      </c>
      <c r="C727" t="s">
        <v>2356</v>
      </c>
    </row>
    <row r="728" spans="1:3" x14ac:dyDescent="0.2">
      <c r="A728">
        <v>102</v>
      </c>
      <c r="B728" t="s">
        <v>845</v>
      </c>
      <c r="C728" t="s">
        <v>2357</v>
      </c>
    </row>
    <row r="729" spans="1:3" x14ac:dyDescent="0.2">
      <c r="A729">
        <v>102</v>
      </c>
      <c r="B729" t="s">
        <v>842</v>
      </c>
      <c r="C729" t="s">
        <v>2358</v>
      </c>
    </row>
    <row r="730" spans="1:3" x14ac:dyDescent="0.2">
      <c r="A730">
        <v>102</v>
      </c>
      <c r="B730" t="s">
        <v>854</v>
      </c>
      <c r="C730" t="s">
        <v>2359</v>
      </c>
    </row>
    <row r="731" spans="1:3" x14ac:dyDescent="0.2">
      <c r="A731">
        <v>102</v>
      </c>
      <c r="B731" t="s">
        <v>839</v>
      </c>
      <c r="C731" t="s">
        <v>2360</v>
      </c>
    </row>
    <row r="732" spans="1:3" x14ac:dyDescent="0.2">
      <c r="A732">
        <v>102</v>
      </c>
      <c r="B732" t="s">
        <v>857</v>
      </c>
      <c r="C732" t="s">
        <v>2361</v>
      </c>
    </row>
    <row r="733" spans="1:3" x14ac:dyDescent="0.2">
      <c r="A733">
        <v>102</v>
      </c>
      <c r="B733" t="s">
        <v>836</v>
      </c>
      <c r="C733" t="s">
        <v>2362</v>
      </c>
    </row>
    <row r="734" spans="1:3" x14ac:dyDescent="0.2">
      <c r="A734">
        <v>102</v>
      </c>
      <c r="B734" t="s">
        <v>851</v>
      </c>
      <c r="C734" t="s">
        <v>2363</v>
      </c>
    </row>
    <row r="735" spans="1:3" x14ac:dyDescent="0.2">
      <c r="A735">
        <v>102</v>
      </c>
      <c r="B735" t="s">
        <v>365</v>
      </c>
      <c r="C735" t="s">
        <v>2364</v>
      </c>
    </row>
    <row r="736" spans="1:3" x14ac:dyDescent="0.2">
      <c r="A736">
        <v>102</v>
      </c>
      <c r="B736" t="s">
        <v>368</v>
      </c>
      <c r="C736" t="s">
        <v>2365</v>
      </c>
    </row>
    <row r="737" spans="1:3" x14ac:dyDescent="0.2">
      <c r="A737">
        <v>102</v>
      </c>
      <c r="B737" t="s">
        <v>2366</v>
      </c>
      <c r="C737" t="s">
        <v>2367</v>
      </c>
    </row>
    <row r="738" spans="1:3" x14ac:dyDescent="0.2">
      <c r="A738">
        <v>102</v>
      </c>
      <c r="B738" t="s">
        <v>2368</v>
      </c>
      <c r="C738" t="s">
        <v>2369</v>
      </c>
    </row>
    <row r="739" spans="1:3" x14ac:dyDescent="0.2">
      <c r="A739">
        <v>102</v>
      </c>
      <c r="B739" t="s">
        <v>2370</v>
      </c>
      <c r="C739" t="s">
        <v>2371</v>
      </c>
    </row>
    <row r="740" spans="1:3" x14ac:dyDescent="0.2">
      <c r="A740">
        <v>102</v>
      </c>
      <c r="B740" t="s">
        <v>2372</v>
      </c>
      <c r="C740" t="s">
        <v>2373</v>
      </c>
    </row>
    <row r="741" spans="1:3" x14ac:dyDescent="0.2">
      <c r="A741">
        <v>102</v>
      </c>
      <c r="B741" t="s">
        <v>362</v>
      </c>
      <c r="C741" t="s">
        <v>363</v>
      </c>
    </row>
    <row r="742" spans="1:3" x14ac:dyDescent="0.2">
      <c r="A742">
        <v>102</v>
      </c>
      <c r="B742" t="s">
        <v>302</v>
      </c>
      <c r="C742" t="s">
        <v>2374</v>
      </c>
    </row>
    <row r="743" spans="1:3" x14ac:dyDescent="0.2">
      <c r="A743">
        <v>102</v>
      </c>
      <c r="B743" t="s">
        <v>2375</v>
      </c>
      <c r="C743" t="s">
        <v>2376</v>
      </c>
    </row>
    <row r="744" spans="1:3" x14ac:dyDescent="0.2">
      <c r="A744">
        <v>102</v>
      </c>
      <c r="B744" t="s">
        <v>2377</v>
      </c>
      <c r="C744" t="s">
        <v>2378</v>
      </c>
    </row>
    <row r="745" spans="1:3" x14ac:dyDescent="0.2">
      <c r="A745">
        <v>102</v>
      </c>
      <c r="B745" t="s">
        <v>2379</v>
      </c>
      <c r="C745" t="s">
        <v>2380</v>
      </c>
    </row>
    <row r="746" spans="1:3" x14ac:dyDescent="0.2">
      <c r="A746">
        <v>102</v>
      </c>
      <c r="B746" t="s">
        <v>2381</v>
      </c>
      <c r="C746" t="s">
        <v>2382</v>
      </c>
    </row>
    <row r="747" spans="1:3" x14ac:dyDescent="0.2">
      <c r="A747">
        <v>102</v>
      </c>
      <c r="B747" t="s">
        <v>2383</v>
      </c>
      <c r="C747" t="s">
        <v>2384</v>
      </c>
    </row>
    <row r="748" spans="1:3" x14ac:dyDescent="0.2">
      <c r="A748">
        <v>102</v>
      </c>
      <c r="B748" t="s">
        <v>2385</v>
      </c>
      <c r="C748" t="s">
        <v>2386</v>
      </c>
    </row>
    <row r="749" spans="1:3" x14ac:dyDescent="0.2">
      <c r="A749">
        <v>102</v>
      </c>
      <c r="B749" t="s">
        <v>2387</v>
      </c>
      <c r="C749" t="s">
        <v>2388</v>
      </c>
    </row>
    <row r="750" spans="1:3" x14ac:dyDescent="0.2">
      <c r="A750">
        <v>102</v>
      </c>
      <c r="B750" t="s">
        <v>2389</v>
      </c>
      <c r="C750" t="s">
        <v>2390</v>
      </c>
    </row>
    <row r="751" spans="1:3" x14ac:dyDescent="0.2">
      <c r="A751">
        <v>102</v>
      </c>
      <c r="B751" t="s">
        <v>2391</v>
      </c>
      <c r="C751" t="s">
        <v>2392</v>
      </c>
    </row>
    <row r="752" spans="1:3" x14ac:dyDescent="0.2">
      <c r="A752">
        <v>102</v>
      </c>
      <c r="B752" t="s">
        <v>2393</v>
      </c>
      <c r="C752" t="s">
        <v>2394</v>
      </c>
    </row>
    <row r="753" spans="1:3" x14ac:dyDescent="0.2">
      <c r="A753">
        <v>102</v>
      </c>
      <c r="B753" t="s">
        <v>2395</v>
      </c>
      <c r="C753" t="s">
        <v>2396</v>
      </c>
    </row>
    <row r="754" spans="1:3" x14ac:dyDescent="0.2">
      <c r="A754">
        <v>102</v>
      </c>
      <c r="B754" t="s">
        <v>2397</v>
      </c>
      <c r="C754" t="s">
        <v>2398</v>
      </c>
    </row>
    <row r="755" spans="1:3" x14ac:dyDescent="0.2">
      <c r="A755">
        <v>102</v>
      </c>
      <c r="B755" t="s">
        <v>2399</v>
      </c>
      <c r="C755" t="s">
        <v>2400</v>
      </c>
    </row>
    <row r="756" spans="1:3" x14ac:dyDescent="0.2">
      <c r="A756">
        <v>102</v>
      </c>
      <c r="B756" t="s">
        <v>2401</v>
      </c>
      <c r="C756" t="s">
        <v>2402</v>
      </c>
    </row>
    <row r="757" spans="1:3" x14ac:dyDescent="0.2">
      <c r="A757">
        <v>102</v>
      </c>
      <c r="B757" t="s">
        <v>2403</v>
      </c>
      <c r="C757" t="s">
        <v>2404</v>
      </c>
    </row>
    <row r="758" spans="1:3" x14ac:dyDescent="0.2">
      <c r="A758">
        <v>102</v>
      </c>
      <c r="B758" t="s">
        <v>2405</v>
      </c>
      <c r="C758" t="s">
        <v>2406</v>
      </c>
    </row>
    <row r="759" spans="1:3" x14ac:dyDescent="0.2">
      <c r="A759">
        <v>102</v>
      </c>
      <c r="B759" t="s">
        <v>2407</v>
      </c>
      <c r="C759" t="s">
        <v>2408</v>
      </c>
    </row>
    <row r="760" spans="1:3" x14ac:dyDescent="0.2">
      <c r="A760">
        <v>102</v>
      </c>
      <c r="B760" t="s">
        <v>2409</v>
      </c>
      <c r="C760" t="s">
        <v>2410</v>
      </c>
    </row>
    <row r="761" spans="1:3" x14ac:dyDescent="0.2">
      <c r="A761">
        <v>102</v>
      </c>
      <c r="B761" t="s">
        <v>2411</v>
      </c>
      <c r="C761" t="s">
        <v>2412</v>
      </c>
    </row>
    <row r="762" spans="1:3" x14ac:dyDescent="0.2">
      <c r="A762">
        <v>102</v>
      </c>
      <c r="B762" t="s">
        <v>2413</v>
      </c>
      <c r="C762" t="s">
        <v>2414</v>
      </c>
    </row>
    <row r="763" spans="1:3" x14ac:dyDescent="0.2">
      <c r="A763">
        <v>102</v>
      </c>
      <c r="B763" t="s">
        <v>2415</v>
      </c>
      <c r="C763" t="s">
        <v>2416</v>
      </c>
    </row>
    <row r="764" spans="1:3" x14ac:dyDescent="0.2">
      <c r="A764">
        <v>102</v>
      </c>
      <c r="B764" t="s">
        <v>2417</v>
      </c>
      <c r="C764" t="s">
        <v>2418</v>
      </c>
    </row>
    <row r="765" spans="1:3" x14ac:dyDescent="0.2">
      <c r="A765">
        <v>102</v>
      </c>
      <c r="B765" t="s">
        <v>2419</v>
      </c>
      <c r="C765" t="s">
        <v>2420</v>
      </c>
    </row>
    <row r="766" spans="1:3" x14ac:dyDescent="0.2">
      <c r="A766">
        <v>102</v>
      </c>
      <c r="B766" t="s">
        <v>2421</v>
      </c>
      <c r="C766" t="s">
        <v>2422</v>
      </c>
    </row>
    <row r="767" spans="1:3" x14ac:dyDescent="0.2">
      <c r="A767">
        <v>102</v>
      </c>
      <c r="B767" t="s">
        <v>2423</v>
      </c>
      <c r="C767" t="s">
        <v>2424</v>
      </c>
    </row>
    <row r="768" spans="1:3" x14ac:dyDescent="0.2">
      <c r="A768">
        <v>102</v>
      </c>
      <c r="B768" t="s">
        <v>2425</v>
      </c>
      <c r="C768" t="s">
        <v>2426</v>
      </c>
    </row>
    <row r="769" spans="1:3" x14ac:dyDescent="0.2">
      <c r="A769">
        <v>102</v>
      </c>
      <c r="B769" t="s">
        <v>2427</v>
      </c>
      <c r="C769" t="s">
        <v>2428</v>
      </c>
    </row>
    <row r="770" spans="1:3" x14ac:dyDescent="0.2">
      <c r="A770">
        <v>102</v>
      </c>
      <c r="B770" t="s">
        <v>2429</v>
      </c>
      <c r="C770" t="s">
        <v>2430</v>
      </c>
    </row>
    <row r="771" spans="1:3" x14ac:dyDescent="0.2">
      <c r="A771">
        <v>102</v>
      </c>
      <c r="B771" t="s">
        <v>2431</v>
      </c>
      <c r="C771" t="s">
        <v>2432</v>
      </c>
    </row>
    <row r="772" spans="1:3" x14ac:dyDescent="0.2">
      <c r="A772">
        <v>102</v>
      </c>
      <c r="B772" t="s">
        <v>2433</v>
      </c>
      <c r="C772" t="s">
        <v>2434</v>
      </c>
    </row>
    <row r="773" spans="1:3" x14ac:dyDescent="0.2">
      <c r="A773">
        <v>102</v>
      </c>
      <c r="B773" t="s">
        <v>2435</v>
      </c>
      <c r="C773" t="s">
        <v>2436</v>
      </c>
    </row>
    <row r="774" spans="1:3" x14ac:dyDescent="0.2">
      <c r="A774">
        <v>102</v>
      </c>
      <c r="B774" t="s">
        <v>2437</v>
      </c>
      <c r="C774" t="s">
        <v>2438</v>
      </c>
    </row>
    <row r="775" spans="1:3" x14ac:dyDescent="0.2">
      <c r="A775">
        <v>102</v>
      </c>
      <c r="B775" t="s">
        <v>2439</v>
      </c>
      <c r="C775" t="s">
        <v>2440</v>
      </c>
    </row>
    <row r="776" spans="1:3" x14ac:dyDescent="0.2">
      <c r="A776">
        <v>102</v>
      </c>
      <c r="B776" t="s">
        <v>2441</v>
      </c>
      <c r="C776" t="s">
        <v>2442</v>
      </c>
    </row>
    <row r="777" spans="1:3" x14ac:dyDescent="0.2">
      <c r="A777">
        <v>102</v>
      </c>
      <c r="B777" t="s">
        <v>2443</v>
      </c>
      <c r="C777" t="s">
        <v>2444</v>
      </c>
    </row>
    <row r="778" spans="1:3" x14ac:dyDescent="0.2">
      <c r="A778">
        <v>102</v>
      </c>
      <c r="B778" t="s">
        <v>2445</v>
      </c>
      <c r="C778" t="s">
        <v>2446</v>
      </c>
    </row>
    <row r="779" spans="1:3" x14ac:dyDescent="0.2">
      <c r="A779">
        <v>102</v>
      </c>
      <c r="B779" t="s">
        <v>2447</v>
      </c>
      <c r="C779" t="s">
        <v>2448</v>
      </c>
    </row>
    <row r="780" spans="1:3" x14ac:dyDescent="0.2">
      <c r="A780">
        <v>102</v>
      </c>
      <c r="B780" t="s">
        <v>2449</v>
      </c>
      <c r="C780" t="s">
        <v>2450</v>
      </c>
    </row>
    <row r="781" spans="1:3" x14ac:dyDescent="0.2">
      <c r="A781">
        <v>102</v>
      </c>
      <c r="B781" t="s">
        <v>2451</v>
      </c>
      <c r="C781" t="s">
        <v>2452</v>
      </c>
    </row>
    <row r="782" spans="1:3" x14ac:dyDescent="0.2">
      <c r="A782">
        <v>102</v>
      </c>
      <c r="B782" t="s">
        <v>2453</v>
      </c>
      <c r="C782" t="s">
        <v>2454</v>
      </c>
    </row>
    <row r="783" spans="1:3" x14ac:dyDescent="0.2">
      <c r="A783">
        <v>102</v>
      </c>
      <c r="B783" t="s">
        <v>2455</v>
      </c>
      <c r="C783" t="s">
        <v>2456</v>
      </c>
    </row>
    <row r="784" spans="1:3" x14ac:dyDescent="0.2">
      <c r="A784">
        <v>102</v>
      </c>
      <c r="B784" t="s">
        <v>2457</v>
      </c>
      <c r="C784" t="s">
        <v>2458</v>
      </c>
    </row>
    <row r="785" spans="1:3" x14ac:dyDescent="0.2">
      <c r="A785">
        <v>102</v>
      </c>
      <c r="B785" t="s">
        <v>2459</v>
      </c>
      <c r="C785" t="s">
        <v>2460</v>
      </c>
    </row>
    <row r="786" spans="1:3" x14ac:dyDescent="0.2">
      <c r="A786">
        <v>102</v>
      </c>
      <c r="B786" t="s">
        <v>2461</v>
      </c>
      <c r="C786" t="s">
        <v>2462</v>
      </c>
    </row>
    <row r="787" spans="1:3" x14ac:dyDescent="0.2">
      <c r="A787">
        <v>102</v>
      </c>
      <c r="B787" t="s">
        <v>2463</v>
      </c>
      <c r="C787" t="s">
        <v>2464</v>
      </c>
    </row>
    <row r="788" spans="1:3" x14ac:dyDescent="0.2">
      <c r="A788">
        <v>102</v>
      </c>
      <c r="B788" t="s">
        <v>2465</v>
      </c>
      <c r="C788" t="s">
        <v>2466</v>
      </c>
    </row>
    <row r="789" spans="1:3" x14ac:dyDescent="0.2">
      <c r="A789">
        <v>102</v>
      </c>
      <c r="B789" t="s">
        <v>2467</v>
      </c>
      <c r="C789" t="s">
        <v>2468</v>
      </c>
    </row>
    <row r="790" spans="1:3" x14ac:dyDescent="0.2">
      <c r="A790">
        <v>102</v>
      </c>
      <c r="B790" t="s">
        <v>2469</v>
      </c>
      <c r="C790" t="s">
        <v>2470</v>
      </c>
    </row>
    <row r="791" spans="1:3" x14ac:dyDescent="0.2">
      <c r="A791">
        <v>102</v>
      </c>
      <c r="B791" t="s">
        <v>2471</v>
      </c>
      <c r="C791" t="s">
        <v>2472</v>
      </c>
    </row>
    <row r="792" spans="1:3" x14ac:dyDescent="0.2">
      <c r="A792">
        <v>102</v>
      </c>
      <c r="B792" t="s">
        <v>2473</v>
      </c>
      <c r="C792" t="s">
        <v>2474</v>
      </c>
    </row>
    <row r="793" spans="1:3" x14ac:dyDescent="0.2">
      <c r="A793">
        <v>102</v>
      </c>
      <c r="B793" t="s">
        <v>2475</v>
      </c>
      <c r="C793" t="s">
        <v>2476</v>
      </c>
    </row>
    <row r="794" spans="1:3" x14ac:dyDescent="0.2">
      <c r="A794">
        <v>102</v>
      </c>
      <c r="B794" t="s">
        <v>2477</v>
      </c>
      <c r="C794" t="s">
        <v>2478</v>
      </c>
    </row>
    <row r="795" spans="1:3" x14ac:dyDescent="0.2">
      <c r="A795">
        <v>102</v>
      </c>
      <c r="B795" t="s">
        <v>2479</v>
      </c>
      <c r="C795" t="s">
        <v>2480</v>
      </c>
    </row>
    <row r="796" spans="1:3" x14ac:dyDescent="0.2">
      <c r="A796">
        <v>102</v>
      </c>
      <c r="B796" t="s">
        <v>2481</v>
      </c>
      <c r="C796" t="s">
        <v>2482</v>
      </c>
    </row>
    <row r="797" spans="1:3" x14ac:dyDescent="0.2">
      <c r="A797">
        <v>102</v>
      </c>
      <c r="B797" t="s">
        <v>2483</v>
      </c>
      <c r="C797" t="s">
        <v>2484</v>
      </c>
    </row>
    <row r="798" spans="1:3" x14ac:dyDescent="0.2">
      <c r="A798">
        <v>102</v>
      </c>
      <c r="B798" t="s">
        <v>2485</v>
      </c>
      <c r="C798" t="s">
        <v>2486</v>
      </c>
    </row>
    <row r="799" spans="1:3" x14ac:dyDescent="0.2">
      <c r="A799">
        <v>102</v>
      </c>
      <c r="B799" t="s">
        <v>2487</v>
      </c>
      <c r="C799" t="s">
        <v>2488</v>
      </c>
    </row>
    <row r="800" spans="1:3" x14ac:dyDescent="0.2">
      <c r="A800">
        <v>102</v>
      </c>
      <c r="B800" t="s">
        <v>2489</v>
      </c>
      <c r="C800" t="s">
        <v>2490</v>
      </c>
    </row>
    <row r="801" spans="1:3" x14ac:dyDescent="0.2">
      <c r="A801">
        <v>102</v>
      </c>
      <c r="B801" t="s">
        <v>2491</v>
      </c>
      <c r="C801" t="s">
        <v>2492</v>
      </c>
    </row>
    <row r="802" spans="1:3" x14ac:dyDescent="0.2">
      <c r="A802">
        <v>102</v>
      </c>
      <c r="B802" t="s">
        <v>2493</v>
      </c>
      <c r="C802" t="s">
        <v>2494</v>
      </c>
    </row>
    <row r="803" spans="1:3" x14ac:dyDescent="0.2">
      <c r="A803">
        <v>102</v>
      </c>
      <c r="B803" t="s">
        <v>2495</v>
      </c>
      <c r="C803" t="s">
        <v>2496</v>
      </c>
    </row>
    <row r="804" spans="1:3" x14ac:dyDescent="0.2">
      <c r="A804">
        <v>102</v>
      </c>
      <c r="B804" t="s">
        <v>2497</v>
      </c>
      <c r="C804" t="s">
        <v>2498</v>
      </c>
    </row>
    <row r="805" spans="1:3" x14ac:dyDescent="0.2">
      <c r="A805">
        <v>102</v>
      </c>
      <c r="B805" t="s">
        <v>2499</v>
      </c>
      <c r="C805" t="s">
        <v>2500</v>
      </c>
    </row>
    <row r="806" spans="1:3" x14ac:dyDescent="0.2">
      <c r="A806">
        <v>102</v>
      </c>
      <c r="B806" t="s">
        <v>2501</v>
      </c>
      <c r="C806" t="s">
        <v>2502</v>
      </c>
    </row>
    <row r="807" spans="1:3" x14ac:dyDescent="0.2">
      <c r="A807">
        <v>102</v>
      </c>
      <c r="B807" t="s">
        <v>2503</v>
      </c>
      <c r="C807" t="s">
        <v>2504</v>
      </c>
    </row>
    <row r="808" spans="1:3" x14ac:dyDescent="0.2">
      <c r="A808">
        <v>102</v>
      </c>
      <c r="B808" t="s">
        <v>2505</v>
      </c>
      <c r="C808" t="s">
        <v>2506</v>
      </c>
    </row>
    <row r="809" spans="1:3" x14ac:dyDescent="0.2">
      <c r="A809">
        <v>102</v>
      </c>
      <c r="B809" t="s">
        <v>2507</v>
      </c>
      <c r="C809" t="s">
        <v>2508</v>
      </c>
    </row>
    <row r="810" spans="1:3" x14ac:dyDescent="0.2">
      <c r="A810">
        <v>102</v>
      </c>
      <c r="B810" t="s">
        <v>2509</v>
      </c>
      <c r="C810" t="s">
        <v>2510</v>
      </c>
    </row>
    <row r="811" spans="1:3" x14ac:dyDescent="0.2">
      <c r="A811">
        <v>102</v>
      </c>
      <c r="B811" t="s">
        <v>2511</v>
      </c>
      <c r="C811" t="s">
        <v>2512</v>
      </c>
    </row>
    <row r="812" spans="1:3" x14ac:dyDescent="0.2">
      <c r="A812">
        <v>102</v>
      </c>
      <c r="B812" t="s">
        <v>2513</v>
      </c>
      <c r="C812" t="s">
        <v>2514</v>
      </c>
    </row>
    <row r="813" spans="1:3" x14ac:dyDescent="0.2">
      <c r="A813">
        <v>102</v>
      </c>
      <c r="B813" t="s">
        <v>2515</v>
      </c>
      <c r="C813" t="s">
        <v>2516</v>
      </c>
    </row>
    <row r="814" spans="1:3" x14ac:dyDescent="0.2">
      <c r="A814">
        <v>102</v>
      </c>
      <c r="B814" t="s">
        <v>2517</v>
      </c>
      <c r="C814" t="s">
        <v>2518</v>
      </c>
    </row>
    <row r="815" spans="1:3" x14ac:dyDescent="0.2">
      <c r="A815">
        <v>102</v>
      </c>
      <c r="B815" t="s">
        <v>2519</v>
      </c>
      <c r="C815" t="s">
        <v>2520</v>
      </c>
    </row>
    <row r="816" spans="1:3" x14ac:dyDescent="0.2">
      <c r="A816">
        <v>102</v>
      </c>
      <c r="B816" t="s">
        <v>2521</v>
      </c>
      <c r="C816" t="s">
        <v>2522</v>
      </c>
    </row>
    <row r="817" spans="1:3" x14ac:dyDescent="0.2">
      <c r="A817">
        <v>102</v>
      </c>
      <c r="B817" t="s">
        <v>2523</v>
      </c>
      <c r="C817" t="s">
        <v>2524</v>
      </c>
    </row>
    <row r="818" spans="1:3" x14ac:dyDescent="0.2">
      <c r="A818">
        <v>102</v>
      </c>
      <c r="B818" t="s">
        <v>2525</v>
      </c>
      <c r="C818" t="s">
        <v>2526</v>
      </c>
    </row>
    <row r="819" spans="1:3" x14ac:dyDescent="0.2">
      <c r="A819">
        <v>102</v>
      </c>
      <c r="B819" t="s">
        <v>2527</v>
      </c>
      <c r="C819" t="s">
        <v>2528</v>
      </c>
    </row>
    <row r="820" spans="1:3" x14ac:dyDescent="0.2">
      <c r="A820">
        <v>102</v>
      </c>
      <c r="B820" t="s">
        <v>2529</v>
      </c>
      <c r="C820" t="s">
        <v>2530</v>
      </c>
    </row>
    <row r="821" spans="1:3" x14ac:dyDescent="0.2">
      <c r="A821">
        <v>102</v>
      </c>
      <c r="B821" t="s">
        <v>2531</v>
      </c>
      <c r="C821" t="s">
        <v>2532</v>
      </c>
    </row>
    <row r="822" spans="1:3" x14ac:dyDescent="0.2">
      <c r="A822">
        <v>102</v>
      </c>
      <c r="B822" t="s">
        <v>2533</v>
      </c>
      <c r="C822" t="s">
        <v>2534</v>
      </c>
    </row>
    <row r="823" spans="1:3" x14ac:dyDescent="0.2">
      <c r="A823">
        <v>102</v>
      </c>
      <c r="B823" t="s">
        <v>2535</v>
      </c>
      <c r="C823" t="s">
        <v>2536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00000"/>
  </sheetPr>
  <dimension ref="A1:K612"/>
  <sheetViews>
    <sheetView workbookViewId="0">
      <selection activeCell="K438" sqref="K438"/>
    </sheetView>
  </sheetViews>
  <sheetFormatPr baseColWidth="10" defaultRowHeight="12.75" x14ac:dyDescent="0.2"/>
  <cols>
    <col min="1" max="1" width="9.5703125" bestFit="1" customWidth="1"/>
    <col min="2" max="2" width="8.85546875" bestFit="1" customWidth="1"/>
    <col min="3" max="3" width="9.85546875" bestFit="1" customWidth="1"/>
    <col min="4" max="4" width="10.85546875" bestFit="1" customWidth="1"/>
    <col min="5" max="5" width="7.5703125" bestFit="1" customWidth="1"/>
    <col min="6" max="6" width="11.7109375" bestFit="1" customWidth="1"/>
    <col min="7" max="7" width="18.28515625" bestFit="1" customWidth="1"/>
    <col min="8" max="8" width="15.7109375" bestFit="1" customWidth="1"/>
    <col min="9" max="9" width="8" style="4" bestFit="1" customWidth="1"/>
    <col min="10" max="10" width="9.5703125" bestFit="1" customWidth="1"/>
    <col min="11" max="11" width="11" bestFit="1" customWidth="1"/>
  </cols>
  <sheetData>
    <row r="1" spans="1:11" x14ac:dyDescent="0.2">
      <c r="A1" t="s">
        <v>18</v>
      </c>
      <c r="B1" t="s">
        <v>2537</v>
      </c>
      <c r="C1" t="s">
        <v>2538</v>
      </c>
      <c r="D1" t="s">
        <v>2539</v>
      </c>
      <c r="E1" t="s">
        <v>2540</v>
      </c>
      <c r="F1" t="s">
        <v>20</v>
      </c>
      <c r="G1" t="s">
        <v>2541</v>
      </c>
      <c r="H1" t="s">
        <v>2542</v>
      </c>
      <c r="I1" s="4" t="s">
        <v>2545</v>
      </c>
      <c r="J1" t="s">
        <v>2563</v>
      </c>
      <c r="K1" t="s">
        <v>4512</v>
      </c>
    </row>
    <row r="2" spans="1:11" hidden="1" x14ac:dyDescent="0.2">
      <c r="A2">
        <v>102</v>
      </c>
      <c r="B2">
        <v>5</v>
      </c>
      <c r="C2">
        <v>40387</v>
      </c>
      <c r="D2">
        <v>674804</v>
      </c>
      <c r="E2">
        <v>45427</v>
      </c>
      <c r="F2" t="s">
        <v>775</v>
      </c>
      <c r="G2" s="3">
        <v>43098</v>
      </c>
      <c r="H2" s="3">
        <v>43103</v>
      </c>
      <c r="I2" s="4">
        <v>65.2</v>
      </c>
      <c r="J2" t="str">
        <f>INDEX(Bd_VENTILATIONS!$G:$G,MATCH(Bd_MÉLANGES!$E:$E,Bd_VENTILATIONS!$D:$D,0))</f>
        <v>A003M07</v>
      </c>
      <c r="K2" s="4">
        <f>SUMIF('Bd_CONSO MP'!$F:$F,Tab_Mélanges[[#This Row],[PIECENO]],'Bd_CONSO MP'!$I:$I)</f>
        <v>65.009999999999991</v>
      </c>
    </row>
    <row r="3" spans="1:11" hidden="1" x14ac:dyDescent="0.2">
      <c r="A3">
        <v>102</v>
      </c>
      <c r="B3">
        <v>5</v>
      </c>
      <c r="C3">
        <v>40393</v>
      </c>
      <c r="D3">
        <v>674847</v>
      </c>
      <c r="E3">
        <v>45422</v>
      </c>
      <c r="F3" t="s">
        <v>967</v>
      </c>
      <c r="G3" s="3">
        <v>43103</v>
      </c>
      <c r="H3" s="3">
        <v>43103</v>
      </c>
      <c r="I3" s="4">
        <v>417.6</v>
      </c>
      <c r="J3" t="str">
        <f>INDEX(Bd_VENTILATIONS!$G:$G,MATCH(Bd_MÉLANGES!$E:$E,Bd_VENTILATIONS!$D:$D,0))</f>
        <v>A003M03</v>
      </c>
      <c r="K3" s="4">
        <f>SUMIF('Bd_CONSO MP'!$F:$F,Tab_Mélanges[[#This Row],[PIECENO]],'Bd_CONSO MP'!$I:$I)</f>
        <v>415.01000000000005</v>
      </c>
    </row>
    <row r="4" spans="1:11" hidden="1" x14ac:dyDescent="0.2">
      <c r="A4">
        <v>102</v>
      </c>
      <c r="B4">
        <v>5</v>
      </c>
      <c r="C4">
        <v>40395</v>
      </c>
      <c r="D4">
        <v>674860</v>
      </c>
      <c r="E4">
        <v>45423</v>
      </c>
      <c r="F4" t="s">
        <v>967</v>
      </c>
      <c r="G4" s="3">
        <v>43098</v>
      </c>
      <c r="H4" s="3">
        <v>43103</v>
      </c>
      <c r="I4" s="4">
        <v>261.2</v>
      </c>
      <c r="J4" t="str">
        <f>INDEX(Bd_VENTILATIONS!$G:$G,MATCH(Bd_MÉLANGES!$E:$E,Bd_VENTILATIONS!$D:$D,0))</f>
        <v>A003M04</v>
      </c>
      <c r="K4" s="4">
        <f>SUMIF('Bd_CONSO MP'!$F:$F,Tab_Mélanges[[#This Row],[PIECENO]],'Bd_CONSO MP'!$I:$I)</f>
        <v>260</v>
      </c>
    </row>
    <row r="5" spans="1:11" hidden="1" x14ac:dyDescent="0.2">
      <c r="A5">
        <v>102</v>
      </c>
      <c r="B5">
        <v>5</v>
      </c>
      <c r="C5">
        <v>40399</v>
      </c>
      <c r="D5">
        <v>674895</v>
      </c>
      <c r="E5">
        <v>45430</v>
      </c>
      <c r="F5" t="s">
        <v>1145</v>
      </c>
      <c r="G5" s="3">
        <v>43103</v>
      </c>
      <c r="H5" s="3">
        <v>43103</v>
      </c>
      <c r="I5" s="4">
        <v>588.20000000000005</v>
      </c>
      <c r="J5" t="str">
        <f>INDEX(Bd_VENTILATIONS!$G:$G,MATCH(Bd_MÉLANGES!$E:$E,Bd_VENTILATIONS!$D:$D,0))</f>
        <v>A003M08</v>
      </c>
      <c r="K5" s="4">
        <f>SUMIF('Bd_CONSO MP'!$F:$F,Tab_Mélanges[[#This Row],[PIECENO]],'Bd_CONSO MP'!$I:$I)</f>
        <v>584</v>
      </c>
    </row>
    <row r="6" spans="1:11" hidden="1" x14ac:dyDescent="0.2">
      <c r="A6">
        <v>102</v>
      </c>
      <c r="B6">
        <v>5</v>
      </c>
      <c r="C6">
        <v>40401</v>
      </c>
      <c r="D6">
        <v>674912</v>
      </c>
      <c r="E6">
        <v>45433</v>
      </c>
      <c r="F6" t="s">
        <v>1165</v>
      </c>
      <c r="G6" s="3">
        <v>43103</v>
      </c>
      <c r="H6" s="3">
        <v>43103</v>
      </c>
      <c r="I6" s="4">
        <v>583.79999999999995</v>
      </c>
      <c r="J6" t="str">
        <f>INDEX(Bd_VENTILATIONS!$G:$G,MATCH(Bd_MÉLANGES!$E:$E,Bd_VENTILATIONS!$D:$D,0))</f>
        <v>A003M11</v>
      </c>
      <c r="K6" s="4">
        <f>SUMIF('Bd_CONSO MP'!$F:$F,Tab_Mélanges[[#This Row],[PIECENO]],'Bd_CONSO MP'!$I:$I)</f>
        <v>584</v>
      </c>
    </row>
    <row r="7" spans="1:11" hidden="1" x14ac:dyDescent="0.2">
      <c r="A7">
        <v>102</v>
      </c>
      <c r="B7">
        <v>5</v>
      </c>
      <c r="C7">
        <v>40405</v>
      </c>
      <c r="D7">
        <v>674954</v>
      </c>
      <c r="E7">
        <v>45432</v>
      </c>
      <c r="F7" t="s">
        <v>1155</v>
      </c>
      <c r="G7" s="3">
        <v>43103</v>
      </c>
      <c r="H7" s="3">
        <v>43103</v>
      </c>
      <c r="I7" s="4">
        <v>689.8</v>
      </c>
      <c r="J7" t="str">
        <f>INDEX(Bd_VENTILATIONS!$G:$G,MATCH(Bd_MÉLANGES!$E:$E,Bd_VENTILATIONS!$D:$D,0))</f>
        <v>A003M10</v>
      </c>
      <c r="K7" s="4">
        <f>SUMIF('Bd_CONSO MP'!$F:$F,Tab_Mélanges[[#This Row],[PIECENO]],'Bd_CONSO MP'!$I:$I)</f>
        <v>681.0200000000001</v>
      </c>
    </row>
    <row r="8" spans="1:11" hidden="1" x14ac:dyDescent="0.2">
      <c r="A8">
        <v>102</v>
      </c>
      <c r="B8">
        <v>5</v>
      </c>
      <c r="C8">
        <v>40407</v>
      </c>
      <c r="D8">
        <v>674975</v>
      </c>
      <c r="E8">
        <v>45431</v>
      </c>
      <c r="F8" t="s">
        <v>1155</v>
      </c>
      <c r="G8" s="3">
        <v>43103</v>
      </c>
      <c r="H8" s="3">
        <v>43103</v>
      </c>
      <c r="I8" s="4">
        <v>680.8</v>
      </c>
      <c r="J8" t="str">
        <f>INDEX(Bd_VENTILATIONS!$G:$G,MATCH(Bd_MÉLANGES!$E:$E,Bd_VENTILATIONS!$D:$D,0))</f>
        <v>A003M09</v>
      </c>
      <c r="K8" s="4">
        <f>SUMIF('Bd_CONSO MP'!$F:$F,Tab_Mélanges[[#This Row],[PIECENO]],'Bd_CONSO MP'!$I:$I)</f>
        <v>681.01</v>
      </c>
    </row>
    <row r="9" spans="1:11" hidden="1" x14ac:dyDescent="0.2">
      <c r="A9">
        <v>102</v>
      </c>
      <c r="B9">
        <v>5</v>
      </c>
      <c r="C9">
        <v>40434</v>
      </c>
      <c r="D9">
        <v>675219</v>
      </c>
      <c r="E9">
        <v>45420</v>
      </c>
      <c r="F9" t="s">
        <v>239</v>
      </c>
      <c r="G9" s="3">
        <v>43082</v>
      </c>
      <c r="H9" s="3">
        <v>43103</v>
      </c>
      <c r="I9" s="4">
        <v>135.6</v>
      </c>
      <c r="J9" t="str">
        <f>INDEX(Bd_VENTILATIONS!$G:$G,MATCH(Bd_MÉLANGES!$E:$E,Bd_VENTILATIONS!$D:$D,0))</f>
        <v>A003M02</v>
      </c>
      <c r="K9" s="4">
        <f>SUMIF('Bd_CONSO MP'!$F:$F,Tab_Mélanges[[#This Row],[PIECENO]],'Bd_CONSO MP'!$I:$I)</f>
        <v>0</v>
      </c>
    </row>
    <row r="10" spans="1:11" hidden="1" x14ac:dyDescent="0.2">
      <c r="A10">
        <v>102</v>
      </c>
      <c r="B10">
        <v>5</v>
      </c>
      <c r="C10">
        <v>40490</v>
      </c>
      <c r="D10">
        <v>675904</v>
      </c>
      <c r="E10">
        <v>45424</v>
      </c>
      <c r="F10" t="s">
        <v>964</v>
      </c>
      <c r="G10" s="3">
        <v>43103</v>
      </c>
      <c r="H10" s="3">
        <v>43103</v>
      </c>
      <c r="I10" s="4">
        <v>517</v>
      </c>
      <c r="J10" t="str">
        <f>INDEX(Bd_VENTILATIONS!$G:$G,MATCH(Bd_MÉLANGES!$E:$E,Bd_VENTILATIONS!$D:$D,0))</f>
        <v>A003M05</v>
      </c>
      <c r="K10" s="4">
        <f>SUMIF('Bd_CONSO MP'!$F:$F,Tab_Mélanges[[#This Row],[PIECENO]],'Bd_CONSO MP'!$I:$I)</f>
        <v>519</v>
      </c>
    </row>
    <row r="11" spans="1:11" hidden="1" x14ac:dyDescent="0.2">
      <c r="A11">
        <v>102</v>
      </c>
      <c r="B11">
        <v>5</v>
      </c>
      <c r="C11">
        <v>40492</v>
      </c>
      <c r="D11">
        <v>675920</v>
      </c>
      <c r="E11">
        <v>45426</v>
      </c>
      <c r="F11" t="s">
        <v>964</v>
      </c>
      <c r="G11" s="3">
        <v>43103</v>
      </c>
      <c r="H11" s="3">
        <v>43103</v>
      </c>
      <c r="I11" s="4">
        <v>421.2</v>
      </c>
      <c r="J11" t="str">
        <f>INDEX(Bd_VENTILATIONS!$G:$G,MATCH(Bd_MÉLANGES!$E:$E,Bd_VENTILATIONS!$D:$D,0))</f>
        <v>A003M06</v>
      </c>
      <c r="K11" s="4">
        <f>SUMIF('Bd_CONSO MP'!$F:$F,Tab_Mélanges[[#This Row],[PIECENO]],'Bd_CONSO MP'!$I:$I)</f>
        <v>415</v>
      </c>
    </row>
    <row r="12" spans="1:11" hidden="1" x14ac:dyDescent="0.2">
      <c r="A12">
        <v>102</v>
      </c>
      <c r="B12">
        <v>5</v>
      </c>
      <c r="C12">
        <v>40409</v>
      </c>
      <c r="D12">
        <v>674996</v>
      </c>
      <c r="E12">
        <v>45458</v>
      </c>
      <c r="F12" t="s">
        <v>143</v>
      </c>
      <c r="G12" s="3">
        <v>43104</v>
      </c>
      <c r="H12" s="3">
        <v>43104</v>
      </c>
      <c r="I12" s="4">
        <v>324</v>
      </c>
      <c r="J12" t="str">
        <f>INDEX(Bd_VENTILATIONS!$G:$G,MATCH(Bd_MÉLANGES!$E:$E,Bd_VENTILATIONS!$D:$D,0))</f>
        <v>A004M07</v>
      </c>
      <c r="K12" s="4">
        <f>SUMIF('Bd_CONSO MP'!$F:$F,Tab_Mélanges[[#This Row],[PIECENO]],'Bd_CONSO MP'!$I:$I)</f>
        <v>324</v>
      </c>
    </row>
    <row r="13" spans="1:11" hidden="1" x14ac:dyDescent="0.2">
      <c r="A13">
        <v>102</v>
      </c>
      <c r="B13">
        <v>5</v>
      </c>
      <c r="C13">
        <v>40411</v>
      </c>
      <c r="D13">
        <v>675016</v>
      </c>
      <c r="E13">
        <v>45440</v>
      </c>
      <c r="F13" t="s">
        <v>908</v>
      </c>
      <c r="G13" s="3">
        <v>43103</v>
      </c>
      <c r="H13" s="3">
        <v>43104</v>
      </c>
      <c r="I13" s="4">
        <v>632.79999999999995</v>
      </c>
      <c r="J13" t="str">
        <f>INDEX(Bd_VENTILATIONS!$G:$G,MATCH(Bd_MÉLANGES!$E:$E,Bd_VENTILATIONS!$D:$D,0))</f>
        <v>A004M01</v>
      </c>
      <c r="K13" s="4">
        <f>SUMIF('Bd_CONSO MP'!$F:$F,Tab_Mélanges[[#This Row],[PIECENO]],'Bd_CONSO MP'!$I:$I)</f>
        <v>625.79999999999995</v>
      </c>
    </row>
    <row r="14" spans="1:11" hidden="1" x14ac:dyDescent="0.2">
      <c r="A14">
        <v>102</v>
      </c>
      <c r="B14">
        <v>5</v>
      </c>
      <c r="C14">
        <v>40413</v>
      </c>
      <c r="D14">
        <v>675030</v>
      </c>
      <c r="E14">
        <v>45444</v>
      </c>
      <c r="F14" t="s">
        <v>769</v>
      </c>
      <c r="G14" s="3">
        <v>43103</v>
      </c>
      <c r="H14" s="3">
        <v>43104</v>
      </c>
      <c r="I14" s="4">
        <v>411.6</v>
      </c>
      <c r="J14" t="str">
        <f>INDEX(Bd_VENTILATIONS!$G:$G,MATCH(Bd_MÉLANGES!$E:$E,Bd_VENTILATIONS!$D:$D,0))</f>
        <v>A004M02</v>
      </c>
      <c r="K14" s="4">
        <f>SUMIF('Bd_CONSO MP'!$F:$F,Tab_Mélanges[[#This Row],[PIECENO]],'Bd_CONSO MP'!$I:$I)</f>
        <v>407</v>
      </c>
    </row>
    <row r="15" spans="1:11" hidden="1" x14ac:dyDescent="0.2">
      <c r="A15">
        <v>102</v>
      </c>
      <c r="B15">
        <v>5</v>
      </c>
      <c r="C15">
        <v>40415</v>
      </c>
      <c r="D15">
        <v>675043</v>
      </c>
      <c r="E15">
        <v>45448</v>
      </c>
      <c r="F15" t="s">
        <v>930</v>
      </c>
      <c r="G15" s="3">
        <v>43104</v>
      </c>
      <c r="H15" s="3">
        <v>43104</v>
      </c>
      <c r="I15" s="4">
        <v>324.8</v>
      </c>
      <c r="J15" t="str">
        <f>INDEX(Bd_VENTILATIONS!$G:$G,MATCH(Bd_MÉLANGES!$E:$E,Bd_VENTILATIONS!$D:$D,0))</f>
        <v>A004M03</v>
      </c>
      <c r="K15" s="4">
        <f>SUMIF('Bd_CONSO MP'!$F:$F,Tab_Mélanges[[#This Row],[PIECENO]],'Bd_CONSO MP'!$I:$I)</f>
        <v>324</v>
      </c>
    </row>
    <row r="16" spans="1:11" hidden="1" x14ac:dyDescent="0.2">
      <c r="A16">
        <v>102</v>
      </c>
      <c r="B16">
        <v>5</v>
      </c>
      <c r="C16">
        <v>40417</v>
      </c>
      <c r="D16">
        <v>675057</v>
      </c>
      <c r="E16">
        <v>45449</v>
      </c>
      <c r="F16" t="s">
        <v>786</v>
      </c>
      <c r="G16" s="3">
        <v>43104</v>
      </c>
      <c r="H16" s="3">
        <v>43104</v>
      </c>
      <c r="I16" s="4">
        <v>324.60000000000002</v>
      </c>
      <c r="J16" t="str">
        <f>INDEX(Bd_VENTILATIONS!$G:$G,MATCH(Bd_MÉLANGES!$E:$E,Bd_VENTILATIONS!$D:$D,0))</f>
        <v>A004M04</v>
      </c>
      <c r="K16" s="4">
        <f>SUMIF('Bd_CONSO MP'!$F:$F,Tab_Mélanges[[#This Row],[PIECENO]],'Bd_CONSO MP'!$I:$I)</f>
        <v>324</v>
      </c>
    </row>
    <row r="17" spans="1:11" hidden="1" x14ac:dyDescent="0.2">
      <c r="A17">
        <v>102</v>
      </c>
      <c r="B17">
        <v>5</v>
      </c>
      <c r="C17">
        <v>40462</v>
      </c>
      <c r="D17">
        <v>675541</v>
      </c>
      <c r="E17">
        <v>45453</v>
      </c>
      <c r="F17" t="s">
        <v>94</v>
      </c>
      <c r="G17" s="3">
        <v>43103</v>
      </c>
      <c r="H17" s="3">
        <v>43104</v>
      </c>
      <c r="I17" s="4">
        <v>300.39999999999998</v>
      </c>
      <c r="J17" t="str">
        <f>INDEX(Bd_VENTILATIONS!$G:$G,MATCH(Bd_MÉLANGES!$E:$E,Bd_VENTILATIONS!$D:$D,0))</f>
        <v>A004M06</v>
      </c>
      <c r="K17" s="4">
        <f>SUMIF('Bd_CONSO MP'!$F:$F,Tab_Mélanges[[#This Row],[PIECENO]],'Bd_CONSO MP'!$I:$I)</f>
        <v>299.99999999999994</v>
      </c>
    </row>
    <row r="18" spans="1:11" hidden="1" x14ac:dyDescent="0.2">
      <c r="A18">
        <v>102</v>
      </c>
      <c r="B18">
        <v>5</v>
      </c>
      <c r="C18">
        <v>40495</v>
      </c>
      <c r="D18">
        <v>675996</v>
      </c>
      <c r="E18">
        <v>45481</v>
      </c>
      <c r="F18" t="s">
        <v>552</v>
      </c>
      <c r="G18" s="3">
        <v>43103</v>
      </c>
      <c r="H18" s="3">
        <v>43105</v>
      </c>
      <c r="I18" s="4">
        <v>359.2</v>
      </c>
      <c r="J18" t="str">
        <f>INDEX(Bd_VENTILATIONS!$G:$G,MATCH(Bd_MÉLANGES!$E:$E,Bd_VENTILATIONS!$D:$D,0))</f>
        <v>A008M01</v>
      </c>
      <c r="K18" s="4">
        <f>SUMIF('Bd_CONSO MP'!$F:$F,Tab_Mélanges[[#This Row],[PIECENO]],'Bd_CONSO MP'!$I:$I)</f>
        <v>356.99999999999994</v>
      </c>
    </row>
    <row r="19" spans="1:11" hidden="1" x14ac:dyDescent="0.2">
      <c r="A19">
        <v>102</v>
      </c>
      <c r="B19">
        <v>5</v>
      </c>
      <c r="C19">
        <v>40419</v>
      </c>
      <c r="D19">
        <v>675069</v>
      </c>
      <c r="E19">
        <v>45463</v>
      </c>
      <c r="F19" t="s">
        <v>507</v>
      </c>
      <c r="G19" s="3">
        <v>43104</v>
      </c>
      <c r="H19" s="3">
        <v>43108</v>
      </c>
      <c r="I19" s="4">
        <v>107.4</v>
      </c>
      <c r="J19" t="str">
        <f>INDEX(Bd_VENTILATIONS!$G:$G,MATCH(Bd_MÉLANGES!$E:$E,Bd_VENTILATIONS!$D:$D,0))</f>
        <v>A005M04</v>
      </c>
      <c r="K19" s="4">
        <f>SUMIF('Bd_CONSO MP'!$F:$F,Tab_Mélanges[[#This Row],[PIECENO]],'Bd_CONSO MP'!$I:$I)</f>
        <v>107.99999999999999</v>
      </c>
    </row>
    <row r="20" spans="1:11" hidden="1" x14ac:dyDescent="0.2">
      <c r="A20">
        <v>102</v>
      </c>
      <c r="B20">
        <v>5</v>
      </c>
      <c r="C20">
        <v>40427</v>
      </c>
      <c r="D20">
        <v>675149</v>
      </c>
      <c r="E20">
        <v>45491</v>
      </c>
      <c r="F20" t="s">
        <v>501</v>
      </c>
      <c r="G20" s="3">
        <v>43108</v>
      </c>
      <c r="H20" s="3">
        <v>43108</v>
      </c>
      <c r="I20" s="4">
        <v>323.60000000000002</v>
      </c>
      <c r="J20" t="str">
        <f>INDEX(Bd_VENTILATIONS!$G:$G,MATCH(Bd_MÉLANGES!$E:$E,Bd_VENTILATIONS!$D:$D,0))</f>
        <v>A008M05</v>
      </c>
      <c r="K20" s="4">
        <f>SUMIF('Bd_CONSO MP'!$F:$F,Tab_Mélanges[[#This Row],[PIECENO]],'Bd_CONSO MP'!$I:$I)</f>
        <v>324.00000000000006</v>
      </c>
    </row>
    <row r="21" spans="1:11" hidden="1" x14ac:dyDescent="0.2">
      <c r="A21">
        <v>102</v>
      </c>
      <c r="B21">
        <v>5</v>
      </c>
      <c r="C21">
        <v>40438</v>
      </c>
      <c r="D21">
        <v>675251</v>
      </c>
      <c r="E21">
        <v>45471</v>
      </c>
      <c r="F21" t="s">
        <v>48</v>
      </c>
      <c r="G21" s="3">
        <v>43105</v>
      </c>
      <c r="H21" s="3">
        <v>43108</v>
      </c>
      <c r="I21" s="4">
        <v>696.6</v>
      </c>
      <c r="J21" t="str">
        <f>INDEX(Bd_VENTILATIONS!$G:$G,MATCH(Bd_MÉLANGES!$E:$E,Bd_VENTILATIONS!$D:$D,0))</f>
        <v>A005M03</v>
      </c>
      <c r="K21" s="4">
        <f>SUMIF('Bd_CONSO MP'!$F:$F,Tab_Mélanges[[#This Row],[PIECENO]],'Bd_CONSO MP'!$I:$I)</f>
        <v>679.56000000000017</v>
      </c>
    </row>
    <row r="22" spans="1:11" hidden="1" x14ac:dyDescent="0.2">
      <c r="A22">
        <v>102</v>
      </c>
      <c r="B22">
        <v>5</v>
      </c>
      <c r="C22">
        <v>40442</v>
      </c>
      <c r="D22">
        <v>675305</v>
      </c>
      <c r="E22">
        <v>45494</v>
      </c>
      <c r="F22" t="s">
        <v>56</v>
      </c>
      <c r="G22" s="3">
        <v>43108</v>
      </c>
      <c r="H22" s="3">
        <v>43108</v>
      </c>
      <c r="I22" s="4">
        <v>461.2</v>
      </c>
      <c r="J22" t="str">
        <f>INDEX(Bd_VENTILATIONS!$G:$G,MATCH(Bd_MÉLANGES!$E:$E,Bd_VENTILATIONS!$D:$D,0))</f>
        <v>A008M06</v>
      </c>
      <c r="K22" s="4">
        <f>SUMIF('Bd_CONSO MP'!$F:$F,Tab_Mélanges[[#This Row],[PIECENO]],'Bd_CONSO MP'!$I:$I)</f>
        <v>460.80999999999995</v>
      </c>
    </row>
    <row r="23" spans="1:11" hidden="1" x14ac:dyDescent="0.2">
      <c r="A23">
        <v>102</v>
      </c>
      <c r="B23">
        <v>5</v>
      </c>
      <c r="C23">
        <v>40446</v>
      </c>
      <c r="D23">
        <v>675357</v>
      </c>
      <c r="E23">
        <v>45462</v>
      </c>
      <c r="F23" t="s">
        <v>62</v>
      </c>
      <c r="G23" s="3">
        <v>43104</v>
      </c>
      <c r="H23" s="3">
        <v>43108</v>
      </c>
      <c r="I23" s="4">
        <v>162</v>
      </c>
      <c r="J23" t="str">
        <f>INDEX(Bd_VENTILATIONS!$G:$G,MATCH(Bd_MÉLANGES!$E:$E,Bd_VENTILATIONS!$D:$D,0))</f>
        <v>A005M01</v>
      </c>
      <c r="K23" s="4">
        <f>SUMIF('Bd_CONSO MP'!$F:$F,Tab_Mélanges[[#This Row],[PIECENO]],'Bd_CONSO MP'!$I:$I)</f>
        <v>162.01</v>
      </c>
    </row>
    <row r="24" spans="1:11" hidden="1" x14ac:dyDescent="0.2">
      <c r="A24">
        <v>102</v>
      </c>
      <c r="B24">
        <v>5</v>
      </c>
      <c r="C24">
        <v>40448</v>
      </c>
      <c r="D24">
        <v>675377</v>
      </c>
      <c r="E24">
        <v>45492</v>
      </c>
      <c r="F24" t="s">
        <v>65</v>
      </c>
      <c r="G24" s="3">
        <v>43108</v>
      </c>
      <c r="H24" s="3">
        <v>43108</v>
      </c>
      <c r="I24" s="4">
        <v>116.2</v>
      </c>
      <c r="J24" t="str">
        <f>INDEX(Bd_VENTILATIONS!$G:$G,MATCH(Bd_MÉLANGES!$E:$E,Bd_VENTILATIONS!$D:$D,0))</f>
        <v>A008M07</v>
      </c>
      <c r="K24" s="4">
        <f>SUMIF('Bd_CONSO MP'!$F:$F,Tab_Mélanges[[#This Row],[PIECENO]],'Bd_CONSO MP'!$I:$I)</f>
        <v>116.91999999999999</v>
      </c>
    </row>
    <row r="25" spans="1:11" hidden="1" x14ac:dyDescent="0.2">
      <c r="A25">
        <v>102</v>
      </c>
      <c r="B25">
        <v>5</v>
      </c>
      <c r="C25">
        <v>40454</v>
      </c>
      <c r="D25">
        <v>675454</v>
      </c>
      <c r="E25">
        <v>45478</v>
      </c>
      <c r="F25" t="s">
        <v>74</v>
      </c>
      <c r="G25" s="3">
        <v>43105</v>
      </c>
      <c r="H25" s="3">
        <v>43108</v>
      </c>
      <c r="I25" s="4">
        <v>227.8</v>
      </c>
      <c r="J25" t="str">
        <f>INDEX(Bd_VENTILATIONS!$G:$G,MATCH(Bd_MÉLANGES!$E:$E,Bd_VENTILATIONS!$D:$D,0))</f>
        <v>A005M08</v>
      </c>
      <c r="K25" s="4">
        <f>SUMIF('Bd_CONSO MP'!$F:$F,Tab_Mélanges[[#This Row],[PIECENO]],'Bd_CONSO MP'!$I:$I)</f>
        <v>228.58</v>
      </c>
    </row>
    <row r="26" spans="1:11" hidden="1" x14ac:dyDescent="0.2">
      <c r="A26">
        <v>102</v>
      </c>
      <c r="B26">
        <v>5</v>
      </c>
      <c r="C26">
        <v>40456</v>
      </c>
      <c r="D26">
        <v>675482</v>
      </c>
      <c r="E26">
        <v>45472</v>
      </c>
      <c r="F26" t="s">
        <v>77</v>
      </c>
      <c r="G26" s="3">
        <v>43105</v>
      </c>
      <c r="H26" s="3">
        <v>43108</v>
      </c>
      <c r="I26" s="4">
        <v>86.2</v>
      </c>
      <c r="J26" t="str">
        <f>INDEX(Bd_VENTILATIONS!$G:$G,MATCH(Bd_MÉLANGES!$E:$E,Bd_VENTILATIONS!$D:$D,0))</f>
        <v>A005M05</v>
      </c>
      <c r="K26" s="4">
        <f>SUMIF('Bd_CONSO MP'!$F:$F,Tab_Mélanges[[#This Row],[PIECENO]],'Bd_CONSO MP'!$I:$I)</f>
        <v>85.090000000000018</v>
      </c>
    </row>
    <row r="27" spans="1:11" hidden="1" x14ac:dyDescent="0.2">
      <c r="A27">
        <v>102</v>
      </c>
      <c r="B27">
        <v>5</v>
      </c>
      <c r="C27">
        <v>40458</v>
      </c>
      <c r="D27">
        <v>675503</v>
      </c>
      <c r="E27">
        <v>45489</v>
      </c>
      <c r="F27" t="s">
        <v>80</v>
      </c>
      <c r="G27" s="3">
        <v>43108</v>
      </c>
      <c r="H27" s="3">
        <v>43108</v>
      </c>
      <c r="I27" s="4">
        <v>646.6</v>
      </c>
      <c r="J27" t="str">
        <f>INDEX(Bd_VENTILATIONS!$G:$G,MATCH(Bd_MÉLANGES!$E:$E,Bd_VENTILATIONS!$D:$D,0))</f>
        <v>A008M03</v>
      </c>
      <c r="K27" s="4">
        <f>SUMIF('Bd_CONSO MP'!$F:$F,Tab_Mélanges[[#This Row],[PIECENO]],'Bd_CONSO MP'!$I:$I)</f>
        <v>645.97</v>
      </c>
    </row>
    <row r="28" spans="1:11" hidden="1" x14ac:dyDescent="0.2">
      <c r="A28">
        <v>102</v>
      </c>
      <c r="B28">
        <v>5</v>
      </c>
      <c r="C28">
        <v>40464</v>
      </c>
      <c r="D28">
        <v>675558</v>
      </c>
      <c r="E28">
        <v>45451</v>
      </c>
      <c r="F28" t="s">
        <v>424</v>
      </c>
      <c r="G28" s="3">
        <v>43103</v>
      </c>
      <c r="H28" s="3">
        <v>43108</v>
      </c>
      <c r="I28" s="4">
        <v>301.8</v>
      </c>
      <c r="J28" t="str">
        <f>INDEX(Bd_VENTILATIONS!$G:$G,MATCH(Bd_MÉLANGES!$E:$E,Bd_VENTILATIONS!$D:$D,0))</f>
        <v>A004M05</v>
      </c>
      <c r="K28" s="4">
        <f>SUMIF('Bd_CONSO MP'!$F:$F,Tab_Mélanges[[#This Row],[PIECENO]],'Bd_CONSO MP'!$I:$I)</f>
        <v>300.01</v>
      </c>
    </row>
    <row r="29" spans="1:11" hidden="1" x14ac:dyDescent="0.2">
      <c r="A29">
        <v>102</v>
      </c>
      <c r="B29">
        <v>5</v>
      </c>
      <c r="C29">
        <v>40466</v>
      </c>
      <c r="D29">
        <v>675575</v>
      </c>
      <c r="E29">
        <v>45455</v>
      </c>
      <c r="F29" t="s">
        <v>440</v>
      </c>
      <c r="G29" s="3">
        <v>43103</v>
      </c>
      <c r="H29" s="3">
        <v>43108</v>
      </c>
      <c r="I29" s="4">
        <v>300.60000000000002</v>
      </c>
      <c r="J29" t="str">
        <f>INDEX(Bd_VENTILATIONS!$G:$G,MATCH(Bd_MÉLANGES!$E:$E,Bd_VENTILATIONS!$D:$D,0))</f>
        <v>A004M08</v>
      </c>
      <c r="K29" s="4">
        <f>SUMIF('Bd_CONSO MP'!$F:$F,Tab_Mélanges[[#This Row],[PIECENO]],'Bd_CONSO MP'!$I:$I)</f>
        <v>300</v>
      </c>
    </row>
    <row r="30" spans="1:11" hidden="1" x14ac:dyDescent="0.2">
      <c r="A30">
        <v>102</v>
      </c>
      <c r="B30">
        <v>5</v>
      </c>
      <c r="C30">
        <v>40468</v>
      </c>
      <c r="D30">
        <v>675591</v>
      </c>
      <c r="E30">
        <v>45490</v>
      </c>
      <c r="F30" t="s">
        <v>124</v>
      </c>
      <c r="G30" s="3">
        <v>43105</v>
      </c>
      <c r="H30" s="3">
        <v>43108</v>
      </c>
      <c r="I30" s="4">
        <v>149.4</v>
      </c>
      <c r="J30" t="str">
        <f>INDEX(Bd_VENTILATIONS!$G:$G,MATCH(Bd_MÉLANGES!$E:$E,Bd_VENTILATIONS!$D:$D,0))</f>
        <v>A008M04</v>
      </c>
      <c r="K30" s="4">
        <f>SUMIF('Bd_CONSO MP'!$F:$F,Tab_Mélanges[[#This Row],[PIECENO]],'Bd_CONSO MP'!$I:$I)</f>
        <v>150.01000000000002</v>
      </c>
    </row>
    <row r="31" spans="1:11" hidden="1" x14ac:dyDescent="0.2">
      <c r="A31">
        <v>102</v>
      </c>
      <c r="B31">
        <v>5</v>
      </c>
      <c r="C31">
        <v>40470</v>
      </c>
      <c r="D31">
        <v>675610</v>
      </c>
      <c r="E31">
        <v>45475</v>
      </c>
      <c r="F31" t="s">
        <v>377</v>
      </c>
      <c r="G31" s="3">
        <v>43105</v>
      </c>
      <c r="H31" s="3">
        <v>43108</v>
      </c>
      <c r="I31" s="4">
        <v>215.8</v>
      </c>
      <c r="J31" t="str">
        <f>INDEX(Bd_VENTILATIONS!$G:$G,MATCH(Bd_MÉLANGES!$E:$E,Bd_VENTILATIONS!$D:$D,0))</f>
        <v>A005M07</v>
      </c>
      <c r="K31" s="4">
        <f>SUMIF('Bd_CONSO MP'!$F:$F,Tab_Mélanges[[#This Row],[PIECENO]],'Bd_CONSO MP'!$I:$I)</f>
        <v>215.99</v>
      </c>
    </row>
    <row r="32" spans="1:11" hidden="1" x14ac:dyDescent="0.2">
      <c r="A32">
        <v>102</v>
      </c>
      <c r="B32">
        <v>5</v>
      </c>
      <c r="C32">
        <v>40503</v>
      </c>
      <c r="D32">
        <v>676217</v>
      </c>
      <c r="E32">
        <v>45473</v>
      </c>
      <c r="F32" t="s">
        <v>487</v>
      </c>
      <c r="G32" s="3">
        <v>43105</v>
      </c>
      <c r="H32" s="3">
        <v>43108</v>
      </c>
      <c r="I32" s="4">
        <v>324.60000000000002</v>
      </c>
      <c r="J32" t="str">
        <f>INDEX(Bd_VENTILATIONS!$G:$G,MATCH(Bd_MÉLANGES!$E:$E,Bd_VENTILATIONS!$D:$D,0))</f>
        <v>A005M06</v>
      </c>
      <c r="K32" s="4">
        <f>SUMIF('Bd_CONSO MP'!$F:$F,Tab_Mélanges[[#This Row],[PIECENO]],'Bd_CONSO MP'!$I:$I)</f>
        <v>324</v>
      </c>
    </row>
    <row r="33" spans="1:11" hidden="1" x14ac:dyDescent="0.2">
      <c r="A33">
        <v>102</v>
      </c>
      <c r="B33">
        <v>5</v>
      </c>
      <c r="C33">
        <v>40505</v>
      </c>
      <c r="D33">
        <v>676240</v>
      </c>
      <c r="E33">
        <v>45465</v>
      </c>
      <c r="F33" t="s">
        <v>534</v>
      </c>
      <c r="G33" s="3">
        <v>43088</v>
      </c>
      <c r="H33" s="3">
        <v>43108</v>
      </c>
      <c r="I33" s="4">
        <v>267.39999999999998</v>
      </c>
      <c r="J33" t="str">
        <f>INDEX(Bd_VENTILATIONS!$G:$G,MATCH(Bd_MÉLANGES!$E:$E,Bd_VENTILATIONS!$D:$D,0))</f>
        <v>A005M02</v>
      </c>
      <c r="K33" s="4">
        <f>SUMIF('Bd_CONSO MP'!$F:$F,Tab_Mélanges[[#This Row],[PIECENO]],'Bd_CONSO MP'!$I:$I)</f>
        <v>267.83000000000004</v>
      </c>
    </row>
    <row r="34" spans="1:11" hidden="1" x14ac:dyDescent="0.2">
      <c r="A34">
        <v>102</v>
      </c>
      <c r="B34">
        <v>5</v>
      </c>
      <c r="C34">
        <v>40564</v>
      </c>
      <c r="D34">
        <v>678016</v>
      </c>
      <c r="E34">
        <v>45488</v>
      </c>
      <c r="F34" t="s">
        <v>579</v>
      </c>
      <c r="G34" s="3">
        <v>43105</v>
      </c>
      <c r="H34" s="3">
        <v>43108</v>
      </c>
      <c r="I34" s="4">
        <v>69.2</v>
      </c>
      <c r="J34" t="str">
        <f>INDEX(Bd_VENTILATIONS!$G:$G,MATCH(Bd_MÉLANGES!$E:$E,Bd_VENTILATIONS!$D:$D,0))</f>
        <v>A008M02</v>
      </c>
      <c r="K34" s="4">
        <f>SUMIF('Bd_CONSO MP'!$F:$F,Tab_Mélanges[[#This Row],[PIECENO]],'Bd_CONSO MP'!$I:$I)</f>
        <v>59.16</v>
      </c>
    </row>
    <row r="35" spans="1:11" hidden="1" x14ac:dyDescent="0.2">
      <c r="A35">
        <v>102</v>
      </c>
      <c r="B35">
        <v>5</v>
      </c>
      <c r="C35">
        <v>40620</v>
      </c>
      <c r="D35">
        <v>678552</v>
      </c>
      <c r="E35">
        <v>45480</v>
      </c>
      <c r="F35" t="s">
        <v>74</v>
      </c>
      <c r="G35" s="3">
        <v>43105</v>
      </c>
      <c r="H35" s="3">
        <v>43108</v>
      </c>
      <c r="I35" s="4">
        <v>140</v>
      </c>
      <c r="J35" t="str">
        <f>INDEX(Bd_VENTILATIONS!$G:$G,MATCH(Bd_MÉLANGES!$E:$E,Bd_VENTILATIONS!$D:$D,0))</f>
        <v>A005M09</v>
      </c>
      <c r="K35" s="4">
        <f>SUMIF('Bd_CONSO MP'!$F:$F,Tab_Mélanges[[#This Row],[PIECENO]],'Bd_CONSO MP'!$I:$I)</f>
        <v>139.80999999999997</v>
      </c>
    </row>
    <row r="36" spans="1:11" hidden="1" x14ac:dyDescent="0.2">
      <c r="A36">
        <v>102</v>
      </c>
      <c r="B36">
        <v>5</v>
      </c>
      <c r="C36">
        <v>40440</v>
      </c>
      <c r="D36">
        <v>675281</v>
      </c>
      <c r="E36">
        <v>45513</v>
      </c>
      <c r="F36" t="s">
        <v>53</v>
      </c>
      <c r="G36" s="3">
        <v>43109</v>
      </c>
      <c r="H36" s="3">
        <v>43109</v>
      </c>
      <c r="I36" s="4">
        <v>230</v>
      </c>
      <c r="J36" t="str">
        <f>INDEX(Bd_VENTILATIONS!$G:$G,MATCH(Bd_MÉLANGES!$E:$E,Bd_VENTILATIONS!$D:$D,0))</f>
        <v>A009M04</v>
      </c>
      <c r="K36" s="4">
        <f>SUMIF('Bd_CONSO MP'!$F:$F,Tab_Mélanges[[#This Row],[PIECENO]],'Bd_CONSO MP'!$I:$I)</f>
        <v>230.39000000000001</v>
      </c>
    </row>
    <row r="37" spans="1:11" hidden="1" x14ac:dyDescent="0.2">
      <c r="A37">
        <v>102</v>
      </c>
      <c r="B37">
        <v>5</v>
      </c>
      <c r="C37">
        <v>40444</v>
      </c>
      <c r="D37">
        <v>675331</v>
      </c>
      <c r="E37">
        <v>45509</v>
      </c>
      <c r="F37" t="s">
        <v>59</v>
      </c>
      <c r="G37" s="3">
        <v>43109</v>
      </c>
      <c r="H37" s="3">
        <v>43109</v>
      </c>
      <c r="I37" s="4">
        <v>691.1</v>
      </c>
      <c r="J37" t="str">
        <f>INDEX(Bd_VENTILATIONS!$G:$G,MATCH(Bd_MÉLANGES!$E:$E,Bd_VENTILATIONS!$D:$D,0))</f>
        <v>A009M02</v>
      </c>
      <c r="K37" s="4">
        <f>SUMIF('Bd_CONSO MP'!$F:$F,Tab_Mélanges[[#This Row],[PIECENO]],'Bd_CONSO MP'!$I:$I)</f>
        <v>691.19</v>
      </c>
    </row>
    <row r="38" spans="1:11" hidden="1" x14ac:dyDescent="0.2">
      <c r="A38">
        <v>102</v>
      </c>
      <c r="B38">
        <v>5</v>
      </c>
      <c r="C38">
        <v>40452</v>
      </c>
      <c r="D38">
        <v>675424</v>
      </c>
      <c r="E38">
        <v>45497</v>
      </c>
      <c r="F38" t="s">
        <v>71</v>
      </c>
      <c r="G38" s="3">
        <v>43108</v>
      </c>
      <c r="H38" s="3">
        <v>43109</v>
      </c>
      <c r="I38" s="4">
        <v>230.8</v>
      </c>
      <c r="J38" t="str">
        <f>INDEX(Bd_VENTILATIONS!$G:$G,MATCH(Bd_MÉLANGES!$E:$E,Bd_VENTILATIONS!$D:$D,0))</f>
        <v>A009M01</v>
      </c>
      <c r="K38" s="4">
        <f>SUMIF('Bd_CONSO MP'!$F:$F,Tab_Mélanges[[#This Row],[PIECENO]],'Bd_CONSO MP'!$I:$I)</f>
        <v>230.40999999999997</v>
      </c>
    </row>
    <row r="39" spans="1:11" hidden="1" x14ac:dyDescent="0.2">
      <c r="A39">
        <v>102</v>
      </c>
      <c r="B39">
        <v>5</v>
      </c>
      <c r="C39">
        <v>40507</v>
      </c>
      <c r="D39">
        <v>676258</v>
      </c>
      <c r="E39">
        <v>45511</v>
      </c>
      <c r="F39" t="s">
        <v>478</v>
      </c>
      <c r="G39" s="3">
        <v>43105</v>
      </c>
      <c r="H39" s="3">
        <v>43109</v>
      </c>
      <c r="I39" s="4">
        <v>323.8</v>
      </c>
      <c r="J39" t="str">
        <f>INDEX(Bd_VENTILATIONS!$G:$G,MATCH(Bd_MÉLANGES!$E:$E,Bd_VENTILATIONS!$D:$D,0))</f>
        <v>A009M03</v>
      </c>
      <c r="K39" s="4">
        <f>SUMIF('Bd_CONSO MP'!$F:$F,Tab_Mélanges[[#This Row],[PIECENO]],'Bd_CONSO MP'!$I:$I)</f>
        <v>323.98999999999995</v>
      </c>
    </row>
    <row r="40" spans="1:11" hidden="1" x14ac:dyDescent="0.2">
      <c r="A40">
        <v>102</v>
      </c>
      <c r="B40">
        <v>5</v>
      </c>
      <c r="C40">
        <v>40450</v>
      </c>
      <c r="D40">
        <v>675400</v>
      </c>
      <c r="E40">
        <v>45515</v>
      </c>
      <c r="F40" t="s">
        <v>68</v>
      </c>
      <c r="G40" s="3">
        <v>43109</v>
      </c>
      <c r="H40" s="3">
        <v>43110</v>
      </c>
      <c r="I40" s="4">
        <v>230.2</v>
      </c>
      <c r="J40" t="str">
        <f>INDEX(Bd_VENTILATIONS!$G:$G,MATCH(Bd_MÉLANGES!$E:$E,Bd_VENTILATIONS!$D:$D,0))</f>
        <v>A010M01</v>
      </c>
      <c r="K40" s="4">
        <f>SUMIF('Bd_CONSO MP'!$F:$F,Tab_Mélanges[[#This Row],[PIECENO]],'Bd_CONSO MP'!$I:$I)</f>
        <v>230.37</v>
      </c>
    </row>
    <row r="41" spans="1:11" hidden="1" x14ac:dyDescent="0.2">
      <c r="A41">
        <v>102</v>
      </c>
      <c r="B41">
        <v>5</v>
      </c>
      <c r="C41">
        <v>40664</v>
      </c>
      <c r="D41">
        <v>679134</v>
      </c>
      <c r="E41">
        <v>45562</v>
      </c>
      <c r="F41" t="s">
        <v>2370</v>
      </c>
      <c r="G41" s="3">
        <v>43110</v>
      </c>
      <c r="H41" s="3">
        <v>43111</v>
      </c>
      <c r="I41" s="4">
        <v>100</v>
      </c>
      <c r="J41" t="str">
        <f>INDEX(Bd_VENTILATIONS!$G:$G,MATCH(Bd_MÉLANGES!$E:$E,Bd_VENTILATIONS!$D:$D,0))</f>
        <v>A011M07</v>
      </c>
      <c r="K41" s="4">
        <f>SUMIF('Bd_CONSO MP'!$F:$F,Tab_Mélanges[[#This Row],[PIECENO]],'Bd_CONSO MP'!$I:$I)</f>
        <v>100.00000000000001</v>
      </c>
    </row>
    <row r="42" spans="1:11" hidden="1" x14ac:dyDescent="0.2">
      <c r="A42">
        <v>102</v>
      </c>
      <c r="B42">
        <v>5</v>
      </c>
      <c r="C42">
        <v>40665</v>
      </c>
      <c r="D42">
        <v>679144</v>
      </c>
      <c r="E42">
        <v>45563</v>
      </c>
      <c r="F42" t="s">
        <v>2372</v>
      </c>
      <c r="G42" s="3">
        <v>43110</v>
      </c>
      <c r="H42" s="3">
        <v>43111</v>
      </c>
      <c r="I42" s="4">
        <v>100</v>
      </c>
      <c r="J42" t="str">
        <f>INDEX(Bd_VENTILATIONS!$G:$G,MATCH(Bd_MÉLANGES!$E:$E,Bd_VENTILATIONS!$D:$D,0))</f>
        <v>A011M08</v>
      </c>
      <c r="K42" s="4">
        <f>SUMIF('Bd_CONSO MP'!$F:$F,Tab_Mélanges[[#This Row],[PIECENO]],'Bd_CONSO MP'!$I:$I)</f>
        <v>100</v>
      </c>
    </row>
    <row r="43" spans="1:11" hidden="1" x14ac:dyDescent="0.2">
      <c r="A43">
        <v>102</v>
      </c>
      <c r="B43">
        <v>5</v>
      </c>
      <c r="C43">
        <v>40666</v>
      </c>
      <c r="D43">
        <v>679155</v>
      </c>
      <c r="E43">
        <v>45558</v>
      </c>
      <c r="F43" t="s">
        <v>709</v>
      </c>
      <c r="G43" s="3">
        <v>43111</v>
      </c>
      <c r="H43" s="3">
        <v>43111</v>
      </c>
      <c r="I43" s="4">
        <v>426.9</v>
      </c>
      <c r="J43" t="str">
        <f>INDEX(Bd_VENTILATIONS!$G:$G,MATCH(Bd_MÉLANGES!$E:$E,Bd_VENTILATIONS!$D:$D,0))</f>
        <v>A011M05</v>
      </c>
      <c r="K43" s="4">
        <f>SUMIF('Bd_CONSO MP'!$F:$F,Tab_Mélanges[[#This Row],[PIECENO]],'Bd_CONSO MP'!$I:$I)</f>
        <v>423</v>
      </c>
    </row>
    <row r="44" spans="1:11" hidden="1" x14ac:dyDescent="0.2">
      <c r="A44">
        <v>102</v>
      </c>
      <c r="B44">
        <v>5</v>
      </c>
      <c r="C44">
        <v>40667</v>
      </c>
      <c r="D44">
        <v>679158</v>
      </c>
      <c r="E44">
        <v>45557</v>
      </c>
      <c r="F44" t="s">
        <v>709</v>
      </c>
      <c r="G44" s="3">
        <v>43111</v>
      </c>
      <c r="H44" s="3">
        <v>43111</v>
      </c>
      <c r="I44" s="4">
        <v>430.7</v>
      </c>
      <c r="J44" t="str">
        <f>INDEX(Bd_VENTILATIONS!$G:$G,MATCH(Bd_MÉLANGES!$E:$E,Bd_VENTILATIONS!$D:$D,0))</f>
        <v>A011M09</v>
      </c>
      <c r="K44" s="4">
        <f>SUMIF('Bd_CONSO MP'!$F:$F,Tab_Mélanges[[#This Row],[PIECENO]],'Bd_CONSO MP'!$I:$I)</f>
        <v>423</v>
      </c>
    </row>
    <row r="45" spans="1:11" hidden="1" x14ac:dyDescent="0.2">
      <c r="A45">
        <v>102</v>
      </c>
      <c r="B45">
        <v>5</v>
      </c>
      <c r="C45">
        <v>40668</v>
      </c>
      <c r="D45">
        <v>679161</v>
      </c>
      <c r="E45">
        <v>45556</v>
      </c>
      <c r="F45" t="s">
        <v>709</v>
      </c>
      <c r="G45" s="3">
        <v>43111</v>
      </c>
      <c r="H45" s="3">
        <v>43111</v>
      </c>
      <c r="I45" s="4">
        <v>427.3</v>
      </c>
      <c r="J45" t="str">
        <f>INDEX(Bd_VENTILATIONS!$G:$G,MATCH(Bd_MÉLANGES!$E:$E,Bd_VENTILATIONS!$D:$D,0))</f>
        <v>A011M04</v>
      </c>
      <c r="K45" s="4">
        <f>SUMIF('Bd_CONSO MP'!$F:$F,Tab_Mélanges[[#This Row],[PIECENO]],'Bd_CONSO MP'!$I:$I)</f>
        <v>423</v>
      </c>
    </row>
    <row r="46" spans="1:11" hidden="1" x14ac:dyDescent="0.2">
      <c r="A46">
        <v>102</v>
      </c>
      <c r="B46">
        <v>5</v>
      </c>
      <c r="C46">
        <v>40669</v>
      </c>
      <c r="D46">
        <v>679164</v>
      </c>
      <c r="E46">
        <v>45555</v>
      </c>
      <c r="F46" t="s">
        <v>709</v>
      </c>
      <c r="G46" s="3">
        <v>43111</v>
      </c>
      <c r="H46" s="3">
        <v>43111</v>
      </c>
      <c r="I46" s="4">
        <v>424.7</v>
      </c>
      <c r="J46" t="str">
        <f>INDEX(Bd_VENTILATIONS!$G:$G,MATCH(Bd_MÉLANGES!$E:$E,Bd_VENTILATIONS!$D:$D,0))</f>
        <v>A011M10</v>
      </c>
      <c r="K46" s="4">
        <f>SUMIF('Bd_CONSO MP'!$F:$F,Tab_Mélanges[[#This Row],[PIECENO]],'Bd_CONSO MP'!$I:$I)</f>
        <v>423</v>
      </c>
    </row>
    <row r="47" spans="1:11" hidden="1" x14ac:dyDescent="0.2">
      <c r="A47">
        <v>102</v>
      </c>
      <c r="B47">
        <v>5</v>
      </c>
      <c r="C47">
        <v>40670</v>
      </c>
      <c r="D47">
        <v>679167</v>
      </c>
      <c r="E47">
        <v>45554</v>
      </c>
      <c r="F47" t="s">
        <v>709</v>
      </c>
      <c r="G47" s="3">
        <v>43111</v>
      </c>
      <c r="H47" s="3">
        <v>43111</v>
      </c>
      <c r="I47" s="4">
        <v>429.1</v>
      </c>
      <c r="J47" t="str">
        <f>INDEX(Bd_VENTILATIONS!$G:$G,MATCH(Bd_MÉLANGES!$E:$E,Bd_VENTILATIONS!$D:$D,0))</f>
        <v>A011M03</v>
      </c>
      <c r="K47" s="4">
        <f>SUMIF('Bd_CONSO MP'!$F:$F,Tab_Mélanges[[#This Row],[PIECENO]],'Bd_CONSO MP'!$I:$I)</f>
        <v>423</v>
      </c>
    </row>
    <row r="48" spans="1:11" hidden="1" x14ac:dyDescent="0.2">
      <c r="A48">
        <v>102</v>
      </c>
      <c r="B48">
        <v>5</v>
      </c>
      <c r="C48">
        <v>40671</v>
      </c>
      <c r="D48">
        <v>679170</v>
      </c>
      <c r="E48">
        <v>45553</v>
      </c>
      <c r="F48" t="s">
        <v>709</v>
      </c>
      <c r="G48" s="3">
        <v>43111</v>
      </c>
      <c r="H48" s="3">
        <v>43111</v>
      </c>
      <c r="I48" s="4">
        <v>427.3</v>
      </c>
      <c r="J48" t="str">
        <f>INDEX(Bd_VENTILATIONS!$G:$G,MATCH(Bd_MÉLANGES!$E:$E,Bd_VENTILATIONS!$D:$D,0))</f>
        <v>A011M11</v>
      </c>
      <c r="K48" s="4">
        <f>SUMIF('Bd_CONSO MP'!$F:$F,Tab_Mélanges[[#This Row],[PIECENO]],'Bd_CONSO MP'!$I:$I)</f>
        <v>423</v>
      </c>
    </row>
    <row r="49" spans="1:11" hidden="1" x14ac:dyDescent="0.2">
      <c r="A49">
        <v>102</v>
      </c>
      <c r="B49">
        <v>5</v>
      </c>
      <c r="C49">
        <v>40672</v>
      </c>
      <c r="D49">
        <v>679173</v>
      </c>
      <c r="E49">
        <v>45552</v>
      </c>
      <c r="F49" t="s">
        <v>709</v>
      </c>
      <c r="G49" s="3">
        <v>43111</v>
      </c>
      <c r="H49" s="3">
        <v>43111</v>
      </c>
      <c r="I49" s="4">
        <v>436.7</v>
      </c>
      <c r="J49" t="str">
        <f>INDEX(Bd_VENTILATIONS!$G:$G,MATCH(Bd_MÉLANGES!$E:$E,Bd_VENTILATIONS!$D:$D,0))</f>
        <v>A011M12</v>
      </c>
      <c r="K49" s="4">
        <f>SUMIF('Bd_CONSO MP'!$F:$F,Tab_Mélanges[[#This Row],[PIECENO]],'Bd_CONSO MP'!$I:$I)</f>
        <v>423</v>
      </c>
    </row>
    <row r="50" spans="1:11" hidden="1" x14ac:dyDescent="0.2">
      <c r="A50">
        <v>102</v>
      </c>
      <c r="B50">
        <v>5</v>
      </c>
      <c r="C50">
        <v>40673</v>
      </c>
      <c r="D50">
        <v>679176</v>
      </c>
      <c r="E50">
        <v>45550</v>
      </c>
      <c r="F50" t="s">
        <v>709</v>
      </c>
      <c r="G50" s="3">
        <v>43111</v>
      </c>
      <c r="H50" s="3">
        <v>43111</v>
      </c>
      <c r="I50" s="4">
        <v>414.9</v>
      </c>
      <c r="J50" t="str">
        <f>INDEX(Bd_VENTILATIONS!$G:$G,MATCH(Bd_MÉLANGES!$E:$E,Bd_VENTILATIONS!$D:$D,0))</f>
        <v>A011M01</v>
      </c>
      <c r="K50" s="4">
        <f>SUMIF('Bd_CONSO MP'!$F:$F,Tab_Mélanges[[#This Row],[PIECENO]],'Bd_CONSO MP'!$I:$I)</f>
        <v>423</v>
      </c>
    </row>
    <row r="51" spans="1:11" hidden="1" x14ac:dyDescent="0.2">
      <c r="A51">
        <v>102</v>
      </c>
      <c r="B51">
        <v>5</v>
      </c>
      <c r="C51">
        <v>40674</v>
      </c>
      <c r="D51">
        <v>679179</v>
      </c>
      <c r="E51">
        <v>45551</v>
      </c>
      <c r="F51" t="s">
        <v>709</v>
      </c>
      <c r="G51" s="3">
        <v>43111</v>
      </c>
      <c r="H51" s="3">
        <v>43111</v>
      </c>
      <c r="I51" s="4">
        <v>424.5</v>
      </c>
      <c r="J51" t="str">
        <f>INDEX(Bd_VENTILATIONS!$G:$G,MATCH(Bd_MÉLANGES!$E:$E,Bd_VENTILATIONS!$D:$D,0))</f>
        <v>A011M02</v>
      </c>
      <c r="K51" s="4">
        <f>SUMIF('Bd_CONSO MP'!$F:$F,Tab_Mélanges[[#This Row],[PIECENO]],'Bd_CONSO MP'!$I:$I)</f>
        <v>423</v>
      </c>
    </row>
    <row r="52" spans="1:11" hidden="1" x14ac:dyDescent="0.2">
      <c r="A52">
        <v>102</v>
      </c>
      <c r="B52">
        <v>5</v>
      </c>
      <c r="C52">
        <v>40520</v>
      </c>
      <c r="D52">
        <v>676473</v>
      </c>
      <c r="E52">
        <v>45569</v>
      </c>
      <c r="F52" t="s">
        <v>322</v>
      </c>
      <c r="G52" s="3">
        <v>43111</v>
      </c>
      <c r="H52" s="3">
        <v>43112</v>
      </c>
      <c r="I52" s="4">
        <v>243.2</v>
      </c>
      <c r="J52" t="str">
        <f>INDEX(Bd_VENTILATIONS!$G:$G,MATCH(Bd_MÉLANGES!$E:$E,Bd_VENTILATIONS!$D:$D,0))</f>
        <v>A011M13</v>
      </c>
      <c r="K52" s="4">
        <f>SUMIF('Bd_CONSO MP'!$F:$F,Tab_Mélanges[[#This Row],[PIECENO]],'Bd_CONSO MP'!$I:$I)</f>
        <v>243.01000000000005</v>
      </c>
    </row>
    <row r="53" spans="1:11" hidden="1" x14ac:dyDescent="0.2">
      <c r="A53">
        <v>102</v>
      </c>
      <c r="B53">
        <v>5</v>
      </c>
      <c r="C53">
        <v>40526</v>
      </c>
      <c r="D53">
        <v>676534</v>
      </c>
      <c r="E53">
        <v>45570</v>
      </c>
      <c r="F53" t="s">
        <v>905</v>
      </c>
      <c r="G53" s="3">
        <v>43111</v>
      </c>
      <c r="H53" s="3">
        <v>43112</v>
      </c>
      <c r="I53" s="4">
        <v>161.80000000000001</v>
      </c>
      <c r="J53" t="str">
        <f>INDEX(Bd_VENTILATIONS!$G:$G,MATCH(Bd_MÉLANGES!$E:$E,Bd_VENTILATIONS!$D:$D,0))</f>
        <v>A012M01</v>
      </c>
      <c r="K53" s="4">
        <f>SUMIF('Bd_CONSO MP'!$F:$F,Tab_Mélanges[[#This Row],[PIECENO]],'Bd_CONSO MP'!$I:$I)</f>
        <v>162.00000000000003</v>
      </c>
    </row>
    <row r="54" spans="1:11" hidden="1" x14ac:dyDescent="0.2">
      <c r="A54">
        <v>102</v>
      </c>
      <c r="B54">
        <v>5</v>
      </c>
      <c r="C54">
        <v>40566</v>
      </c>
      <c r="D54">
        <v>678049</v>
      </c>
      <c r="E54">
        <v>45559</v>
      </c>
      <c r="F54" t="s">
        <v>307</v>
      </c>
      <c r="G54" s="3">
        <v>43111</v>
      </c>
      <c r="H54" s="3">
        <v>43112</v>
      </c>
      <c r="I54" s="4">
        <v>299.8</v>
      </c>
      <c r="J54" t="str">
        <f>INDEX(Bd_VENTILATIONS!$G:$G,MATCH(Bd_MÉLANGES!$E:$E,Bd_VENTILATIONS!$D:$D,0))</f>
        <v>A011M06</v>
      </c>
      <c r="K54" s="4">
        <f>SUMIF('Bd_CONSO MP'!$F:$F,Tab_Mélanges[[#This Row],[PIECENO]],'Bd_CONSO MP'!$I:$I)</f>
        <v>300</v>
      </c>
    </row>
    <row r="55" spans="1:11" hidden="1" x14ac:dyDescent="0.2">
      <c r="A55">
        <v>102</v>
      </c>
      <c r="B55">
        <v>5</v>
      </c>
      <c r="C55">
        <v>40570</v>
      </c>
      <c r="D55">
        <v>678076</v>
      </c>
      <c r="E55">
        <v>45586</v>
      </c>
      <c r="F55" t="s">
        <v>976</v>
      </c>
      <c r="G55" s="3">
        <v>43112</v>
      </c>
      <c r="H55" s="3">
        <v>43112</v>
      </c>
      <c r="I55" s="4">
        <v>264</v>
      </c>
      <c r="J55" t="str">
        <f>INDEX(Bd_VENTILATIONS!$G:$G,MATCH(Bd_MÉLANGES!$E:$E,Bd_VENTILATIONS!$D:$D,0))</f>
        <v>A012M06</v>
      </c>
      <c r="K55" s="4">
        <f>SUMIF('Bd_CONSO MP'!$F:$F,Tab_Mélanges[[#This Row],[PIECENO]],'Bd_CONSO MP'!$I:$I)</f>
        <v>260</v>
      </c>
    </row>
    <row r="56" spans="1:11" hidden="1" x14ac:dyDescent="0.2">
      <c r="A56">
        <v>102</v>
      </c>
      <c r="B56">
        <v>5</v>
      </c>
      <c r="C56">
        <v>40578</v>
      </c>
      <c r="D56">
        <v>678131</v>
      </c>
      <c r="E56">
        <v>45582</v>
      </c>
      <c r="F56" t="s">
        <v>757</v>
      </c>
      <c r="G56" s="3">
        <v>43112</v>
      </c>
      <c r="H56" s="3">
        <v>43112</v>
      </c>
      <c r="I56" s="4">
        <v>129.6</v>
      </c>
      <c r="J56" t="str">
        <f>INDEX(Bd_VENTILATIONS!$G:$G,MATCH(Bd_MÉLANGES!$E:$E,Bd_VENTILATIONS!$D:$D,0))</f>
        <v>A012M02</v>
      </c>
      <c r="K56" s="4">
        <f>SUMIF('Bd_CONSO MP'!$F:$F,Tab_Mélanges[[#This Row],[PIECENO]],'Bd_CONSO MP'!$I:$I)</f>
        <v>130</v>
      </c>
    </row>
    <row r="57" spans="1:11" hidden="1" x14ac:dyDescent="0.2">
      <c r="A57">
        <v>102</v>
      </c>
      <c r="B57">
        <v>5</v>
      </c>
      <c r="C57">
        <v>40580</v>
      </c>
      <c r="D57">
        <v>678146</v>
      </c>
      <c r="E57">
        <v>45583</v>
      </c>
      <c r="F57" t="s">
        <v>1096</v>
      </c>
      <c r="G57" s="3">
        <v>43112</v>
      </c>
      <c r="H57" s="3">
        <v>43112</v>
      </c>
      <c r="I57" s="4">
        <v>130</v>
      </c>
      <c r="J57" t="str">
        <f>INDEX(Bd_VENTILATIONS!$G:$G,MATCH(Bd_MÉLANGES!$E:$E,Bd_VENTILATIONS!$D:$D,0))</f>
        <v>A012M03</v>
      </c>
      <c r="K57" s="4">
        <f>SUMIF('Bd_CONSO MP'!$F:$F,Tab_Mélanges[[#This Row],[PIECENO]],'Bd_CONSO MP'!$I:$I)</f>
        <v>130</v>
      </c>
    </row>
    <row r="58" spans="1:11" hidden="1" x14ac:dyDescent="0.2">
      <c r="A58">
        <v>102</v>
      </c>
      <c r="B58">
        <v>5</v>
      </c>
      <c r="C58">
        <v>40582</v>
      </c>
      <c r="D58">
        <v>678161</v>
      </c>
      <c r="E58">
        <v>45584</v>
      </c>
      <c r="F58" t="s">
        <v>1081</v>
      </c>
      <c r="G58" s="3">
        <v>43112</v>
      </c>
      <c r="H58" s="3">
        <v>43112</v>
      </c>
      <c r="I58" s="4">
        <v>130.4</v>
      </c>
      <c r="J58" t="str">
        <f>INDEX(Bd_VENTILATIONS!$G:$G,MATCH(Bd_MÉLANGES!$E:$E,Bd_VENTILATIONS!$D:$D,0))</f>
        <v>A012M04</v>
      </c>
      <c r="K58" s="4">
        <f>SUMIF('Bd_CONSO MP'!$F:$F,Tab_Mélanges[[#This Row],[PIECENO]],'Bd_CONSO MP'!$I:$I)</f>
        <v>130</v>
      </c>
    </row>
    <row r="59" spans="1:11" hidden="1" x14ac:dyDescent="0.2">
      <c r="A59">
        <v>102</v>
      </c>
      <c r="B59">
        <v>5</v>
      </c>
      <c r="C59">
        <v>40584</v>
      </c>
      <c r="D59">
        <v>678177</v>
      </c>
      <c r="E59">
        <v>45585</v>
      </c>
      <c r="F59" t="s">
        <v>1093</v>
      </c>
      <c r="G59" s="3">
        <v>43112</v>
      </c>
      <c r="H59" s="3">
        <v>43112</v>
      </c>
      <c r="I59" s="4">
        <v>130.4</v>
      </c>
      <c r="J59" t="str">
        <f>INDEX(Bd_VENTILATIONS!$G:$G,MATCH(Bd_MÉLANGES!$E:$E,Bd_VENTILATIONS!$D:$D,0))</f>
        <v>A012M05</v>
      </c>
      <c r="K59" s="4">
        <f>SUMIF('Bd_CONSO MP'!$F:$F,Tab_Mélanges[[#This Row],[PIECENO]],'Bd_CONSO MP'!$I:$I)</f>
        <v>130</v>
      </c>
    </row>
    <row r="60" spans="1:11" hidden="1" x14ac:dyDescent="0.2">
      <c r="A60">
        <v>102</v>
      </c>
      <c r="B60">
        <v>5</v>
      </c>
      <c r="C60">
        <v>40647</v>
      </c>
      <c r="D60">
        <v>678826</v>
      </c>
      <c r="E60">
        <v>45580</v>
      </c>
      <c r="F60" t="s">
        <v>706</v>
      </c>
      <c r="G60" s="3">
        <v>43111</v>
      </c>
      <c r="H60" s="3">
        <v>43112</v>
      </c>
      <c r="I60" s="4">
        <v>19.32</v>
      </c>
      <c r="J60" t="str">
        <f>INDEX(Bd_VENTILATIONS!$G:$G,MATCH(Bd_MÉLANGES!$E:$E,Bd_VENTILATIONS!$D:$D,0))</f>
        <v>A012M08</v>
      </c>
      <c r="K60" s="4">
        <f>SUMIF('Bd_CONSO MP'!$F:$F,Tab_Mélanges[[#This Row],[PIECENO]],'Bd_CONSO MP'!$I:$I)</f>
        <v>19.510000000000002</v>
      </c>
    </row>
    <row r="61" spans="1:11" hidden="1" x14ac:dyDescent="0.2">
      <c r="A61">
        <v>102</v>
      </c>
      <c r="B61">
        <v>5</v>
      </c>
      <c r="C61">
        <v>40651</v>
      </c>
      <c r="D61">
        <v>678842</v>
      </c>
      <c r="E61">
        <v>45577</v>
      </c>
      <c r="F61" t="s">
        <v>706</v>
      </c>
      <c r="G61" s="3">
        <v>43111</v>
      </c>
      <c r="H61" s="3">
        <v>43112</v>
      </c>
      <c r="I61" s="4">
        <v>19.5</v>
      </c>
      <c r="J61" t="str">
        <f>INDEX(Bd_VENTILATIONS!$G:$G,MATCH(Bd_MÉLANGES!$E:$E,Bd_VENTILATIONS!$D:$D,0))</f>
        <v>A012M07</v>
      </c>
      <c r="K61" s="4">
        <f>SUMIF('Bd_CONSO MP'!$F:$F,Tab_Mélanges[[#This Row],[PIECENO]],'Bd_CONSO MP'!$I:$I)</f>
        <v>19.510000000000002</v>
      </c>
    </row>
    <row r="62" spans="1:11" hidden="1" x14ac:dyDescent="0.2">
      <c r="A62">
        <v>102</v>
      </c>
      <c r="B62">
        <v>5</v>
      </c>
      <c r="C62">
        <v>40572</v>
      </c>
      <c r="D62">
        <v>678090</v>
      </c>
      <c r="E62">
        <v>45591</v>
      </c>
      <c r="F62" t="s">
        <v>955</v>
      </c>
      <c r="G62" s="3">
        <v>43115</v>
      </c>
      <c r="H62" s="3">
        <v>43115</v>
      </c>
      <c r="I62" s="4">
        <v>518.6</v>
      </c>
      <c r="J62" t="str">
        <f>INDEX(Bd_VENTILATIONS!$G:$G,MATCH(Bd_MÉLANGES!$E:$E,Bd_VENTILATIONS!$D:$D,0))</f>
        <v>A015M03</v>
      </c>
      <c r="K62" s="4">
        <f>SUMIF('Bd_CONSO MP'!$F:$F,Tab_Mélanges[[#This Row],[PIECENO]],'Bd_CONSO MP'!$I:$I)</f>
        <v>517</v>
      </c>
    </row>
    <row r="63" spans="1:11" hidden="1" x14ac:dyDescent="0.2">
      <c r="A63">
        <v>102</v>
      </c>
      <c r="B63">
        <v>5</v>
      </c>
      <c r="C63">
        <v>40574</v>
      </c>
      <c r="D63">
        <v>678104</v>
      </c>
      <c r="E63">
        <v>45588</v>
      </c>
      <c r="F63" t="s">
        <v>982</v>
      </c>
      <c r="G63" s="3">
        <v>43112</v>
      </c>
      <c r="H63" s="3">
        <v>43115</v>
      </c>
      <c r="I63" s="4">
        <v>208.8</v>
      </c>
      <c r="J63" t="str">
        <f>INDEX(Bd_VENTILATIONS!$G:$G,MATCH(Bd_MÉLANGES!$E:$E,Bd_VENTILATIONS!$D:$D,0))</f>
        <v>A015M01</v>
      </c>
      <c r="K63" s="4">
        <f>SUMIF('Bd_CONSO MP'!$F:$F,Tab_Mélanges[[#This Row],[PIECENO]],'Bd_CONSO MP'!$I:$I)</f>
        <v>207.98999999999998</v>
      </c>
    </row>
    <row r="64" spans="1:11" hidden="1" x14ac:dyDescent="0.2">
      <c r="A64">
        <v>102</v>
      </c>
      <c r="B64">
        <v>5</v>
      </c>
      <c r="C64">
        <v>40576</v>
      </c>
      <c r="D64">
        <v>678121</v>
      </c>
      <c r="E64">
        <v>45590</v>
      </c>
      <c r="F64" t="s">
        <v>979</v>
      </c>
      <c r="G64" s="3">
        <v>43115</v>
      </c>
      <c r="H64" s="3">
        <v>43115</v>
      </c>
      <c r="I64" s="4">
        <v>210.4</v>
      </c>
      <c r="J64" t="str">
        <f>INDEX(Bd_VENTILATIONS!$G:$G,MATCH(Bd_MÉLANGES!$E:$E,Bd_VENTILATIONS!$D:$D,0))</f>
        <v>A015M02</v>
      </c>
      <c r="K64" s="4">
        <f>SUMIF('Bd_CONSO MP'!$F:$F,Tab_Mélanges[[#This Row],[PIECENO]],'Bd_CONSO MP'!$I:$I)</f>
        <v>210.00000000000003</v>
      </c>
    </row>
    <row r="65" spans="1:11" hidden="1" x14ac:dyDescent="0.2">
      <c r="A65">
        <v>102</v>
      </c>
      <c r="B65">
        <v>5</v>
      </c>
      <c r="C65">
        <v>40586</v>
      </c>
      <c r="D65">
        <v>678193</v>
      </c>
      <c r="E65">
        <v>45601</v>
      </c>
      <c r="F65" t="s">
        <v>296</v>
      </c>
      <c r="G65" s="3">
        <v>43115</v>
      </c>
      <c r="H65" s="3">
        <v>43115</v>
      </c>
      <c r="I65" s="4">
        <v>245.5</v>
      </c>
      <c r="J65" t="str">
        <f>INDEX(Bd_VENTILATIONS!$G:$G,MATCH(Bd_MÉLANGES!$E:$E,Bd_VENTILATIONS!$D:$D,0))</f>
        <v>A015M06</v>
      </c>
      <c r="K65" s="4">
        <f>SUMIF('Bd_CONSO MP'!$F:$F,Tab_Mélanges[[#This Row],[PIECENO]],'Bd_CONSO MP'!$I:$I)</f>
        <v>242.99</v>
      </c>
    </row>
    <row r="66" spans="1:11" hidden="1" x14ac:dyDescent="0.2">
      <c r="A66">
        <v>102</v>
      </c>
      <c r="B66">
        <v>5</v>
      </c>
      <c r="C66">
        <v>40590</v>
      </c>
      <c r="D66">
        <v>678230</v>
      </c>
      <c r="E66">
        <v>45613</v>
      </c>
      <c r="F66" t="s">
        <v>763</v>
      </c>
      <c r="G66" s="3">
        <v>43115</v>
      </c>
      <c r="H66" s="3">
        <v>43115</v>
      </c>
      <c r="I66" s="4">
        <v>640.79999999999995</v>
      </c>
      <c r="J66" t="str">
        <f>INDEX(Bd_VENTILATIONS!$G:$G,MATCH(Bd_MÉLANGES!$E:$E,Bd_VENTILATIONS!$D:$D,0))</f>
        <v>A015M08</v>
      </c>
      <c r="K66" s="4">
        <f>SUMIF('Bd_CONSO MP'!$F:$F,Tab_Mélanges[[#This Row],[PIECENO]],'Bd_CONSO MP'!$I:$I)</f>
        <v>631.99999999999989</v>
      </c>
    </row>
    <row r="67" spans="1:11" hidden="1" x14ac:dyDescent="0.2">
      <c r="A67">
        <v>102</v>
      </c>
      <c r="B67">
        <v>5</v>
      </c>
      <c r="C67">
        <v>40592</v>
      </c>
      <c r="D67">
        <v>678243</v>
      </c>
      <c r="E67">
        <v>45596</v>
      </c>
      <c r="F67" t="s">
        <v>83</v>
      </c>
      <c r="G67" s="3">
        <v>43115</v>
      </c>
      <c r="H67" s="3">
        <v>43115</v>
      </c>
      <c r="I67" s="4">
        <v>324.89999999999998</v>
      </c>
      <c r="J67" t="str">
        <f>INDEX(Bd_VENTILATIONS!$G:$G,MATCH(Bd_MÉLANGES!$E:$E,Bd_VENTILATIONS!$D:$D,0))</f>
        <v>A015M05</v>
      </c>
      <c r="K67" s="4">
        <f>SUMIF('Bd_CONSO MP'!$F:$F,Tab_Mélanges[[#This Row],[PIECENO]],'Bd_CONSO MP'!$I:$I)</f>
        <v>324.01</v>
      </c>
    </row>
    <row r="68" spans="1:11" hidden="1" x14ac:dyDescent="0.2">
      <c r="A68">
        <v>102</v>
      </c>
      <c r="B68">
        <v>5</v>
      </c>
      <c r="C68">
        <v>40596</v>
      </c>
      <c r="D68">
        <v>678270</v>
      </c>
      <c r="E68">
        <v>45595</v>
      </c>
      <c r="F68" t="s">
        <v>927</v>
      </c>
      <c r="G68" s="3">
        <v>43115</v>
      </c>
      <c r="H68" s="3">
        <v>43115</v>
      </c>
      <c r="I68" s="4">
        <v>407.8</v>
      </c>
      <c r="J68" t="str">
        <f>INDEX(Bd_VENTILATIONS!$G:$G,MATCH(Bd_MÉLANGES!$E:$E,Bd_VENTILATIONS!$D:$D,0))</f>
        <v>A015M04</v>
      </c>
      <c r="K68" s="4">
        <f>SUMIF('Bd_CONSO MP'!$F:$F,Tab_Mélanges[[#This Row],[PIECENO]],'Bd_CONSO MP'!$I:$I)</f>
        <v>405</v>
      </c>
    </row>
    <row r="69" spans="1:11" hidden="1" x14ac:dyDescent="0.2">
      <c r="A69">
        <v>102</v>
      </c>
      <c r="B69">
        <v>5</v>
      </c>
      <c r="C69">
        <v>40588</v>
      </c>
      <c r="D69">
        <v>678213</v>
      </c>
      <c r="E69">
        <v>45620</v>
      </c>
      <c r="F69" t="s">
        <v>1142</v>
      </c>
      <c r="G69" s="3">
        <v>43116</v>
      </c>
      <c r="H69" s="3">
        <v>43116</v>
      </c>
      <c r="I69" s="4">
        <v>588.79999999999995</v>
      </c>
      <c r="J69" t="str">
        <f>INDEX(Bd_VENTILATIONS!$G:$G,MATCH(Bd_MÉLANGES!$E:$E,Bd_VENTILATIONS!$D:$D,0))</f>
        <v>A016M03</v>
      </c>
      <c r="K69" s="4">
        <f>SUMIF('Bd_CONSO MP'!$F:$F,Tab_Mélanges[[#This Row],[PIECENO]],'Bd_CONSO MP'!$I:$I)</f>
        <v>583.99</v>
      </c>
    </row>
    <row r="70" spans="1:11" hidden="1" x14ac:dyDescent="0.2">
      <c r="A70">
        <v>102</v>
      </c>
      <c r="B70">
        <v>5</v>
      </c>
      <c r="C70">
        <v>40604</v>
      </c>
      <c r="D70">
        <v>678334</v>
      </c>
      <c r="E70">
        <v>45638</v>
      </c>
      <c r="F70" t="s">
        <v>751</v>
      </c>
      <c r="G70" s="3">
        <v>43116</v>
      </c>
      <c r="H70" s="3">
        <v>43116</v>
      </c>
      <c r="I70" s="4">
        <v>182.5</v>
      </c>
      <c r="J70" t="str">
        <f>INDEX(Bd_VENTILATIONS!$G:$G,MATCH(Bd_MÉLANGES!$E:$E,Bd_VENTILATIONS!$D:$D,0))</f>
        <v>A017M02</v>
      </c>
      <c r="K70" s="4">
        <f>SUMIF('Bd_CONSO MP'!$F:$F,Tab_Mélanges[[#This Row],[PIECENO]],'Bd_CONSO MP'!$I:$I)</f>
        <v>181.99000000000004</v>
      </c>
    </row>
    <row r="71" spans="1:11" hidden="1" x14ac:dyDescent="0.2">
      <c r="A71">
        <v>102</v>
      </c>
      <c r="B71">
        <v>5</v>
      </c>
      <c r="C71">
        <v>40612</v>
      </c>
      <c r="D71">
        <v>678429</v>
      </c>
      <c r="E71">
        <v>45627</v>
      </c>
      <c r="F71" t="s">
        <v>48</v>
      </c>
      <c r="G71" s="3">
        <v>43116</v>
      </c>
      <c r="H71" s="3">
        <v>43116</v>
      </c>
      <c r="I71" s="4">
        <v>693.4</v>
      </c>
      <c r="J71" t="str">
        <f>INDEX(Bd_VENTILATIONS!$G:$G,MATCH(Bd_MÉLANGES!$E:$E,Bd_VENTILATIONS!$D:$D,0))</f>
        <v>A016M05</v>
      </c>
      <c r="K71" s="4">
        <f>SUMIF('Bd_CONSO MP'!$F:$F,Tab_Mélanges[[#This Row],[PIECENO]],'Bd_CONSO MP'!$I:$I)</f>
        <v>691.19000000000017</v>
      </c>
    </row>
    <row r="72" spans="1:11" hidden="1" x14ac:dyDescent="0.2">
      <c r="A72">
        <v>102</v>
      </c>
      <c r="B72">
        <v>5</v>
      </c>
      <c r="C72">
        <v>40628</v>
      </c>
      <c r="D72">
        <v>678644</v>
      </c>
      <c r="E72">
        <v>45621</v>
      </c>
      <c r="F72" t="s">
        <v>62</v>
      </c>
      <c r="G72" s="3">
        <v>43116</v>
      </c>
      <c r="H72" s="3">
        <v>43116</v>
      </c>
      <c r="I72" s="4">
        <v>324.7</v>
      </c>
      <c r="J72" t="str">
        <f>INDEX(Bd_VENTILATIONS!$G:$G,MATCH(Bd_MÉLANGES!$E:$E,Bd_VENTILATIONS!$D:$D,0))</f>
        <v>A016M04</v>
      </c>
      <c r="K72" s="4">
        <f>SUMIF('Bd_CONSO MP'!$F:$F,Tab_Mélanges[[#This Row],[PIECENO]],'Bd_CONSO MP'!$I:$I)</f>
        <v>324</v>
      </c>
    </row>
    <row r="73" spans="1:11" hidden="1" x14ac:dyDescent="0.2">
      <c r="A73">
        <v>102</v>
      </c>
      <c r="B73">
        <v>5</v>
      </c>
      <c r="C73">
        <v>40658</v>
      </c>
      <c r="D73">
        <v>679037</v>
      </c>
      <c r="E73">
        <v>45619</v>
      </c>
      <c r="F73" t="s">
        <v>1168</v>
      </c>
      <c r="G73" s="3">
        <v>43116</v>
      </c>
      <c r="H73" s="3">
        <v>43116</v>
      </c>
      <c r="I73" s="4">
        <v>683.8</v>
      </c>
      <c r="J73" t="str">
        <f>INDEX(Bd_VENTILATIONS!$G:$G,MATCH(Bd_MÉLANGES!$E:$E,Bd_VENTILATIONS!$D:$D,0))</f>
        <v>A016M02</v>
      </c>
      <c r="K73" s="4">
        <f>SUMIF('Bd_CONSO MP'!$F:$F,Tab_Mélanges[[#This Row],[PIECENO]],'Bd_CONSO MP'!$I:$I)</f>
        <v>680.9799999999999</v>
      </c>
    </row>
    <row r="74" spans="1:11" hidden="1" x14ac:dyDescent="0.2">
      <c r="A74">
        <v>102</v>
      </c>
      <c r="B74">
        <v>5</v>
      </c>
      <c r="C74">
        <v>40660</v>
      </c>
      <c r="D74">
        <v>679059</v>
      </c>
      <c r="E74">
        <v>45617</v>
      </c>
      <c r="F74" t="s">
        <v>1158</v>
      </c>
      <c r="G74" s="3">
        <v>43115</v>
      </c>
      <c r="H74" s="3">
        <v>43116</v>
      </c>
      <c r="I74" s="4">
        <v>470.7</v>
      </c>
      <c r="J74" t="str">
        <f>INDEX(Bd_VENTILATIONS!$G:$G,MATCH(Bd_MÉLANGES!$E:$E,Bd_VENTILATIONS!$D:$D,0))</f>
        <v>A016M01</v>
      </c>
      <c r="K74" s="4">
        <f>SUMIF('Bd_CONSO MP'!$F:$F,Tab_Mélanges[[#This Row],[PIECENO]],'Bd_CONSO MP'!$I:$I)</f>
        <v>468</v>
      </c>
    </row>
    <row r="75" spans="1:11" hidden="1" x14ac:dyDescent="0.2">
      <c r="A75">
        <v>102</v>
      </c>
      <c r="B75">
        <v>5</v>
      </c>
      <c r="C75">
        <v>40753</v>
      </c>
      <c r="D75">
        <v>679915</v>
      </c>
      <c r="E75">
        <v>45606</v>
      </c>
      <c r="F75" t="s">
        <v>558</v>
      </c>
      <c r="G75" s="3">
        <v>43115</v>
      </c>
      <c r="H75" s="3">
        <v>43116</v>
      </c>
      <c r="I75" s="4">
        <v>180.3</v>
      </c>
      <c r="J75" t="str">
        <f>INDEX(Bd_VENTILATIONS!$G:$G,MATCH(Bd_MÉLANGES!$E:$E,Bd_VENTILATIONS!$D:$D,0))</f>
        <v>A015M07</v>
      </c>
      <c r="K75" s="4">
        <f>SUMIF('Bd_CONSO MP'!$F:$F,Tab_Mélanges[[#This Row],[PIECENO]],'Bd_CONSO MP'!$I:$I)</f>
        <v>179.99999999999997</v>
      </c>
    </row>
    <row r="76" spans="1:11" hidden="1" x14ac:dyDescent="0.2">
      <c r="A76">
        <v>102</v>
      </c>
      <c r="B76">
        <v>5</v>
      </c>
      <c r="C76">
        <v>40602</v>
      </c>
      <c r="D76">
        <v>678314</v>
      </c>
      <c r="E76">
        <v>45636</v>
      </c>
      <c r="F76" t="s">
        <v>745</v>
      </c>
      <c r="G76" s="3">
        <v>43116</v>
      </c>
      <c r="H76" s="3">
        <v>43117</v>
      </c>
      <c r="I76" s="4">
        <v>180.9</v>
      </c>
      <c r="J76" t="str">
        <f>INDEX(Bd_VENTILATIONS!$G:$G,MATCH(Bd_MÉLANGES!$E:$E,Bd_VENTILATIONS!$D:$D,0))</f>
        <v>A017M01</v>
      </c>
      <c r="K76" s="4">
        <f>SUMIF('Bd_CONSO MP'!$F:$F,Tab_Mélanges[[#This Row],[PIECENO]],'Bd_CONSO MP'!$I:$I)</f>
        <v>181.98999999999998</v>
      </c>
    </row>
    <row r="77" spans="1:11" hidden="1" x14ac:dyDescent="0.2">
      <c r="A77">
        <v>102</v>
      </c>
      <c r="B77">
        <v>5</v>
      </c>
      <c r="C77">
        <v>40606</v>
      </c>
      <c r="D77">
        <v>678356</v>
      </c>
      <c r="E77">
        <v>45518</v>
      </c>
      <c r="F77" t="s">
        <v>552</v>
      </c>
      <c r="G77" s="3">
        <v>43109</v>
      </c>
      <c r="H77" s="3">
        <v>43117</v>
      </c>
      <c r="I77" s="4">
        <v>402.5</v>
      </c>
      <c r="J77" t="str">
        <f>INDEX(Bd_VENTILATIONS!$G:$G,MATCH(Bd_MÉLANGES!$E:$E,Bd_VENTILATIONS!$D:$D,0))</f>
        <v>A017M05</v>
      </c>
      <c r="K77" s="4">
        <f>SUMIF('Bd_CONSO MP'!$F:$F,Tab_Mélanges[[#This Row],[PIECENO]],'Bd_CONSO MP'!$I:$I)</f>
        <v>399.99999999999994</v>
      </c>
    </row>
    <row r="78" spans="1:11" hidden="1" x14ac:dyDescent="0.2">
      <c r="A78">
        <v>102</v>
      </c>
      <c r="B78">
        <v>5</v>
      </c>
      <c r="C78">
        <v>40624</v>
      </c>
      <c r="D78">
        <v>678609</v>
      </c>
      <c r="E78">
        <v>45647</v>
      </c>
      <c r="F78" t="s">
        <v>140</v>
      </c>
      <c r="G78" s="3">
        <v>43116</v>
      </c>
      <c r="H78" s="3">
        <v>43117</v>
      </c>
      <c r="I78" s="4">
        <v>124.1</v>
      </c>
      <c r="J78" t="str">
        <f>INDEX(Bd_VENTILATIONS!$G:$G,MATCH(Bd_MÉLANGES!$E:$E,Bd_VENTILATIONS!$D:$D,0))</f>
        <v>A017M03</v>
      </c>
      <c r="K78" s="4">
        <f>SUMIF('Bd_CONSO MP'!$F:$F,Tab_Mélanges[[#This Row],[PIECENO]],'Bd_CONSO MP'!$I:$I)</f>
        <v>124</v>
      </c>
    </row>
    <row r="79" spans="1:11" hidden="1" x14ac:dyDescent="0.2">
      <c r="A79">
        <v>102</v>
      </c>
      <c r="B79">
        <v>5</v>
      </c>
      <c r="C79">
        <v>40630</v>
      </c>
      <c r="D79">
        <v>678668</v>
      </c>
      <c r="E79">
        <v>45629</v>
      </c>
      <c r="F79" t="s">
        <v>77</v>
      </c>
      <c r="G79" s="3">
        <v>43116</v>
      </c>
      <c r="H79" s="3">
        <v>43117</v>
      </c>
      <c r="I79" s="4">
        <v>189.9</v>
      </c>
      <c r="J79" t="str">
        <f>INDEX(Bd_VENTILATIONS!$G:$G,MATCH(Bd_MÉLANGES!$E:$E,Bd_VENTILATIONS!$D:$D,0))</f>
        <v>A016M06</v>
      </c>
      <c r="K79" s="4">
        <f>SUMIF('Bd_CONSO MP'!$F:$F,Tab_Mélanges[[#This Row],[PIECENO]],'Bd_CONSO MP'!$I:$I)</f>
        <v>192</v>
      </c>
    </row>
    <row r="80" spans="1:11" hidden="1" x14ac:dyDescent="0.2">
      <c r="A80">
        <v>102</v>
      </c>
      <c r="B80">
        <v>5</v>
      </c>
      <c r="C80">
        <v>40638</v>
      </c>
      <c r="D80">
        <v>678752</v>
      </c>
      <c r="E80">
        <v>45644</v>
      </c>
      <c r="F80" t="s">
        <v>59</v>
      </c>
      <c r="G80" s="3">
        <v>43116</v>
      </c>
      <c r="H80" s="3">
        <v>43117</v>
      </c>
      <c r="I80" s="4">
        <v>690.3</v>
      </c>
      <c r="J80" t="str">
        <f>INDEX(Bd_VENTILATIONS!$G:$G,MATCH(Bd_MÉLANGES!$E:$E,Bd_VENTILATIONS!$D:$D,0))</f>
        <v>A017M06</v>
      </c>
      <c r="K80" s="4">
        <f>SUMIF('Bd_CONSO MP'!$F:$F,Tab_Mélanges[[#This Row],[PIECENO]],'Bd_CONSO MP'!$I:$I)</f>
        <v>691.19</v>
      </c>
    </row>
    <row r="81" spans="1:11" hidden="1" x14ac:dyDescent="0.2">
      <c r="A81">
        <v>102</v>
      </c>
      <c r="B81">
        <v>5</v>
      </c>
      <c r="C81">
        <v>40678</v>
      </c>
      <c r="D81">
        <v>679222</v>
      </c>
      <c r="E81">
        <v>45649</v>
      </c>
      <c r="F81" t="s">
        <v>632</v>
      </c>
      <c r="G81" s="3">
        <v>43117</v>
      </c>
      <c r="H81" s="3">
        <v>43118</v>
      </c>
      <c r="I81" s="4">
        <v>250.9</v>
      </c>
      <c r="J81" t="str">
        <f>INDEX(Bd_VENTILATIONS!$G:$G,MATCH(Bd_MÉLANGES!$E:$E,Bd_VENTILATIONS!$D:$D,0))</f>
        <v>A017M04</v>
      </c>
      <c r="K81" s="4">
        <f>SUMIF('Bd_CONSO MP'!$F:$F,Tab_Mélanges[[#This Row],[PIECENO]],'Bd_CONSO MP'!$I:$I)</f>
        <v>250</v>
      </c>
    </row>
    <row r="82" spans="1:11" hidden="1" x14ac:dyDescent="0.2">
      <c r="A82">
        <v>102</v>
      </c>
      <c r="B82">
        <v>5</v>
      </c>
      <c r="C82">
        <v>40696</v>
      </c>
      <c r="D82">
        <v>679374</v>
      </c>
      <c r="E82">
        <v>45688</v>
      </c>
      <c r="F82" t="s">
        <v>795</v>
      </c>
      <c r="G82" s="3">
        <v>43118</v>
      </c>
      <c r="H82" s="3">
        <v>43118</v>
      </c>
      <c r="I82" s="4">
        <v>146</v>
      </c>
      <c r="J82" t="str">
        <f>INDEX(Bd_VENTILATIONS!$G:$G,MATCH(Bd_MÉLANGES!$E:$E,Bd_VENTILATIONS!$D:$D,0))</f>
        <v>A018M11</v>
      </c>
      <c r="K82" s="4">
        <f>SUMIF('Bd_CONSO MP'!$F:$F,Tab_Mélanges[[#This Row],[PIECENO]],'Bd_CONSO MP'!$I:$I)</f>
        <v>145.81</v>
      </c>
    </row>
    <row r="83" spans="1:11" hidden="1" x14ac:dyDescent="0.2">
      <c r="A83">
        <v>102</v>
      </c>
      <c r="B83">
        <v>5</v>
      </c>
      <c r="C83">
        <v>40757</v>
      </c>
      <c r="D83">
        <v>679952</v>
      </c>
      <c r="E83">
        <v>45694</v>
      </c>
      <c r="F83" t="s">
        <v>792</v>
      </c>
      <c r="G83" s="3">
        <v>43118</v>
      </c>
      <c r="H83" s="3">
        <v>43118</v>
      </c>
      <c r="I83" s="4">
        <v>220.4</v>
      </c>
      <c r="J83" t="str">
        <f>INDEX(Bd_VENTILATIONS!$G:$G,MATCH(Bd_MÉLANGES!$E:$E,Bd_VENTILATIONS!$D:$D,0))</f>
        <v>A018M12</v>
      </c>
      <c r="K83" s="4">
        <f>SUMIF('Bd_CONSO MP'!$F:$F,Tab_Mélanges[[#This Row],[PIECENO]],'Bd_CONSO MP'!$I:$I)</f>
        <v>218.71000000000004</v>
      </c>
    </row>
    <row r="84" spans="1:11" hidden="1" x14ac:dyDescent="0.2">
      <c r="A84">
        <v>102</v>
      </c>
      <c r="B84">
        <v>5</v>
      </c>
      <c r="C84">
        <v>40759</v>
      </c>
      <c r="D84">
        <v>679972</v>
      </c>
      <c r="E84">
        <v>45682</v>
      </c>
      <c r="F84" t="s">
        <v>813</v>
      </c>
      <c r="G84" s="3">
        <v>43118</v>
      </c>
      <c r="H84" s="3">
        <v>43118</v>
      </c>
      <c r="I84" s="4">
        <v>145.69999999999999</v>
      </c>
      <c r="J84" t="str">
        <f>INDEX(Bd_VENTILATIONS!$G:$G,MATCH(Bd_MÉLANGES!$E:$E,Bd_VENTILATIONS!$D:$D,0))</f>
        <v>A018M10</v>
      </c>
      <c r="K84" s="4">
        <f>SUMIF('Bd_CONSO MP'!$F:$F,Tab_Mélanges[[#This Row],[PIECENO]],'Bd_CONSO MP'!$I:$I)</f>
        <v>145.78999999999996</v>
      </c>
    </row>
    <row r="85" spans="1:11" hidden="1" x14ac:dyDescent="0.2">
      <c r="A85">
        <v>102</v>
      </c>
      <c r="B85">
        <v>5</v>
      </c>
      <c r="C85">
        <v>40807</v>
      </c>
      <c r="D85">
        <v>680697</v>
      </c>
      <c r="E85">
        <v>45681</v>
      </c>
      <c r="F85" t="s">
        <v>709</v>
      </c>
      <c r="G85" s="3">
        <v>43118</v>
      </c>
      <c r="H85" s="3">
        <v>43118</v>
      </c>
      <c r="I85" s="4">
        <v>423.9</v>
      </c>
      <c r="J85" t="str">
        <f>INDEX(Bd_VENTILATIONS!$G:$G,MATCH(Bd_MÉLANGES!$E:$E,Bd_VENTILATIONS!$D:$D,0))</f>
        <v>A018M06</v>
      </c>
      <c r="K85" s="4">
        <f>SUMIF('Bd_CONSO MP'!$F:$F,Tab_Mélanges[[#This Row],[PIECENO]],'Bd_CONSO MP'!$I:$I)</f>
        <v>423</v>
      </c>
    </row>
    <row r="86" spans="1:11" hidden="1" x14ac:dyDescent="0.2">
      <c r="A86">
        <v>102</v>
      </c>
      <c r="B86">
        <v>5</v>
      </c>
      <c r="C86">
        <v>40808</v>
      </c>
      <c r="D86">
        <v>680700</v>
      </c>
      <c r="E86">
        <v>45680</v>
      </c>
      <c r="F86" t="s">
        <v>709</v>
      </c>
      <c r="G86" s="3">
        <v>43118</v>
      </c>
      <c r="H86" s="3">
        <v>43118</v>
      </c>
      <c r="I86" s="4">
        <v>423.5</v>
      </c>
      <c r="J86" t="str">
        <f>INDEX(Bd_VENTILATIONS!$G:$G,MATCH(Bd_MÉLANGES!$E:$E,Bd_VENTILATIONS!$D:$D,0))</f>
        <v>A018M05</v>
      </c>
      <c r="K86" s="4">
        <f>SUMIF('Bd_CONSO MP'!$F:$F,Tab_Mélanges[[#This Row],[PIECENO]],'Bd_CONSO MP'!$I:$I)</f>
        <v>423</v>
      </c>
    </row>
    <row r="87" spans="1:11" hidden="1" x14ac:dyDescent="0.2">
      <c r="A87">
        <v>102</v>
      </c>
      <c r="B87">
        <v>5</v>
      </c>
      <c r="C87">
        <v>40809</v>
      </c>
      <c r="D87">
        <v>680703</v>
      </c>
      <c r="E87">
        <v>45679</v>
      </c>
      <c r="F87" t="s">
        <v>709</v>
      </c>
      <c r="G87" s="3">
        <v>43118</v>
      </c>
      <c r="H87" s="3">
        <v>43118</v>
      </c>
      <c r="I87" s="4">
        <v>424.3</v>
      </c>
      <c r="J87" t="str">
        <f>INDEX(Bd_VENTILATIONS!$G:$G,MATCH(Bd_MÉLANGES!$E:$E,Bd_VENTILATIONS!$D:$D,0))</f>
        <v>A018M07</v>
      </c>
      <c r="K87" s="4">
        <f>SUMIF('Bd_CONSO MP'!$F:$F,Tab_Mélanges[[#This Row],[PIECENO]],'Bd_CONSO MP'!$I:$I)</f>
        <v>423</v>
      </c>
    </row>
    <row r="88" spans="1:11" hidden="1" x14ac:dyDescent="0.2">
      <c r="A88">
        <v>102</v>
      </c>
      <c r="B88">
        <v>5</v>
      </c>
      <c r="C88">
        <v>40810</v>
      </c>
      <c r="D88">
        <v>680706</v>
      </c>
      <c r="E88">
        <v>45678</v>
      </c>
      <c r="F88" t="s">
        <v>709</v>
      </c>
      <c r="G88" s="3">
        <v>43118</v>
      </c>
      <c r="H88" s="3">
        <v>43118</v>
      </c>
      <c r="I88" s="4">
        <v>425.5</v>
      </c>
      <c r="J88" t="str">
        <f>INDEX(Bd_VENTILATIONS!$G:$G,MATCH(Bd_MÉLANGES!$E:$E,Bd_VENTILATIONS!$D:$D,0))</f>
        <v>A018M08</v>
      </c>
      <c r="K88" s="4">
        <f>SUMIF('Bd_CONSO MP'!$F:$F,Tab_Mélanges[[#This Row],[PIECENO]],'Bd_CONSO MP'!$I:$I)</f>
        <v>423</v>
      </c>
    </row>
    <row r="89" spans="1:11" hidden="1" x14ac:dyDescent="0.2">
      <c r="A89">
        <v>102</v>
      </c>
      <c r="B89">
        <v>5</v>
      </c>
      <c r="C89">
        <v>40811</v>
      </c>
      <c r="D89">
        <v>680709</v>
      </c>
      <c r="E89">
        <v>45677</v>
      </c>
      <c r="F89" t="s">
        <v>709</v>
      </c>
      <c r="G89" s="3">
        <v>43118</v>
      </c>
      <c r="H89" s="3">
        <v>43118</v>
      </c>
      <c r="I89" s="4">
        <v>427.9</v>
      </c>
      <c r="J89" t="str">
        <f>INDEX(Bd_VENTILATIONS!$G:$G,MATCH(Bd_MÉLANGES!$E:$E,Bd_VENTILATIONS!$D:$D,0))</f>
        <v>A018M04</v>
      </c>
      <c r="K89" s="4">
        <f>SUMIF('Bd_CONSO MP'!$F:$F,Tab_Mélanges[[#This Row],[PIECENO]],'Bd_CONSO MP'!$I:$I)</f>
        <v>423</v>
      </c>
    </row>
    <row r="90" spans="1:11" hidden="1" x14ac:dyDescent="0.2">
      <c r="A90">
        <v>102</v>
      </c>
      <c r="B90">
        <v>5</v>
      </c>
      <c r="C90">
        <v>40812</v>
      </c>
      <c r="D90">
        <v>680712</v>
      </c>
      <c r="E90">
        <v>45676</v>
      </c>
      <c r="F90" t="s">
        <v>709</v>
      </c>
      <c r="G90" s="3">
        <v>43118</v>
      </c>
      <c r="H90" s="3">
        <v>43118</v>
      </c>
      <c r="I90" s="4">
        <v>432.5</v>
      </c>
      <c r="J90" t="str">
        <f>INDEX(Bd_VENTILATIONS!$G:$G,MATCH(Bd_MÉLANGES!$E:$E,Bd_VENTILATIONS!$D:$D,0))</f>
        <v>A018M09</v>
      </c>
      <c r="K90" s="4">
        <f>SUMIF('Bd_CONSO MP'!$F:$F,Tab_Mélanges[[#This Row],[PIECENO]],'Bd_CONSO MP'!$I:$I)</f>
        <v>423</v>
      </c>
    </row>
    <row r="91" spans="1:11" hidden="1" x14ac:dyDescent="0.2">
      <c r="A91">
        <v>102</v>
      </c>
      <c r="B91">
        <v>5</v>
      </c>
      <c r="C91">
        <v>40813</v>
      </c>
      <c r="D91">
        <v>680715</v>
      </c>
      <c r="E91">
        <v>45683</v>
      </c>
      <c r="F91" t="s">
        <v>709</v>
      </c>
      <c r="G91" s="3">
        <v>43118</v>
      </c>
      <c r="H91" s="3">
        <v>43118</v>
      </c>
      <c r="I91" s="4">
        <v>423.9</v>
      </c>
      <c r="J91" t="str">
        <f>INDEX(Bd_VENTILATIONS!$G:$G,MATCH(Bd_MÉLANGES!$E:$E,Bd_VENTILATIONS!$D:$D,0))</f>
        <v>A018M03</v>
      </c>
      <c r="K91" s="4">
        <f>SUMIF('Bd_CONSO MP'!$F:$F,Tab_Mélanges[[#This Row],[PIECENO]],'Bd_CONSO MP'!$I:$I)</f>
        <v>423</v>
      </c>
    </row>
    <row r="92" spans="1:11" hidden="1" x14ac:dyDescent="0.2">
      <c r="A92">
        <v>102</v>
      </c>
      <c r="B92">
        <v>5</v>
      </c>
      <c r="C92">
        <v>40814</v>
      </c>
      <c r="D92">
        <v>680718</v>
      </c>
      <c r="E92">
        <v>45673</v>
      </c>
      <c r="F92" t="s">
        <v>709</v>
      </c>
      <c r="G92" s="3">
        <v>43118</v>
      </c>
      <c r="H92" s="3">
        <v>43118</v>
      </c>
      <c r="I92" s="4">
        <v>422.1</v>
      </c>
      <c r="J92" t="str">
        <f>INDEX(Bd_VENTILATIONS!$G:$G,MATCH(Bd_MÉLANGES!$E:$E,Bd_VENTILATIONS!$D:$D,0))</f>
        <v>A018M02</v>
      </c>
      <c r="K92" s="4">
        <f>SUMIF('Bd_CONSO MP'!$F:$F,Tab_Mélanges[[#This Row],[PIECENO]],'Bd_CONSO MP'!$I:$I)</f>
        <v>423</v>
      </c>
    </row>
    <row r="93" spans="1:11" hidden="1" x14ac:dyDescent="0.2">
      <c r="A93">
        <v>102</v>
      </c>
      <c r="B93">
        <v>5</v>
      </c>
      <c r="C93">
        <v>40815</v>
      </c>
      <c r="D93">
        <v>680721</v>
      </c>
      <c r="E93">
        <v>45671</v>
      </c>
      <c r="F93" t="s">
        <v>709</v>
      </c>
      <c r="G93" s="3">
        <v>43118</v>
      </c>
      <c r="H93" s="3">
        <v>43118</v>
      </c>
      <c r="I93" s="4">
        <v>415.5</v>
      </c>
      <c r="J93" t="str">
        <f>INDEX(Bd_VENTILATIONS!$G:$G,MATCH(Bd_MÉLANGES!$E:$E,Bd_VENTILATIONS!$D:$D,0))</f>
        <v>A018M01</v>
      </c>
      <c r="K93" s="4">
        <f>SUMIF('Bd_CONSO MP'!$F:$F,Tab_Mélanges[[#This Row],[PIECENO]],'Bd_CONSO MP'!$I:$I)</f>
        <v>423</v>
      </c>
    </row>
    <row r="94" spans="1:11" hidden="1" x14ac:dyDescent="0.2">
      <c r="A94">
        <v>102</v>
      </c>
      <c r="B94">
        <v>5</v>
      </c>
      <c r="C94">
        <v>40690</v>
      </c>
      <c r="D94">
        <v>679322</v>
      </c>
      <c r="E94">
        <v>45701</v>
      </c>
      <c r="F94" t="s">
        <v>1087</v>
      </c>
      <c r="G94" s="3">
        <v>43119</v>
      </c>
      <c r="H94" s="3">
        <v>43119</v>
      </c>
      <c r="I94" s="4">
        <v>130</v>
      </c>
      <c r="J94" t="str">
        <f>INDEX(Bd_VENTILATIONS!$G:$G,MATCH(Bd_MÉLANGES!$E:$E,Bd_VENTILATIONS!$D:$D,0))</f>
        <v>A019M03</v>
      </c>
      <c r="K94" s="4">
        <f>SUMIF('Bd_CONSO MP'!$F:$F,Tab_Mélanges[[#This Row],[PIECENO]],'Bd_CONSO MP'!$I:$I)</f>
        <v>129.99</v>
      </c>
    </row>
    <row r="95" spans="1:11" hidden="1" x14ac:dyDescent="0.2">
      <c r="A95">
        <v>102</v>
      </c>
      <c r="B95">
        <v>5</v>
      </c>
      <c r="C95">
        <v>40692</v>
      </c>
      <c r="D95">
        <v>679339</v>
      </c>
      <c r="E95">
        <v>45702</v>
      </c>
      <c r="F95" t="s">
        <v>1090</v>
      </c>
      <c r="G95" s="3">
        <v>43119</v>
      </c>
      <c r="H95" s="3">
        <v>43119</v>
      </c>
      <c r="I95" s="4">
        <v>195</v>
      </c>
      <c r="J95" t="str">
        <f>INDEX(Bd_VENTILATIONS!$G:$G,MATCH(Bd_MÉLANGES!$E:$E,Bd_VENTILATIONS!$D:$D,0))</f>
        <v>A019M04</v>
      </c>
      <c r="K95" s="4">
        <f>SUMIF('Bd_CONSO MP'!$F:$F,Tab_Mélanges[[#This Row],[PIECENO]],'Bd_CONSO MP'!$I:$I)</f>
        <v>195.01999999999998</v>
      </c>
    </row>
    <row r="96" spans="1:11" hidden="1" x14ac:dyDescent="0.2">
      <c r="A96">
        <v>102</v>
      </c>
      <c r="B96">
        <v>5</v>
      </c>
      <c r="C96">
        <v>40698</v>
      </c>
      <c r="D96">
        <v>679393</v>
      </c>
      <c r="E96">
        <v>45696</v>
      </c>
      <c r="F96" t="s">
        <v>810</v>
      </c>
      <c r="G96" s="3">
        <v>43118</v>
      </c>
      <c r="H96" s="3">
        <v>43119</v>
      </c>
      <c r="I96" s="4">
        <v>160.19999999999999</v>
      </c>
      <c r="J96" t="str">
        <f>INDEX(Bd_VENTILATIONS!$G:$G,MATCH(Bd_MÉLANGES!$E:$E,Bd_VENTILATIONS!$D:$D,0))</f>
        <v>A019M01</v>
      </c>
      <c r="K96" s="4">
        <f>SUMIF('Bd_CONSO MP'!$F:$F,Tab_Mélanges[[#This Row],[PIECENO]],'Bd_CONSO MP'!$I:$I)</f>
        <v>160.21</v>
      </c>
    </row>
    <row r="97" spans="1:11" hidden="1" x14ac:dyDescent="0.2">
      <c r="A97">
        <v>102</v>
      </c>
      <c r="B97">
        <v>5</v>
      </c>
      <c r="C97">
        <v>40594</v>
      </c>
      <c r="D97">
        <v>678261</v>
      </c>
      <c r="E97">
        <v>45712</v>
      </c>
      <c r="F97" t="s">
        <v>927</v>
      </c>
      <c r="G97" s="3">
        <v>43122</v>
      </c>
      <c r="H97" s="3">
        <v>43122</v>
      </c>
      <c r="I97" s="4">
        <v>408.8</v>
      </c>
      <c r="J97" t="str">
        <f>INDEX(Bd_VENTILATIONS!$G:$G,MATCH(Bd_MÉLANGES!$E:$E,Bd_VENTILATIONS!$D:$D,0))</f>
        <v>A022M07</v>
      </c>
      <c r="K97" s="4">
        <f>SUMIF('Bd_CONSO MP'!$F:$F,Tab_Mélanges[[#This Row],[PIECENO]],'Bd_CONSO MP'!$I:$I)</f>
        <v>405</v>
      </c>
    </row>
    <row r="98" spans="1:11" hidden="1" x14ac:dyDescent="0.2">
      <c r="A98">
        <v>102</v>
      </c>
      <c r="B98">
        <v>5</v>
      </c>
      <c r="C98">
        <v>40680</v>
      </c>
      <c r="D98">
        <v>679239</v>
      </c>
      <c r="E98">
        <v>45704</v>
      </c>
      <c r="F98" t="s">
        <v>964</v>
      </c>
      <c r="G98" s="3">
        <v>43119</v>
      </c>
      <c r="H98" s="3">
        <v>43122</v>
      </c>
      <c r="I98" s="4">
        <v>265</v>
      </c>
      <c r="J98" t="str">
        <f>INDEX(Bd_VENTILATIONS!$G:$G,MATCH(Bd_MÉLANGES!$E:$E,Bd_VENTILATIONS!$D:$D,0))</f>
        <v>A022M01</v>
      </c>
      <c r="K98" s="4">
        <f>SUMIF('Bd_CONSO MP'!$F:$F,Tab_Mélanges[[#This Row],[PIECENO]],'Bd_CONSO MP'!$I:$I)</f>
        <v>260.01</v>
      </c>
    </row>
    <row r="99" spans="1:11" hidden="1" x14ac:dyDescent="0.2">
      <c r="A99">
        <v>102</v>
      </c>
      <c r="B99">
        <v>5</v>
      </c>
      <c r="C99">
        <v>40682</v>
      </c>
      <c r="D99">
        <v>679255</v>
      </c>
      <c r="E99">
        <v>45706</v>
      </c>
      <c r="F99" t="s">
        <v>967</v>
      </c>
      <c r="G99" s="3">
        <v>43122</v>
      </c>
      <c r="H99" s="3">
        <v>43122</v>
      </c>
      <c r="I99" s="4">
        <v>259.60000000000002</v>
      </c>
      <c r="J99" t="str">
        <f>INDEX(Bd_VENTILATIONS!$G:$G,MATCH(Bd_MÉLANGES!$E:$E,Bd_VENTILATIONS!$D:$D,0))</f>
        <v>A022M03</v>
      </c>
      <c r="K99" s="4">
        <f>SUMIF('Bd_CONSO MP'!$F:$F,Tab_Mélanges[[#This Row],[PIECENO]],'Bd_CONSO MP'!$I:$I)</f>
        <v>260</v>
      </c>
    </row>
    <row r="100" spans="1:11" hidden="1" x14ac:dyDescent="0.2">
      <c r="A100">
        <v>102</v>
      </c>
      <c r="B100">
        <v>5</v>
      </c>
      <c r="C100">
        <v>40684</v>
      </c>
      <c r="D100">
        <v>679269</v>
      </c>
      <c r="E100">
        <v>45708</v>
      </c>
      <c r="F100" t="s">
        <v>970</v>
      </c>
      <c r="G100" s="3">
        <v>43122</v>
      </c>
      <c r="H100" s="3">
        <v>43122</v>
      </c>
      <c r="I100" s="4">
        <v>261</v>
      </c>
      <c r="J100" t="str">
        <f>INDEX(Bd_VENTILATIONS!$G:$G,MATCH(Bd_MÉLANGES!$E:$E,Bd_VENTILATIONS!$D:$D,0))</f>
        <v>A022M05</v>
      </c>
      <c r="K100" s="4">
        <f>SUMIF('Bd_CONSO MP'!$F:$F,Tab_Mélanges[[#This Row],[PIECENO]],'Bd_CONSO MP'!$I:$I)</f>
        <v>260</v>
      </c>
    </row>
    <row r="101" spans="1:11" hidden="1" x14ac:dyDescent="0.2">
      <c r="A101">
        <v>102</v>
      </c>
      <c r="B101">
        <v>5</v>
      </c>
      <c r="C101">
        <v>40686</v>
      </c>
      <c r="D101">
        <v>679284</v>
      </c>
      <c r="E101">
        <v>45700</v>
      </c>
      <c r="F101" t="s">
        <v>1081</v>
      </c>
      <c r="G101" s="3">
        <v>43119</v>
      </c>
      <c r="H101" s="3">
        <v>43122</v>
      </c>
      <c r="I101" s="4">
        <v>405.4</v>
      </c>
      <c r="J101" t="str">
        <f>INDEX(Bd_VENTILATIONS!$G:$G,MATCH(Bd_MÉLANGES!$E:$E,Bd_VENTILATIONS!$D:$D,0))</f>
        <v>A019M02</v>
      </c>
      <c r="K101" s="4">
        <f>SUMIF('Bd_CONSO MP'!$F:$F,Tab_Mélanges[[#This Row],[PIECENO]],'Bd_CONSO MP'!$I:$I)</f>
        <v>405.02</v>
      </c>
    </row>
    <row r="102" spans="1:11" hidden="1" x14ac:dyDescent="0.2">
      <c r="A102">
        <v>102</v>
      </c>
      <c r="B102">
        <v>5</v>
      </c>
      <c r="C102">
        <v>40688</v>
      </c>
      <c r="D102">
        <v>679301</v>
      </c>
      <c r="E102">
        <v>45707</v>
      </c>
      <c r="F102" t="s">
        <v>801</v>
      </c>
      <c r="G102" s="3">
        <v>43122</v>
      </c>
      <c r="H102" s="3">
        <v>43122</v>
      </c>
      <c r="I102" s="4">
        <v>129</v>
      </c>
      <c r="J102" t="str">
        <f>INDEX(Bd_VENTILATIONS!$G:$G,MATCH(Bd_MÉLANGES!$E:$E,Bd_VENTILATIONS!$D:$D,0))</f>
        <v>A022M04</v>
      </c>
      <c r="K102" s="4">
        <f>SUMIF('Bd_CONSO MP'!$F:$F,Tab_Mélanges[[#This Row],[PIECENO]],'Bd_CONSO MP'!$I:$I)</f>
        <v>129.59</v>
      </c>
    </row>
    <row r="103" spans="1:11" hidden="1" x14ac:dyDescent="0.2">
      <c r="A103">
        <v>102</v>
      </c>
      <c r="B103">
        <v>5</v>
      </c>
      <c r="C103">
        <v>40702</v>
      </c>
      <c r="D103">
        <v>679432</v>
      </c>
      <c r="E103">
        <v>45703</v>
      </c>
      <c r="F103" t="s">
        <v>952</v>
      </c>
      <c r="G103" s="3">
        <v>43119</v>
      </c>
      <c r="H103" s="3">
        <v>43122</v>
      </c>
      <c r="I103" s="4">
        <v>207.8</v>
      </c>
      <c r="J103" t="str">
        <f>INDEX(Bd_VENTILATIONS!$G:$G,MATCH(Bd_MÉLANGES!$E:$E,Bd_VENTILATIONS!$D:$D,0))</f>
        <v>A019M05</v>
      </c>
      <c r="K103" s="4">
        <f>SUMIF('Bd_CONSO MP'!$F:$F,Tab_Mélanges[[#This Row],[PIECENO]],'Bd_CONSO MP'!$I:$I)</f>
        <v>207</v>
      </c>
    </row>
    <row r="104" spans="1:11" hidden="1" x14ac:dyDescent="0.2">
      <c r="A104">
        <v>102</v>
      </c>
      <c r="B104">
        <v>5</v>
      </c>
      <c r="C104">
        <v>40704</v>
      </c>
      <c r="D104">
        <v>679446</v>
      </c>
      <c r="E104">
        <v>45709</v>
      </c>
      <c r="F104" t="s">
        <v>927</v>
      </c>
      <c r="G104" s="3">
        <v>43122</v>
      </c>
      <c r="H104" s="3">
        <v>43122</v>
      </c>
      <c r="I104" s="4">
        <v>403</v>
      </c>
      <c r="J104" t="str">
        <f>INDEX(Bd_VENTILATIONS!$G:$G,MATCH(Bd_MÉLANGES!$E:$E,Bd_VENTILATIONS!$D:$D,0))</f>
        <v>A022M06</v>
      </c>
      <c r="K104" s="4">
        <f>SUMIF('Bd_CONSO MP'!$F:$F,Tab_Mélanges[[#This Row],[PIECENO]],'Bd_CONSO MP'!$I:$I)</f>
        <v>405</v>
      </c>
    </row>
    <row r="105" spans="1:11" hidden="1" x14ac:dyDescent="0.2">
      <c r="A105">
        <v>102</v>
      </c>
      <c r="B105">
        <v>5</v>
      </c>
      <c r="C105">
        <v>40706</v>
      </c>
      <c r="D105">
        <v>679455</v>
      </c>
      <c r="E105">
        <v>45716</v>
      </c>
      <c r="F105" t="s">
        <v>1142</v>
      </c>
      <c r="G105" s="3">
        <v>43122</v>
      </c>
      <c r="H105" s="3">
        <v>43122</v>
      </c>
      <c r="I105" s="4">
        <v>586.4</v>
      </c>
      <c r="J105" t="str">
        <f>INDEX(Bd_VENTILATIONS!$G:$G,MATCH(Bd_MÉLANGES!$E:$E,Bd_VENTILATIONS!$D:$D,0))</f>
        <v>A022M09</v>
      </c>
      <c r="K105" s="4">
        <f>SUMIF('Bd_CONSO MP'!$F:$F,Tab_Mélanges[[#This Row],[PIECENO]],'Bd_CONSO MP'!$I:$I)</f>
        <v>583.99000000000012</v>
      </c>
    </row>
    <row r="106" spans="1:11" hidden="1" x14ac:dyDescent="0.2">
      <c r="A106">
        <v>102</v>
      </c>
      <c r="B106">
        <v>5</v>
      </c>
      <c r="C106">
        <v>40708</v>
      </c>
      <c r="D106">
        <v>679472</v>
      </c>
      <c r="E106">
        <v>45713</v>
      </c>
      <c r="F106" t="s">
        <v>1145</v>
      </c>
      <c r="G106" s="3">
        <v>43122</v>
      </c>
      <c r="H106" s="3">
        <v>43122</v>
      </c>
      <c r="I106" s="4">
        <v>586.29999999999995</v>
      </c>
      <c r="J106" t="str">
        <f>INDEX(Bd_VENTILATIONS!$G:$G,MATCH(Bd_MÉLANGES!$E:$E,Bd_VENTILATIONS!$D:$D,0))</f>
        <v>A022M08</v>
      </c>
      <c r="K106" s="4">
        <f>SUMIF('Bd_CONSO MP'!$F:$F,Tab_Mélanges[[#This Row],[PIECENO]],'Bd_CONSO MP'!$I:$I)</f>
        <v>584</v>
      </c>
    </row>
    <row r="107" spans="1:11" hidden="1" x14ac:dyDescent="0.2">
      <c r="A107">
        <v>102</v>
      </c>
      <c r="B107">
        <v>5</v>
      </c>
      <c r="C107">
        <v>40795</v>
      </c>
      <c r="D107">
        <v>680483</v>
      </c>
      <c r="E107">
        <v>45705</v>
      </c>
      <c r="F107" t="s">
        <v>804</v>
      </c>
      <c r="G107" s="3">
        <v>43122</v>
      </c>
      <c r="H107" s="3">
        <v>43122</v>
      </c>
      <c r="I107" s="4">
        <v>145.6</v>
      </c>
      <c r="J107" t="str">
        <f>INDEX(Bd_VENTILATIONS!$G:$G,MATCH(Bd_MÉLANGES!$E:$E,Bd_VENTILATIONS!$D:$D,0))</f>
        <v>A022M02</v>
      </c>
      <c r="K107" s="4">
        <f>SUMIF('Bd_CONSO MP'!$F:$F,Tab_Mélanges[[#This Row],[PIECENO]],'Bd_CONSO MP'!$I:$I)</f>
        <v>145.81</v>
      </c>
    </row>
    <row r="108" spans="1:11" hidden="1" x14ac:dyDescent="0.2">
      <c r="A108">
        <v>102</v>
      </c>
      <c r="B108">
        <v>5</v>
      </c>
      <c r="C108">
        <v>40710</v>
      </c>
      <c r="D108">
        <v>679489</v>
      </c>
      <c r="E108">
        <v>45721</v>
      </c>
      <c r="F108" t="s">
        <v>269</v>
      </c>
      <c r="G108" s="3">
        <v>43122</v>
      </c>
      <c r="H108" s="3">
        <v>43123</v>
      </c>
      <c r="I108" s="4">
        <v>108.5</v>
      </c>
      <c r="J108" t="str">
        <f>INDEX(Bd_VENTILATIONS!$G:$G,MATCH(Bd_MÉLANGES!$E:$E,Bd_VENTILATIONS!$D:$D,0))</f>
        <v>A023M01</v>
      </c>
      <c r="K108" s="4">
        <f>SUMIF('Bd_CONSO MP'!$F:$F,Tab_Mélanges[[#This Row],[PIECENO]],'Bd_CONSO MP'!$I:$I)</f>
        <v>108.55</v>
      </c>
    </row>
    <row r="109" spans="1:11" hidden="1" x14ac:dyDescent="0.2">
      <c r="A109">
        <v>102</v>
      </c>
      <c r="B109">
        <v>5</v>
      </c>
      <c r="C109">
        <v>40712</v>
      </c>
      <c r="D109">
        <v>679509</v>
      </c>
      <c r="E109">
        <v>45724</v>
      </c>
      <c r="F109" t="s">
        <v>766</v>
      </c>
      <c r="G109" s="3">
        <v>43122</v>
      </c>
      <c r="H109" s="3">
        <v>43123</v>
      </c>
      <c r="I109" s="4">
        <v>424.5</v>
      </c>
      <c r="J109" t="str">
        <f>INDEX(Bd_VENTILATIONS!$G:$G,MATCH(Bd_MÉLANGES!$E:$E,Bd_VENTILATIONS!$D:$D,0))</f>
        <v>A023M02</v>
      </c>
      <c r="K109" s="4">
        <f>SUMIF('Bd_CONSO MP'!$F:$F,Tab_Mélanges[[#This Row],[PIECENO]],'Bd_CONSO MP'!$I:$I)</f>
        <v>422</v>
      </c>
    </row>
    <row r="110" spans="1:11" hidden="1" x14ac:dyDescent="0.2">
      <c r="A110">
        <v>102</v>
      </c>
      <c r="B110">
        <v>5</v>
      </c>
      <c r="C110">
        <v>40714</v>
      </c>
      <c r="D110">
        <v>679524</v>
      </c>
      <c r="E110">
        <v>45726</v>
      </c>
      <c r="F110" t="s">
        <v>933</v>
      </c>
      <c r="G110" s="3">
        <v>43122</v>
      </c>
      <c r="H110" s="3">
        <v>43123</v>
      </c>
      <c r="I110" s="4">
        <v>323.3</v>
      </c>
      <c r="J110" t="str">
        <f>INDEX(Bd_VENTILATIONS!$G:$G,MATCH(Bd_MÉLANGES!$E:$E,Bd_VENTILATIONS!$D:$D,0))</f>
        <v>A023M03</v>
      </c>
      <c r="K110" s="4">
        <f>SUMIF('Bd_CONSO MP'!$F:$F,Tab_Mélanges[[#This Row],[PIECENO]],'Bd_CONSO MP'!$I:$I)</f>
        <v>324.00000000000006</v>
      </c>
    </row>
    <row r="111" spans="1:11" hidden="1" x14ac:dyDescent="0.2">
      <c r="A111">
        <v>102</v>
      </c>
      <c r="B111">
        <v>5</v>
      </c>
      <c r="C111">
        <v>40718</v>
      </c>
      <c r="D111">
        <v>679561</v>
      </c>
      <c r="E111">
        <v>45735</v>
      </c>
      <c r="F111" t="s">
        <v>893</v>
      </c>
      <c r="G111" s="3">
        <v>43123</v>
      </c>
      <c r="H111" s="3">
        <v>43123</v>
      </c>
      <c r="I111" s="4">
        <v>103.7</v>
      </c>
      <c r="J111" t="str">
        <f>INDEX(Bd_VENTILATIONS!$G:$G,MATCH(Bd_MÉLANGES!$E:$E,Bd_VENTILATIONS!$D:$D,0))</f>
        <v>A023M04</v>
      </c>
      <c r="K111" s="4">
        <f>SUMIF('Bd_CONSO MP'!$F:$F,Tab_Mélanges[[#This Row],[PIECENO]],'Bd_CONSO MP'!$I:$I)</f>
        <v>103.67999999999999</v>
      </c>
    </row>
    <row r="112" spans="1:11" hidden="1" x14ac:dyDescent="0.2">
      <c r="A112">
        <v>102</v>
      </c>
      <c r="B112">
        <v>5</v>
      </c>
      <c r="C112">
        <v>40724</v>
      </c>
      <c r="D112">
        <v>679622</v>
      </c>
      <c r="E112">
        <v>45737</v>
      </c>
      <c r="F112" t="s">
        <v>531</v>
      </c>
      <c r="G112" s="3">
        <v>43123</v>
      </c>
      <c r="H112" s="3">
        <v>43123</v>
      </c>
      <c r="I112" s="4">
        <v>269.7</v>
      </c>
      <c r="J112" t="str">
        <f>INDEX(Bd_VENTILATIONS!$G:$G,MATCH(Bd_MÉLANGES!$E:$E,Bd_VENTILATIONS!$D:$D,0))</f>
        <v>A023M05</v>
      </c>
      <c r="K112" s="4">
        <f>SUMIF('Bd_CONSO MP'!$F:$F,Tab_Mélanges[[#This Row],[PIECENO]],'Bd_CONSO MP'!$I:$I)</f>
        <v>269.99999999999994</v>
      </c>
    </row>
    <row r="113" spans="1:11" hidden="1" x14ac:dyDescent="0.2">
      <c r="A113">
        <v>102</v>
      </c>
      <c r="B113">
        <v>5</v>
      </c>
      <c r="C113">
        <v>40716</v>
      </c>
      <c r="D113">
        <v>679538</v>
      </c>
      <c r="E113">
        <v>45752</v>
      </c>
      <c r="F113" t="s">
        <v>748</v>
      </c>
      <c r="G113" s="3">
        <v>43123</v>
      </c>
      <c r="H113" s="3">
        <v>43124</v>
      </c>
      <c r="I113" s="4">
        <v>182.1</v>
      </c>
      <c r="J113" t="str">
        <f>INDEX(Bd_VENTILATIONS!$G:$G,MATCH(Bd_MÉLANGES!$E:$E,Bd_VENTILATIONS!$D:$D,0))</f>
        <v>A024M01</v>
      </c>
      <c r="K113" s="4">
        <f>SUMIF('Bd_CONSO MP'!$F:$F,Tab_Mélanges[[#This Row],[PIECENO]],'Bd_CONSO MP'!$I:$I)</f>
        <v>181.99999999999997</v>
      </c>
    </row>
    <row r="114" spans="1:11" hidden="1" x14ac:dyDescent="0.2">
      <c r="A114">
        <v>102</v>
      </c>
      <c r="B114">
        <v>5</v>
      </c>
      <c r="C114">
        <v>40720</v>
      </c>
      <c r="D114">
        <v>679576</v>
      </c>
      <c r="E114">
        <v>45759</v>
      </c>
      <c r="F114" t="s">
        <v>573</v>
      </c>
      <c r="G114" s="3">
        <v>43123</v>
      </c>
      <c r="H114" s="3">
        <v>43124</v>
      </c>
      <c r="I114" s="4">
        <v>600</v>
      </c>
      <c r="J114" t="str">
        <f>INDEX(Bd_VENTILATIONS!$G:$G,MATCH(Bd_MÉLANGES!$E:$E,Bd_VENTILATIONS!$D:$D,0))</f>
        <v>A024M02</v>
      </c>
      <c r="K114" s="4">
        <f>SUMIF('Bd_CONSO MP'!$F:$F,Tab_Mélanges[[#This Row],[PIECENO]],'Bd_CONSO MP'!$I:$I)</f>
        <v>600.00000000000023</v>
      </c>
    </row>
    <row r="115" spans="1:11" hidden="1" x14ac:dyDescent="0.2">
      <c r="A115">
        <v>102</v>
      </c>
      <c r="B115">
        <v>5</v>
      </c>
      <c r="C115">
        <v>40722</v>
      </c>
      <c r="D115">
        <v>679598</v>
      </c>
      <c r="E115">
        <v>45746</v>
      </c>
      <c r="F115" t="s">
        <v>472</v>
      </c>
      <c r="G115" s="3">
        <v>43123</v>
      </c>
      <c r="H115" s="3">
        <v>43124</v>
      </c>
      <c r="I115" s="4">
        <v>327.3</v>
      </c>
      <c r="J115" t="str">
        <f>INDEX(Bd_VENTILATIONS!$G:$G,MATCH(Bd_MÉLANGES!$E:$E,Bd_VENTILATIONS!$D:$D,0))</f>
        <v>A023M07</v>
      </c>
      <c r="K115" s="4">
        <f>SUMIF('Bd_CONSO MP'!$F:$F,Tab_Mélanges[[#This Row],[PIECENO]],'Bd_CONSO MP'!$I:$I)</f>
        <v>323.97999999999996</v>
      </c>
    </row>
    <row r="116" spans="1:11" hidden="1" x14ac:dyDescent="0.2">
      <c r="A116">
        <v>102</v>
      </c>
      <c r="B116">
        <v>5</v>
      </c>
      <c r="C116">
        <v>40849</v>
      </c>
      <c r="D116">
        <v>681131</v>
      </c>
      <c r="E116">
        <v>45738</v>
      </c>
      <c r="F116" t="s">
        <v>390</v>
      </c>
      <c r="G116" s="3">
        <v>43123</v>
      </c>
      <c r="H116" s="3">
        <v>43124</v>
      </c>
      <c r="I116" s="4">
        <v>193.9</v>
      </c>
      <c r="J116" t="str">
        <f>INDEX(Bd_VENTILATIONS!$G:$G,MATCH(Bd_MÉLANGES!$E:$E,Bd_VENTILATIONS!$D:$D,0))</f>
        <v>A023M06</v>
      </c>
      <c r="K116" s="4">
        <f>SUMIF('Bd_CONSO MP'!$F:$F,Tab_Mélanges[[#This Row],[PIECENO]],'Bd_CONSO MP'!$I:$I)</f>
        <v>195.03000000000003</v>
      </c>
    </row>
    <row r="117" spans="1:11" hidden="1" x14ac:dyDescent="0.2">
      <c r="A117">
        <v>102</v>
      </c>
      <c r="B117">
        <v>5</v>
      </c>
      <c r="C117">
        <v>40854</v>
      </c>
      <c r="D117">
        <v>681177</v>
      </c>
      <c r="E117">
        <v>45787</v>
      </c>
      <c r="F117" t="s">
        <v>798</v>
      </c>
      <c r="G117" s="3">
        <v>43125</v>
      </c>
      <c r="H117" s="3">
        <v>43125</v>
      </c>
      <c r="I117" s="4">
        <v>194.5</v>
      </c>
      <c r="J117" t="str">
        <f>INDEX(Bd_VENTILATIONS!$G:$G,MATCH(Bd_MÉLANGES!$E:$E,Bd_VENTILATIONS!$D:$D,0))</f>
        <v>A025M09</v>
      </c>
      <c r="K117" s="4">
        <f>SUMIF('Bd_CONSO MP'!$F:$F,Tab_Mélanges[[#This Row],[PIECENO]],'Bd_CONSO MP'!$I:$I)</f>
        <v>194.41</v>
      </c>
    </row>
    <row r="118" spans="1:11" hidden="1" x14ac:dyDescent="0.2">
      <c r="A118">
        <v>102</v>
      </c>
      <c r="B118">
        <v>5</v>
      </c>
      <c r="C118">
        <v>40858</v>
      </c>
      <c r="D118">
        <v>681211</v>
      </c>
      <c r="E118">
        <v>45795</v>
      </c>
      <c r="F118" t="s">
        <v>1096</v>
      </c>
      <c r="G118" s="3">
        <v>43125</v>
      </c>
      <c r="H118" s="3">
        <v>43125</v>
      </c>
      <c r="I118" s="4">
        <v>202.5</v>
      </c>
      <c r="J118" t="str">
        <f>INDEX(Bd_VENTILATIONS!$G:$G,MATCH(Bd_MÉLANGES!$E:$E,Bd_VENTILATIONS!$D:$D,0))</f>
        <v>A025M11</v>
      </c>
      <c r="K118" s="4">
        <f>SUMIF('Bd_CONSO MP'!$F:$F,Tab_Mélanges[[#This Row],[PIECENO]],'Bd_CONSO MP'!$I:$I)</f>
        <v>203</v>
      </c>
    </row>
    <row r="119" spans="1:11" hidden="1" x14ac:dyDescent="0.2">
      <c r="A119">
        <v>102</v>
      </c>
      <c r="B119">
        <v>5</v>
      </c>
      <c r="C119">
        <v>40861</v>
      </c>
      <c r="D119">
        <v>681240</v>
      </c>
      <c r="E119">
        <v>45785</v>
      </c>
      <c r="F119" t="s">
        <v>709</v>
      </c>
      <c r="G119" s="3">
        <v>43125</v>
      </c>
      <c r="H119" s="3">
        <v>43125</v>
      </c>
      <c r="I119" s="4">
        <v>422.1</v>
      </c>
      <c r="J119" t="str">
        <f>INDEX(Bd_VENTILATIONS!$G:$G,MATCH(Bd_MÉLANGES!$E:$E,Bd_VENTILATIONS!$D:$D,0))</f>
        <v>A025M04</v>
      </c>
      <c r="K119" s="4">
        <f>SUMIF('Bd_CONSO MP'!$F:$F,Tab_Mélanges[[#This Row],[PIECENO]],'Bd_CONSO MP'!$I:$I)</f>
        <v>423</v>
      </c>
    </row>
    <row r="120" spans="1:11" hidden="1" x14ac:dyDescent="0.2">
      <c r="A120">
        <v>102</v>
      </c>
      <c r="B120">
        <v>5</v>
      </c>
      <c r="C120">
        <v>40864</v>
      </c>
      <c r="D120">
        <v>681249</v>
      </c>
      <c r="E120">
        <v>45782</v>
      </c>
      <c r="F120" t="s">
        <v>709</v>
      </c>
      <c r="G120" s="3">
        <v>43125</v>
      </c>
      <c r="H120" s="3">
        <v>43125</v>
      </c>
      <c r="I120" s="4">
        <v>433</v>
      </c>
      <c r="J120" t="str">
        <f>INDEX(Bd_VENTILATIONS!$G:$G,MATCH(Bd_MÉLANGES!$E:$E,Bd_VENTILATIONS!$D:$D,0))</f>
        <v>A025M03</v>
      </c>
      <c r="K120" s="4">
        <f>SUMIF('Bd_CONSO MP'!$F:$F,Tab_Mélanges[[#This Row],[PIECENO]],'Bd_CONSO MP'!$I:$I)</f>
        <v>423</v>
      </c>
    </row>
    <row r="121" spans="1:11" hidden="1" x14ac:dyDescent="0.2">
      <c r="A121">
        <v>102</v>
      </c>
      <c r="B121">
        <v>5</v>
      </c>
      <c r="C121">
        <v>40865</v>
      </c>
      <c r="D121">
        <v>681252</v>
      </c>
      <c r="E121">
        <v>45781</v>
      </c>
      <c r="F121" t="s">
        <v>709</v>
      </c>
      <c r="G121" s="3">
        <v>43125</v>
      </c>
      <c r="H121" s="3">
        <v>43125</v>
      </c>
      <c r="I121" s="4">
        <v>427.7</v>
      </c>
      <c r="J121" t="str">
        <f>INDEX(Bd_VENTILATIONS!$G:$G,MATCH(Bd_MÉLANGES!$E:$E,Bd_VENTILATIONS!$D:$D,0))</f>
        <v>A025M05</v>
      </c>
      <c r="K121" s="4">
        <f>SUMIF('Bd_CONSO MP'!$F:$F,Tab_Mélanges[[#This Row],[PIECENO]],'Bd_CONSO MP'!$I:$I)</f>
        <v>423</v>
      </c>
    </row>
    <row r="122" spans="1:11" hidden="1" x14ac:dyDescent="0.2">
      <c r="A122">
        <v>102</v>
      </c>
      <c r="B122">
        <v>5</v>
      </c>
      <c r="C122">
        <v>40866</v>
      </c>
      <c r="D122">
        <v>681255</v>
      </c>
      <c r="E122">
        <v>45780</v>
      </c>
      <c r="F122" t="s">
        <v>709</v>
      </c>
      <c r="G122" s="3">
        <v>43125</v>
      </c>
      <c r="H122" s="3">
        <v>43125</v>
      </c>
      <c r="I122" s="4">
        <v>427</v>
      </c>
      <c r="J122" t="str">
        <f>INDEX(Bd_VENTILATIONS!$G:$G,MATCH(Bd_MÉLANGES!$E:$E,Bd_VENTILATIONS!$D:$D,0))</f>
        <v>A025M06</v>
      </c>
      <c r="K122" s="4">
        <f>SUMIF('Bd_CONSO MP'!$F:$F,Tab_Mélanges[[#This Row],[PIECENO]],'Bd_CONSO MP'!$I:$I)</f>
        <v>423</v>
      </c>
    </row>
    <row r="123" spans="1:11" hidden="1" x14ac:dyDescent="0.2">
      <c r="A123">
        <v>102</v>
      </c>
      <c r="B123">
        <v>5</v>
      </c>
      <c r="C123">
        <v>40868</v>
      </c>
      <c r="D123">
        <v>681261</v>
      </c>
      <c r="E123">
        <v>45778</v>
      </c>
      <c r="F123" t="s">
        <v>709</v>
      </c>
      <c r="G123" s="3">
        <v>43125</v>
      </c>
      <c r="H123" s="3">
        <v>43125</v>
      </c>
      <c r="I123" s="4">
        <v>428.5</v>
      </c>
      <c r="J123" t="str">
        <f>INDEX(Bd_VENTILATIONS!$G:$G,MATCH(Bd_MÉLANGES!$E:$E,Bd_VENTILATIONS!$D:$D,0))</f>
        <v>A025M02</v>
      </c>
      <c r="K123" s="4">
        <f>SUMIF('Bd_CONSO MP'!$F:$F,Tab_Mélanges[[#This Row],[PIECENO]],'Bd_CONSO MP'!$I:$I)</f>
        <v>423</v>
      </c>
    </row>
    <row r="124" spans="1:11" hidden="1" x14ac:dyDescent="0.2">
      <c r="A124">
        <v>102</v>
      </c>
      <c r="B124">
        <v>5</v>
      </c>
      <c r="C124">
        <v>40869</v>
      </c>
      <c r="D124">
        <v>681264</v>
      </c>
      <c r="E124">
        <v>45777</v>
      </c>
      <c r="F124" t="s">
        <v>709</v>
      </c>
      <c r="G124" s="3">
        <v>43125</v>
      </c>
      <c r="H124" s="3">
        <v>43125</v>
      </c>
      <c r="I124" s="4">
        <v>417.3</v>
      </c>
      <c r="J124" t="str">
        <f>INDEX(Bd_VENTILATIONS!$G:$G,MATCH(Bd_MÉLANGES!$E:$E,Bd_VENTILATIONS!$D:$D,0))</f>
        <v>A025M01</v>
      </c>
      <c r="K124" s="4">
        <f>SUMIF('Bd_CONSO MP'!$F:$F,Tab_Mélanges[[#This Row],[PIECENO]],'Bd_CONSO MP'!$I:$I)</f>
        <v>423</v>
      </c>
    </row>
    <row r="125" spans="1:11" hidden="1" x14ac:dyDescent="0.2">
      <c r="A125">
        <v>102</v>
      </c>
      <c r="B125">
        <v>5</v>
      </c>
      <c r="C125">
        <v>40802</v>
      </c>
      <c r="D125">
        <v>680608</v>
      </c>
      <c r="E125">
        <v>45805</v>
      </c>
      <c r="F125" t="s">
        <v>282</v>
      </c>
      <c r="G125" s="3">
        <v>43126</v>
      </c>
      <c r="H125" s="3">
        <v>43126</v>
      </c>
      <c r="I125" s="4">
        <v>107.7</v>
      </c>
      <c r="J125" t="str">
        <f>INDEX(Bd_VENTILATIONS!$G:$G,MATCH(Bd_MÉLANGES!$E:$E,Bd_VENTILATIONS!$D:$D,0))</f>
        <v>A026M06</v>
      </c>
      <c r="K125" s="4">
        <f>SUMIF('Bd_CONSO MP'!$F:$F,Tab_Mélanges[[#This Row],[PIECENO]],'Bd_CONSO MP'!$I:$I)</f>
        <v>108</v>
      </c>
    </row>
    <row r="126" spans="1:11" hidden="1" x14ac:dyDescent="0.2">
      <c r="A126">
        <v>102</v>
      </c>
      <c r="B126">
        <v>5</v>
      </c>
      <c r="C126">
        <v>40823</v>
      </c>
      <c r="D126">
        <v>680847</v>
      </c>
      <c r="E126">
        <v>45807</v>
      </c>
      <c r="F126" t="s">
        <v>614</v>
      </c>
      <c r="G126" s="3">
        <v>43126</v>
      </c>
      <c r="H126" s="3">
        <v>43126</v>
      </c>
      <c r="I126" s="4">
        <v>195.1</v>
      </c>
      <c r="J126" t="str">
        <f>INDEX(Bd_VENTILATIONS!$G:$G,MATCH(Bd_MÉLANGES!$E:$E,Bd_VENTILATIONS!$D:$D,0))</f>
        <v>A026M08</v>
      </c>
      <c r="K126" s="4">
        <f>SUMIF('Bd_CONSO MP'!$F:$F,Tab_Mélanges[[#This Row],[PIECENO]],'Bd_CONSO MP'!$I:$I)</f>
        <v>195.01999999999998</v>
      </c>
    </row>
    <row r="127" spans="1:11" hidden="1" x14ac:dyDescent="0.2">
      <c r="A127">
        <v>102</v>
      </c>
      <c r="B127">
        <v>5</v>
      </c>
      <c r="C127">
        <v>40860</v>
      </c>
      <c r="D127">
        <v>681227</v>
      </c>
      <c r="E127">
        <v>45796</v>
      </c>
      <c r="F127" t="s">
        <v>982</v>
      </c>
      <c r="G127" s="3">
        <v>43125</v>
      </c>
      <c r="H127" s="3">
        <v>43126</v>
      </c>
      <c r="I127" s="4">
        <v>260.3</v>
      </c>
      <c r="J127" t="str">
        <f>INDEX(Bd_VENTILATIONS!$G:$G,MATCH(Bd_MÉLANGES!$E:$E,Bd_VENTILATIONS!$D:$D,0))</f>
        <v>A026M01</v>
      </c>
      <c r="K127" s="4">
        <f>SUMIF('Bd_CONSO MP'!$F:$F,Tab_Mélanges[[#This Row],[PIECENO]],'Bd_CONSO MP'!$I:$I)</f>
        <v>259.99999999999994</v>
      </c>
    </row>
    <row r="128" spans="1:11" hidden="1" x14ac:dyDescent="0.2">
      <c r="A128">
        <v>102</v>
      </c>
      <c r="B128">
        <v>5</v>
      </c>
      <c r="C128">
        <v>40867</v>
      </c>
      <c r="D128">
        <v>681258</v>
      </c>
      <c r="E128">
        <v>45779</v>
      </c>
      <c r="F128" t="s">
        <v>709</v>
      </c>
      <c r="G128" s="3">
        <v>43125</v>
      </c>
      <c r="H128" s="3">
        <v>43126</v>
      </c>
      <c r="I128" s="4">
        <v>428.3</v>
      </c>
      <c r="J128" t="str">
        <f>INDEX(Bd_VENTILATIONS!$G:$G,MATCH(Bd_MÉLANGES!$E:$E,Bd_VENTILATIONS!$D:$D,0))</f>
        <v>A025M07</v>
      </c>
      <c r="K128" s="4">
        <f>SUMIF('Bd_CONSO MP'!$F:$F,Tab_Mélanges[[#This Row],[PIECENO]],'Bd_CONSO MP'!$I:$I)</f>
        <v>423</v>
      </c>
    </row>
    <row r="129" spans="1:11" hidden="1" x14ac:dyDescent="0.2">
      <c r="A129">
        <v>102</v>
      </c>
      <c r="B129">
        <v>5</v>
      </c>
      <c r="C129">
        <v>40871</v>
      </c>
      <c r="D129">
        <v>681268</v>
      </c>
      <c r="E129">
        <v>45800</v>
      </c>
      <c r="F129" t="s">
        <v>958</v>
      </c>
      <c r="G129" s="3">
        <v>43125</v>
      </c>
      <c r="H129" s="3">
        <v>43126</v>
      </c>
      <c r="I129" s="4">
        <v>260.5</v>
      </c>
      <c r="J129" t="str">
        <f>INDEX(Bd_VENTILATIONS!$G:$G,MATCH(Bd_MÉLANGES!$E:$E,Bd_VENTILATIONS!$D:$D,0))</f>
        <v>A026M02</v>
      </c>
      <c r="K129" s="4">
        <f>SUMIF('Bd_CONSO MP'!$F:$F,Tab_Mélanges[[#This Row],[PIECENO]],'Bd_CONSO MP'!$I:$I)</f>
        <v>260</v>
      </c>
    </row>
    <row r="130" spans="1:11" hidden="1" x14ac:dyDescent="0.2">
      <c r="A130">
        <v>102</v>
      </c>
      <c r="B130">
        <v>5</v>
      </c>
      <c r="C130">
        <v>40873</v>
      </c>
      <c r="D130">
        <v>681282</v>
      </c>
      <c r="E130">
        <v>45803</v>
      </c>
      <c r="F130" t="s">
        <v>1090</v>
      </c>
      <c r="G130" s="3">
        <v>43125</v>
      </c>
      <c r="H130" s="3">
        <v>43126</v>
      </c>
      <c r="I130" s="4">
        <v>405.5</v>
      </c>
      <c r="J130" t="str">
        <f>INDEX(Bd_VENTILATIONS!$G:$G,MATCH(Bd_MÉLANGES!$E:$E,Bd_VENTILATIONS!$D:$D,0))</f>
        <v>A026M04</v>
      </c>
      <c r="K130" s="4">
        <f>SUMIF('Bd_CONSO MP'!$F:$F,Tab_Mélanges[[#This Row],[PIECENO]],'Bd_CONSO MP'!$I:$I)</f>
        <v>405.02</v>
      </c>
    </row>
    <row r="131" spans="1:11" hidden="1" x14ac:dyDescent="0.2">
      <c r="A131">
        <v>102</v>
      </c>
      <c r="B131">
        <v>5</v>
      </c>
      <c r="C131">
        <v>41033</v>
      </c>
      <c r="D131">
        <v>682937</v>
      </c>
      <c r="E131">
        <v>45797</v>
      </c>
      <c r="F131" t="s">
        <v>964</v>
      </c>
      <c r="G131" s="3">
        <v>43125</v>
      </c>
      <c r="H131" s="3">
        <v>43126</v>
      </c>
      <c r="I131" s="4">
        <v>91.9</v>
      </c>
      <c r="J131" t="str">
        <f>INDEX(Bd_VENTILATIONS!$G:$G,MATCH(Bd_MÉLANGES!$E:$E,Bd_VENTILATIONS!$D:$D,0))</f>
        <v>A026M03</v>
      </c>
      <c r="K131" s="4">
        <f>SUMIF('Bd_CONSO MP'!$F:$F,Tab_Mélanges[[#This Row],[PIECENO]],'Bd_CONSO MP'!$I:$I)</f>
        <v>92</v>
      </c>
    </row>
    <row r="132" spans="1:11" hidden="1" x14ac:dyDescent="0.2">
      <c r="A132">
        <v>102</v>
      </c>
      <c r="B132">
        <v>5</v>
      </c>
      <c r="C132">
        <v>40785</v>
      </c>
      <c r="D132">
        <v>680357</v>
      </c>
      <c r="E132">
        <v>45818</v>
      </c>
      <c r="F132" t="s">
        <v>1155</v>
      </c>
      <c r="G132" s="3">
        <v>43129</v>
      </c>
      <c r="H132" s="3">
        <v>43129</v>
      </c>
      <c r="I132" s="4">
        <v>683.3</v>
      </c>
      <c r="J132" t="str">
        <f>INDEX(Bd_VENTILATIONS!$G:$G,MATCH(Bd_MÉLANGES!$E:$E,Bd_VENTILATIONS!$D:$D,0))</f>
        <v>A029M04</v>
      </c>
      <c r="K132" s="4">
        <f>SUMIF('Bd_CONSO MP'!$F:$F,Tab_Mélanges[[#This Row],[PIECENO]],'Bd_CONSO MP'!$I:$I)</f>
        <v>681.01</v>
      </c>
    </row>
    <row r="133" spans="1:11" hidden="1" x14ac:dyDescent="0.2">
      <c r="A133">
        <v>102</v>
      </c>
      <c r="B133">
        <v>5</v>
      </c>
      <c r="C133">
        <v>40789</v>
      </c>
      <c r="D133">
        <v>680400</v>
      </c>
      <c r="E133">
        <v>45811</v>
      </c>
      <c r="F133" t="s">
        <v>908</v>
      </c>
      <c r="G133" s="3">
        <v>43126</v>
      </c>
      <c r="H133" s="3">
        <v>43129</v>
      </c>
      <c r="I133" s="4">
        <v>639.20000000000005</v>
      </c>
      <c r="J133" t="str">
        <f>INDEX(Bd_VENTILATIONS!$G:$G,MATCH(Bd_MÉLANGES!$E:$E,Bd_VENTILATIONS!$D:$D,0))</f>
        <v>A029M01</v>
      </c>
      <c r="K133" s="4">
        <f>SUMIF('Bd_CONSO MP'!$F:$F,Tab_Mélanges[[#This Row],[PIECENO]],'Bd_CONSO MP'!$I:$I)</f>
        <v>631.79</v>
      </c>
    </row>
    <row r="134" spans="1:11" hidden="1" x14ac:dyDescent="0.2">
      <c r="A134">
        <v>102</v>
      </c>
      <c r="B134">
        <v>5</v>
      </c>
      <c r="C134">
        <v>40821</v>
      </c>
      <c r="D134">
        <v>680830</v>
      </c>
      <c r="E134">
        <v>45823</v>
      </c>
      <c r="F134" t="s">
        <v>417</v>
      </c>
      <c r="G134" s="3">
        <v>43129</v>
      </c>
      <c r="H134" s="3">
        <v>43129</v>
      </c>
      <c r="I134" s="4">
        <v>324.3</v>
      </c>
      <c r="J134" t="str">
        <f>INDEX(Bd_VENTILATIONS!$G:$G,MATCH(Bd_MÉLANGES!$E:$E,Bd_VENTILATIONS!$D:$D,0))</f>
        <v>A029M06</v>
      </c>
      <c r="K134" s="4">
        <f>SUMIF('Bd_CONSO MP'!$F:$F,Tab_Mélanges[[#This Row],[PIECENO]],'Bd_CONSO MP'!$I:$I)</f>
        <v>324.01</v>
      </c>
    </row>
    <row r="135" spans="1:11" hidden="1" x14ac:dyDescent="0.2">
      <c r="A135">
        <v>102</v>
      </c>
      <c r="B135">
        <v>5</v>
      </c>
      <c r="C135">
        <v>40837</v>
      </c>
      <c r="D135">
        <v>680999</v>
      </c>
      <c r="E135">
        <v>45825</v>
      </c>
      <c r="F135" t="s">
        <v>469</v>
      </c>
      <c r="G135" s="3">
        <v>43129</v>
      </c>
      <c r="H135" s="3">
        <v>43129</v>
      </c>
      <c r="I135" s="4">
        <v>323.5</v>
      </c>
      <c r="J135" t="str">
        <f>INDEX(Bd_VENTILATIONS!$G:$G,MATCH(Bd_MÉLANGES!$E:$E,Bd_VENTILATIONS!$D:$D,0))</f>
        <v>A029M07</v>
      </c>
      <c r="K135" s="4">
        <f>SUMIF('Bd_CONSO MP'!$F:$F,Tab_Mélanges[[#This Row],[PIECENO]],'Bd_CONSO MP'!$I:$I)</f>
        <v>324.01</v>
      </c>
    </row>
    <row r="136" spans="1:11" hidden="1" x14ac:dyDescent="0.2">
      <c r="A136">
        <v>102</v>
      </c>
      <c r="B136">
        <v>5</v>
      </c>
      <c r="C136">
        <v>40852</v>
      </c>
      <c r="D136">
        <v>681164</v>
      </c>
      <c r="E136">
        <v>45786</v>
      </c>
      <c r="F136" t="s">
        <v>226</v>
      </c>
      <c r="G136" s="3">
        <v>43125</v>
      </c>
      <c r="H136" s="3">
        <v>43129</v>
      </c>
      <c r="I136" s="4">
        <v>269.5</v>
      </c>
      <c r="J136" t="str">
        <f>INDEX(Bd_VENTILATIONS!$G:$G,MATCH(Bd_MÉLANGES!$E:$E,Bd_VENTILATIONS!$D:$D,0))</f>
        <v>A025M08</v>
      </c>
      <c r="K136" s="4">
        <f>SUMIF('Bd_CONSO MP'!$F:$F,Tab_Mélanges[[#This Row],[PIECENO]],'Bd_CONSO MP'!$I:$I)</f>
        <v>269.67999999999995</v>
      </c>
    </row>
    <row r="137" spans="1:11" hidden="1" x14ac:dyDescent="0.2">
      <c r="A137">
        <v>102</v>
      </c>
      <c r="B137">
        <v>5</v>
      </c>
      <c r="C137">
        <v>40856</v>
      </c>
      <c r="D137">
        <v>681197</v>
      </c>
      <c r="E137">
        <v>45791</v>
      </c>
      <c r="F137" t="s">
        <v>976</v>
      </c>
      <c r="G137" s="3">
        <v>43125</v>
      </c>
      <c r="H137" s="3">
        <v>43129</v>
      </c>
      <c r="I137" s="4">
        <v>260.89999999999998</v>
      </c>
      <c r="J137" t="str">
        <f>INDEX(Bd_VENTILATIONS!$G:$G,MATCH(Bd_MÉLANGES!$E:$E,Bd_VENTILATIONS!$D:$D,0))</f>
        <v>A025M10</v>
      </c>
      <c r="K137" s="4">
        <f>SUMIF('Bd_CONSO MP'!$F:$F,Tab_Mélanges[[#This Row],[PIECENO]],'Bd_CONSO MP'!$I:$I)</f>
        <v>260</v>
      </c>
    </row>
    <row r="138" spans="1:11" hidden="1" x14ac:dyDescent="0.2">
      <c r="A138">
        <v>102</v>
      </c>
      <c r="B138">
        <v>5</v>
      </c>
      <c r="C138">
        <v>40875</v>
      </c>
      <c r="D138">
        <v>681298</v>
      </c>
      <c r="E138">
        <v>45820</v>
      </c>
      <c r="F138" t="s">
        <v>769</v>
      </c>
      <c r="G138" s="3">
        <v>43129</v>
      </c>
      <c r="H138" s="3">
        <v>43129</v>
      </c>
      <c r="I138" s="4">
        <v>634.79999999999995</v>
      </c>
      <c r="J138" t="str">
        <f>INDEX(Bd_VENTILATIONS!$G:$G,MATCH(Bd_MÉLANGES!$E:$E,Bd_VENTILATIONS!$D:$D,0))</f>
        <v>A029M05</v>
      </c>
      <c r="K138" s="4">
        <f>SUMIF('Bd_CONSO MP'!$F:$F,Tab_Mélanges[[#This Row],[PIECENO]],'Bd_CONSO MP'!$I:$I)</f>
        <v>631.99999999999989</v>
      </c>
    </row>
    <row r="139" spans="1:11" hidden="1" x14ac:dyDescent="0.2">
      <c r="A139">
        <v>102</v>
      </c>
      <c r="B139">
        <v>5</v>
      </c>
      <c r="C139">
        <v>40889</v>
      </c>
      <c r="D139">
        <v>681386</v>
      </c>
      <c r="E139">
        <v>45816</v>
      </c>
      <c r="F139" t="s">
        <v>1171</v>
      </c>
      <c r="G139" s="3">
        <v>43129</v>
      </c>
      <c r="H139" s="3">
        <v>43129</v>
      </c>
      <c r="I139" s="4">
        <v>681.2</v>
      </c>
      <c r="J139" t="str">
        <f>INDEX(Bd_VENTILATIONS!$G:$G,MATCH(Bd_MÉLANGES!$E:$E,Bd_VENTILATIONS!$D:$D,0))</f>
        <v>A029M02</v>
      </c>
      <c r="K139" s="4">
        <f>SUMIF('Bd_CONSO MP'!$F:$F,Tab_Mélanges[[#This Row],[PIECENO]],'Bd_CONSO MP'!$I:$I)</f>
        <v>681.0200000000001</v>
      </c>
    </row>
    <row r="140" spans="1:11" hidden="1" x14ac:dyDescent="0.2">
      <c r="A140">
        <v>102</v>
      </c>
      <c r="B140">
        <v>5</v>
      </c>
      <c r="C140">
        <v>41026</v>
      </c>
      <c r="D140">
        <v>682750</v>
      </c>
      <c r="E140">
        <v>45817</v>
      </c>
      <c r="F140" t="s">
        <v>1158</v>
      </c>
      <c r="G140" s="3">
        <v>43129</v>
      </c>
      <c r="H140" s="3">
        <v>43129</v>
      </c>
      <c r="I140" s="4">
        <v>567.9</v>
      </c>
      <c r="J140" t="str">
        <f>INDEX(Bd_VENTILATIONS!$G:$G,MATCH(Bd_MÉLANGES!$E:$E,Bd_VENTILATIONS!$D:$D,0))</f>
        <v>A029M03</v>
      </c>
      <c r="K140" s="4">
        <f>SUMIF('Bd_CONSO MP'!$F:$F,Tab_Mélanges[[#This Row],[PIECENO]],'Bd_CONSO MP'!$I:$I)</f>
        <v>567.02</v>
      </c>
    </row>
    <row r="141" spans="1:11" hidden="1" x14ac:dyDescent="0.2">
      <c r="A141">
        <v>102</v>
      </c>
      <c r="B141">
        <v>5</v>
      </c>
      <c r="C141">
        <v>41030</v>
      </c>
      <c r="D141">
        <v>682804</v>
      </c>
      <c r="E141">
        <v>45798</v>
      </c>
      <c r="F141" t="s">
        <v>233</v>
      </c>
      <c r="G141" s="3">
        <v>43125</v>
      </c>
      <c r="H141" s="3">
        <v>43129</v>
      </c>
      <c r="I141" s="4">
        <v>135.1</v>
      </c>
      <c r="J141" t="str">
        <f>INDEX(Bd_VENTILATIONS!$G:$G,MATCH(Bd_MÉLANGES!$E:$E,Bd_VENTILATIONS!$D:$D,0))</f>
        <v>A026M05</v>
      </c>
      <c r="K141" s="4">
        <f>SUMIF('Bd_CONSO MP'!$F:$F,Tab_Mélanges[[#This Row],[PIECENO]],'Bd_CONSO MP'!$I:$I)</f>
        <v>135.33999999999997</v>
      </c>
    </row>
    <row r="142" spans="1:11" hidden="1" x14ac:dyDescent="0.2">
      <c r="A142">
        <v>102</v>
      </c>
      <c r="B142">
        <v>5</v>
      </c>
      <c r="C142">
        <v>40772</v>
      </c>
      <c r="D142">
        <v>680177</v>
      </c>
      <c r="E142">
        <v>45849</v>
      </c>
      <c r="F142" t="s">
        <v>161</v>
      </c>
      <c r="G142" s="3">
        <v>43130</v>
      </c>
      <c r="H142" s="3">
        <v>43130</v>
      </c>
      <c r="I142" s="4">
        <v>107.7</v>
      </c>
      <c r="J142" t="str">
        <f>INDEX(Bd_VENTILATIONS!$G:$G,MATCH(Bd_MÉLANGES!$E:$E,Bd_VENTILATIONS!$D:$D,0))</f>
        <v>A030M05</v>
      </c>
      <c r="K142" s="4">
        <f>SUMIF('Bd_CONSO MP'!$F:$F,Tab_Mélanges[[#This Row],[PIECENO]],'Bd_CONSO MP'!$I:$I)</f>
        <v>108</v>
      </c>
    </row>
    <row r="143" spans="1:11" hidden="1" x14ac:dyDescent="0.2">
      <c r="A143">
        <v>102</v>
      </c>
      <c r="B143">
        <v>5</v>
      </c>
      <c r="C143">
        <v>40778</v>
      </c>
      <c r="D143">
        <v>680248</v>
      </c>
      <c r="E143">
        <v>45844</v>
      </c>
      <c r="F143" t="s">
        <v>40</v>
      </c>
      <c r="G143" s="3">
        <v>43130</v>
      </c>
      <c r="H143" s="3">
        <v>43130</v>
      </c>
      <c r="I143" s="4">
        <v>584.9</v>
      </c>
      <c r="J143" t="str">
        <f>INDEX(Bd_VENTILATIONS!$G:$G,MATCH(Bd_MÉLANGES!$E:$E,Bd_VENTILATIONS!$D:$D,0))</f>
        <v>A030M03</v>
      </c>
      <c r="K143" s="4">
        <f>SUMIF('Bd_CONSO MP'!$F:$F,Tab_Mélanges[[#This Row],[PIECENO]],'Bd_CONSO MP'!$I:$I)</f>
        <v>584.00000000000011</v>
      </c>
    </row>
    <row r="144" spans="1:11" hidden="1" x14ac:dyDescent="0.2">
      <c r="A144">
        <v>102</v>
      </c>
      <c r="B144">
        <v>5</v>
      </c>
      <c r="C144">
        <v>40782</v>
      </c>
      <c r="D144">
        <v>680311</v>
      </c>
      <c r="E144">
        <v>45861</v>
      </c>
      <c r="F144" t="s">
        <v>754</v>
      </c>
      <c r="G144" s="3">
        <v>43130</v>
      </c>
      <c r="H144" s="3">
        <v>43130</v>
      </c>
      <c r="I144" s="4">
        <v>226.5</v>
      </c>
      <c r="J144" t="str">
        <f>INDEX(Bd_VENTILATIONS!$G:$G,MATCH(Bd_MÉLANGES!$E:$E,Bd_VENTILATIONS!$D:$D,0))</f>
        <v>A030M07</v>
      </c>
      <c r="K144" s="4">
        <f>SUMIF('Bd_CONSO MP'!$F:$F,Tab_Mélanges[[#This Row],[PIECENO]],'Bd_CONSO MP'!$I:$I)</f>
        <v>204.30999999999997</v>
      </c>
    </row>
    <row r="145" spans="1:11" hidden="1" x14ac:dyDescent="0.2">
      <c r="A145">
        <v>102</v>
      </c>
      <c r="B145">
        <v>5</v>
      </c>
      <c r="C145">
        <v>40800</v>
      </c>
      <c r="D145">
        <v>680585</v>
      </c>
      <c r="E145">
        <v>45833</v>
      </c>
      <c r="F145" t="s">
        <v>558</v>
      </c>
      <c r="G145" s="3">
        <v>43129</v>
      </c>
      <c r="H145" s="3">
        <v>43130</v>
      </c>
      <c r="I145" s="4">
        <v>400</v>
      </c>
      <c r="J145" t="str">
        <f>INDEX(Bd_VENTILATIONS!$G:$G,MATCH(Bd_MÉLANGES!$E:$E,Bd_VENTILATIONS!$D:$D,0))</f>
        <v>A030M01</v>
      </c>
      <c r="K145" s="4">
        <f>SUMIF('Bd_CONSO MP'!$F:$F,Tab_Mélanges[[#This Row],[PIECENO]],'Bd_CONSO MP'!$I:$I)</f>
        <v>400</v>
      </c>
    </row>
    <row r="146" spans="1:11" hidden="1" x14ac:dyDescent="0.2">
      <c r="A146">
        <v>102</v>
      </c>
      <c r="B146">
        <v>5</v>
      </c>
      <c r="C146">
        <v>40804</v>
      </c>
      <c r="D146">
        <v>680620</v>
      </c>
      <c r="E146">
        <v>45830</v>
      </c>
      <c r="F146" t="s">
        <v>576</v>
      </c>
      <c r="G146" s="3">
        <v>43129</v>
      </c>
      <c r="H146" s="3">
        <v>43130</v>
      </c>
      <c r="I146" s="4">
        <v>360.1</v>
      </c>
      <c r="J146" t="str">
        <f>INDEX(Bd_VENTILATIONS!$G:$G,MATCH(Bd_MÉLANGES!$E:$E,Bd_VENTILATIONS!$D:$D,0))</f>
        <v>A029M08</v>
      </c>
      <c r="K146" s="4">
        <f>SUMIF('Bd_CONSO MP'!$F:$F,Tab_Mélanges[[#This Row],[PIECENO]],'Bd_CONSO MP'!$I:$I)</f>
        <v>360.00000000000006</v>
      </c>
    </row>
    <row r="147" spans="1:11" hidden="1" x14ac:dyDescent="0.2">
      <c r="A147">
        <v>102</v>
      </c>
      <c r="B147">
        <v>5</v>
      </c>
      <c r="C147">
        <v>40841</v>
      </c>
      <c r="D147">
        <v>681038</v>
      </c>
      <c r="E147">
        <v>45838</v>
      </c>
      <c r="F147" t="s">
        <v>496</v>
      </c>
      <c r="G147" s="3">
        <v>43129</v>
      </c>
      <c r="H147" s="3">
        <v>43130</v>
      </c>
      <c r="I147" s="4">
        <v>323.3</v>
      </c>
      <c r="J147" t="str">
        <f>INDEX(Bd_VENTILATIONS!$G:$G,MATCH(Bd_MÉLANGES!$E:$E,Bd_VENTILATIONS!$D:$D,0))</f>
        <v>A030M02</v>
      </c>
      <c r="K147" s="4">
        <f>SUMIF('Bd_CONSO MP'!$F:$F,Tab_Mélanges[[#This Row],[PIECENO]],'Bd_CONSO MP'!$I:$I)</f>
        <v>324</v>
      </c>
    </row>
    <row r="148" spans="1:11" hidden="1" x14ac:dyDescent="0.2">
      <c r="A148">
        <v>102</v>
      </c>
      <c r="B148">
        <v>5</v>
      </c>
      <c r="C148">
        <v>40847</v>
      </c>
      <c r="D148">
        <v>681110</v>
      </c>
      <c r="E148">
        <v>45848</v>
      </c>
      <c r="F148" t="s">
        <v>599</v>
      </c>
      <c r="G148" s="3">
        <v>43130</v>
      </c>
      <c r="H148" s="3">
        <v>43130</v>
      </c>
      <c r="I148" s="4">
        <v>173.3</v>
      </c>
      <c r="J148" t="str">
        <f>INDEX(Bd_VENTILATIONS!$G:$G,MATCH(Bd_MÉLANGES!$E:$E,Bd_VENTILATIONS!$D:$D,0))</f>
        <v>A030M04</v>
      </c>
      <c r="K148" s="4">
        <f>SUMIF('Bd_CONSO MP'!$F:$F,Tab_Mélanges[[#This Row],[PIECENO]],'Bd_CONSO MP'!$I:$I)</f>
        <v>173.01999999999995</v>
      </c>
    </row>
    <row r="149" spans="1:11" hidden="1" x14ac:dyDescent="0.2">
      <c r="A149">
        <v>102</v>
      </c>
      <c r="B149">
        <v>5</v>
      </c>
      <c r="C149">
        <v>41179</v>
      </c>
      <c r="D149">
        <v>684485</v>
      </c>
      <c r="E149">
        <v>45855</v>
      </c>
      <c r="F149" t="s">
        <v>1003</v>
      </c>
      <c r="G149" s="3">
        <v>43130</v>
      </c>
      <c r="H149" s="3">
        <v>43130</v>
      </c>
      <c r="I149" s="4">
        <v>57.1</v>
      </c>
      <c r="J149" t="str">
        <f>INDEX(Bd_VENTILATIONS!$G:$G,MATCH(Bd_MÉLANGES!$E:$E,Bd_VENTILATIONS!$D:$D,0))</f>
        <v>A030M06</v>
      </c>
      <c r="K149" s="4">
        <f>SUMIF('Bd_CONSO MP'!$F:$F,Tab_Mélanges[[#This Row],[PIECENO]],'Bd_CONSO MP'!$I:$I)</f>
        <v>53.599999999999994</v>
      </c>
    </row>
    <row r="150" spans="1:11" hidden="1" x14ac:dyDescent="0.2">
      <c r="A150">
        <v>102</v>
      </c>
      <c r="B150">
        <v>5</v>
      </c>
      <c r="C150">
        <v>40770</v>
      </c>
      <c r="D150">
        <v>680156</v>
      </c>
      <c r="E150">
        <v>45874</v>
      </c>
      <c r="F150" t="s">
        <v>387</v>
      </c>
      <c r="G150" s="3">
        <v>43131</v>
      </c>
      <c r="H150" s="3">
        <v>43131</v>
      </c>
      <c r="I150" s="4">
        <v>98.5</v>
      </c>
      <c r="J150" t="str">
        <f>INDEX(Bd_VENTILATIONS!$G:$G,MATCH(Bd_MÉLANGES!$E:$E,Bd_VENTILATIONS!$D:$D,0))</f>
        <v>A031M03</v>
      </c>
      <c r="K150" s="4">
        <f>SUMIF('Bd_CONSO MP'!$F:$F,Tab_Mélanges[[#This Row],[PIECENO]],'Bd_CONSO MP'!$I:$I)</f>
        <v>98.009999999999991</v>
      </c>
    </row>
    <row r="151" spans="1:11" hidden="1" x14ac:dyDescent="0.2">
      <c r="A151">
        <v>102</v>
      </c>
      <c r="B151">
        <v>5</v>
      </c>
      <c r="C151">
        <v>40825</v>
      </c>
      <c r="D151">
        <v>680867</v>
      </c>
      <c r="E151">
        <v>45863</v>
      </c>
      <c r="F151" t="s">
        <v>65</v>
      </c>
      <c r="G151" s="3">
        <v>43130</v>
      </c>
      <c r="H151" s="3">
        <v>43131</v>
      </c>
      <c r="I151" s="4">
        <v>325.10000000000002</v>
      </c>
      <c r="J151" t="str">
        <f>INDEX(Bd_VENTILATIONS!$G:$G,MATCH(Bd_MÉLANGES!$E:$E,Bd_VENTILATIONS!$D:$D,0))</f>
        <v>A030M09</v>
      </c>
      <c r="K151" s="4">
        <f>SUMIF('Bd_CONSO MP'!$F:$F,Tab_Mélanges[[#This Row],[PIECENO]],'Bd_CONSO MP'!$I:$I)</f>
        <v>324</v>
      </c>
    </row>
    <row r="152" spans="1:11" hidden="1" x14ac:dyDescent="0.2">
      <c r="A152">
        <v>102</v>
      </c>
      <c r="B152">
        <v>5</v>
      </c>
      <c r="C152">
        <v>40827</v>
      </c>
      <c r="D152">
        <v>680890</v>
      </c>
      <c r="E152">
        <v>45866</v>
      </c>
      <c r="F152" t="s">
        <v>56</v>
      </c>
      <c r="G152" s="3">
        <v>43130</v>
      </c>
      <c r="H152" s="3">
        <v>43131</v>
      </c>
      <c r="I152" s="4">
        <v>462.1</v>
      </c>
      <c r="J152" t="str">
        <f>INDEX(Bd_VENTILATIONS!$G:$G,MATCH(Bd_MÉLANGES!$E:$E,Bd_VENTILATIONS!$D:$D,0))</f>
        <v>A031M01</v>
      </c>
      <c r="K152" s="4">
        <f>SUMIF('Bd_CONSO MP'!$F:$F,Tab_Mélanges[[#This Row],[PIECENO]],'Bd_CONSO MP'!$I:$I)</f>
        <v>460.80999999999995</v>
      </c>
    </row>
    <row r="153" spans="1:11" hidden="1" x14ac:dyDescent="0.2">
      <c r="A153">
        <v>102</v>
      </c>
      <c r="B153">
        <v>5</v>
      </c>
      <c r="C153">
        <v>40839</v>
      </c>
      <c r="D153">
        <v>681019</v>
      </c>
      <c r="E153">
        <v>45856</v>
      </c>
      <c r="F153" t="s">
        <v>579</v>
      </c>
      <c r="G153" s="3">
        <v>43130</v>
      </c>
      <c r="H153" s="3">
        <v>43131</v>
      </c>
      <c r="I153" s="4">
        <v>137.1</v>
      </c>
      <c r="J153" t="str">
        <f>INDEX(Bd_VENTILATIONS!$G:$G,MATCH(Bd_MÉLANGES!$E:$E,Bd_VENTILATIONS!$D:$D,0))</f>
        <v>A030M08</v>
      </c>
      <c r="K153" s="4">
        <f>SUMIF('Bd_CONSO MP'!$F:$F,Tab_Mélanges[[#This Row],[PIECENO]],'Bd_CONSO MP'!$I:$I)</f>
        <v>118.29999999999998</v>
      </c>
    </row>
    <row r="154" spans="1:11" hidden="1" x14ac:dyDescent="0.2">
      <c r="A154">
        <v>102</v>
      </c>
      <c r="B154">
        <v>5</v>
      </c>
      <c r="C154">
        <v>40843</v>
      </c>
      <c r="D154">
        <v>681056</v>
      </c>
      <c r="E154">
        <v>45875</v>
      </c>
      <c r="F154" t="s">
        <v>514</v>
      </c>
      <c r="G154" s="3">
        <v>43131</v>
      </c>
      <c r="H154" s="3">
        <v>43131</v>
      </c>
      <c r="I154" s="4">
        <v>322.5</v>
      </c>
      <c r="J154" t="str">
        <f>INDEX(Bd_VENTILATIONS!$G:$G,MATCH(Bd_MÉLANGES!$E:$E,Bd_VENTILATIONS!$D:$D,0))</f>
        <v>A031M04</v>
      </c>
      <c r="K154" s="4">
        <f>SUMIF('Bd_CONSO MP'!$F:$F,Tab_Mélanges[[#This Row],[PIECENO]],'Bd_CONSO MP'!$I:$I)</f>
        <v>323.99</v>
      </c>
    </row>
    <row r="155" spans="1:11" hidden="1" x14ac:dyDescent="0.2">
      <c r="A155">
        <v>102</v>
      </c>
      <c r="B155">
        <v>5</v>
      </c>
      <c r="C155">
        <v>41035</v>
      </c>
      <c r="D155">
        <v>683062</v>
      </c>
      <c r="E155">
        <v>45869</v>
      </c>
      <c r="F155" t="s">
        <v>35</v>
      </c>
      <c r="G155" s="3">
        <v>43131</v>
      </c>
      <c r="H155" s="3">
        <v>43131</v>
      </c>
      <c r="I155" s="4">
        <v>630</v>
      </c>
      <c r="J155" t="str">
        <f>INDEX(Bd_VENTILATIONS!$G:$G,MATCH(Bd_MÉLANGES!$E:$E,Bd_VENTILATIONS!$D:$D,0))</f>
        <v>A031M02</v>
      </c>
      <c r="K155" s="4">
        <f>SUMIF('Bd_CONSO MP'!$F:$F,Tab_Mélanges[[#This Row],[PIECENO]],'Bd_CONSO MP'!$I:$I)</f>
        <v>630.01</v>
      </c>
    </row>
    <row r="156" spans="1:11" hidden="1" x14ac:dyDescent="0.2">
      <c r="A156">
        <v>102</v>
      </c>
      <c r="B156">
        <v>5</v>
      </c>
      <c r="C156">
        <v>41105</v>
      </c>
      <c r="D156">
        <v>683804</v>
      </c>
      <c r="E156">
        <v>45909</v>
      </c>
      <c r="F156" t="s">
        <v>964</v>
      </c>
      <c r="G156" s="3">
        <v>43132</v>
      </c>
      <c r="H156" s="3">
        <v>43132</v>
      </c>
      <c r="I156" s="4">
        <v>417.5</v>
      </c>
      <c r="J156" t="str">
        <f>INDEX(Bd_VENTILATIONS!$G:$G,MATCH(Bd_MÉLANGES!$E:$E,Bd_VENTILATIONS!$D:$D,0))</f>
        <v>A032M11</v>
      </c>
      <c r="K156" s="4">
        <f>SUMIF('Bd_CONSO MP'!$F:$F,Tab_Mélanges[[#This Row],[PIECENO]],'Bd_CONSO MP'!$I:$I)</f>
        <v>416.01</v>
      </c>
    </row>
    <row r="157" spans="1:11" hidden="1" x14ac:dyDescent="0.2">
      <c r="A157">
        <v>102</v>
      </c>
      <c r="B157">
        <v>5</v>
      </c>
      <c r="C157">
        <v>41159</v>
      </c>
      <c r="D157">
        <v>684213</v>
      </c>
      <c r="E157">
        <v>45901</v>
      </c>
      <c r="F157" t="s">
        <v>709</v>
      </c>
      <c r="G157" s="3">
        <v>43132</v>
      </c>
      <c r="H157" s="3">
        <v>43132</v>
      </c>
      <c r="I157" s="4">
        <v>425.7</v>
      </c>
      <c r="J157" t="str">
        <f>INDEX(Bd_VENTILATIONS!$G:$G,MATCH(Bd_MÉLANGES!$E:$E,Bd_VENTILATIONS!$D:$D,0))</f>
        <v>A032M03</v>
      </c>
      <c r="K157" s="4">
        <f>SUMIF('Bd_CONSO MP'!$F:$F,Tab_Mélanges[[#This Row],[PIECENO]],'Bd_CONSO MP'!$I:$I)</f>
        <v>423</v>
      </c>
    </row>
    <row r="158" spans="1:11" hidden="1" x14ac:dyDescent="0.2">
      <c r="A158">
        <v>102</v>
      </c>
      <c r="B158">
        <v>5</v>
      </c>
      <c r="C158">
        <v>41160</v>
      </c>
      <c r="D158">
        <v>684216</v>
      </c>
      <c r="E158">
        <v>45900</v>
      </c>
      <c r="F158" t="s">
        <v>709</v>
      </c>
      <c r="G158" s="3">
        <v>43132</v>
      </c>
      <c r="H158" s="3">
        <v>43132</v>
      </c>
      <c r="I158" s="4">
        <v>425.5</v>
      </c>
      <c r="J158" t="str">
        <f>INDEX(Bd_VENTILATIONS!$G:$G,MATCH(Bd_MÉLANGES!$E:$E,Bd_VENTILATIONS!$D:$D,0))</f>
        <v>A032M04</v>
      </c>
      <c r="K158" s="4">
        <f>SUMIF('Bd_CONSO MP'!$F:$F,Tab_Mélanges[[#This Row],[PIECENO]],'Bd_CONSO MP'!$I:$I)</f>
        <v>423</v>
      </c>
    </row>
    <row r="159" spans="1:11" hidden="1" x14ac:dyDescent="0.2">
      <c r="A159">
        <v>102</v>
      </c>
      <c r="B159">
        <v>5</v>
      </c>
      <c r="C159">
        <v>41161</v>
      </c>
      <c r="D159">
        <v>684219</v>
      </c>
      <c r="E159">
        <v>45899</v>
      </c>
      <c r="F159" t="s">
        <v>709</v>
      </c>
      <c r="G159" s="3">
        <v>43132</v>
      </c>
      <c r="H159" s="3">
        <v>43132</v>
      </c>
      <c r="I159" s="4">
        <v>424.7</v>
      </c>
      <c r="J159" t="str">
        <f>INDEX(Bd_VENTILATIONS!$G:$G,MATCH(Bd_MÉLANGES!$E:$E,Bd_VENTILATIONS!$D:$D,0))</f>
        <v>A032M02</v>
      </c>
      <c r="K159" s="4">
        <f>SUMIF('Bd_CONSO MP'!$F:$F,Tab_Mélanges[[#This Row],[PIECENO]],'Bd_CONSO MP'!$I:$I)</f>
        <v>423</v>
      </c>
    </row>
    <row r="160" spans="1:11" hidden="1" x14ac:dyDescent="0.2">
      <c r="A160">
        <v>102</v>
      </c>
      <c r="B160">
        <v>5</v>
      </c>
      <c r="C160">
        <v>41162</v>
      </c>
      <c r="D160">
        <v>684222</v>
      </c>
      <c r="E160">
        <v>45898</v>
      </c>
      <c r="F160" t="s">
        <v>709</v>
      </c>
      <c r="G160" s="3">
        <v>43132</v>
      </c>
      <c r="H160" s="3">
        <v>43132</v>
      </c>
      <c r="I160" s="4">
        <v>434.3</v>
      </c>
      <c r="J160" t="str">
        <f>INDEX(Bd_VENTILATIONS!$G:$G,MATCH(Bd_MÉLANGES!$E:$E,Bd_VENTILATIONS!$D:$D,0))</f>
        <v>A032M06</v>
      </c>
      <c r="K160" s="4">
        <f>SUMIF('Bd_CONSO MP'!$F:$F,Tab_Mélanges[[#This Row],[PIECENO]],'Bd_CONSO MP'!$I:$I)</f>
        <v>423</v>
      </c>
    </row>
    <row r="161" spans="1:11" hidden="1" x14ac:dyDescent="0.2">
      <c r="A161">
        <v>102</v>
      </c>
      <c r="B161">
        <v>5</v>
      </c>
      <c r="C161">
        <v>41163</v>
      </c>
      <c r="D161">
        <v>684225</v>
      </c>
      <c r="E161">
        <v>45897</v>
      </c>
      <c r="F161" t="s">
        <v>709</v>
      </c>
      <c r="G161" s="3">
        <v>43132</v>
      </c>
      <c r="H161" s="3">
        <v>43132</v>
      </c>
      <c r="I161" s="4">
        <v>414.3</v>
      </c>
      <c r="J161" t="str">
        <f>INDEX(Bd_VENTILATIONS!$G:$G,MATCH(Bd_MÉLANGES!$E:$E,Bd_VENTILATIONS!$D:$D,0))</f>
        <v>A032M01</v>
      </c>
      <c r="K161" s="4">
        <f>SUMIF('Bd_CONSO MP'!$F:$F,Tab_Mélanges[[#This Row],[PIECENO]],'Bd_CONSO MP'!$I:$I)</f>
        <v>423</v>
      </c>
    </row>
    <row r="162" spans="1:11" hidden="1" x14ac:dyDescent="0.2">
      <c r="A162">
        <v>102</v>
      </c>
      <c r="B162">
        <v>5</v>
      </c>
      <c r="C162">
        <v>41289</v>
      </c>
      <c r="D162">
        <v>685745</v>
      </c>
      <c r="E162">
        <v>45914</v>
      </c>
      <c r="F162" t="s">
        <v>1084</v>
      </c>
      <c r="G162" s="3">
        <v>43132</v>
      </c>
      <c r="H162" s="3">
        <v>43132</v>
      </c>
      <c r="I162" s="4">
        <v>130.30000000000001</v>
      </c>
      <c r="J162" t="str">
        <f>INDEX(Bd_VENTILATIONS!$G:$G,MATCH(Bd_MÉLANGES!$E:$E,Bd_VENTILATIONS!$D:$D,0))</f>
        <v>A032M09</v>
      </c>
      <c r="K162" s="4">
        <f>SUMIF('Bd_CONSO MP'!$F:$F,Tab_Mélanges[[#This Row],[PIECENO]],'Bd_CONSO MP'!$I:$I)</f>
        <v>130</v>
      </c>
    </row>
    <row r="163" spans="1:11" hidden="1" x14ac:dyDescent="0.2">
      <c r="A163">
        <v>102</v>
      </c>
      <c r="B163">
        <v>5</v>
      </c>
      <c r="C163">
        <v>41107</v>
      </c>
      <c r="D163">
        <v>683819</v>
      </c>
      <c r="E163">
        <v>45930</v>
      </c>
      <c r="F163" t="s">
        <v>967</v>
      </c>
      <c r="G163" s="3">
        <v>43133</v>
      </c>
      <c r="H163" s="3">
        <v>43133</v>
      </c>
      <c r="I163" s="4">
        <v>516.70000000000005</v>
      </c>
      <c r="J163" t="str">
        <f>INDEX(Bd_VENTILATIONS!$G:$G,MATCH(Bd_MÉLANGES!$E:$E,Bd_VENTILATIONS!$D:$D,0))</f>
        <v>A033M04</v>
      </c>
      <c r="K163" s="4">
        <f>SUMIF('Bd_CONSO MP'!$F:$F,Tab_Mélanges[[#This Row],[PIECENO]],'Bd_CONSO MP'!$I:$I)</f>
        <v>518.99</v>
      </c>
    </row>
    <row r="164" spans="1:11" hidden="1" x14ac:dyDescent="0.2">
      <c r="A164">
        <v>102</v>
      </c>
      <c r="B164">
        <v>5</v>
      </c>
      <c r="C164">
        <v>41109</v>
      </c>
      <c r="D164">
        <v>683833</v>
      </c>
      <c r="E164">
        <v>45931</v>
      </c>
      <c r="F164" t="s">
        <v>967</v>
      </c>
      <c r="G164" s="3">
        <v>43133</v>
      </c>
      <c r="H164" s="3">
        <v>43133</v>
      </c>
      <c r="I164" s="4">
        <v>523.4</v>
      </c>
      <c r="J164" t="str">
        <f>INDEX(Bd_VENTILATIONS!$G:$G,MATCH(Bd_MÉLANGES!$E:$E,Bd_VENTILATIONS!$D:$D,0))</f>
        <v>A033M05</v>
      </c>
      <c r="K164" s="4">
        <f>SUMIF('Bd_CONSO MP'!$F:$F,Tab_Mélanges[[#This Row],[PIECENO]],'Bd_CONSO MP'!$I:$I)</f>
        <v>518.99</v>
      </c>
    </row>
    <row r="165" spans="1:11" hidden="1" x14ac:dyDescent="0.2">
      <c r="A165">
        <v>102</v>
      </c>
      <c r="B165">
        <v>5</v>
      </c>
      <c r="C165">
        <v>41111</v>
      </c>
      <c r="D165">
        <v>683847</v>
      </c>
      <c r="E165">
        <v>45904</v>
      </c>
      <c r="F165" t="s">
        <v>952</v>
      </c>
      <c r="G165" s="3">
        <v>43132</v>
      </c>
      <c r="H165" s="3">
        <v>43133</v>
      </c>
      <c r="I165" s="4">
        <v>519.6</v>
      </c>
      <c r="J165" t="str">
        <f>INDEX(Bd_VENTILATIONS!$G:$G,MATCH(Bd_MÉLANGES!$E:$E,Bd_VENTILATIONS!$D:$D,0))</f>
        <v>A032M07</v>
      </c>
      <c r="K165" s="4">
        <f>SUMIF('Bd_CONSO MP'!$F:$F,Tab_Mélanges[[#This Row],[PIECENO]],'Bd_CONSO MP'!$I:$I)</f>
        <v>518.01</v>
      </c>
    </row>
    <row r="166" spans="1:11" hidden="1" x14ac:dyDescent="0.2">
      <c r="A166">
        <v>102</v>
      </c>
      <c r="B166">
        <v>5</v>
      </c>
      <c r="C166">
        <v>41113</v>
      </c>
      <c r="D166">
        <v>683867</v>
      </c>
      <c r="E166">
        <v>45906</v>
      </c>
      <c r="F166" t="s">
        <v>979</v>
      </c>
      <c r="G166" s="3">
        <v>43132</v>
      </c>
      <c r="H166" s="3">
        <v>43133</v>
      </c>
      <c r="I166" s="4">
        <v>682.8</v>
      </c>
      <c r="J166" t="str">
        <f>INDEX(Bd_VENTILATIONS!$G:$G,MATCH(Bd_MÉLANGES!$E:$E,Bd_VENTILATIONS!$D:$D,0))</f>
        <v>A032M08</v>
      </c>
      <c r="K166" s="4">
        <f>SUMIF('Bd_CONSO MP'!$F:$F,Tab_Mélanges[[#This Row],[PIECENO]],'Bd_CONSO MP'!$I:$I)</f>
        <v>679.99</v>
      </c>
    </row>
    <row r="167" spans="1:11" hidden="1" x14ac:dyDescent="0.2">
      <c r="A167">
        <v>102</v>
      </c>
      <c r="B167">
        <v>5</v>
      </c>
      <c r="C167">
        <v>41116</v>
      </c>
      <c r="D167">
        <v>683885</v>
      </c>
      <c r="E167">
        <v>45902</v>
      </c>
      <c r="F167" t="s">
        <v>307</v>
      </c>
      <c r="G167" s="3">
        <v>43132</v>
      </c>
      <c r="H167" s="3">
        <v>43133</v>
      </c>
      <c r="I167" s="4">
        <v>299.5</v>
      </c>
      <c r="J167" t="str">
        <f>INDEX(Bd_VENTILATIONS!$G:$G,MATCH(Bd_MÉLANGES!$E:$E,Bd_VENTILATIONS!$D:$D,0))</f>
        <v>A032M05</v>
      </c>
      <c r="K167" s="4">
        <f>SUMIF('Bd_CONSO MP'!$F:$F,Tab_Mélanges[[#This Row],[PIECENO]],'Bd_CONSO MP'!$I:$I)</f>
        <v>300</v>
      </c>
    </row>
    <row r="168" spans="1:11" hidden="1" x14ac:dyDescent="0.2">
      <c r="A168">
        <v>102</v>
      </c>
      <c r="B168">
        <v>5</v>
      </c>
      <c r="C168">
        <v>41126</v>
      </c>
      <c r="D168">
        <v>683953</v>
      </c>
      <c r="E168">
        <v>45929</v>
      </c>
      <c r="F168" t="s">
        <v>810</v>
      </c>
      <c r="G168" s="3">
        <v>43132</v>
      </c>
      <c r="H168" s="3">
        <v>43133</v>
      </c>
      <c r="I168" s="4">
        <v>193.9</v>
      </c>
      <c r="J168" t="str">
        <f>INDEX(Bd_VENTILATIONS!$G:$G,MATCH(Bd_MÉLANGES!$E:$E,Bd_VENTILATIONS!$D:$D,0))</f>
        <v>A033M03</v>
      </c>
      <c r="K168" s="4">
        <f>SUMIF('Bd_CONSO MP'!$F:$F,Tab_Mélanges[[#This Row],[PIECENO]],'Bd_CONSO MP'!$I:$I)</f>
        <v>194.4</v>
      </c>
    </row>
    <row r="169" spans="1:11" hidden="1" x14ac:dyDescent="0.2">
      <c r="A169">
        <v>102</v>
      </c>
      <c r="B169">
        <v>5</v>
      </c>
      <c r="C169">
        <v>41128</v>
      </c>
      <c r="D169">
        <v>683974</v>
      </c>
      <c r="E169">
        <v>45927</v>
      </c>
      <c r="F169" t="s">
        <v>801</v>
      </c>
      <c r="G169" s="3">
        <v>43132</v>
      </c>
      <c r="H169" s="3">
        <v>43133</v>
      </c>
      <c r="I169" s="4">
        <v>10.3</v>
      </c>
      <c r="J169" t="str">
        <f>INDEX(Bd_VENTILATIONS!$G:$G,MATCH(Bd_MÉLANGES!$E:$E,Bd_VENTILATIONS!$D:$D,0))</f>
        <v>A033M02</v>
      </c>
      <c r="K169" s="4">
        <f>SUMIF('Bd_CONSO MP'!$F:$F,Tab_Mélanges[[#This Row],[PIECENO]],'Bd_CONSO MP'!$I:$I)</f>
        <v>10.35</v>
      </c>
    </row>
    <row r="170" spans="1:11" hidden="1" x14ac:dyDescent="0.2">
      <c r="A170">
        <v>102</v>
      </c>
      <c r="B170">
        <v>5</v>
      </c>
      <c r="C170">
        <v>41185</v>
      </c>
      <c r="D170">
        <v>684577</v>
      </c>
      <c r="E170">
        <v>45923</v>
      </c>
      <c r="F170" t="s">
        <v>775</v>
      </c>
      <c r="G170" s="3">
        <v>43132</v>
      </c>
      <c r="H170" s="3">
        <v>43133</v>
      </c>
      <c r="I170" s="4">
        <v>129.30000000000001</v>
      </c>
      <c r="J170" t="str">
        <f>INDEX(Bd_VENTILATIONS!$G:$G,MATCH(Bd_MÉLANGES!$E:$E,Bd_VENTILATIONS!$D:$D,0))</f>
        <v>A032M14</v>
      </c>
      <c r="K170" s="4">
        <f>SUMIF('Bd_CONSO MP'!$F:$F,Tab_Mélanges[[#This Row],[PIECENO]],'Bd_CONSO MP'!$I:$I)</f>
        <v>129.99</v>
      </c>
    </row>
    <row r="171" spans="1:11" hidden="1" x14ac:dyDescent="0.2">
      <c r="A171">
        <v>102</v>
      </c>
      <c r="B171">
        <v>5</v>
      </c>
      <c r="C171">
        <v>41037</v>
      </c>
      <c r="D171">
        <v>683077</v>
      </c>
      <c r="E171">
        <v>45953</v>
      </c>
      <c r="F171" t="s">
        <v>573</v>
      </c>
      <c r="G171" s="3">
        <v>43136</v>
      </c>
      <c r="H171" s="3">
        <v>43136</v>
      </c>
      <c r="I171" s="4">
        <v>400.3</v>
      </c>
      <c r="J171" t="str">
        <f>INDEX(Bd_VENTILATIONS!$G:$G,MATCH(Bd_MÉLANGES!$E:$E,Bd_VENTILATIONS!$D:$D,0))</f>
        <v>A036M07</v>
      </c>
      <c r="K171" s="4">
        <f>SUMIF('Bd_CONSO MP'!$F:$F,Tab_Mélanges[[#This Row],[PIECENO]],'Bd_CONSO MP'!$I:$I)</f>
        <v>399.99999999999994</v>
      </c>
    </row>
    <row r="172" spans="1:11" hidden="1" x14ac:dyDescent="0.2">
      <c r="A172">
        <v>102</v>
      </c>
      <c r="B172">
        <v>5</v>
      </c>
      <c r="C172">
        <v>41081</v>
      </c>
      <c r="D172">
        <v>683584</v>
      </c>
      <c r="E172">
        <v>45950</v>
      </c>
      <c r="F172" t="s">
        <v>1155</v>
      </c>
      <c r="G172" s="3">
        <v>43136</v>
      </c>
      <c r="H172" s="3">
        <v>43136</v>
      </c>
      <c r="I172" s="4">
        <v>686.8</v>
      </c>
      <c r="J172" t="str">
        <f>INDEX(Bd_VENTILATIONS!$G:$G,MATCH(Bd_MÉLANGES!$E:$E,Bd_VENTILATIONS!$D:$D,0))</f>
        <v>A036M05</v>
      </c>
      <c r="K172" s="4">
        <f>SUMIF('Bd_CONSO MP'!$F:$F,Tab_Mélanges[[#This Row],[PIECENO]],'Bd_CONSO MP'!$I:$I)</f>
        <v>681.0200000000001</v>
      </c>
    </row>
    <row r="173" spans="1:11" hidden="1" x14ac:dyDescent="0.2">
      <c r="A173">
        <v>102</v>
      </c>
      <c r="B173">
        <v>5</v>
      </c>
      <c r="C173">
        <v>41083</v>
      </c>
      <c r="D173">
        <v>683605</v>
      </c>
      <c r="E173">
        <v>45944</v>
      </c>
      <c r="F173" t="s">
        <v>1155</v>
      </c>
      <c r="G173" s="3">
        <v>43136</v>
      </c>
      <c r="H173" s="3">
        <v>43136</v>
      </c>
      <c r="I173" s="4">
        <v>680.3</v>
      </c>
      <c r="J173" t="str">
        <f>INDEX(Bd_VENTILATIONS!$G:$G,MATCH(Bd_MÉLANGES!$E:$E,Bd_VENTILATIONS!$D:$D,0))</f>
        <v>A036M04</v>
      </c>
      <c r="K173" s="4">
        <f>SUMIF('Bd_CONSO MP'!$F:$F,Tab_Mélanges[[#This Row],[PIECENO]],'Bd_CONSO MP'!$I:$I)</f>
        <v>681.02</v>
      </c>
    </row>
    <row r="174" spans="1:11" hidden="1" x14ac:dyDescent="0.2">
      <c r="A174">
        <v>102</v>
      </c>
      <c r="B174">
        <v>5</v>
      </c>
      <c r="C174">
        <v>41087</v>
      </c>
      <c r="D174">
        <v>683641</v>
      </c>
      <c r="E174">
        <v>45941</v>
      </c>
      <c r="F174" t="s">
        <v>880</v>
      </c>
      <c r="G174" s="3">
        <v>43136</v>
      </c>
      <c r="H174" s="3">
        <v>43136</v>
      </c>
      <c r="I174" s="4">
        <v>129.5</v>
      </c>
      <c r="J174" t="str">
        <f>INDEX(Bd_VENTILATIONS!$G:$G,MATCH(Bd_MÉLANGES!$E:$E,Bd_VENTILATIONS!$D:$D,0))</f>
        <v>A036M02</v>
      </c>
      <c r="K174" s="4">
        <f>SUMIF('Bd_CONSO MP'!$F:$F,Tab_Mélanges[[#This Row],[PIECENO]],'Bd_CONSO MP'!$I:$I)</f>
        <v>129.61000000000001</v>
      </c>
    </row>
    <row r="175" spans="1:11" hidden="1" x14ac:dyDescent="0.2">
      <c r="A175">
        <v>102</v>
      </c>
      <c r="B175">
        <v>5</v>
      </c>
      <c r="C175">
        <v>41101</v>
      </c>
      <c r="D175">
        <v>683779</v>
      </c>
      <c r="E175">
        <v>45919</v>
      </c>
      <c r="F175" t="s">
        <v>260</v>
      </c>
      <c r="G175" s="3">
        <v>43132</v>
      </c>
      <c r="H175" s="3">
        <v>43136</v>
      </c>
      <c r="I175" s="4">
        <v>135.30000000000001</v>
      </c>
      <c r="J175" t="str">
        <f>INDEX(Bd_VENTILATIONS!$G:$G,MATCH(Bd_MÉLANGES!$E:$E,Bd_VENTILATIONS!$D:$D,0))</f>
        <v>A032M12</v>
      </c>
      <c r="K175" s="4">
        <f>SUMIF('Bd_CONSO MP'!$F:$F,Tab_Mélanges[[#This Row],[PIECENO]],'Bd_CONSO MP'!$I:$I)</f>
        <v>135.34</v>
      </c>
    </row>
    <row r="176" spans="1:11" hidden="1" x14ac:dyDescent="0.2">
      <c r="A176">
        <v>102</v>
      </c>
      <c r="B176">
        <v>5</v>
      </c>
      <c r="C176">
        <v>41103</v>
      </c>
      <c r="D176">
        <v>683791</v>
      </c>
      <c r="E176">
        <v>45920</v>
      </c>
      <c r="F176" t="s">
        <v>254</v>
      </c>
      <c r="G176" s="3">
        <v>43132</v>
      </c>
      <c r="H176" s="3">
        <v>43136</v>
      </c>
      <c r="I176" s="4">
        <v>135.30000000000001</v>
      </c>
      <c r="J176" t="str">
        <f>INDEX(Bd_VENTILATIONS!$G:$G,MATCH(Bd_MÉLANGES!$E:$E,Bd_VENTILATIONS!$D:$D,0))</f>
        <v>A032M13</v>
      </c>
      <c r="K176" s="4">
        <f>SUMIF('Bd_CONSO MP'!$F:$F,Tab_Mélanges[[#This Row],[PIECENO]],'Bd_CONSO MP'!$I:$I)</f>
        <v>135.33999999999997</v>
      </c>
    </row>
    <row r="177" spans="1:11" hidden="1" x14ac:dyDescent="0.2">
      <c r="A177">
        <v>102</v>
      </c>
      <c r="B177">
        <v>5</v>
      </c>
      <c r="C177">
        <v>41122</v>
      </c>
      <c r="D177">
        <v>683926</v>
      </c>
      <c r="E177">
        <v>45915</v>
      </c>
      <c r="F177" t="s">
        <v>961</v>
      </c>
      <c r="G177" s="3">
        <v>43132</v>
      </c>
      <c r="H177" s="3">
        <v>43136</v>
      </c>
      <c r="I177" s="4">
        <v>207.9</v>
      </c>
      <c r="J177" t="str">
        <f>INDEX(Bd_VENTILATIONS!$G:$G,MATCH(Bd_MÉLANGES!$E:$E,Bd_VENTILATIONS!$D:$D,0))</f>
        <v>A032M10</v>
      </c>
      <c r="K177" s="4">
        <f>SUMIF('Bd_CONSO MP'!$F:$F,Tab_Mélanges[[#This Row],[PIECENO]],'Bd_CONSO MP'!$I:$I)</f>
        <v>207.01000000000002</v>
      </c>
    </row>
    <row r="178" spans="1:11" hidden="1" x14ac:dyDescent="0.2">
      <c r="A178">
        <v>102</v>
      </c>
      <c r="B178">
        <v>5</v>
      </c>
      <c r="C178">
        <v>41124</v>
      </c>
      <c r="D178">
        <v>683940</v>
      </c>
      <c r="E178">
        <v>45924</v>
      </c>
      <c r="F178" t="s">
        <v>976</v>
      </c>
      <c r="G178" s="3">
        <v>43132</v>
      </c>
      <c r="H178" s="3">
        <v>43136</v>
      </c>
      <c r="I178" s="4">
        <v>208.5</v>
      </c>
      <c r="J178" t="str">
        <f>INDEX(Bd_VENTILATIONS!$G:$G,MATCH(Bd_MÉLANGES!$E:$E,Bd_VENTILATIONS!$D:$D,0))</f>
        <v>A033M01</v>
      </c>
      <c r="K178" s="4">
        <f>SUMIF('Bd_CONSO MP'!$F:$F,Tab_Mélanges[[#This Row],[PIECENO]],'Bd_CONSO MP'!$I:$I)</f>
        <v>207.98999999999998</v>
      </c>
    </row>
    <row r="179" spans="1:11" hidden="1" x14ac:dyDescent="0.2">
      <c r="A179">
        <v>102</v>
      </c>
      <c r="B179">
        <v>5</v>
      </c>
      <c r="C179">
        <v>41039</v>
      </c>
      <c r="D179">
        <v>683099</v>
      </c>
      <c r="E179">
        <v>45965</v>
      </c>
      <c r="F179" t="s">
        <v>751</v>
      </c>
      <c r="G179" s="3">
        <v>43137</v>
      </c>
      <c r="H179" s="3">
        <v>43137</v>
      </c>
      <c r="I179" s="4">
        <v>181.9</v>
      </c>
      <c r="J179" t="str">
        <f>INDEX(Bd_VENTILATIONS!$G:$G,MATCH(Bd_MÉLANGES!$E:$E,Bd_VENTILATIONS!$D:$D,0))</f>
        <v>A037M03</v>
      </c>
      <c r="K179" s="4">
        <f>SUMIF('Bd_CONSO MP'!$F:$F,Tab_Mélanges[[#This Row],[PIECENO]],'Bd_CONSO MP'!$I:$I)</f>
        <v>181.99000000000004</v>
      </c>
    </row>
    <row r="180" spans="1:11" hidden="1" x14ac:dyDescent="0.2">
      <c r="A180">
        <v>102</v>
      </c>
      <c r="B180">
        <v>5</v>
      </c>
      <c r="C180">
        <v>41085</v>
      </c>
      <c r="D180">
        <v>683626</v>
      </c>
      <c r="E180">
        <v>45952</v>
      </c>
      <c r="F180" t="s">
        <v>766</v>
      </c>
      <c r="G180" s="3">
        <v>43136</v>
      </c>
      <c r="H180" s="3">
        <v>43137</v>
      </c>
      <c r="I180" s="4">
        <v>636.20000000000005</v>
      </c>
      <c r="J180" t="str">
        <f>INDEX(Bd_VENTILATIONS!$G:$G,MATCH(Bd_MÉLANGES!$E:$E,Bd_VENTILATIONS!$D:$D,0))</f>
        <v>A036M06</v>
      </c>
      <c r="K180" s="4">
        <f>SUMIF('Bd_CONSO MP'!$F:$F,Tab_Mélanges[[#This Row],[PIECENO]],'Bd_CONSO MP'!$I:$I)</f>
        <v>631.99999999999989</v>
      </c>
    </row>
    <row r="181" spans="1:11" hidden="1" x14ac:dyDescent="0.2">
      <c r="A181">
        <v>102</v>
      </c>
      <c r="B181">
        <v>5</v>
      </c>
      <c r="C181">
        <v>41089</v>
      </c>
      <c r="D181">
        <v>683657</v>
      </c>
      <c r="E181">
        <v>45978</v>
      </c>
      <c r="F181" t="s">
        <v>899</v>
      </c>
      <c r="G181" s="3">
        <v>43136</v>
      </c>
      <c r="H181" s="3">
        <v>43137</v>
      </c>
      <c r="I181" s="4">
        <v>129.69999999999999</v>
      </c>
      <c r="J181" t="str">
        <f>INDEX(Bd_VENTILATIONS!$G:$G,MATCH(Bd_MÉLANGES!$E:$E,Bd_VENTILATIONS!$D:$D,0))</f>
        <v>A036M03</v>
      </c>
      <c r="K181" s="4">
        <f>SUMIF('Bd_CONSO MP'!$F:$F,Tab_Mélanges[[#This Row],[PIECENO]],'Bd_CONSO MP'!$I:$I)</f>
        <v>129.60000000000002</v>
      </c>
    </row>
    <row r="182" spans="1:11" hidden="1" x14ac:dyDescent="0.2">
      <c r="A182">
        <v>102</v>
      </c>
      <c r="B182">
        <v>5</v>
      </c>
      <c r="C182">
        <v>41093</v>
      </c>
      <c r="D182">
        <v>683687</v>
      </c>
      <c r="E182">
        <v>45933</v>
      </c>
      <c r="F182" t="s">
        <v>340</v>
      </c>
      <c r="G182" s="3">
        <v>43133</v>
      </c>
      <c r="H182" s="3">
        <v>43137</v>
      </c>
      <c r="I182" s="4">
        <v>129.5</v>
      </c>
      <c r="J182" t="str">
        <f>INDEX(Bd_VENTILATIONS!$G:$G,MATCH(Bd_MÉLANGES!$E:$E,Bd_VENTILATIONS!$D:$D,0))</f>
        <v>A033M07</v>
      </c>
      <c r="K182" s="4">
        <f>SUMIF('Bd_CONSO MP'!$F:$F,Tab_Mélanges[[#This Row],[PIECENO]],'Bd_CONSO MP'!$I:$I)</f>
        <v>129.61000000000001</v>
      </c>
    </row>
    <row r="183" spans="1:11" hidden="1" x14ac:dyDescent="0.2">
      <c r="A183">
        <v>102</v>
      </c>
      <c r="B183">
        <v>5</v>
      </c>
      <c r="C183">
        <v>41095</v>
      </c>
      <c r="D183">
        <v>683707</v>
      </c>
      <c r="E183">
        <v>45935</v>
      </c>
      <c r="F183" t="s">
        <v>343</v>
      </c>
      <c r="G183" s="3">
        <v>43133</v>
      </c>
      <c r="H183" s="3">
        <v>43137</v>
      </c>
      <c r="I183" s="4">
        <v>129.9</v>
      </c>
      <c r="J183" t="str">
        <f>INDEX(Bd_VENTILATIONS!$G:$G,MATCH(Bd_MÉLANGES!$E:$E,Bd_VENTILATIONS!$D:$D,0))</f>
        <v>A033M08</v>
      </c>
      <c r="K183" s="4">
        <f>SUMIF('Bd_CONSO MP'!$F:$F,Tab_Mélanges[[#This Row],[PIECENO]],'Bd_CONSO MP'!$I:$I)</f>
        <v>129.62</v>
      </c>
    </row>
    <row r="184" spans="1:11" hidden="1" x14ac:dyDescent="0.2">
      <c r="A184">
        <v>102</v>
      </c>
      <c r="B184">
        <v>5</v>
      </c>
      <c r="C184">
        <v>41099</v>
      </c>
      <c r="D184">
        <v>683751</v>
      </c>
      <c r="E184">
        <v>45939</v>
      </c>
      <c r="F184" t="s">
        <v>337</v>
      </c>
      <c r="G184" s="3">
        <v>43133</v>
      </c>
      <c r="H184" s="3">
        <v>43137</v>
      </c>
      <c r="I184" s="4">
        <v>143.9</v>
      </c>
      <c r="J184" t="str">
        <f>INDEX(Bd_VENTILATIONS!$G:$G,MATCH(Bd_MÉLANGES!$E:$E,Bd_VENTILATIONS!$D:$D,0))</f>
        <v>A036M01</v>
      </c>
      <c r="K184" s="4">
        <f>SUMIF('Bd_CONSO MP'!$F:$F,Tab_Mélanges[[#This Row],[PIECENO]],'Bd_CONSO MP'!$I:$I)</f>
        <v>143.99000000000004</v>
      </c>
    </row>
    <row r="185" spans="1:11" hidden="1" x14ac:dyDescent="0.2">
      <c r="A185">
        <v>102</v>
      </c>
      <c r="B185">
        <v>5</v>
      </c>
      <c r="C185">
        <v>41142</v>
      </c>
      <c r="D185">
        <v>684073</v>
      </c>
      <c r="E185">
        <v>45973</v>
      </c>
      <c r="F185" t="s">
        <v>35</v>
      </c>
      <c r="G185" s="3">
        <v>43137</v>
      </c>
      <c r="H185" s="3">
        <v>43137</v>
      </c>
      <c r="I185" s="4">
        <v>553.6</v>
      </c>
      <c r="J185" t="str">
        <f>INDEX(Bd_VENTILATIONS!$G:$G,MATCH(Bd_MÉLANGES!$E:$E,Bd_VENTILATIONS!$D:$D,0))</f>
        <v>A037M04</v>
      </c>
      <c r="K185" s="4">
        <f>SUMIF('Bd_CONSO MP'!$F:$F,Tab_Mélanges[[#This Row],[PIECENO]],'Bd_CONSO MP'!$I:$I)</f>
        <v>557.0100000000001</v>
      </c>
    </row>
    <row r="186" spans="1:11" hidden="1" x14ac:dyDescent="0.2">
      <c r="A186">
        <v>102</v>
      </c>
      <c r="B186">
        <v>5</v>
      </c>
      <c r="C186">
        <v>41148</v>
      </c>
      <c r="D186">
        <v>684125</v>
      </c>
      <c r="E186">
        <v>45979</v>
      </c>
      <c r="F186" t="s">
        <v>35</v>
      </c>
      <c r="G186" s="3">
        <v>43136</v>
      </c>
      <c r="H186" s="3">
        <v>43137</v>
      </c>
      <c r="I186" s="4">
        <v>725.9</v>
      </c>
      <c r="J186" t="str">
        <f>INDEX(Bd_VENTILATIONS!$G:$G,MATCH(Bd_MÉLANGES!$E:$E,Bd_VENTILATIONS!$D:$D,0))</f>
        <v>A037M06</v>
      </c>
      <c r="K186" s="4">
        <f>SUMIF('Bd_CONSO MP'!$F:$F,Tab_Mélanges[[#This Row],[PIECENO]],'Bd_CONSO MP'!$I:$I)</f>
        <v>720</v>
      </c>
    </row>
    <row r="187" spans="1:11" hidden="1" x14ac:dyDescent="0.2">
      <c r="A187">
        <v>102</v>
      </c>
      <c r="B187">
        <v>5</v>
      </c>
      <c r="C187">
        <v>41150</v>
      </c>
      <c r="D187">
        <v>684142</v>
      </c>
      <c r="E187">
        <v>45974</v>
      </c>
      <c r="F187" t="s">
        <v>35</v>
      </c>
      <c r="G187" s="3">
        <v>43137</v>
      </c>
      <c r="H187" s="3">
        <v>43137</v>
      </c>
      <c r="I187" s="4">
        <v>720.3</v>
      </c>
      <c r="J187" t="str">
        <f>INDEX(Bd_VENTILATIONS!$G:$G,MATCH(Bd_MÉLANGES!$E:$E,Bd_VENTILATIONS!$D:$D,0))</f>
        <v>A037M05</v>
      </c>
      <c r="K187" s="4">
        <f>SUMIF('Bd_CONSO MP'!$F:$F,Tab_Mélanges[[#This Row],[PIECENO]],'Bd_CONSO MP'!$I:$I)</f>
        <v>720</v>
      </c>
    </row>
    <row r="188" spans="1:11" hidden="1" x14ac:dyDescent="0.2">
      <c r="A188">
        <v>102</v>
      </c>
      <c r="B188">
        <v>5</v>
      </c>
      <c r="C188">
        <v>41291</v>
      </c>
      <c r="D188">
        <v>685766</v>
      </c>
      <c r="E188">
        <v>45932</v>
      </c>
      <c r="F188" t="s">
        <v>319</v>
      </c>
      <c r="G188" s="3">
        <v>43133</v>
      </c>
      <c r="H188" s="3">
        <v>43137</v>
      </c>
      <c r="I188" s="4">
        <v>224.9</v>
      </c>
      <c r="J188" t="str">
        <f>INDEX(Bd_VENTILATIONS!$G:$G,MATCH(Bd_MÉLANGES!$E:$E,Bd_VENTILATIONS!$D:$D,0))</f>
        <v>A033M06</v>
      </c>
      <c r="K188" s="4">
        <f>SUMIF('Bd_CONSO MP'!$F:$F,Tab_Mélanges[[#This Row],[PIECENO]],'Bd_CONSO MP'!$I:$I)</f>
        <v>225.01000000000002</v>
      </c>
    </row>
    <row r="189" spans="1:11" hidden="1" x14ac:dyDescent="0.2">
      <c r="A189">
        <v>102</v>
      </c>
      <c r="B189">
        <v>5</v>
      </c>
      <c r="C189">
        <v>41041</v>
      </c>
      <c r="D189">
        <v>683127</v>
      </c>
      <c r="E189">
        <v>45990</v>
      </c>
      <c r="F189" t="s">
        <v>552</v>
      </c>
      <c r="G189" s="3">
        <v>43138</v>
      </c>
      <c r="H189" s="3">
        <v>43138</v>
      </c>
      <c r="I189" s="4">
        <v>361.3</v>
      </c>
      <c r="J189" t="str">
        <f>INDEX(Bd_VENTILATIONS!$G:$G,MATCH(Bd_MÉLANGES!$E:$E,Bd_VENTILATIONS!$D:$D,0))</f>
        <v>A038M02</v>
      </c>
      <c r="K189" s="4">
        <f>SUMIF('Bd_CONSO MP'!$F:$F,Tab_Mélanges[[#This Row],[PIECENO]],'Bd_CONSO MP'!$I:$I)</f>
        <v>360.00000000000006</v>
      </c>
    </row>
    <row r="190" spans="1:11" hidden="1" x14ac:dyDescent="0.2">
      <c r="A190">
        <v>102</v>
      </c>
      <c r="B190">
        <v>5</v>
      </c>
      <c r="C190">
        <v>41043</v>
      </c>
      <c r="D190">
        <v>683157</v>
      </c>
      <c r="E190">
        <v>45985</v>
      </c>
      <c r="F190" t="s">
        <v>207</v>
      </c>
      <c r="G190" s="3">
        <v>43137</v>
      </c>
      <c r="H190" s="3">
        <v>43138</v>
      </c>
      <c r="I190" s="4">
        <v>406.9</v>
      </c>
      <c r="J190" t="str">
        <f>INDEX(Bd_VENTILATIONS!$G:$G,MATCH(Bd_MÉLANGES!$E:$E,Bd_VENTILATIONS!$D:$D,0))</f>
        <v>A038M01</v>
      </c>
      <c r="K190" s="4">
        <f>SUMIF('Bd_CONSO MP'!$F:$F,Tab_Mélanges[[#This Row],[PIECENO]],'Bd_CONSO MP'!$I:$I)</f>
        <v>406.01000000000005</v>
      </c>
    </row>
    <row r="191" spans="1:11" hidden="1" x14ac:dyDescent="0.2">
      <c r="A191">
        <v>102</v>
      </c>
      <c r="B191">
        <v>5</v>
      </c>
      <c r="C191">
        <v>41055</v>
      </c>
      <c r="D191">
        <v>683282</v>
      </c>
      <c r="E191">
        <v>45966</v>
      </c>
      <c r="F191" t="s">
        <v>481</v>
      </c>
      <c r="G191" s="3">
        <v>43137</v>
      </c>
      <c r="H191" s="3">
        <v>43138</v>
      </c>
      <c r="I191" s="4">
        <v>216</v>
      </c>
      <c r="J191" t="str">
        <f>INDEX(Bd_VENTILATIONS!$G:$G,MATCH(Bd_MÉLANGES!$E:$E,Bd_VENTILATIONS!$D:$D,0))</f>
        <v>A037M02</v>
      </c>
      <c r="K191" s="4">
        <f>SUMIF('Bd_CONSO MP'!$F:$F,Tab_Mélanges[[#This Row],[PIECENO]],'Bd_CONSO MP'!$I:$I)</f>
        <v>216.01</v>
      </c>
    </row>
    <row r="192" spans="1:11" hidden="1" x14ac:dyDescent="0.2">
      <c r="A192">
        <v>102</v>
      </c>
      <c r="B192">
        <v>5</v>
      </c>
      <c r="C192">
        <v>41057</v>
      </c>
      <c r="D192">
        <v>683299</v>
      </c>
      <c r="E192">
        <v>45957</v>
      </c>
      <c r="F192" t="s">
        <v>490</v>
      </c>
      <c r="G192" s="3">
        <v>43136</v>
      </c>
      <c r="H192" s="3">
        <v>43138</v>
      </c>
      <c r="I192" s="4">
        <v>323.5</v>
      </c>
      <c r="J192" t="str">
        <f>INDEX(Bd_VENTILATIONS!$G:$G,MATCH(Bd_MÉLANGES!$E:$E,Bd_VENTILATIONS!$D:$D,0))</f>
        <v>A037M01</v>
      </c>
      <c r="K192" s="4">
        <f>SUMIF('Bd_CONSO MP'!$F:$F,Tab_Mélanges[[#This Row],[PIECENO]],'Bd_CONSO MP'!$I:$I)</f>
        <v>323.98</v>
      </c>
    </row>
    <row r="193" spans="1:11" hidden="1" x14ac:dyDescent="0.2">
      <c r="A193">
        <v>102</v>
      </c>
      <c r="B193">
        <v>5</v>
      </c>
      <c r="C193">
        <v>41061</v>
      </c>
      <c r="D193">
        <v>683342</v>
      </c>
      <c r="E193">
        <v>45980</v>
      </c>
      <c r="F193" t="s">
        <v>396</v>
      </c>
      <c r="G193" s="3">
        <v>43137</v>
      </c>
      <c r="H193" s="3">
        <v>43138</v>
      </c>
      <c r="I193" s="4">
        <v>195.1</v>
      </c>
      <c r="J193" t="str">
        <f>INDEX(Bd_VENTILATIONS!$G:$G,MATCH(Bd_MÉLANGES!$E:$E,Bd_VENTILATIONS!$D:$D,0))</f>
        <v>A037M07</v>
      </c>
      <c r="K193" s="4">
        <f>SUMIF('Bd_CONSO MP'!$F:$F,Tab_Mélanges[[#This Row],[PIECENO]],'Bd_CONSO MP'!$I:$I)</f>
        <v>195.00000000000003</v>
      </c>
    </row>
    <row r="194" spans="1:11" hidden="1" x14ac:dyDescent="0.2">
      <c r="A194">
        <v>102</v>
      </c>
      <c r="B194">
        <v>5</v>
      </c>
      <c r="C194">
        <v>41301</v>
      </c>
      <c r="D194">
        <v>685904</v>
      </c>
      <c r="E194">
        <v>45991</v>
      </c>
      <c r="F194" t="s">
        <v>501</v>
      </c>
      <c r="G194" s="3">
        <v>43138</v>
      </c>
      <c r="H194" s="3">
        <v>43138</v>
      </c>
      <c r="I194" s="4">
        <v>648.4</v>
      </c>
      <c r="J194" t="str">
        <f>INDEX(Bd_VENTILATIONS!$G:$G,MATCH(Bd_MÉLANGES!$E:$E,Bd_VENTILATIONS!$D:$D,0))</f>
        <v>A038M03</v>
      </c>
      <c r="K194" s="4">
        <f>SUMIF('Bd_CONSO MP'!$F:$F,Tab_Mélanges[[#This Row],[PIECENO]],'Bd_CONSO MP'!$I:$I)</f>
        <v>647.99000000000012</v>
      </c>
    </row>
    <row r="195" spans="1:11" hidden="1" x14ac:dyDescent="0.2">
      <c r="A195">
        <v>102</v>
      </c>
      <c r="B195">
        <v>5</v>
      </c>
      <c r="C195">
        <v>38817</v>
      </c>
      <c r="D195">
        <v>656038</v>
      </c>
      <c r="E195">
        <v>46013</v>
      </c>
      <c r="F195" t="s">
        <v>807</v>
      </c>
      <c r="G195" s="3">
        <v>43139</v>
      </c>
      <c r="H195" s="3">
        <v>43139</v>
      </c>
      <c r="I195" s="4">
        <v>0</v>
      </c>
      <c r="J195" t="e">
        <f>INDEX(Bd_VENTILATIONS!$G:$G,MATCH(Bd_MÉLANGES!$E:$E,Bd_VENTILATIONS!$D:$D,0))</f>
        <v>#N/A</v>
      </c>
      <c r="K195" s="4">
        <f>SUMIF('Bd_CONSO MP'!$F:$F,Tab_Mélanges[[#This Row],[PIECENO]],'Bd_CONSO MP'!$I:$I)</f>
        <v>0</v>
      </c>
    </row>
    <row r="196" spans="1:11" hidden="1" x14ac:dyDescent="0.2">
      <c r="A196">
        <v>102</v>
      </c>
      <c r="B196">
        <v>5</v>
      </c>
      <c r="C196">
        <v>41051</v>
      </c>
      <c r="D196">
        <v>683239</v>
      </c>
      <c r="E196">
        <v>45992</v>
      </c>
      <c r="F196" t="s">
        <v>523</v>
      </c>
      <c r="G196" s="3">
        <v>43138</v>
      </c>
      <c r="H196" s="3">
        <v>43139</v>
      </c>
      <c r="I196" s="4">
        <v>107.3</v>
      </c>
      <c r="J196" t="str">
        <f>INDEX(Bd_VENTILATIONS!$G:$G,MATCH(Bd_MÉLANGES!$E:$E,Bd_VENTILATIONS!$D:$D,0))</f>
        <v>A038M04</v>
      </c>
      <c r="K196" s="4">
        <f>SUMIF('Bd_CONSO MP'!$F:$F,Tab_Mélanges[[#This Row],[PIECENO]],'Bd_CONSO MP'!$I:$I)</f>
        <v>108.01</v>
      </c>
    </row>
    <row r="197" spans="1:11" hidden="1" x14ac:dyDescent="0.2">
      <c r="A197">
        <v>102</v>
      </c>
      <c r="B197">
        <v>5</v>
      </c>
      <c r="C197">
        <v>41189</v>
      </c>
      <c r="D197">
        <v>684610</v>
      </c>
      <c r="E197">
        <v>46018</v>
      </c>
      <c r="F197" t="s">
        <v>1096</v>
      </c>
      <c r="G197" s="3">
        <v>43139</v>
      </c>
      <c r="H197" s="3">
        <v>43139</v>
      </c>
      <c r="I197" s="4">
        <v>240.7</v>
      </c>
      <c r="J197" t="str">
        <f>INDEX(Bd_VENTILATIONS!$G:$G,MATCH(Bd_MÉLANGES!$E:$E,Bd_VENTILATIONS!$D:$D,0))</f>
        <v>A039M08</v>
      </c>
      <c r="K197" s="4">
        <f>SUMIF('Bd_CONSO MP'!$F:$F,Tab_Mélanges[[#This Row],[PIECENO]],'Bd_CONSO MP'!$I:$I)</f>
        <v>240</v>
      </c>
    </row>
    <row r="198" spans="1:11" hidden="1" x14ac:dyDescent="0.2">
      <c r="A198">
        <v>102</v>
      </c>
      <c r="B198">
        <v>5</v>
      </c>
      <c r="C198">
        <v>41317</v>
      </c>
      <c r="D198">
        <v>686149</v>
      </c>
      <c r="E198">
        <v>46012</v>
      </c>
      <c r="F198" t="s">
        <v>1084</v>
      </c>
      <c r="G198" s="3">
        <v>43139</v>
      </c>
      <c r="H198" s="3">
        <v>43139</v>
      </c>
      <c r="I198" s="4">
        <v>432.9</v>
      </c>
      <c r="J198" t="str">
        <f>INDEX(Bd_VENTILATIONS!$G:$G,MATCH(Bd_MÉLANGES!$E:$E,Bd_VENTILATIONS!$D:$D,0))</f>
        <v>A039M07</v>
      </c>
      <c r="K198" s="4">
        <f>SUMIF('Bd_CONSO MP'!$F:$F,Tab_Mélanges[[#This Row],[PIECENO]],'Bd_CONSO MP'!$I:$I)</f>
        <v>432.01</v>
      </c>
    </row>
    <row r="199" spans="1:11" hidden="1" x14ac:dyDescent="0.2">
      <c r="A199">
        <v>102</v>
      </c>
      <c r="B199">
        <v>5</v>
      </c>
      <c r="C199">
        <v>41335</v>
      </c>
      <c r="D199">
        <v>686314</v>
      </c>
      <c r="E199">
        <v>46006</v>
      </c>
      <c r="F199" t="s">
        <v>709</v>
      </c>
      <c r="G199" s="3">
        <v>43139</v>
      </c>
      <c r="H199" s="3">
        <v>43139</v>
      </c>
      <c r="I199" s="4">
        <v>414.7</v>
      </c>
      <c r="J199" t="str">
        <f>INDEX(Bd_VENTILATIONS!$G:$G,MATCH(Bd_MÉLANGES!$E:$E,Bd_VENTILATIONS!$D:$D,0))</f>
        <v>A039M01</v>
      </c>
      <c r="K199" s="4">
        <f>SUMIF('Bd_CONSO MP'!$F:$F,Tab_Mélanges[[#This Row],[PIECENO]],'Bd_CONSO MP'!$I:$I)</f>
        <v>423</v>
      </c>
    </row>
    <row r="200" spans="1:11" hidden="1" x14ac:dyDescent="0.2">
      <c r="A200">
        <v>102</v>
      </c>
      <c r="B200">
        <v>5</v>
      </c>
      <c r="C200">
        <v>41336</v>
      </c>
      <c r="D200">
        <v>686317</v>
      </c>
      <c r="E200">
        <v>46007</v>
      </c>
      <c r="F200" t="s">
        <v>709</v>
      </c>
      <c r="G200" s="3">
        <v>43139</v>
      </c>
      <c r="H200" s="3">
        <v>43139</v>
      </c>
      <c r="I200" s="4">
        <v>387.5</v>
      </c>
      <c r="J200" t="str">
        <f>INDEX(Bd_VENTILATIONS!$G:$G,MATCH(Bd_MÉLANGES!$E:$E,Bd_VENTILATIONS!$D:$D,0))</f>
        <v>A039M02</v>
      </c>
      <c r="K200" s="4">
        <f>SUMIF('Bd_CONSO MP'!$F:$F,Tab_Mélanges[[#This Row],[PIECENO]],'Bd_CONSO MP'!$I:$I)</f>
        <v>423</v>
      </c>
    </row>
    <row r="201" spans="1:11" hidden="1" x14ac:dyDescent="0.2">
      <c r="A201">
        <v>102</v>
      </c>
      <c r="B201">
        <v>5</v>
      </c>
      <c r="C201">
        <v>41337</v>
      </c>
      <c r="D201">
        <v>686320</v>
      </c>
      <c r="E201">
        <v>46008</v>
      </c>
      <c r="F201" t="s">
        <v>709</v>
      </c>
      <c r="G201" s="3">
        <v>43139</v>
      </c>
      <c r="H201" s="3">
        <v>43139</v>
      </c>
      <c r="I201" s="4">
        <v>430.1</v>
      </c>
      <c r="J201" t="str">
        <f>INDEX(Bd_VENTILATIONS!$G:$G,MATCH(Bd_MÉLANGES!$E:$E,Bd_VENTILATIONS!$D:$D,0))</f>
        <v>A039M05</v>
      </c>
      <c r="K201" s="4">
        <f>SUMIF('Bd_CONSO MP'!$F:$F,Tab_Mélanges[[#This Row],[PIECENO]],'Bd_CONSO MP'!$I:$I)</f>
        <v>423</v>
      </c>
    </row>
    <row r="202" spans="1:11" hidden="1" x14ac:dyDescent="0.2">
      <c r="A202">
        <v>102</v>
      </c>
      <c r="B202">
        <v>5</v>
      </c>
      <c r="C202">
        <v>41338</v>
      </c>
      <c r="D202">
        <v>686323</v>
      </c>
      <c r="E202">
        <v>46009</v>
      </c>
      <c r="F202" t="s">
        <v>709</v>
      </c>
      <c r="G202" s="3">
        <v>43139</v>
      </c>
      <c r="H202" s="3">
        <v>43139</v>
      </c>
      <c r="I202" s="4">
        <v>428.3</v>
      </c>
      <c r="J202" t="str">
        <f>INDEX(Bd_VENTILATIONS!$G:$G,MATCH(Bd_MÉLANGES!$E:$E,Bd_VENTILATIONS!$D:$D,0))</f>
        <v>A039M04</v>
      </c>
      <c r="K202" s="4">
        <f>SUMIF('Bd_CONSO MP'!$F:$F,Tab_Mélanges[[#This Row],[PIECENO]],'Bd_CONSO MP'!$I:$I)</f>
        <v>423</v>
      </c>
    </row>
    <row r="203" spans="1:11" hidden="1" x14ac:dyDescent="0.2">
      <c r="A203">
        <v>102</v>
      </c>
      <c r="B203">
        <v>5</v>
      </c>
      <c r="C203">
        <v>41339</v>
      </c>
      <c r="D203">
        <v>686326</v>
      </c>
      <c r="E203">
        <v>46010</v>
      </c>
      <c r="F203" t="s">
        <v>709</v>
      </c>
      <c r="G203" s="3">
        <v>43139</v>
      </c>
      <c r="H203" s="3">
        <v>43139</v>
      </c>
      <c r="I203" s="4">
        <v>461.1</v>
      </c>
      <c r="J203" t="str">
        <f>INDEX(Bd_VENTILATIONS!$G:$G,MATCH(Bd_MÉLANGES!$E:$E,Bd_VENTILATIONS!$D:$D,0))</f>
        <v>A039M03</v>
      </c>
      <c r="K203" s="4">
        <f>SUMIF('Bd_CONSO MP'!$F:$F,Tab_Mélanges[[#This Row],[PIECENO]],'Bd_CONSO MP'!$I:$I)</f>
        <v>423</v>
      </c>
    </row>
    <row r="204" spans="1:11" hidden="1" x14ac:dyDescent="0.2">
      <c r="A204">
        <v>102</v>
      </c>
      <c r="B204">
        <v>5</v>
      </c>
      <c r="C204">
        <v>41423</v>
      </c>
      <c r="D204">
        <v>687161</v>
      </c>
      <c r="E204">
        <v>46024</v>
      </c>
      <c r="F204" t="s">
        <v>1093</v>
      </c>
      <c r="G204" s="3">
        <v>43139</v>
      </c>
      <c r="H204" s="3">
        <v>43139</v>
      </c>
      <c r="I204" s="4">
        <v>269.5</v>
      </c>
      <c r="J204" t="str">
        <f>INDEX(Bd_VENTILATIONS!$G:$G,MATCH(Bd_MÉLANGES!$E:$E,Bd_VENTILATIONS!$D:$D,0))</f>
        <v>A039M10</v>
      </c>
      <c r="K204" s="4">
        <f>SUMIF('Bd_CONSO MP'!$F:$F,Tab_Mélanges[[#This Row],[PIECENO]],'Bd_CONSO MP'!$I:$I)</f>
        <v>269</v>
      </c>
    </row>
    <row r="205" spans="1:11" hidden="1" x14ac:dyDescent="0.2">
      <c r="A205">
        <v>102</v>
      </c>
      <c r="B205">
        <v>5</v>
      </c>
      <c r="C205">
        <v>41097</v>
      </c>
      <c r="D205">
        <v>683727</v>
      </c>
      <c r="E205">
        <v>45940</v>
      </c>
      <c r="F205" t="s">
        <v>334</v>
      </c>
      <c r="G205" s="3">
        <v>43136</v>
      </c>
      <c r="H205" s="3">
        <v>43140</v>
      </c>
      <c r="I205" s="4">
        <v>144.69999999999999</v>
      </c>
      <c r="J205" t="str">
        <f>INDEX(Bd_VENTILATIONS!$G:$G,MATCH(Bd_MÉLANGES!$E:$E,Bd_VENTILATIONS!$D:$D,0))</f>
        <v>A040M08</v>
      </c>
      <c r="K205" s="4">
        <f>SUMIF('Bd_CONSO MP'!$F:$F,Tab_Mélanges[[#This Row],[PIECENO]],'Bd_CONSO MP'!$I:$I)</f>
        <v>143.98999999999998</v>
      </c>
    </row>
    <row r="206" spans="1:11" hidden="1" x14ac:dyDescent="0.2">
      <c r="A206">
        <v>102</v>
      </c>
      <c r="B206">
        <v>5</v>
      </c>
      <c r="C206">
        <v>41195</v>
      </c>
      <c r="D206">
        <v>684658</v>
      </c>
      <c r="E206">
        <v>46028</v>
      </c>
      <c r="F206" t="s">
        <v>813</v>
      </c>
      <c r="G206" s="3">
        <v>43139</v>
      </c>
      <c r="H206" s="3">
        <v>43140</v>
      </c>
      <c r="I206" s="4">
        <v>389.5</v>
      </c>
      <c r="J206" t="str">
        <f>INDEX(Bd_VENTILATIONS!$G:$G,MATCH(Bd_MÉLANGES!$E:$E,Bd_VENTILATIONS!$D:$D,0))</f>
        <v>A039M11</v>
      </c>
      <c r="K206" s="4">
        <f>SUMIF('Bd_CONSO MP'!$F:$F,Tab_Mélanges[[#This Row],[PIECENO]],'Bd_CONSO MP'!$I:$I)</f>
        <v>388.80999999999995</v>
      </c>
    </row>
    <row r="207" spans="1:11" hidden="1" x14ac:dyDescent="0.2">
      <c r="A207">
        <v>102</v>
      </c>
      <c r="B207">
        <v>5</v>
      </c>
      <c r="C207">
        <v>41197</v>
      </c>
      <c r="D207">
        <v>684677</v>
      </c>
      <c r="E207">
        <v>46015</v>
      </c>
      <c r="F207" t="s">
        <v>226</v>
      </c>
      <c r="G207" s="3">
        <v>43139</v>
      </c>
      <c r="H207" s="3">
        <v>43140</v>
      </c>
      <c r="I207" s="4">
        <v>325.5</v>
      </c>
      <c r="J207" t="str">
        <f>INDEX(Bd_VENTILATIONS!$G:$G,MATCH(Bd_MÉLANGES!$E:$E,Bd_VENTILATIONS!$D:$D,0))</f>
        <v>A039M06</v>
      </c>
      <c r="K207" s="4">
        <f>SUMIF('Bd_CONSO MP'!$F:$F,Tab_Mélanges[[#This Row],[PIECENO]],'Bd_CONSO MP'!$I:$I)</f>
        <v>324.80999999999995</v>
      </c>
    </row>
    <row r="208" spans="1:11" hidden="1" x14ac:dyDescent="0.2">
      <c r="A208">
        <v>102</v>
      </c>
      <c r="B208">
        <v>5</v>
      </c>
      <c r="C208">
        <v>41203</v>
      </c>
      <c r="D208">
        <v>684718</v>
      </c>
      <c r="E208">
        <v>46030</v>
      </c>
      <c r="F208" t="s">
        <v>757</v>
      </c>
      <c r="G208" s="3">
        <v>43139</v>
      </c>
      <c r="H208" s="3">
        <v>43140</v>
      </c>
      <c r="I208" s="4">
        <v>129.9</v>
      </c>
      <c r="J208" t="str">
        <f>INDEX(Bd_VENTILATIONS!$G:$G,MATCH(Bd_MÉLANGES!$E:$E,Bd_VENTILATIONS!$D:$D,0))</f>
        <v>A040M01</v>
      </c>
      <c r="K208" s="4">
        <f>SUMIF('Bd_CONSO MP'!$F:$F,Tab_Mélanges[[#This Row],[PIECENO]],'Bd_CONSO MP'!$I:$I)</f>
        <v>130</v>
      </c>
    </row>
    <row r="209" spans="1:11" hidden="1" x14ac:dyDescent="0.2">
      <c r="A209">
        <v>102</v>
      </c>
      <c r="B209">
        <v>5</v>
      </c>
      <c r="C209">
        <v>41205</v>
      </c>
      <c r="D209">
        <v>684733</v>
      </c>
      <c r="E209">
        <v>46037</v>
      </c>
      <c r="F209" t="s">
        <v>955</v>
      </c>
      <c r="G209" s="3">
        <v>43140</v>
      </c>
      <c r="H209" s="3">
        <v>43140</v>
      </c>
      <c r="I209" s="4">
        <v>520.9</v>
      </c>
      <c r="J209" t="str">
        <f>INDEX(Bd_VENTILATIONS!$G:$G,MATCH(Bd_MÉLANGES!$E:$E,Bd_VENTILATIONS!$D:$D,0))</f>
        <v>A040M02</v>
      </c>
      <c r="K209" s="4">
        <f>SUMIF('Bd_CONSO MP'!$F:$F,Tab_Mélanges[[#This Row],[PIECENO]],'Bd_CONSO MP'!$I:$I)</f>
        <v>519</v>
      </c>
    </row>
    <row r="210" spans="1:11" hidden="1" x14ac:dyDescent="0.2">
      <c r="A210">
        <v>102</v>
      </c>
      <c r="B210">
        <v>5</v>
      </c>
      <c r="C210">
        <v>41207</v>
      </c>
      <c r="D210">
        <v>684747</v>
      </c>
      <c r="E210">
        <v>46040</v>
      </c>
      <c r="F210" t="s">
        <v>964</v>
      </c>
      <c r="G210" s="3">
        <v>43140</v>
      </c>
      <c r="H210" s="3">
        <v>43140</v>
      </c>
      <c r="I210" s="4">
        <v>520.29999999999995</v>
      </c>
      <c r="J210" t="str">
        <f>INDEX(Bd_VENTILATIONS!$G:$G,MATCH(Bd_MÉLANGES!$E:$E,Bd_VENTILATIONS!$D:$D,0))</f>
        <v>A040M04</v>
      </c>
      <c r="K210" s="4">
        <f>SUMIF('Bd_CONSO MP'!$F:$F,Tab_Mélanges[[#This Row],[PIECENO]],'Bd_CONSO MP'!$I:$I)</f>
        <v>519</v>
      </c>
    </row>
    <row r="211" spans="1:11" hidden="1" x14ac:dyDescent="0.2">
      <c r="A211">
        <v>102</v>
      </c>
      <c r="B211">
        <v>5</v>
      </c>
      <c r="C211">
        <v>41209</v>
      </c>
      <c r="D211">
        <v>684763</v>
      </c>
      <c r="E211">
        <v>46041</v>
      </c>
      <c r="F211" t="s">
        <v>967</v>
      </c>
      <c r="G211" s="3">
        <v>43140</v>
      </c>
      <c r="H211" s="3">
        <v>43140</v>
      </c>
      <c r="I211" s="4">
        <v>414.9</v>
      </c>
      <c r="J211" t="str">
        <f>INDEX(Bd_VENTILATIONS!$G:$G,MATCH(Bd_MÉLANGES!$E:$E,Bd_VENTILATIONS!$D:$D,0))</f>
        <v>A040M06</v>
      </c>
      <c r="K211" s="4">
        <f>SUMIF('Bd_CONSO MP'!$F:$F,Tab_Mélanges[[#This Row],[PIECENO]],'Bd_CONSO MP'!$I:$I)</f>
        <v>415.01000000000005</v>
      </c>
    </row>
    <row r="212" spans="1:11" hidden="1" x14ac:dyDescent="0.2">
      <c r="A212">
        <v>102</v>
      </c>
      <c r="B212">
        <v>5</v>
      </c>
      <c r="C212">
        <v>41273</v>
      </c>
      <c r="D212">
        <v>685561</v>
      </c>
      <c r="E212">
        <v>46026</v>
      </c>
      <c r="F212" t="s">
        <v>257</v>
      </c>
      <c r="G212" s="3">
        <v>43139</v>
      </c>
      <c r="H212" s="3">
        <v>43140</v>
      </c>
      <c r="I212" s="4">
        <v>270.10000000000002</v>
      </c>
      <c r="J212" t="str">
        <f>INDEX(Bd_VENTILATIONS!$G:$G,MATCH(Bd_MÉLANGES!$E:$E,Bd_VENTILATIONS!$D:$D,0))</f>
        <v>A039M12</v>
      </c>
      <c r="K212" s="4">
        <f>SUMIF('Bd_CONSO MP'!$F:$F,Tab_Mélanges[[#This Row],[PIECENO]],'Bd_CONSO MP'!$I:$I)</f>
        <v>269.66000000000003</v>
      </c>
    </row>
    <row r="213" spans="1:11" hidden="1" x14ac:dyDescent="0.2">
      <c r="A213">
        <v>102</v>
      </c>
      <c r="B213">
        <v>5</v>
      </c>
      <c r="C213">
        <v>41321</v>
      </c>
      <c r="D213">
        <v>686183</v>
      </c>
      <c r="E213">
        <v>46039</v>
      </c>
      <c r="F213" t="s">
        <v>804</v>
      </c>
      <c r="G213" s="3">
        <v>43140</v>
      </c>
      <c r="H213" s="3">
        <v>43140</v>
      </c>
      <c r="I213" s="4">
        <v>229.9</v>
      </c>
      <c r="J213" t="str">
        <f>INDEX(Bd_VENTILATIONS!$G:$G,MATCH(Bd_MÉLANGES!$E:$E,Bd_VENTILATIONS!$D:$D,0))</f>
        <v>A040M05</v>
      </c>
      <c r="K213" s="4">
        <f>SUMIF('Bd_CONSO MP'!$F:$F,Tab_Mélanges[[#This Row],[PIECENO]],'Bd_CONSO MP'!$I:$I)</f>
        <v>230.41</v>
      </c>
    </row>
    <row r="214" spans="1:11" hidden="1" x14ac:dyDescent="0.2">
      <c r="A214">
        <v>102</v>
      </c>
      <c r="B214">
        <v>5</v>
      </c>
      <c r="C214">
        <v>41323</v>
      </c>
      <c r="D214">
        <v>686202</v>
      </c>
      <c r="E214">
        <v>46043</v>
      </c>
      <c r="F214" t="s">
        <v>801</v>
      </c>
      <c r="G214" s="3">
        <v>43140</v>
      </c>
      <c r="H214" s="3">
        <v>43140</v>
      </c>
      <c r="I214" s="4">
        <v>390.9</v>
      </c>
      <c r="J214" t="str">
        <f>INDEX(Bd_VENTILATIONS!$G:$G,MATCH(Bd_MÉLANGES!$E:$E,Bd_VENTILATIONS!$D:$D,0))</f>
        <v>A040M07</v>
      </c>
      <c r="K214" s="4">
        <f>SUMIF('Bd_CONSO MP'!$F:$F,Tab_Mélanges[[#This Row],[PIECENO]],'Bd_CONSO MP'!$I:$I)</f>
        <v>388.81</v>
      </c>
    </row>
    <row r="215" spans="1:11" hidden="1" x14ac:dyDescent="0.2">
      <c r="A215">
        <v>102</v>
      </c>
      <c r="B215">
        <v>5</v>
      </c>
      <c r="C215">
        <v>41421</v>
      </c>
      <c r="D215">
        <v>687121</v>
      </c>
      <c r="E215">
        <v>46016</v>
      </c>
      <c r="F215" t="s">
        <v>961</v>
      </c>
      <c r="G215" s="3">
        <v>43139</v>
      </c>
      <c r="H215" s="3">
        <v>43140</v>
      </c>
      <c r="I215" s="4">
        <v>518.9</v>
      </c>
      <c r="J215" t="str">
        <f>INDEX(Bd_VENTILATIONS!$G:$G,MATCH(Bd_MÉLANGES!$E:$E,Bd_VENTILATIONS!$D:$D,0))</f>
        <v>A039M09</v>
      </c>
      <c r="K215" s="4">
        <f>SUMIF('Bd_CONSO MP'!$F:$F,Tab_Mélanges[[#This Row],[PIECENO]],'Bd_CONSO MP'!$I:$I)</f>
        <v>518.00000000000011</v>
      </c>
    </row>
    <row r="216" spans="1:11" hidden="1" x14ac:dyDescent="0.2">
      <c r="A216">
        <v>102</v>
      </c>
      <c r="B216">
        <v>5</v>
      </c>
      <c r="C216">
        <v>41217</v>
      </c>
      <c r="D216">
        <v>684829</v>
      </c>
      <c r="E216">
        <v>46046</v>
      </c>
      <c r="F216" t="s">
        <v>927</v>
      </c>
      <c r="G216" s="3">
        <v>43140</v>
      </c>
      <c r="H216" s="3">
        <v>43143</v>
      </c>
      <c r="I216" s="4">
        <v>410.9</v>
      </c>
      <c r="J216" t="str">
        <f>INDEX(Bd_VENTILATIONS!$G:$G,MATCH(Bd_MÉLANGES!$E:$E,Bd_VENTILATIONS!$D:$D,0))</f>
        <v>A043M02</v>
      </c>
      <c r="K216" s="4">
        <f>SUMIF('Bd_CONSO MP'!$F:$F,Tab_Mélanges[[#This Row],[PIECENO]],'Bd_CONSO MP'!$I:$I)</f>
        <v>402</v>
      </c>
    </row>
    <row r="217" spans="1:11" hidden="1" x14ac:dyDescent="0.2">
      <c r="A217">
        <v>102</v>
      </c>
      <c r="B217">
        <v>5</v>
      </c>
      <c r="C217">
        <v>41219</v>
      </c>
      <c r="D217">
        <v>684838</v>
      </c>
      <c r="E217">
        <v>46064</v>
      </c>
      <c r="F217" t="s">
        <v>927</v>
      </c>
      <c r="G217" s="3">
        <v>43140</v>
      </c>
      <c r="H217" s="3">
        <v>43143</v>
      </c>
      <c r="I217" s="4">
        <v>402.3</v>
      </c>
      <c r="J217" t="str">
        <f>INDEX(Bd_VENTILATIONS!$G:$G,MATCH(Bd_MÉLANGES!$E:$E,Bd_VENTILATIONS!$D:$D,0))</f>
        <v>A043M01</v>
      </c>
      <c r="K217" s="4">
        <f>SUMIF('Bd_CONSO MP'!$F:$F,Tab_Mélanges[[#This Row],[PIECENO]],'Bd_CONSO MP'!$I:$I)</f>
        <v>405</v>
      </c>
    </row>
    <row r="218" spans="1:11" hidden="1" x14ac:dyDescent="0.2">
      <c r="A218">
        <v>102</v>
      </c>
      <c r="B218">
        <v>5</v>
      </c>
      <c r="C218">
        <v>41221</v>
      </c>
      <c r="D218">
        <v>684847</v>
      </c>
      <c r="E218">
        <v>46051</v>
      </c>
      <c r="F218" t="s">
        <v>1168</v>
      </c>
      <c r="G218" s="3">
        <v>43143</v>
      </c>
      <c r="H218" s="3">
        <v>43143</v>
      </c>
      <c r="I218" s="4">
        <v>680.8</v>
      </c>
      <c r="J218" t="str">
        <f>INDEX(Bd_VENTILATIONS!$G:$G,MATCH(Bd_MÉLANGES!$E:$E,Bd_VENTILATIONS!$D:$D,0))</f>
        <v>A043M07</v>
      </c>
      <c r="K218" s="4">
        <f>SUMIF('Bd_CONSO MP'!$F:$F,Tab_Mélanges[[#This Row],[PIECENO]],'Bd_CONSO MP'!$I:$I)</f>
        <v>681.01</v>
      </c>
    </row>
    <row r="219" spans="1:11" hidden="1" x14ac:dyDescent="0.2">
      <c r="A219">
        <v>102</v>
      </c>
      <c r="B219">
        <v>5</v>
      </c>
      <c r="C219">
        <v>41223</v>
      </c>
      <c r="D219">
        <v>684868</v>
      </c>
      <c r="E219">
        <v>46052</v>
      </c>
      <c r="F219" t="s">
        <v>1171</v>
      </c>
      <c r="G219" s="3">
        <v>43143</v>
      </c>
      <c r="H219" s="3">
        <v>43143</v>
      </c>
      <c r="I219" s="4">
        <v>679.3</v>
      </c>
      <c r="J219" t="str">
        <f>INDEX(Bd_VENTILATIONS!$G:$G,MATCH(Bd_MÉLANGES!$E:$E,Bd_VENTILATIONS!$D:$D,0))</f>
        <v>A043M08</v>
      </c>
      <c r="K219" s="4">
        <f>SUMIF('Bd_CONSO MP'!$F:$F,Tab_Mélanges[[#This Row],[PIECENO]],'Bd_CONSO MP'!$I:$I)</f>
        <v>680</v>
      </c>
    </row>
    <row r="220" spans="1:11" hidden="1" x14ac:dyDescent="0.2">
      <c r="A220">
        <v>102</v>
      </c>
      <c r="B220">
        <v>5</v>
      </c>
      <c r="C220">
        <v>41233</v>
      </c>
      <c r="D220">
        <v>684944</v>
      </c>
      <c r="E220">
        <v>46048</v>
      </c>
      <c r="F220" t="s">
        <v>902</v>
      </c>
      <c r="G220" s="3">
        <v>43143</v>
      </c>
      <c r="H220" s="3">
        <v>43143</v>
      </c>
      <c r="I220" s="4">
        <v>103.9</v>
      </c>
      <c r="J220" t="str">
        <f>INDEX(Bd_VENTILATIONS!$G:$G,MATCH(Bd_MÉLANGES!$E:$E,Bd_VENTILATIONS!$D:$D,0))</f>
        <v>A043M04</v>
      </c>
      <c r="K220" s="4">
        <f>SUMIF('Bd_CONSO MP'!$F:$F,Tab_Mélanges[[#This Row],[PIECENO]],'Bd_CONSO MP'!$I:$I)</f>
        <v>103.67</v>
      </c>
    </row>
    <row r="221" spans="1:11" hidden="1" x14ac:dyDescent="0.2">
      <c r="A221">
        <v>102</v>
      </c>
      <c r="B221">
        <v>5</v>
      </c>
      <c r="C221">
        <v>41269</v>
      </c>
      <c r="D221">
        <v>685535</v>
      </c>
      <c r="E221">
        <v>46058</v>
      </c>
      <c r="F221" t="s">
        <v>763</v>
      </c>
      <c r="G221" s="3">
        <v>43143</v>
      </c>
      <c r="H221" s="3">
        <v>43143</v>
      </c>
      <c r="I221" s="4">
        <v>638.4</v>
      </c>
      <c r="J221" t="str">
        <f>INDEX(Bd_VENTILATIONS!$G:$G,MATCH(Bd_MÉLANGES!$E:$E,Bd_VENTILATIONS!$D:$D,0))</f>
        <v>A043M09</v>
      </c>
      <c r="K221" s="4">
        <f>SUMIF('Bd_CONSO MP'!$F:$F,Tab_Mélanges[[#This Row],[PIECENO]],'Bd_CONSO MP'!$I:$I)</f>
        <v>631.99999999999989</v>
      </c>
    </row>
    <row r="222" spans="1:11" hidden="1" x14ac:dyDescent="0.2">
      <c r="A222">
        <v>102</v>
      </c>
      <c r="B222">
        <v>5</v>
      </c>
      <c r="C222">
        <v>41271</v>
      </c>
      <c r="D222">
        <v>685548</v>
      </c>
      <c r="E222">
        <v>46038</v>
      </c>
      <c r="F222" t="s">
        <v>230</v>
      </c>
      <c r="G222" s="3">
        <v>43140</v>
      </c>
      <c r="H222" s="3">
        <v>43143</v>
      </c>
      <c r="I222" s="4">
        <v>269.89999999999998</v>
      </c>
      <c r="J222" t="str">
        <f>INDEX(Bd_VENTILATIONS!$G:$G,MATCH(Bd_MÉLANGES!$E:$E,Bd_VENTILATIONS!$D:$D,0))</f>
        <v>A040M03</v>
      </c>
      <c r="K222" s="4">
        <f>SUMIF('Bd_CONSO MP'!$F:$F,Tab_Mélanges[[#This Row],[PIECENO]],'Bd_CONSO MP'!$I:$I)</f>
        <v>269.65999999999997</v>
      </c>
    </row>
    <row r="223" spans="1:11" hidden="1" x14ac:dyDescent="0.2">
      <c r="A223">
        <v>102</v>
      </c>
      <c r="B223">
        <v>5</v>
      </c>
      <c r="C223">
        <v>41285</v>
      </c>
      <c r="D223">
        <v>685696</v>
      </c>
      <c r="E223">
        <v>46049</v>
      </c>
      <c r="F223" t="s">
        <v>27</v>
      </c>
      <c r="G223" s="3">
        <v>43143</v>
      </c>
      <c r="H223" s="3">
        <v>43143</v>
      </c>
      <c r="I223" s="4">
        <v>179.7</v>
      </c>
      <c r="J223" t="str">
        <f>INDEX(Bd_VENTILATIONS!$G:$G,MATCH(Bd_MÉLANGES!$E:$E,Bd_VENTILATIONS!$D:$D,0))</f>
        <v>A043M05</v>
      </c>
      <c r="K223" s="4">
        <f>SUMIF('Bd_CONSO MP'!$F:$F,Tab_Mélanges[[#This Row],[PIECENO]],'Bd_CONSO MP'!$I:$I)</f>
        <v>180.01000000000005</v>
      </c>
    </row>
    <row r="224" spans="1:11" hidden="1" x14ac:dyDescent="0.2">
      <c r="A224">
        <v>102</v>
      </c>
      <c r="B224">
        <v>5</v>
      </c>
      <c r="C224">
        <v>41287</v>
      </c>
      <c r="D224">
        <v>685720</v>
      </c>
      <c r="E224">
        <v>46050</v>
      </c>
      <c r="F224" t="s">
        <v>32</v>
      </c>
      <c r="G224" s="3">
        <v>43139</v>
      </c>
      <c r="H224" s="3">
        <v>43143</v>
      </c>
      <c r="I224" s="4">
        <v>180</v>
      </c>
      <c r="J224" t="str">
        <f>INDEX(Bd_VENTILATIONS!$G:$G,MATCH(Bd_MÉLANGES!$E:$E,Bd_VENTILATIONS!$D:$D,0))</f>
        <v>A043M06</v>
      </c>
      <c r="K224" s="4">
        <f>SUMIF('Bd_CONSO MP'!$F:$F,Tab_Mélanges[[#This Row],[PIECENO]],'Bd_CONSO MP'!$I:$I)</f>
        <v>180.00000000000003</v>
      </c>
    </row>
    <row r="225" spans="1:11" hidden="1" x14ac:dyDescent="0.2">
      <c r="A225">
        <v>102</v>
      </c>
      <c r="B225">
        <v>5</v>
      </c>
      <c r="C225">
        <v>41331</v>
      </c>
      <c r="D225">
        <v>686289</v>
      </c>
      <c r="E225">
        <v>46047</v>
      </c>
      <c r="F225" t="s">
        <v>896</v>
      </c>
      <c r="G225" s="3">
        <v>43143</v>
      </c>
      <c r="H225" s="3">
        <v>43143</v>
      </c>
      <c r="I225" s="4">
        <v>206.1</v>
      </c>
      <c r="J225" t="str">
        <f>INDEX(Bd_VENTILATIONS!$G:$G,MATCH(Bd_MÉLANGES!$E:$E,Bd_VENTILATIONS!$D:$D,0))</f>
        <v>A043M03</v>
      </c>
      <c r="K225" s="4">
        <f>SUMIF('Bd_CONSO MP'!$F:$F,Tab_Mélanges[[#This Row],[PIECENO]],'Bd_CONSO MP'!$I:$I)</f>
        <v>207.59</v>
      </c>
    </row>
    <row r="226" spans="1:11" hidden="1" x14ac:dyDescent="0.2">
      <c r="A226">
        <v>102</v>
      </c>
      <c r="B226">
        <v>5</v>
      </c>
      <c r="C226">
        <v>40877</v>
      </c>
      <c r="D226">
        <v>681311</v>
      </c>
      <c r="E226">
        <v>46061</v>
      </c>
      <c r="F226" t="s">
        <v>783</v>
      </c>
      <c r="G226" s="3">
        <v>43143</v>
      </c>
      <c r="H226" s="3">
        <v>43144</v>
      </c>
      <c r="I226" s="4">
        <v>107.7</v>
      </c>
      <c r="J226" t="str">
        <f>INDEX(Bd_VENTILATIONS!$G:$G,MATCH(Bd_MÉLANGES!$E:$E,Bd_VENTILATIONS!$D:$D,0))</f>
        <v>A044M02</v>
      </c>
      <c r="K226" s="4">
        <f>SUMIF('Bd_CONSO MP'!$F:$F,Tab_Mélanges[[#This Row],[PIECENO]],'Bd_CONSO MP'!$I:$I)</f>
        <v>108.00000000000001</v>
      </c>
    </row>
    <row r="227" spans="1:11" hidden="1" x14ac:dyDescent="0.2">
      <c r="A227">
        <v>102</v>
      </c>
      <c r="B227">
        <v>5</v>
      </c>
      <c r="C227">
        <v>41229</v>
      </c>
      <c r="D227">
        <v>684914</v>
      </c>
      <c r="E227">
        <v>46059</v>
      </c>
      <c r="F227" t="s">
        <v>769</v>
      </c>
      <c r="G227" s="3">
        <v>43143</v>
      </c>
      <c r="H227" s="3">
        <v>43144</v>
      </c>
      <c r="I227" s="4">
        <v>634.79999999999995</v>
      </c>
      <c r="J227" t="str">
        <f>INDEX(Bd_VENTILATIONS!$G:$G,MATCH(Bd_MÉLANGES!$E:$E,Bd_VENTILATIONS!$D:$D,0))</f>
        <v>A044M01</v>
      </c>
      <c r="K227" s="4">
        <f>SUMIF('Bd_CONSO MP'!$F:$F,Tab_Mélanges[[#This Row],[PIECENO]],'Bd_CONSO MP'!$I:$I)</f>
        <v>631.99999999999989</v>
      </c>
    </row>
    <row r="228" spans="1:11" hidden="1" x14ac:dyDescent="0.2">
      <c r="A228">
        <v>102</v>
      </c>
      <c r="B228">
        <v>5</v>
      </c>
      <c r="C228">
        <v>41239</v>
      </c>
      <c r="D228">
        <v>685009</v>
      </c>
      <c r="E228">
        <v>46072</v>
      </c>
      <c r="F228" t="s">
        <v>558</v>
      </c>
      <c r="G228" s="3">
        <v>43144</v>
      </c>
      <c r="H228" s="3">
        <v>43144</v>
      </c>
      <c r="I228" s="4">
        <v>199.5</v>
      </c>
      <c r="J228" t="str">
        <f>INDEX(Bd_VENTILATIONS!$G:$G,MATCH(Bd_MÉLANGES!$E:$E,Bd_VENTILATIONS!$D:$D,0))</f>
        <v>A044M06</v>
      </c>
      <c r="K228" s="4">
        <f>SUMIF('Bd_CONSO MP'!$F:$F,Tab_Mélanges[[#This Row],[PIECENO]],'Bd_CONSO MP'!$I:$I)</f>
        <v>200</v>
      </c>
    </row>
    <row r="229" spans="1:11" hidden="1" x14ac:dyDescent="0.2">
      <c r="A229">
        <v>102</v>
      </c>
      <c r="B229">
        <v>5</v>
      </c>
      <c r="C229">
        <v>41241</v>
      </c>
      <c r="D229">
        <v>685032</v>
      </c>
      <c r="E229">
        <v>46079</v>
      </c>
      <c r="F229" t="s">
        <v>748</v>
      </c>
      <c r="G229" s="3">
        <v>43144</v>
      </c>
      <c r="H229" s="3">
        <v>43144</v>
      </c>
      <c r="I229" s="4">
        <v>365.5</v>
      </c>
      <c r="J229" t="str">
        <f>INDEX(Bd_VENTILATIONS!$G:$G,MATCH(Bd_MÉLANGES!$E:$E,Bd_VENTILATIONS!$D:$D,0))</f>
        <v>A044M05</v>
      </c>
      <c r="K229" s="4">
        <f>SUMIF('Bd_CONSO MP'!$F:$F,Tab_Mélanges[[#This Row],[PIECENO]],'Bd_CONSO MP'!$I:$I)</f>
        <v>362.97</v>
      </c>
    </row>
    <row r="230" spans="1:11" hidden="1" x14ac:dyDescent="0.2">
      <c r="A230">
        <v>102</v>
      </c>
      <c r="B230">
        <v>5</v>
      </c>
      <c r="C230">
        <v>41249</v>
      </c>
      <c r="D230">
        <v>685111</v>
      </c>
      <c r="E230">
        <v>46073</v>
      </c>
      <c r="F230" t="s">
        <v>74</v>
      </c>
      <c r="G230" s="3">
        <v>43144</v>
      </c>
      <c r="H230" s="3">
        <v>43144</v>
      </c>
      <c r="I230" s="4">
        <v>469.5</v>
      </c>
      <c r="J230" t="str">
        <f>INDEX(Bd_VENTILATIONS!$G:$G,MATCH(Bd_MÉLANGES!$E:$E,Bd_VENTILATIONS!$D:$D,0))</f>
        <v>A044M03</v>
      </c>
      <c r="K230" s="4">
        <f>SUMIF('Bd_CONSO MP'!$F:$F,Tab_Mélanges[[#This Row],[PIECENO]],'Bd_CONSO MP'!$I:$I)</f>
        <v>470.40000000000003</v>
      </c>
    </row>
    <row r="231" spans="1:11" hidden="1" x14ac:dyDescent="0.2">
      <c r="A231">
        <v>102</v>
      </c>
      <c r="B231">
        <v>5</v>
      </c>
      <c r="C231">
        <v>41251</v>
      </c>
      <c r="D231">
        <v>685139</v>
      </c>
      <c r="E231">
        <v>46074</v>
      </c>
      <c r="F231" t="s">
        <v>62</v>
      </c>
      <c r="G231" s="3">
        <v>43144</v>
      </c>
      <c r="H231" s="3">
        <v>43144</v>
      </c>
      <c r="I231" s="4">
        <v>323.10000000000002</v>
      </c>
      <c r="J231" t="str">
        <f>INDEX(Bd_VENTILATIONS!$G:$G,MATCH(Bd_MÉLANGES!$E:$E,Bd_VENTILATIONS!$D:$D,0))</f>
        <v>A044M04</v>
      </c>
      <c r="K231" s="4">
        <f>SUMIF('Bd_CONSO MP'!$F:$F,Tab_Mélanges[[#This Row],[PIECENO]],'Bd_CONSO MP'!$I:$I)</f>
        <v>324</v>
      </c>
    </row>
    <row r="232" spans="1:11" hidden="1" x14ac:dyDescent="0.2">
      <c r="A232">
        <v>102</v>
      </c>
      <c r="B232">
        <v>5</v>
      </c>
      <c r="C232">
        <v>41067</v>
      </c>
      <c r="D232">
        <v>683409</v>
      </c>
      <c r="E232">
        <v>45967</v>
      </c>
      <c r="F232" t="s">
        <v>410</v>
      </c>
      <c r="G232" s="3">
        <v>43137</v>
      </c>
      <c r="H232" s="3">
        <v>43145</v>
      </c>
      <c r="I232" s="4">
        <v>65.3</v>
      </c>
      <c r="J232" t="str">
        <f>INDEX(Bd_VENTILATIONS!$G:$G,MATCH(Bd_MÉLANGES!$E:$E,Bd_VENTILATIONS!$D:$D,0))</f>
        <v>A045M04</v>
      </c>
      <c r="K232" s="4">
        <f>SUMIF('Bd_CONSO MP'!$F:$F,Tab_Mélanges[[#This Row],[PIECENO]],'Bd_CONSO MP'!$I:$I)</f>
        <v>64.989999999999995</v>
      </c>
    </row>
    <row r="233" spans="1:11" hidden="1" x14ac:dyDescent="0.2">
      <c r="A233">
        <v>102</v>
      </c>
      <c r="B233">
        <v>5</v>
      </c>
      <c r="C233">
        <v>41243</v>
      </c>
      <c r="D233">
        <v>685055</v>
      </c>
      <c r="E233">
        <v>46087</v>
      </c>
      <c r="F233" t="s">
        <v>496</v>
      </c>
      <c r="G233" s="3">
        <v>43144</v>
      </c>
      <c r="H233" s="3">
        <v>43145</v>
      </c>
      <c r="I233" s="4">
        <v>321.10000000000002</v>
      </c>
      <c r="J233" t="str">
        <f>INDEX(Bd_VENTILATIONS!$G:$G,MATCH(Bd_MÉLANGES!$E:$E,Bd_VENTILATIONS!$D:$D,0))</f>
        <v>A044M07</v>
      </c>
      <c r="K233" s="4">
        <f>SUMIF('Bd_CONSO MP'!$F:$F,Tab_Mélanges[[#This Row],[PIECENO]],'Bd_CONSO MP'!$I:$I)</f>
        <v>324.00000000000006</v>
      </c>
    </row>
    <row r="234" spans="1:11" hidden="1" x14ac:dyDescent="0.2">
      <c r="A234">
        <v>102</v>
      </c>
      <c r="B234">
        <v>5</v>
      </c>
      <c r="C234">
        <v>41245</v>
      </c>
      <c r="D234">
        <v>685073</v>
      </c>
      <c r="E234">
        <v>46088</v>
      </c>
      <c r="F234" t="s">
        <v>632</v>
      </c>
      <c r="G234" s="3">
        <v>43145</v>
      </c>
      <c r="H234" s="3">
        <v>43145</v>
      </c>
      <c r="I234" s="4">
        <v>405.3</v>
      </c>
      <c r="J234" t="str">
        <f>INDEX(Bd_VENTILATIONS!$G:$G,MATCH(Bd_MÉLANGES!$E:$E,Bd_VENTILATIONS!$D:$D,0))</f>
        <v>A045M01</v>
      </c>
      <c r="K234" s="4">
        <f>SUMIF('Bd_CONSO MP'!$F:$F,Tab_Mélanges[[#This Row],[PIECENO]],'Bd_CONSO MP'!$I:$I)</f>
        <v>405</v>
      </c>
    </row>
    <row r="235" spans="1:11" hidden="1" x14ac:dyDescent="0.2">
      <c r="A235">
        <v>102</v>
      </c>
      <c r="B235">
        <v>5</v>
      </c>
      <c r="C235">
        <v>41253</v>
      </c>
      <c r="D235">
        <v>685159</v>
      </c>
      <c r="E235">
        <v>46091</v>
      </c>
      <c r="F235" t="s">
        <v>537</v>
      </c>
      <c r="G235" s="3">
        <v>43144</v>
      </c>
      <c r="H235" s="3">
        <v>43145</v>
      </c>
      <c r="I235" s="4">
        <v>216.1</v>
      </c>
      <c r="J235" t="str">
        <f>INDEX(Bd_VENTILATIONS!$G:$G,MATCH(Bd_MÉLANGES!$E:$E,Bd_VENTILATIONS!$D:$D,0))</f>
        <v>A045M02</v>
      </c>
      <c r="K235" s="4">
        <f>SUMIF('Bd_CONSO MP'!$F:$F,Tab_Mélanges[[#This Row],[PIECENO]],'Bd_CONSO MP'!$I:$I)</f>
        <v>216</v>
      </c>
    </row>
    <row r="236" spans="1:11" hidden="1" x14ac:dyDescent="0.2">
      <c r="A236">
        <v>102</v>
      </c>
      <c r="B236">
        <v>5</v>
      </c>
      <c r="C236">
        <v>41255</v>
      </c>
      <c r="D236">
        <v>685175</v>
      </c>
      <c r="E236">
        <v>46092</v>
      </c>
      <c r="F236" t="s">
        <v>540</v>
      </c>
      <c r="G236" s="3">
        <v>43144</v>
      </c>
      <c r="H236" s="3">
        <v>43145</v>
      </c>
      <c r="I236" s="4">
        <v>216.1</v>
      </c>
      <c r="J236" t="str">
        <f>INDEX(Bd_VENTILATIONS!$G:$G,MATCH(Bd_MÉLANGES!$E:$E,Bd_VENTILATIONS!$D:$D,0))</f>
        <v>A045M03</v>
      </c>
      <c r="K236" s="4">
        <f>SUMIF('Bd_CONSO MP'!$F:$F,Tab_Mélanges[[#This Row],[PIECENO]],'Bd_CONSO MP'!$I:$I)</f>
        <v>215.99999999999997</v>
      </c>
    </row>
    <row r="237" spans="1:11" hidden="1" x14ac:dyDescent="0.2">
      <c r="A237">
        <v>102</v>
      </c>
      <c r="B237">
        <v>5</v>
      </c>
      <c r="C237">
        <v>41343</v>
      </c>
      <c r="D237">
        <v>686392</v>
      </c>
      <c r="E237">
        <v>46099</v>
      </c>
      <c r="F237" t="s">
        <v>510</v>
      </c>
      <c r="G237" s="3">
        <v>43145</v>
      </c>
      <c r="H237" s="3">
        <v>43145</v>
      </c>
      <c r="I237" s="4">
        <v>107.9</v>
      </c>
      <c r="J237" t="str">
        <f>INDEX(Bd_VENTILATIONS!$G:$G,MATCH(Bd_MÉLANGES!$E:$E,Bd_VENTILATIONS!$D:$D,0))</f>
        <v>A045M07</v>
      </c>
      <c r="K237" s="4">
        <f>SUMIF('Bd_CONSO MP'!$F:$F,Tab_Mélanges[[#This Row],[PIECENO]],'Bd_CONSO MP'!$I:$I)</f>
        <v>108</v>
      </c>
    </row>
    <row r="238" spans="1:11" hidden="1" x14ac:dyDescent="0.2">
      <c r="A238">
        <v>102</v>
      </c>
      <c r="B238">
        <v>5</v>
      </c>
      <c r="C238">
        <v>41063</v>
      </c>
      <c r="D238">
        <v>683361</v>
      </c>
      <c r="E238">
        <v>46123</v>
      </c>
      <c r="F238" t="s">
        <v>179</v>
      </c>
      <c r="G238" s="3">
        <v>43146</v>
      </c>
      <c r="H238" s="3">
        <v>43146</v>
      </c>
      <c r="I238" s="4">
        <v>17</v>
      </c>
      <c r="J238" t="str">
        <f>INDEX(Bd_VENTILATIONS!$G:$G,MATCH(Bd_MÉLANGES!$E:$E,Bd_VENTILATIONS!$D:$D,0))</f>
        <v>A046M03</v>
      </c>
      <c r="K238" s="4">
        <f>SUMIF('Bd_CONSO MP'!$F:$F,Tab_Mélanges[[#This Row],[PIECENO]],'Bd_CONSO MP'!$I:$I)</f>
        <v>17</v>
      </c>
    </row>
    <row r="239" spans="1:11" hidden="1" x14ac:dyDescent="0.2">
      <c r="A239">
        <v>102</v>
      </c>
      <c r="B239">
        <v>5</v>
      </c>
      <c r="C239">
        <v>41065</v>
      </c>
      <c r="D239">
        <v>683385</v>
      </c>
      <c r="E239">
        <v>46127</v>
      </c>
      <c r="F239" t="s">
        <v>179</v>
      </c>
      <c r="G239" s="3">
        <v>43146</v>
      </c>
      <c r="H239" s="3">
        <v>43146</v>
      </c>
      <c r="I239" s="4">
        <v>17</v>
      </c>
      <c r="J239" t="str">
        <f>INDEX(Bd_VENTILATIONS!$G:$G,MATCH(Bd_MÉLANGES!$E:$E,Bd_VENTILATIONS!$D:$D,0))</f>
        <v>A046M04</v>
      </c>
      <c r="K239" s="4">
        <f>SUMIF('Bd_CONSO MP'!$F:$F,Tab_Mélanges[[#This Row],[PIECENO]],'Bd_CONSO MP'!$I:$I)</f>
        <v>16.989999999999998</v>
      </c>
    </row>
    <row r="240" spans="1:11" hidden="1" x14ac:dyDescent="0.2">
      <c r="A240">
        <v>102</v>
      </c>
      <c r="B240">
        <v>5</v>
      </c>
      <c r="C240">
        <v>41069</v>
      </c>
      <c r="D240">
        <v>683434</v>
      </c>
      <c r="E240">
        <v>46097</v>
      </c>
      <c r="F240" t="s">
        <v>182</v>
      </c>
      <c r="G240" s="3">
        <v>43145</v>
      </c>
      <c r="H240" s="3">
        <v>43146</v>
      </c>
      <c r="I240" s="4">
        <v>64.900000000000006</v>
      </c>
      <c r="J240" t="str">
        <f>INDEX(Bd_VENTILATIONS!$G:$G,MATCH(Bd_MÉLANGES!$E:$E,Bd_VENTILATIONS!$D:$D,0))</f>
        <v>A045M05</v>
      </c>
      <c r="K240" s="4">
        <f>SUMIF('Bd_CONSO MP'!$F:$F,Tab_Mélanges[[#This Row],[PIECENO]],'Bd_CONSO MP'!$I:$I)</f>
        <v>65.010000000000005</v>
      </c>
    </row>
    <row r="241" spans="1:11" hidden="1" x14ac:dyDescent="0.2">
      <c r="A241">
        <v>102</v>
      </c>
      <c r="B241">
        <v>5</v>
      </c>
      <c r="C241">
        <v>41071</v>
      </c>
      <c r="D241">
        <v>683462</v>
      </c>
      <c r="E241">
        <v>46098</v>
      </c>
      <c r="F241" t="s">
        <v>185</v>
      </c>
      <c r="G241" s="3">
        <v>43145</v>
      </c>
      <c r="H241" s="3">
        <v>43146</v>
      </c>
      <c r="I241" s="4">
        <v>64.7</v>
      </c>
      <c r="J241" t="str">
        <f>INDEX(Bd_VENTILATIONS!$G:$G,MATCH(Bd_MÉLANGES!$E:$E,Bd_VENTILATIONS!$D:$D,0))</f>
        <v>A045M06</v>
      </c>
      <c r="K241" s="4">
        <f>SUMIF('Bd_CONSO MP'!$F:$F,Tab_Mélanges[[#This Row],[PIECENO]],'Bd_CONSO MP'!$I:$I)</f>
        <v>65</v>
      </c>
    </row>
    <row r="242" spans="1:11" hidden="1" x14ac:dyDescent="0.2">
      <c r="A242">
        <v>102</v>
      </c>
      <c r="B242">
        <v>5</v>
      </c>
      <c r="C242">
        <v>41261</v>
      </c>
      <c r="D242">
        <v>685238</v>
      </c>
      <c r="E242">
        <v>46107</v>
      </c>
      <c r="F242" t="s">
        <v>71</v>
      </c>
      <c r="G242" s="3">
        <v>43145</v>
      </c>
      <c r="H242" s="3">
        <v>43146</v>
      </c>
      <c r="I242" s="4">
        <v>471.3</v>
      </c>
      <c r="J242" t="str">
        <f>INDEX(Bd_VENTILATIONS!$G:$G,MATCH(Bd_MÉLANGES!$E:$E,Bd_VENTILATIONS!$D:$D,0))</f>
        <v>A045M08</v>
      </c>
      <c r="K242" s="4">
        <f>SUMIF('Bd_CONSO MP'!$F:$F,Tab_Mélanges[[#This Row],[PIECENO]],'Bd_CONSO MP'!$I:$I)</f>
        <v>470.41000000000008</v>
      </c>
    </row>
    <row r="243" spans="1:11" hidden="1" x14ac:dyDescent="0.2">
      <c r="A243">
        <v>102</v>
      </c>
      <c r="B243">
        <v>5</v>
      </c>
      <c r="C243">
        <v>41263</v>
      </c>
      <c r="D243">
        <v>685268</v>
      </c>
      <c r="E243">
        <v>46104</v>
      </c>
      <c r="F243" t="s">
        <v>555</v>
      </c>
      <c r="G243" s="3">
        <v>43145</v>
      </c>
      <c r="H243" s="3">
        <v>43146</v>
      </c>
      <c r="I243" s="4">
        <v>60.9</v>
      </c>
      <c r="J243" t="str">
        <f>INDEX(Bd_VENTILATIONS!$G:$G,MATCH(Bd_MÉLANGES!$E:$E,Bd_VENTILATIONS!$D:$D,0))</f>
        <v>A045M09</v>
      </c>
      <c r="K243" s="4">
        <f>SUMIF('Bd_CONSO MP'!$F:$F,Tab_Mélanges[[#This Row],[PIECENO]],'Bd_CONSO MP'!$I:$I)</f>
        <v>60.000000000000007</v>
      </c>
    </row>
    <row r="244" spans="1:11" hidden="1" x14ac:dyDescent="0.2">
      <c r="A244">
        <v>102</v>
      </c>
      <c r="B244">
        <v>5</v>
      </c>
      <c r="C244">
        <v>41265</v>
      </c>
      <c r="D244">
        <v>685296</v>
      </c>
      <c r="E244">
        <v>46111</v>
      </c>
      <c r="F244" t="s">
        <v>80</v>
      </c>
      <c r="G244" s="3">
        <v>43145</v>
      </c>
      <c r="H244" s="3">
        <v>43146</v>
      </c>
      <c r="I244" s="4">
        <v>323.3</v>
      </c>
      <c r="J244" t="str">
        <f>INDEX(Bd_VENTILATIONS!$G:$G,MATCH(Bd_MÉLANGES!$E:$E,Bd_VENTILATIONS!$D:$D,0))</f>
        <v>A046M01</v>
      </c>
      <c r="K244" s="4">
        <f>SUMIF('Bd_CONSO MP'!$F:$F,Tab_Mélanges[[#This Row],[PIECENO]],'Bd_CONSO MP'!$I:$I)</f>
        <v>323.99</v>
      </c>
    </row>
    <row r="245" spans="1:11" hidden="1" x14ac:dyDescent="0.2">
      <c r="A245">
        <v>102</v>
      </c>
      <c r="B245">
        <v>5</v>
      </c>
      <c r="C245">
        <v>41510</v>
      </c>
      <c r="D245">
        <v>688206</v>
      </c>
      <c r="E245">
        <v>46122</v>
      </c>
      <c r="F245" t="s">
        <v>552</v>
      </c>
      <c r="G245" s="3">
        <v>43146</v>
      </c>
      <c r="H245" s="3">
        <v>43146</v>
      </c>
      <c r="I245" s="4">
        <v>280.89999999999998</v>
      </c>
      <c r="J245" t="str">
        <f>INDEX(Bd_VENTILATIONS!$G:$G,MATCH(Bd_MÉLANGES!$E:$E,Bd_VENTILATIONS!$D:$D,0))</f>
        <v>A046M02</v>
      </c>
      <c r="K245" s="4">
        <f>SUMIF('Bd_CONSO MP'!$F:$F,Tab_Mélanges[[#This Row],[PIECENO]],'Bd_CONSO MP'!$I:$I)</f>
        <v>280</v>
      </c>
    </row>
    <row r="246" spans="1:11" hidden="1" x14ac:dyDescent="0.2">
      <c r="A246">
        <v>102</v>
      </c>
      <c r="B246">
        <v>5</v>
      </c>
      <c r="C246">
        <v>41346</v>
      </c>
      <c r="D246">
        <v>686416</v>
      </c>
      <c r="E246">
        <v>46150</v>
      </c>
      <c r="F246" t="s">
        <v>709</v>
      </c>
      <c r="G246" s="3">
        <v>43147</v>
      </c>
      <c r="H246" s="3">
        <v>43147</v>
      </c>
      <c r="I246" s="4">
        <v>425.1</v>
      </c>
      <c r="J246" t="str">
        <f>INDEX(Bd_VENTILATIONS!$G:$G,MATCH(Bd_MÉLANGES!$E:$E,Bd_VENTILATIONS!$D:$D,0))</f>
        <v>A047M05</v>
      </c>
      <c r="K246" s="4">
        <f>SUMIF('Bd_CONSO MP'!$F:$F,Tab_Mélanges[[#This Row],[PIECENO]],'Bd_CONSO MP'!$I:$I)</f>
        <v>423</v>
      </c>
    </row>
    <row r="247" spans="1:11" hidden="1" x14ac:dyDescent="0.2">
      <c r="A247">
        <v>102</v>
      </c>
      <c r="B247">
        <v>5</v>
      </c>
      <c r="C247">
        <v>41348</v>
      </c>
      <c r="D247">
        <v>686422</v>
      </c>
      <c r="E247">
        <v>46146</v>
      </c>
      <c r="F247" t="s">
        <v>709</v>
      </c>
      <c r="G247" s="3">
        <v>43147</v>
      </c>
      <c r="H247" s="3">
        <v>43147</v>
      </c>
      <c r="I247" s="4">
        <v>425.4</v>
      </c>
      <c r="J247" t="str">
        <f>INDEX(Bd_VENTILATIONS!$G:$G,MATCH(Bd_MÉLANGES!$E:$E,Bd_VENTILATIONS!$D:$D,0))</f>
        <v>A047M03</v>
      </c>
      <c r="K247" s="4">
        <f>SUMIF('Bd_CONSO MP'!$F:$F,Tab_Mélanges[[#This Row],[PIECENO]],'Bd_CONSO MP'!$I:$I)</f>
        <v>423</v>
      </c>
    </row>
    <row r="248" spans="1:11" hidden="1" x14ac:dyDescent="0.2">
      <c r="A248">
        <v>102</v>
      </c>
      <c r="B248">
        <v>5</v>
      </c>
      <c r="C248">
        <v>41349</v>
      </c>
      <c r="D248">
        <v>686425</v>
      </c>
      <c r="E248">
        <v>46145</v>
      </c>
      <c r="F248" t="s">
        <v>709</v>
      </c>
      <c r="G248" s="3">
        <v>43147</v>
      </c>
      <c r="H248" s="3">
        <v>43147</v>
      </c>
      <c r="I248" s="4">
        <v>424.5</v>
      </c>
      <c r="J248" t="str">
        <f>INDEX(Bd_VENTILATIONS!$G:$G,MATCH(Bd_MÉLANGES!$E:$E,Bd_VENTILATIONS!$D:$D,0))</f>
        <v>A047M04</v>
      </c>
      <c r="K248" s="4">
        <f>SUMIF('Bd_CONSO MP'!$F:$F,Tab_Mélanges[[#This Row],[PIECENO]],'Bd_CONSO MP'!$I:$I)</f>
        <v>423</v>
      </c>
    </row>
    <row r="249" spans="1:11" hidden="1" x14ac:dyDescent="0.2">
      <c r="A249">
        <v>102</v>
      </c>
      <c r="B249">
        <v>5</v>
      </c>
      <c r="C249">
        <v>41350</v>
      </c>
      <c r="D249">
        <v>686428</v>
      </c>
      <c r="E249">
        <v>46144</v>
      </c>
      <c r="F249" t="s">
        <v>709</v>
      </c>
      <c r="G249" s="3">
        <v>43147</v>
      </c>
      <c r="H249" s="3">
        <v>43147</v>
      </c>
      <c r="I249" s="4">
        <v>420.9</v>
      </c>
      <c r="J249" t="str">
        <f>INDEX(Bd_VENTILATIONS!$G:$G,MATCH(Bd_MÉLANGES!$E:$E,Bd_VENTILATIONS!$D:$D,0))</f>
        <v>A047M02</v>
      </c>
      <c r="K249" s="4">
        <f>SUMIF('Bd_CONSO MP'!$F:$F,Tab_Mélanges[[#This Row],[PIECENO]],'Bd_CONSO MP'!$I:$I)</f>
        <v>423</v>
      </c>
    </row>
    <row r="250" spans="1:11" hidden="1" x14ac:dyDescent="0.2">
      <c r="A250">
        <v>102</v>
      </c>
      <c r="B250">
        <v>5</v>
      </c>
      <c r="C250">
        <v>41351</v>
      </c>
      <c r="D250">
        <v>686431</v>
      </c>
      <c r="E250">
        <v>46143</v>
      </c>
      <c r="F250" t="s">
        <v>709</v>
      </c>
      <c r="G250" s="3">
        <v>43147</v>
      </c>
      <c r="H250" s="3">
        <v>43147</v>
      </c>
      <c r="I250" s="4">
        <v>411.5</v>
      </c>
      <c r="J250" t="str">
        <f>INDEX(Bd_VENTILATIONS!$G:$G,MATCH(Bd_MÉLANGES!$E:$E,Bd_VENTILATIONS!$D:$D,0))</f>
        <v>A047M01</v>
      </c>
      <c r="K250" s="4">
        <f>SUMIF('Bd_CONSO MP'!$F:$F,Tab_Mélanges[[#This Row],[PIECENO]],'Bd_CONSO MP'!$I:$I)</f>
        <v>423</v>
      </c>
    </row>
    <row r="251" spans="1:11" hidden="1" x14ac:dyDescent="0.2">
      <c r="A251">
        <v>102</v>
      </c>
      <c r="B251">
        <v>5</v>
      </c>
      <c r="C251">
        <v>41375</v>
      </c>
      <c r="D251">
        <v>686610</v>
      </c>
      <c r="E251">
        <v>46151</v>
      </c>
      <c r="F251" t="s">
        <v>804</v>
      </c>
      <c r="G251" s="3">
        <v>43146</v>
      </c>
      <c r="H251" s="3">
        <v>43147</v>
      </c>
      <c r="I251" s="4">
        <v>210.5</v>
      </c>
      <c r="J251" t="str">
        <f>INDEX(Bd_VENTILATIONS!$G:$G,MATCH(Bd_MÉLANGES!$E:$E,Bd_VENTILATIONS!$D:$D,0))</f>
        <v>A047M08</v>
      </c>
      <c r="K251" s="4">
        <f>SUMIF('Bd_CONSO MP'!$F:$F,Tab_Mélanges[[#This Row],[PIECENO]],'Bd_CONSO MP'!$I:$I)</f>
        <v>210.58999999999997</v>
      </c>
    </row>
    <row r="252" spans="1:11" hidden="1" x14ac:dyDescent="0.2">
      <c r="A252">
        <v>102</v>
      </c>
      <c r="B252">
        <v>5</v>
      </c>
      <c r="C252">
        <v>41435</v>
      </c>
      <c r="D252">
        <v>687468</v>
      </c>
      <c r="E252">
        <v>46148</v>
      </c>
      <c r="F252" t="s">
        <v>709</v>
      </c>
      <c r="G252" s="3">
        <v>43147</v>
      </c>
      <c r="H252" s="3">
        <v>43147</v>
      </c>
      <c r="I252" s="4">
        <v>420.6</v>
      </c>
      <c r="J252" t="str">
        <f>INDEX(Bd_VENTILATIONS!$G:$G,MATCH(Bd_MÉLANGES!$E:$E,Bd_VENTILATIONS!$D:$D,0))</f>
        <v>A047M07</v>
      </c>
      <c r="K252" s="4">
        <f>SUMIF('Bd_CONSO MP'!$F:$F,Tab_Mélanges[[#This Row],[PIECENO]],'Bd_CONSO MP'!$I:$I)</f>
        <v>423</v>
      </c>
    </row>
    <row r="253" spans="1:11" hidden="1" x14ac:dyDescent="0.2">
      <c r="A253">
        <v>102</v>
      </c>
      <c r="B253">
        <v>5</v>
      </c>
      <c r="C253">
        <v>41199</v>
      </c>
      <c r="D253">
        <v>684691</v>
      </c>
      <c r="E253">
        <v>46173</v>
      </c>
      <c r="F253" t="s">
        <v>236</v>
      </c>
      <c r="G253" s="3">
        <v>43150</v>
      </c>
      <c r="H253" s="3">
        <v>43150</v>
      </c>
      <c r="I253" s="4">
        <v>324.89999999999998</v>
      </c>
      <c r="J253" t="str">
        <f>INDEX(Bd_VENTILATIONS!$G:$G,MATCH(Bd_MÉLANGES!$E:$E,Bd_VENTILATIONS!$D:$D,0))</f>
        <v>A050M10</v>
      </c>
      <c r="K253" s="4">
        <f>SUMIF('Bd_CONSO MP'!$F:$F,Tab_Mélanges[[#This Row],[PIECENO]],'Bd_CONSO MP'!$I:$I)</f>
        <v>324.81</v>
      </c>
    </row>
    <row r="254" spans="1:11" hidden="1" x14ac:dyDescent="0.2">
      <c r="A254">
        <v>102</v>
      </c>
      <c r="B254">
        <v>5</v>
      </c>
      <c r="C254">
        <v>41344</v>
      </c>
      <c r="D254">
        <v>686410</v>
      </c>
      <c r="E254">
        <v>46153</v>
      </c>
      <c r="F254" t="s">
        <v>709</v>
      </c>
      <c r="G254" s="3">
        <v>43147</v>
      </c>
      <c r="H254" s="3">
        <v>43150</v>
      </c>
      <c r="I254" s="4">
        <v>421.5</v>
      </c>
      <c r="J254" t="str">
        <f>INDEX(Bd_VENTILATIONS!$G:$G,MATCH(Bd_MÉLANGES!$E:$E,Bd_VENTILATIONS!$D:$D,0))</f>
        <v>A050M01</v>
      </c>
      <c r="K254" s="4">
        <f>SUMIF('Bd_CONSO MP'!$F:$F,Tab_Mélanges[[#This Row],[PIECENO]],'Bd_CONSO MP'!$I:$I)</f>
        <v>423</v>
      </c>
    </row>
    <row r="255" spans="1:11" hidden="1" x14ac:dyDescent="0.2">
      <c r="A255">
        <v>102</v>
      </c>
      <c r="B255">
        <v>5</v>
      </c>
      <c r="C255">
        <v>41345</v>
      </c>
      <c r="D255">
        <v>686413</v>
      </c>
      <c r="E255">
        <v>46152</v>
      </c>
      <c r="F255" t="s">
        <v>709</v>
      </c>
      <c r="G255" s="3">
        <v>43147</v>
      </c>
      <c r="H255" s="3">
        <v>43150</v>
      </c>
      <c r="I255" s="4">
        <v>432.5</v>
      </c>
      <c r="J255" t="str">
        <f>INDEX(Bd_VENTILATIONS!$G:$G,MATCH(Bd_MÉLANGES!$E:$E,Bd_VENTILATIONS!$D:$D,0))</f>
        <v>A050M03</v>
      </c>
      <c r="K255" s="4">
        <f>SUMIF('Bd_CONSO MP'!$F:$F,Tab_Mélanges[[#This Row],[PIECENO]],'Bd_CONSO MP'!$I:$I)</f>
        <v>423</v>
      </c>
    </row>
    <row r="256" spans="1:11" hidden="1" x14ac:dyDescent="0.2">
      <c r="A256">
        <v>102</v>
      </c>
      <c r="B256">
        <v>5</v>
      </c>
      <c r="C256">
        <v>41347</v>
      </c>
      <c r="D256">
        <v>686419</v>
      </c>
      <c r="E256">
        <v>46147</v>
      </c>
      <c r="F256" t="s">
        <v>709</v>
      </c>
      <c r="G256" s="3">
        <v>43147</v>
      </c>
      <c r="H256" s="3">
        <v>43150</v>
      </c>
      <c r="I256" s="4">
        <v>419.7</v>
      </c>
      <c r="J256" t="str">
        <f>INDEX(Bd_VENTILATIONS!$G:$G,MATCH(Bd_MÉLANGES!$E:$E,Bd_VENTILATIONS!$D:$D,0))</f>
        <v>A050M02</v>
      </c>
      <c r="K256" s="4">
        <f>SUMIF('Bd_CONSO MP'!$F:$F,Tab_Mélanges[[#This Row],[PIECENO]],'Bd_CONSO MP'!$I:$I)</f>
        <v>423</v>
      </c>
    </row>
    <row r="257" spans="1:11" hidden="1" x14ac:dyDescent="0.2">
      <c r="A257">
        <v>102</v>
      </c>
      <c r="B257">
        <v>5</v>
      </c>
      <c r="C257">
        <v>41353</v>
      </c>
      <c r="D257">
        <v>686435</v>
      </c>
      <c r="E257">
        <v>46158</v>
      </c>
      <c r="F257" t="s">
        <v>798</v>
      </c>
      <c r="G257" s="3">
        <v>43150</v>
      </c>
      <c r="H257" s="3">
        <v>43150</v>
      </c>
      <c r="I257" s="4">
        <v>489.9</v>
      </c>
      <c r="J257" t="str">
        <f>INDEX(Bd_VENTILATIONS!$G:$G,MATCH(Bd_MÉLANGES!$E:$E,Bd_VENTILATIONS!$D:$D,0))</f>
        <v>A050M07</v>
      </c>
      <c r="K257" s="4">
        <f>SUMIF('Bd_CONSO MP'!$F:$F,Tab_Mélanges[[#This Row],[PIECENO]],'Bd_CONSO MP'!$I:$I)</f>
        <v>489.99</v>
      </c>
    </row>
    <row r="258" spans="1:11" hidden="1" x14ac:dyDescent="0.2">
      <c r="A258">
        <v>102</v>
      </c>
      <c r="B258">
        <v>5</v>
      </c>
      <c r="C258">
        <v>41357</v>
      </c>
      <c r="D258">
        <v>686475</v>
      </c>
      <c r="E258">
        <v>46155</v>
      </c>
      <c r="F258" t="s">
        <v>982</v>
      </c>
      <c r="G258" s="3">
        <v>43150</v>
      </c>
      <c r="H258" s="3">
        <v>43150</v>
      </c>
      <c r="I258" s="4">
        <v>260.10000000000002</v>
      </c>
      <c r="J258" t="str">
        <f>INDEX(Bd_VENTILATIONS!$G:$G,MATCH(Bd_MÉLANGES!$E:$E,Bd_VENTILATIONS!$D:$D,0))</f>
        <v>A050M05</v>
      </c>
      <c r="K258" s="4">
        <f>SUMIF('Bd_CONSO MP'!$F:$F,Tab_Mélanges[[#This Row],[PIECENO]],'Bd_CONSO MP'!$I:$I)</f>
        <v>259.99999999999994</v>
      </c>
    </row>
    <row r="259" spans="1:11" hidden="1" x14ac:dyDescent="0.2">
      <c r="A259">
        <v>102</v>
      </c>
      <c r="B259">
        <v>5</v>
      </c>
      <c r="C259">
        <v>41359</v>
      </c>
      <c r="D259">
        <v>686489</v>
      </c>
      <c r="E259">
        <v>46149</v>
      </c>
      <c r="F259" t="s">
        <v>248</v>
      </c>
      <c r="G259" s="3">
        <v>43147</v>
      </c>
      <c r="H259" s="3">
        <v>43150</v>
      </c>
      <c r="I259" s="4">
        <v>130.9</v>
      </c>
      <c r="J259" t="str">
        <f>INDEX(Bd_VENTILATIONS!$G:$G,MATCH(Bd_MÉLANGES!$E:$E,Bd_VENTILATIONS!$D:$D,0))</f>
        <v>A047M06</v>
      </c>
      <c r="K259" s="4">
        <f>SUMIF('Bd_CONSO MP'!$F:$F,Tab_Mélanges[[#This Row],[PIECENO]],'Bd_CONSO MP'!$I:$I)</f>
        <v>130.32</v>
      </c>
    </row>
    <row r="260" spans="1:11" hidden="1" x14ac:dyDescent="0.2">
      <c r="A260">
        <v>102</v>
      </c>
      <c r="B260">
        <v>5</v>
      </c>
      <c r="C260">
        <v>41371</v>
      </c>
      <c r="D260">
        <v>686575</v>
      </c>
      <c r="E260">
        <v>46157</v>
      </c>
      <c r="F260" t="s">
        <v>970</v>
      </c>
      <c r="G260" s="3">
        <v>43150</v>
      </c>
      <c r="H260" s="3">
        <v>43150</v>
      </c>
      <c r="I260" s="4">
        <v>103.7</v>
      </c>
      <c r="J260" t="str">
        <f>INDEX(Bd_VENTILATIONS!$G:$G,MATCH(Bd_MÉLANGES!$E:$E,Bd_VENTILATIONS!$D:$D,0))</f>
        <v>A050M08</v>
      </c>
      <c r="K260" s="4">
        <f>SUMIF('Bd_CONSO MP'!$F:$F,Tab_Mélanges[[#This Row],[PIECENO]],'Bd_CONSO MP'!$I:$I)</f>
        <v>103.99999999999999</v>
      </c>
    </row>
    <row r="261" spans="1:11" hidden="1" x14ac:dyDescent="0.2">
      <c r="A261">
        <v>102</v>
      </c>
      <c r="B261">
        <v>5</v>
      </c>
      <c r="C261">
        <v>41377</v>
      </c>
      <c r="D261">
        <v>686635</v>
      </c>
      <c r="E261">
        <v>46180</v>
      </c>
      <c r="F261" t="s">
        <v>789</v>
      </c>
      <c r="G261" s="3">
        <v>43150</v>
      </c>
      <c r="H261" s="3">
        <v>43150</v>
      </c>
      <c r="I261" s="4">
        <v>648.4</v>
      </c>
      <c r="J261" t="str">
        <f>INDEX(Bd_VENTILATIONS!$G:$G,MATCH(Bd_MÉLANGES!$E:$E,Bd_VENTILATIONS!$D:$D,0))</f>
        <v>A050M13</v>
      </c>
      <c r="K261" s="4">
        <f>SUMIF('Bd_CONSO MP'!$F:$F,Tab_Mélanges[[#This Row],[PIECENO]],'Bd_CONSO MP'!$I:$I)</f>
        <v>647.98000000000013</v>
      </c>
    </row>
    <row r="262" spans="1:11" hidden="1" x14ac:dyDescent="0.2">
      <c r="A262">
        <v>102</v>
      </c>
      <c r="B262">
        <v>5</v>
      </c>
      <c r="C262">
        <v>41409</v>
      </c>
      <c r="D262">
        <v>686934</v>
      </c>
      <c r="E262">
        <v>46178</v>
      </c>
      <c r="F262" t="s">
        <v>927</v>
      </c>
      <c r="G262" s="3">
        <v>43150</v>
      </c>
      <c r="H262" s="3">
        <v>43150</v>
      </c>
      <c r="I262" s="4">
        <v>403.8</v>
      </c>
      <c r="J262" t="str">
        <f>INDEX(Bd_VENTILATIONS!$G:$G,MATCH(Bd_MÉLANGES!$E:$E,Bd_VENTILATIONS!$D:$D,0))</f>
        <v>A050M11</v>
      </c>
      <c r="K262" s="4">
        <f>SUMIF('Bd_CONSO MP'!$F:$F,Tab_Mélanges[[#This Row],[PIECENO]],'Bd_CONSO MP'!$I:$I)</f>
        <v>405</v>
      </c>
    </row>
    <row r="263" spans="1:11" hidden="1" x14ac:dyDescent="0.2">
      <c r="A263">
        <v>102</v>
      </c>
      <c r="B263">
        <v>5</v>
      </c>
      <c r="C263">
        <v>41411</v>
      </c>
      <c r="D263">
        <v>686943</v>
      </c>
      <c r="E263">
        <v>46179</v>
      </c>
      <c r="F263" t="s">
        <v>927</v>
      </c>
      <c r="G263" s="3">
        <v>43150</v>
      </c>
      <c r="H263" s="3">
        <v>43150</v>
      </c>
      <c r="I263" s="4">
        <v>410.1</v>
      </c>
      <c r="J263" t="str">
        <f>INDEX(Bd_VENTILATIONS!$G:$G,MATCH(Bd_MÉLANGES!$E:$E,Bd_VENTILATIONS!$D:$D,0))</f>
        <v>A050M12</v>
      </c>
      <c r="K263" s="4">
        <f>SUMIF('Bd_CONSO MP'!$F:$F,Tab_Mélanges[[#This Row],[PIECENO]],'Bd_CONSO MP'!$I:$I)</f>
        <v>405</v>
      </c>
    </row>
    <row r="264" spans="1:11" hidden="1" x14ac:dyDescent="0.2">
      <c r="A264">
        <v>102</v>
      </c>
      <c r="B264">
        <v>5</v>
      </c>
      <c r="C264">
        <v>41417</v>
      </c>
      <c r="D264">
        <v>686998</v>
      </c>
      <c r="E264">
        <v>46156</v>
      </c>
      <c r="F264" t="s">
        <v>952</v>
      </c>
      <c r="G264" s="3">
        <v>43150</v>
      </c>
      <c r="H264" s="3">
        <v>43150</v>
      </c>
      <c r="I264" s="4">
        <v>270.3</v>
      </c>
      <c r="J264" t="str">
        <f>INDEX(Bd_VENTILATIONS!$G:$G,MATCH(Bd_MÉLANGES!$E:$E,Bd_VENTILATIONS!$D:$D,0))</f>
        <v>A050M06</v>
      </c>
      <c r="K264" s="4">
        <f>SUMIF('Bd_CONSO MP'!$F:$F,Tab_Mélanges[[#This Row],[PIECENO]],'Bd_CONSO MP'!$I:$I)</f>
        <v>269.99999999999994</v>
      </c>
    </row>
    <row r="265" spans="1:11" hidden="1" x14ac:dyDescent="0.2">
      <c r="A265">
        <v>102</v>
      </c>
      <c r="B265">
        <v>5</v>
      </c>
      <c r="C265">
        <v>41515</v>
      </c>
      <c r="D265">
        <v>688324</v>
      </c>
      <c r="E265">
        <v>46167</v>
      </c>
      <c r="F265" t="s">
        <v>807</v>
      </c>
      <c r="G265" s="3">
        <v>43150</v>
      </c>
      <c r="H265" s="3">
        <v>43150</v>
      </c>
      <c r="I265" s="4">
        <v>529</v>
      </c>
      <c r="J265" t="str">
        <f>INDEX(Bd_VENTILATIONS!$G:$G,MATCH(Bd_MÉLANGES!$E:$E,Bd_VENTILATIONS!$D:$D,0))</f>
        <v>A050M09</v>
      </c>
      <c r="K265" s="4">
        <f>SUMIF('Bd_CONSO MP'!$F:$F,Tab_Mélanges[[#This Row],[PIECENO]],'Bd_CONSO MP'!$I:$I)</f>
        <v>528.99</v>
      </c>
    </row>
    <row r="266" spans="1:11" hidden="1" x14ac:dyDescent="0.2">
      <c r="A266">
        <v>102</v>
      </c>
      <c r="B266">
        <v>5</v>
      </c>
      <c r="C266">
        <v>41525</v>
      </c>
      <c r="D266">
        <v>688428</v>
      </c>
      <c r="E266">
        <v>46154</v>
      </c>
      <c r="F266" t="s">
        <v>795</v>
      </c>
      <c r="G266" s="3">
        <v>43150</v>
      </c>
      <c r="H266" s="3">
        <v>43150</v>
      </c>
      <c r="I266" s="4">
        <v>71.900000000000006</v>
      </c>
      <c r="J266" t="str">
        <f>INDEX(Bd_VENTILATIONS!$G:$G,MATCH(Bd_MÉLANGES!$E:$E,Bd_VENTILATIONS!$D:$D,0))</f>
        <v>A050M04</v>
      </c>
      <c r="K266" s="4">
        <f>SUMIF('Bd_CONSO MP'!$F:$F,Tab_Mélanges[[#This Row],[PIECENO]],'Bd_CONSO MP'!$I:$I)</f>
        <v>72.009999999999991</v>
      </c>
    </row>
    <row r="267" spans="1:11" hidden="1" x14ac:dyDescent="0.2">
      <c r="A267">
        <v>102</v>
      </c>
      <c r="B267">
        <v>5</v>
      </c>
      <c r="C267">
        <v>41387</v>
      </c>
      <c r="D267">
        <v>686702</v>
      </c>
      <c r="E267">
        <v>46206</v>
      </c>
      <c r="F267" t="s">
        <v>1145</v>
      </c>
      <c r="G267" s="3">
        <v>43151</v>
      </c>
      <c r="H267" s="3">
        <v>43151</v>
      </c>
      <c r="I267" s="4">
        <v>692.4</v>
      </c>
      <c r="J267" t="str">
        <f>INDEX(Bd_VENTILATIONS!$G:$G,MATCH(Bd_MÉLANGES!$E:$E,Bd_VENTILATIONS!$D:$D,0))</f>
        <v>A051M01</v>
      </c>
      <c r="K267" s="4">
        <f>SUMIF('Bd_CONSO MP'!$F:$F,Tab_Mélanges[[#This Row],[PIECENO]],'Bd_CONSO MP'!$I:$I)</f>
        <v>690.00999999999988</v>
      </c>
    </row>
    <row r="268" spans="1:11" hidden="1" x14ac:dyDescent="0.2">
      <c r="A268">
        <v>102</v>
      </c>
      <c r="B268">
        <v>5</v>
      </c>
      <c r="C268">
        <v>41391</v>
      </c>
      <c r="D268">
        <v>686736</v>
      </c>
      <c r="E268">
        <v>46219</v>
      </c>
      <c r="F268" t="s">
        <v>889</v>
      </c>
      <c r="G268" s="3">
        <v>43151</v>
      </c>
      <c r="H268" s="3">
        <v>43151</v>
      </c>
      <c r="I268" s="4">
        <v>103.1</v>
      </c>
      <c r="J268" t="str">
        <f>INDEX(Bd_VENTILATIONS!$G:$G,MATCH(Bd_MÉLANGES!$E:$E,Bd_VENTILATIONS!$D:$D,0))</f>
        <v>A051M04</v>
      </c>
      <c r="K268" s="4">
        <f>SUMIF('Bd_CONSO MP'!$F:$F,Tab_Mélanges[[#This Row],[PIECENO]],'Bd_CONSO MP'!$I:$I)</f>
        <v>104.00000000000001</v>
      </c>
    </row>
    <row r="269" spans="1:11" hidden="1" x14ac:dyDescent="0.2">
      <c r="A269">
        <v>102</v>
      </c>
      <c r="B269">
        <v>5</v>
      </c>
      <c r="C269">
        <v>41393</v>
      </c>
      <c r="D269">
        <v>686754</v>
      </c>
      <c r="E269">
        <v>46213</v>
      </c>
      <c r="F269" t="s">
        <v>1150</v>
      </c>
      <c r="G269" s="3">
        <v>43150</v>
      </c>
      <c r="H269" s="3">
        <v>43151</v>
      </c>
      <c r="I269" s="4">
        <v>390.1</v>
      </c>
      <c r="J269" t="str">
        <f>INDEX(Bd_VENTILATIONS!$G:$G,MATCH(Bd_MÉLANGES!$E:$E,Bd_VENTILATIONS!$D:$D,0))</f>
        <v>A051M02</v>
      </c>
      <c r="K269" s="4">
        <f>SUMIF('Bd_CONSO MP'!$F:$F,Tab_Mélanges[[#This Row],[PIECENO]],'Bd_CONSO MP'!$I:$I)</f>
        <v>391.0200000000001</v>
      </c>
    </row>
    <row r="270" spans="1:11" hidden="1" x14ac:dyDescent="0.2">
      <c r="A270">
        <v>102</v>
      </c>
      <c r="B270">
        <v>5</v>
      </c>
      <c r="C270">
        <v>41395</v>
      </c>
      <c r="D270">
        <v>686773</v>
      </c>
      <c r="E270">
        <v>46216</v>
      </c>
      <c r="F270" t="s">
        <v>1155</v>
      </c>
      <c r="G270" s="3">
        <v>43151</v>
      </c>
      <c r="H270" s="3">
        <v>43151</v>
      </c>
      <c r="I270" s="4">
        <v>686.7</v>
      </c>
      <c r="J270" t="str">
        <f>INDEX(Bd_VENTILATIONS!$G:$G,MATCH(Bd_MÉLANGES!$E:$E,Bd_VENTILATIONS!$D:$D,0))</f>
        <v>A051M05</v>
      </c>
      <c r="K270" s="4">
        <f>SUMIF('Bd_CONSO MP'!$F:$F,Tab_Mélanges[[#This Row],[PIECENO]],'Bd_CONSO MP'!$I:$I)</f>
        <v>681.0200000000001</v>
      </c>
    </row>
    <row r="271" spans="1:11" hidden="1" x14ac:dyDescent="0.2">
      <c r="A271">
        <v>102</v>
      </c>
      <c r="B271">
        <v>5</v>
      </c>
      <c r="C271">
        <v>41397</v>
      </c>
      <c r="D271">
        <v>686794</v>
      </c>
      <c r="E271">
        <v>46218</v>
      </c>
      <c r="F271" t="s">
        <v>1155</v>
      </c>
      <c r="G271" s="3">
        <v>43151</v>
      </c>
      <c r="H271" s="3">
        <v>43151</v>
      </c>
      <c r="I271" s="4">
        <v>675.4</v>
      </c>
      <c r="J271" t="str">
        <f>INDEX(Bd_VENTILATIONS!$G:$G,MATCH(Bd_MÉLANGES!$E:$E,Bd_VENTILATIONS!$D:$D,0))</f>
        <v>A051M03</v>
      </c>
      <c r="K271" s="4">
        <f>SUMIF('Bd_CONSO MP'!$F:$F,Tab_Mélanges[[#This Row],[PIECENO]],'Bd_CONSO MP'!$I:$I)</f>
        <v>681.0200000000001</v>
      </c>
    </row>
    <row r="272" spans="1:11" hidden="1" x14ac:dyDescent="0.2">
      <c r="A272">
        <v>102</v>
      </c>
      <c r="B272">
        <v>5</v>
      </c>
      <c r="C272">
        <v>41399</v>
      </c>
      <c r="D272">
        <v>686833</v>
      </c>
      <c r="E272">
        <v>46202</v>
      </c>
      <c r="F272" t="s">
        <v>484</v>
      </c>
      <c r="G272" s="3">
        <v>43151</v>
      </c>
      <c r="H272" s="3">
        <v>43151</v>
      </c>
      <c r="I272" s="4">
        <v>322.3</v>
      </c>
      <c r="J272" t="str">
        <f>INDEX(Bd_VENTILATIONS!$G:$G,MATCH(Bd_MÉLANGES!$E:$E,Bd_VENTILATIONS!$D:$D,0))</f>
        <v>A051M08</v>
      </c>
      <c r="K272" s="4">
        <f>SUMIF('Bd_CONSO MP'!$F:$F,Tab_Mélanges[[#This Row],[PIECENO]],'Bd_CONSO MP'!$I:$I)</f>
        <v>323.99</v>
      </c>
    </row>
    <row r="273" spans="1:11" hidden="1" x14ac:dyDescent="0.2">
      <c r="A273">
        <v>102</v>
      </c>
      <c r="B273">
        <v>5</v>
      </c>
      <c r="C273">
        <v>41415</v>
      </c>
      <c r="D273">
        <v>686978</v>
      </c>
      <c r="E273">
        <v>46203</v>
      </c>
      <c r="F273" t="s">
        <v>745</v>
      </c>
      <c r="G273" s="3">
        <v>43151</v>
      </c>
      <c r="H273" s="3">
        <v>43151</v>
      </c>
      <c r="I273" s="4">
        <v>362.3</v>
      </c>
      <c r="J273" t="str">
        <f>INDEX(Bd_VENTILATIONS!$G:$G,MATCH(Bd_MÉLANGES!$E:$E,Bd_VENTILATIONS!$D:$D,0))</f>
        <v>A051M09</v>
      </c>
      <c r="K273" s="4">
        <f>SUMIF('Bd_CONSO MP'!$F:$F,Tab_Mélanges[[#This Row],[PIECENO]],'Bd_CONSO MP'!$I:$I)</f>
        <v>363</v>
      </c>
    </row>
    <row r="274" spans="1:11" hidden="1" x14ac:dyDescent="0.2">
      <c r="A274">
        <v>102</v>
      </c>
      <c r="B274">
        <v>5</v>
      </c>
      <c r="C274">
        <v>41557</v>
      </c>
      <c r="D274">
        <v>688879</v>
      </c>
      <c r="E274">
        <v>46220</v>
      </c>
      <c r="F274" t="s">
        <v>266</v>
      </c>
      <c r="G274" s="3">
        <v>43151</v>
      </c>
      <c r="H274" s="3">
        <v>43151</v>
      </c>
      <c r="I274" s="4">
        <v>301.7</v>
      </c>
      <c r="J274" t="str">
        <f>INDEX(Bd_VENTILATIONS!$G:$G,MATCH(Bd_MÉLANGES!$E:$E,Bd_VENTILATIONS!$D:$D,0))</f>
        <v>A051M07</v>
      </c>
      <c r="K274" s="4">
        <f>SUMIF('Bd_CONSO MP'!$F:$F,Tab_Mélanges[[#This Row],[PIECENO]],'Bd_CONSO MP'!$I:$I)</f>
        <v>300</v>
      </c>
    </row>
    <row r="275" spans="1:11" hidden="1" x14ac:dyDescent="0.2">
      <c r="A275">
        <v>102</v>
      </c>
      <c r="B275">
        <v>5</v>
      </c>
      <c r="C275">
        <v>41559</v>
      </c>
      <c r="D275">
        <v>688890</v>
      </c>
      <c r="E275">
        <v>46200</v>
      </c>
      <c r="F275" t="s">
        <v>266</v>
      </c>
      <c r="G275" s="3">
        <v>43151</v>
      </c>
      <c r="H275" s="3">
        <v>43151</v>
      </c>
      <c r="I275" s="4">
        <v>296.89999999999998</v>
      </c>
      <c r="J275" t="str">
        <f>INDEX(Bd_VENTILATIONS!$G:$G,MATCH(Bd_MÉLANGES!$E:$E,Bd_VENTILATIONS!$D:$D,0))</f>
        <v>A051M06</v>
      </c>
      <c r="K275" s="4">
        <f>SUMIF('Bd_CONSO MP'!$F:$F,Tab_Mélanges[[#This Row],[PIECENO]],'Bd_CONSO MP'!$I:$I)</f>
        <v>300</v>
      </c>
    </row>
    <row r="276" spans="1:11" hidden="1" x14ac:dyDescent="0.2">
      <c r="A276">
        <v>102</v>
      </c>
      <c r="B276">
        <v>5</v>
      </c>
      <c r="C276">
        <v>41328</v>
      </c>
      <c r="D276">
        <v>686258</v>
      </c>
      <c r="E276">
        <v>46217</v>
      </c>
      <c r="F276" t="s">
        <v>1024</v>
      </c>
      <c r="G276" s="3">
        <v>43151</v>
      </c>
      <c r="H276" s="3">
        <v>43152</v>
      </c>
      <c r="I276" s="4">
        <v>227.5</v>
      </c>
      <c r="J276" t="str">
        <f>INDEX(Bd_VENTILATIONS!$G:$G,MATCH(Bd_MÉLANGES!$E:$E,Bd_VENTILATIONS!$D:$D,0))</f>
        <v>A052M02</v>
      </c>
      <c r="K276" s="4">
        <f>SUMIF('Bd_CONSO MP'!$F:$F,Tab_Mélanges[[#This Row],[PIECENO]],'Bd_CONSO MP'!$I:$I)</f>
        <v>226.99999999999997</v>
      </c>
    </row>
    <row r="277" spans="1:11" hidden="1" x14ac:dyDescent="0.2">
      <c r="A277">
        <v>102</v>
      </c>
      <c r="B277">
        <v>5</v>
      </c>
      <c r="C277">
        <v>41403</v>
      </c>
      <c r="D277">
        <v>686871</v>
      </c>
      <c r="E277">
        <v>46224</v>
      </c>
      <c r="F277" t="s">
        <v>531</v>
      </c>
      <c r="G277" s="3">
        <v>43152</v>
      </c>
      <c r="H277" s="3">
        <v>43152</v>
      </c>
      <c r="I277" s="4">
        <v>270</v>
      </c>
      <c r="J277" t="str">
        <f>INDEX(Bd_VENTILATIONS!$G:$G,MATCH(Bd_MÉLANGES!$E:$E,Bd_VENTILATIONS!$D:$D,0))</f>
        <v>A052M03</v>
      </c>
      <c r="K277" s="4">
        <f>SUMIF('Bd_CONSO MP'!$F:$F,Tab_Mélanges[[#This Row],[PIECENO]],'Bd_CONSO MP'!$I:$I)</f>
        <v>269.99999999999994</v>
      </c>
    </row>
    <row r="278" spans="1:11" hidden="1" x14ac:dyDescent="0.2">
      <c r="A278">
        <v>102</v>
      </c>
      <c r="B278">
        <v>5</v>
      </c>
      <c r="C278">
        <v>41405</v>
      </c>
      <c r="D278">
        <v>686889</v>
      </c>
      <c r="E278">
        <v>46225</v>
      </c>
      <c r="F278" t="s">
        <v>472</v>
      </c>
      <c r="G278" s="3">
        <v>43152</v>
      </c>
      <c r="H278" s="3">
        <v>43152</v>
      </c>
      <c r="I278" s="4">
        <v>323.7</v>
      </c>
      <c r="J278" t="str">
        <f>INDEX(Bd_VENTILATIONS!$G:$G,MATCH(Bd_MÉLANGES!$E:$E,Bd_VENTILATIONS!$D:$D,0))</f>
        <v>A052M05</v>
      </c>
      <c r="K278" s="4">
        <f>SUMIF('Bd_CONSO MP'!$F:$F,Tab_Mélanges[[#This Row],[PIECENO]],'Bd_CONSO MP'!$I:$I)</f>
        <v>323.97999999999996</v>
      </c>
    </row>
    <row r="279" spans="1:11" hidden="1" x14ac:dyDescent="0.2">
      <c r="A279">
        <v>102</v>
      </c>
      <c r="B279">
        <v>5</v>
      </c>
      <c r="C279">
        <v>41413</v>
      </c>
      <c r="D279">
        <v>686952</v>
      </c>
      <c r="E279">
        <v>46226</v>
      </c>
      <c r="F279" t="s">
        <v>573</v>
      </c>
      <c r="G279" s="3">
        <v>43152</v>
      </c>
      <c r="H279" s="3">
        <v>43152</v>
      </c>
      <c r="I279" s="4">
        <v>408.1</v>
      </c>
      <c r="J279" t="str">
        <f>INDEX(Bd_VENTILATIONS!$G:$G,MATCH(Bd_MÉLANGES!$E:$E,Bd_VENTILATIONS!$D:$D,0))</f>
        <v>A052M04</v>
      </c>
      <c r="K279" s="4">
        <f>SUMIF('Bd_CONSO MP'!$F:$F,Tab_Mélanges[[#This Row],[PIECENO]],'Bd_CONSO MP'!$I:$I)</f>
        <v>399.99999999999994</v>
      </c>
    </row>
    <row r="280" spans="1:11" hidden="1" x14ac:dyDescent="0.2">
      <c r="A280">
        <v>102</v>
      </c>
      <c r="B280">
        <v>5</v>
      </c>
      <c r="C280">
        <v>41564</v>
      </c>
      <c r="D280">
        <v>688967</v>
      </c>
      <c r="E280">
        <v>46207</v>
      </c>
      <c r="F280" t="s">
        <v>469</v>
      </c>
      <c r="G280" s="3">
        <v>43151</v>
      </c>
      <c r="H280" s="3">
        <v>43152</v>
      </c>
      <c r="I280" s="4">
        <v>139.69999999999999</v>
      </c>
      <c r="J280" t="str">
        <f>INDEX(Bd_VENTILATIONS!$G:$G,MATCH(Bd_MÉLANGES!$E:$E,Bd_VENTILATIONS!$D:$D,0))</f>
        <v>A052M01</v>
      </c>
      <c r="K280" s="4">
        <f>SUMIF('Bd_CONSO MP'!$F:$F,Tab_Mélanges[[#This Row],[PIECENO]],'Bd_CONSO MP'!$I:$I)</f>
        <v>140.00000000000003</v>
      </c>
    </row>
    <row r="281" spans="1:11" hidden="1" x14ac:dyDescent="0.2">
      <c r="A281">
        <v>102</v>
      </c>
      <c r="B281">
        <v>5</v>
      </c>
      <c r="C281">
        <v>41407</v>
      </c>
      <c r="D281">
        <v>686913</v>
      </c>
      <c r="E281">
        <v>46227</v>
      </c>
      <c r="F281" t="s">
        <v>475</v>
      </c>
      <c r="G281" s="3">
        <v>43152</v>
      </c>
      <c r="H281" s="3">
        <v>43153</v>
      </c>
      <c r="I281" s="4">
        <v>54</v>
      </c>
      <c r="J281" t="str">
        <f>INDEX(Bd_VENTILATIONS!$G:$G,MATCH(Bd_MÉLANGES!$E:$E,Bd_VENTILATIONS!$D:$D,0))</f>
        <v>A052M06</v>
      </c>
      <c r="K281" s="4">
        <f>SUMIF('Bd_CONSO MP'!$F:$F,Tab_Mélanges[[#This Row],[PIECENO]],'Bd_CONSO MP'!$I:$I)</f>
        <v>53.99</v>
      </c>
    </row>
    <row r="282" spans="1:11" hidden="1" x14ac:dyDescent="0.2">
      <c r="A282">
        <v>102</v>
      </c>
      <c r="B282">
        <v>5</v>
      </c>
      <c r="C282">
        <v>41442</v>
      </c>
      <c r="D282">
        <v>687551</v>
      </c>
      <c r="E282">
        <v>46250</v>
      </c>
      <c r="F282" t="s">
        <v>709</v>
      </c>
      <c r="G282" s="3">
        <v>43153</v>
      </c>
      <c r="H282" s="3">
        <v>43153</v>
      </c>
      <c r="I282" s="4">
        <v>412.9</v>
      </c>
      <c r="J282" t="str">
        <f>INDEX(Bd_VENTILATIONS!$G:$G,MATCH(Bd_MÉLANGES!$E:$E,Bd_VENTILATIONS!$D:$D,0))</f>
        <v>A053M01</v>
      </c>
      <c r="K282" s="4">
        <f>SUMIF('Bd_CONSO MP'!$F:$F,Tab_Mélanges[[#This Row],[PIECENO]],'Bd_CONSO MP'!$I:$I)</f>
        <v>423</v>
      </c>
    </row>
    <row r="283" spans="1:11" hidden="1" x14ac:dyDescent="0.2">
      <c r="A283">
        <v>102</v>
      </c>
      <c r="B283">
        <v>5</v>
      </c>
      <c r="C283">
        <v>41443</v>
      </c>
      <c r="D283">
        <v>687554</v>
      </c>
      <c r="E283">
        <v>46251</v>
      </c>
      <c r="F283" t="s">
        <v>709</v>
      </c>
      <c r="G283" s="3">
        <v>43153</v>
      </c>
      <c r="H283" s="3">
        <v>43153</v>
      </c>
      <c r="I283" s="4">
        <v>421.7</v>
      </c>
      <c r="J283" t="str">
        <f>INDEX(Bd_VENTILATIONS!$G:$G,MATCH(Bd_MÉLANGES!$E:$E,Bd_VENTILATIONS!$D:$D,0))</f>
        <v>A053M02</v>
      </c>
      <c r="K283" s="4">
        <f>SUMIF('Bd_CONSO MP'!$F:$F,Tab_Mélanges[[#This Row],[PIECENO]],'Bd_CONSO MP'!$I:$I)</f>
        <v>423</v>
      </c>
    </row>
    <row r="284" spans="1:11" hidden="1" x14ac:dyDescent="0.2">
      <c r="A284">
        <v>102</v>
      </c>
      <c r="B284">
        <v>5</v>
      </c>
      <c r="C284">
        <v>41444</v>
      </c>
      <c r="D284">
        <v>687557</v>
      </c>
      <c r="E284">
        <v>46252</v>
      </c>
      <c r="F284" t="s">
        <v>709</v>
      </c>
      <c r="G284" s="3">
        <v>43153</v>
      </c>
      <c r="H284" s="3">
        <v>43153</v>
      </c>
      <c r="I284" s="4">
        <v>420.3</v>
      </c>
      <c r="J284" t="str">
        <f>INDEX(Bd_VENTILATIONS!$G:$G,MATCH(Bd_MÉLANGES!$E:$E,Bd_VENTILATIONS!$D:$D,0))</f>
        <v>A053M04</v>
      </c>
      <c r="K284" s="4">
        <f>SUMIF('Bd_CONSO MP'!$F:$F,Tab_Mélanges[[#This Row],[PIECENO]],'Bd_CONSO MP'!$I:$I)</f>
        <v>423</v>
      </c>
    </row>
    <row r="285" spans="1:11" hidden="1" x14ac:dyDescent="0.2">
      <c r="A285">
        <v>102</v>
      </c>
      <c r="B285">
        <v>5</v>
      </c>
      <c r="C285">
        <v>41445</v>
      </c>
      <c r="D285">
        <v>687560</v>
      </c>
      <c r="E285">
        <v>46253</v>
      </c>
      <c r="F285" t="s">
        <v>709</v>
      </c>
      <c r="G285" s="3">
        <v>43153</v>
      </c>
      <c r="H285" s="3">
        <v>43153</v>
      </c>
      <c r="I285" s="4">
        <v>432.3</v>
      </c>
      <c r="J285" t="str">
        <f>INDEX(Bd_VENTILATIONS!$G:$G,MATCH(Bd_MÉLANGES!$E:$E,Bd_VENTILATIONS!$D:$D,0))</f>
        <v>A053M07</v>
      </c>
      <c r="K285" s="4">
        <f>SUMIF('Bd_CONSO MP'!$F:$F,Tab_Mélanges[[#This Row],[PIECENO]],'Bd_CONSO MP'!$I:$I)</f>
        <v>423</v>
      </c>
    </row>
    <row r="286" spans="1:11" hidden="1" x14ac:dyDescent="0.2">
      <c r="A286">
        <v>102</v>
      </c>
      <c r="B286">
        <v>5</v>
      </c>
      <c r="C286">
        <v>41446</v>
      </c>
      <c r="D286">
        <v>687563</v>
      </c>
      <c r="E286">
        <v>46254</v>
      </c>
      <c r="F286" t="s">
        <v>709</v>
      </c>
      <c r="G286" s="3">
        <v>43153</v>
      </c>
      <c r="H286" s="3">
        <v>43153</v>
      </c>
      <c r="I286" s="4">
        <v>421.1</v>
      </c>
      <c r="J286" t="str">
        <f>INDEX(Bd_VENTILATIONS!$G:$G,MATCH(Bd_MÉLANGES!$E:$E,Bd_VENTILATIONS!$D:$D,0))</f>
        <v>A053M03</v>
      </c>
      <c r="K286" s="4">
        <f>SUMIF('Bd_CONSO MP'!$F:$F,Tab_Mélanges[[#This Row],[PIECENO]],'Bd_CONSO MP'!$I:$I)</f>
        <v>423</v>
      </c>
    </row>
    <row r="287" spans="1:11" hidden="1" x14ac:dyDescent="0.2">
      <c r="A287">
        <v>102</v>
      </c>
      <c r="B287">
        <v>5</v>
      </c>
      <c r="C287">
        <v>41447</v>
      </c>
      <c r="D287">
        <v>687566</v>
      </c>
      <c r="E287">
        <v>46277</v>
      </c>
      <c r="F287" t="s">
        <v>709</v>
      </c>
      <c r="G287" s="3">
        <v>43153</v>
      </c>
      <c r="H287" s="3">
        <v>43153</v>
      </c>
      <c r="I287" s="4">
        <v>421.1</v>
      </c>
      <c r="J287" t="str">
        <f>INDEX(Bd_VENTILATIONS!$G:$G,MATCH(Bd_MÉLANGES!$E:$E,Bd_VENTILATIONS!$D:$D,0))</f>
        <v>A053M06</v>
      </c>
      <c r="K287" s="4">
        <f>SUMIF('Bd_CONSO MP'!$F:$F,Tab_Mélanges[[#This Row],[PIECENO]],'Bd_CONSO MP'!$I:$I)</f>
        <v>423</v>
      </c>
    </row>
    <row r="288" spans="1:11" hidden="1" x14ac:dyDescent="0.2">
      <c r="A288">
        <v>102</v>
      </c>
      <c r="B288">
        <v>5</v>
      </c>
      <c r="C288">
        <v>41451</v>
      </c>
      <c r="D288">
        <v>687585</v>
      </c>
      <c r="E288">
        <v>46275</v>
      </c>
      <c r="F288" t="s">
        <v>1087</v>
      </c>
      <c r="G288" s="3">
        <v>43153</v>
      </c>
      <c r="H288" s="3">
        <v>43153</v>
      </c>
      <c r="I288" s="4">
        <v>580.29999999999995</v>
      </c>
      <c r="J288" t="str">
        <f>INDEX(Bd_VENTILATIONS!$G:$G,MATCH(Bd_MÉLANGES!$E:$E,Bd_VENTILATIONS!$D:$D,0))</f>
        <v>A053M15</v>
      </c>
      <c r="K288" s="4">
        <f>SUMIF('Bd_CONSO MP'!$F:$F,Tab_Mélanges[[#This Row],[PIECENO]],'Bd_CONSO MP'!$I:$I)</f>
        <v>578</v>
      </c>
    </row>
    <row r="289" spans="1:11" hidden="1" x14ac:dyDescent="0.2">
      <c r="A289">
        <v>102</v>
      </c>
      <c r="B289">
        <v>5</v>
      </c>
      <c r="C289">
        <v>41453</v>
      </c>
      <c r="D289">
        <v>687603</v>
      </c>
      <c r="E289">
        <v>46255</v>
      </c>
      <c r="F289" t="s">
        <v>307</v>
      </c>
      <c r="G289" s="3">
        <v>43153</v>
      </c>
      <c r="H289" s="3">
        <v>43153</v>
      </c>
      <c r="I289" s="4">
        <v>300.8</v>
      </c>
      <c r="J289" t="str">
        <f>INDEX(Bd_VENTILATIONS!$G:$G,MATCH(Bd_MÉLANGES!$E:$E,Bd_VENTILATIONS!$D:$D,0))</f>
        <v>A053M05</v>
      </c>
      <c r="K289" s="4">
        <f>SUMIF('Bd_CONSO MP'!$F:$F,Tab_Mélanges[[#This Row],[PIECENO]],'Bd_CONSO MP'!$I:$I)</f>
        <v>300</v>
      </c>
    </row>
    <row r="290" spans="1:11" hidden="1" x14ac:dyDescent="0.2">
      <c r="A290">
        <v>102</v>
      </c>
      <c r="B290">
        <v>5</v>
      </c>
      <c r="C290">
        <v>41455</v>
      </c>
      <c r="D290">
        <v>687616</v>
      </c>
      <c r="E290">
        <v>46257</v>
      </c>
      <c r="F290" t="s">
        <v>1096</v>
      </c>
      <c r="G290" s="3">
        <v>43153</v>
      </c>
      <c r="H290" s="3">
        <v>43153</v>
      </c>
      <c r="I290" s="4">
        <v>130.5</v>
      </c>
      <c r="J290" t="str">
        <f>INDEX(Bd_VENTILATIONS!$G:$G,MATCH(Bd_MÉLANGES!$E:$E,Bd_VENTILATIONS!$D:$D,0))</f>
        <v>A053M10</v>
      </c>
      <c r="K290" s="4">
        <f>SUMIF('Bd_CONSO MP'!$F:$F,Tab_Mélanges[[#This Row],[PIECENO]],'Bd_CONSO MP'!$I:$I)</f>
        <v>128.83000000000001</v>
      </c>
    </row>
    <row r="291" spans="1:11" hidden="1" x14ac:dyDescent="0.2">
      <c r="A291">
        <v>102</v>
      </c>
      <c r="B291">
        <v>5</v>
      </c>
      <c r="C291">
        <v>41457</v>
      </c>
      <c r="D291">
        <v>687631</v>
      </c>
      <c r="E291">
        <v>46261</v>
      </c>
      <c r="F291" t="s">
        <v>1081</v>
      </c>
      <c r="G291" s="3">
        <v>43153</v>
      </c>
      <c r="H291" s="3">
        <v>43153</v>
      </c>
      <c r="I291" s="4">
        <v>129.5</v>
      </c>
      <c r="J291" t="str">
        <f>INDEX(Bd_VENTILATIONS!$G:$G,MATCH(Bd_MÉLANGES!$E:$E,Bd_VENTILATIONS!$D:$D,0))</f>
        <v>A053M08</v>
      </c>
      <c r="K291" s="4">
        <f>SUMIF('Bd_CONSO MP'!$F:$F,Tab_Mélanges[[#This Row],[PIECENO]],'Bd_CONSO MP'!$I:$I)</f>
        <v>129.99</v>
      </c>
    </row>
    <row r="292" spans="1:11" hidden="1" x14ac:dyDescent="0.2">
      <c r="A292">
        <v>102</v>
      </c>
      <c r="B292">
        <v>5</v>
      </c>
      <c r="C292">
        <v>41459</v>
      </c>
      <c r="D292">
        <v>687647</v>
      </c>
      <c r="E292">
        <v>46268</v>
      </c>
      <c r="F292" t="s">
        <v>1090</v>
      </c>
      <c r="G292" s="3">
        <v>43153</v>
      </c>
      <c r="H292" s="3">
        <v>43153</v>
      </c>
      <c r="I292" s="4">
        <v>129.9</v>
      </c>
      <c r="J292" t="str">
        <f>INDEX(Bd_VENTILATIONS!$G:$G,MATCH(Bd_MÉLANGES!$E:$E,Bd_VENTILATIONS!$D:$D,0))</f>
        <v>A053M09</v>
      </c>
      <c r="K292" s="4">
        <f>SUMIF('Bd_CONSO MP'!$F:$F,Tab_Mélanges[[#This Row],[PIECENO]],'Bd_CONSO MP'!$I:$I)</f>
        <v>130</v>
      </c>
    </row>
    <row r="293" spans="1:11" hidden="1" x14ac:dyDescent="0.2">
      <c r="A293">
        <v>102</v>
      </c>
      <c r="B293">
        <v>5</v>
      </c>
      <c r="C293">
        <v>41461</v>
      </c>
      <c r="D293">
        <v>687662</v>
      </c>
      <c r="E293">
        <v>46270</v>
      </c>
      <c r="F293" t="s">
        <v>976</v>
      </c>
      <c r="G293" s="3">
        <v>43153</v>
      </c>
      <c r="H293" s="3">
        <v>43153</v>
      </c>
      <c r="I293" s="4">
        <v>121.9</v>
      </c>
      <c r="J293" t="str">
        <f>INDEX(Bd_VENTILATIONS!$G:$G,MATCH(Bd_MÉLANGES!$E:$E,Bd_VENTILATIONS!$D:$D,0))</f>
        <v>A053M12</v>
      </c>
      <c r="K293" s="4">
        <f>SUMIF('Bd_CONSO MP'!$F:$F,Tab_Mélanges[[#This Row],[PIECENO]],'Bd_CONSO MP'!$I:$I)</f>
        <v>122.01</v>
      </c>
    </row>
    <row r="294" spans="1:11" hidden="1" x14ac:dyDescent="0.2">
      <c r="A294">
        <v>102</v>
      </c>
      <c r="B294">
        <v>5</v>
      </c>
      <c r="C294">
        <v>41469</v>
      </c>
      <c r="D294">
        <v>687726</v>
      </c>
      <c r="E294">
        <v>46280</v>
      </c>
      <c r="F294" t="s">
        <v>967</v>
      </c>
      <c r="G294" s="3">
        <v>43153</v>
      </c>
      <c r="H294" s="3">
        <v>43153</v>
      </c>
      <c r="I294" s="4">
        <v>122.5</v>
      </c>
      <c r="J294" t="str">
        <f>INDEX(Bd_VENTILATIONS!$G:$G,MATCH(Bd_MÉLANGES!$E:$E,Bd_VENTILATIONS!$D:$D,0))</f>
        <v>A053M14</v>
      </c>
      <c r="K294" s="4">
        <f>SUMIF('Bd_CONSO MP'!$F:$F,Tab_Mélanges[[#This Row],[PIECENO]],'Bd_CONSO MP'!$I:$I)</f>
        <v>122</v>
      </c>
    </row>
    <row r="295" spans="1:11" hidden="1" x14ac:dyDescent="0.2">
      <c r="A295">
        <v>102</v>
      </c>
      <c r="B295">
        <v>5</v>
      </c>
      <c r="C295">
        <v>41536</v>
      </c>
      <c r="D295">
        <v>688610</v>
      </c>
      <c r="E295">
        <v>46272</v>
      </c>
      <c r="F295" t="s">
        <v>952</v>
      </c>
      <c r="G295" s="3">
        <v>43153</v>
      </c>
      <c r="H295" s="3">
        <v>43153</v>
      </c>
      <c r="I295" s="4">
        <v>521.9</v>
      </c>
      <c r="J295" t="str">
        <f>INDEX(Bd_VENTILATIONS!$G:$G,MATCH(Bd_MÉLANGES!$E:$E,Bd_VENTILATIONS!$D:$D,0))</f>
        <v>A053M13</v>
      </c>
      <c r="K295" s="4">
        <f>SUMIF('Bd_CONSO MP'!$F:$F,Tab_Mélanges[[#This Row],[PIECENO]],'Bd_CONSO MP'!$I:$I)</f>
        <v>520</v>
      </c>
    </row>
    <row r="296" spans="1:11" hidden="1" x14ac:dyDescent="0.2">
      <c r="A296">
        <v>102</v>
      </c>
      <c r="B296">
        <v>5</v>
      </c>
      <c r="C296">
        <v>41645</v>
      </c>
      <c r="D296">
        <v>689915</v>
      </c>
      <c r="E296">
        <v>46256</v>
      </c>
      <c r="F296" t="s">
        <v>706</v>
      </c>
      <c r="G296" s="3">
        <v>43153</v>
      </c>
      <c r="H296" s="3">
        <v>43153</v>
      </c>
      <c r="I296" s="4">
        <v>329.7</v>
      </c>
      <c r="J296" t="str">
        <f>INDEX(Bd_VENTILATIONS!$G:$G,MATCH(Bd_MÉLANGES!$E:$E,Bd_VENTILATIONS!$D:$D,0))</f>
        <v>A053M11</v>
      </c>
      <c r="K296" s="4">
        <f>SUMIF('Bd_CONSO MP'!$F:$F,Tab_Mélanges[[#This Row],[PIECENO]],'Bd_CONSO MP'!$I:$I)</f>
        <v>324</v>
      </c>
    </row>
    <row r="297" spans="1:11" hidden="1" x14ac:dyDescent="0.2">
      <c r="A297">
        <v>102</v>
      </c>
      <c r="B297">
        <v>5</v>
      </c>
      <c r="C297">
        <v>41465</v>
      </c>
      <c r="D297">
        <v>687688</v>
      </c>
      <c r="E297">
        <v>46282</v>
      </c>
      <c r="F297" t="s">
        <v>254</v>
      </c>
      <c r="G297" s="3">
        <v>43153</v>
      </c>
      <c r="H297" s="3">
        <v>43154</v>
      </c>
      <c r="I297" s="4">
        <v>649.6</v>
      </c>
      <c r="J297" t="str">
        <f>INDEX(Bd_VENTILATIONS!$G:$G,MATCH(Bd_MÉLANGES!$E:$E,Bd_VENTILATIONS!$D:$D,0))</f>
        <v>A054M03</v>
      </c>
      <c r="K297" s="4">
        <f>SUMIF('Bd_CONSO MP'!$F:$F,Tab_Mélanges[[#This Row],[PIECENO]],'Bd_CONSO MP'!$I:$I)</f>
        <v>649.62999999999988</v>
      </c>
    </row>
    <row r="298" spans="1:11" hidden="1" x14ac:dyDescent="0.2">
      <c r="A298">
        <v>102</v>
      </c>
      <c r="B298">
        <v>5</v>
      </c>
      <c r="C298">
        <v>41467</v>
      </c>
      <c r="D298">
        <v>687702</v>
      </c>
      <c r="E298">
        <v>46294</v>
      </c>
      <c r="F298" t="s">
        <v>1158</v>
      </c>
      <c r="G298" s="3">
        <v>43154</v>
      </c>
      <c r="H298" s="3">
        <v>43154</v>
      </c>
      <c r="I298" s="4">
        <v>649.6</v>
      </c>
      <c r="J298" t="str">
        <f>INDEX(Bd_VENTILATIONS!$G:$G,MATCH(Bd_MÉLANGES!$E:$E,Bd_VENTILATIONS!$D:$D,0))</f>
        <v>A054M04</v>
      </c>
      <c r="K298" s="4">
        <f>SUMIF('Bd_CONSO MP'!$F:$F,Tab_Mélanges[[#This Row],[PIECENO]],'Bd_CONSO MP'!$I:$I)</f>
        <v>648</v>
      </c>
    </row>
    <row r="299" spans="1:11" hidden="1" x14ac:dyDescent="0.2">
      <c r="A299">
        <v>102</v>
      </c>
      <c r="B299">
        <v>5</v>
      </c>
      <c r="C299">
        <v>41471</v>
      </c>
      <c r="D299">
        <v>687741</v>
      </c>
      <c r="E299">
        <v>46283</v>
      </c>
      <c r="F299" t="s">
        <v>801</v>
      </c>
      <c r="G299" s="3">
        <v>43153</v>
      </c>
      <c r="H299" s="3">
        <v>43154</v>
      </c>
      <c r="I299" s="4">
        <v>211.1</v>
      </c>
      <c r="J299" t="str">
        <f>INDEX(Bd_VENTILATIONS!$G:$G,MATCH(Bd_MÉLANGES!$E:$E,Bd_VENTILATIONS!$D:$D,0))</f>
        <v>A054M02</v>
      </c>
      <c r="K299" s="4">
        <f>SUMIF('Bd_CONSO MP'!$F:$F,Tab_Mélanges[[#This Row],[PIECENO]],'Bd_CONSO MP'!$I:$I)</f>
        <v>211.20000000000002</v>
      </c>
    </row>
    <row r="300" spans="1:11" hidden="1" x14ac:dyDescent="0.2">
      <c r="A300">
        <v>102</v>
      </c>
      <c r="B300">
        <v>5</v>
      </c>
      <c r="C300">
        <v>41543</v>
      </c>
      <c r="D300">
        <v>688662</v>
      </c>
      <c r="E300">
        <v>46278</v>
      </c>
      <c r="F300" t="s">
        <v>979</v>
      </c>
      <c r="G300" s="3">
        <v>43153</v>
      </c>
      <c r="H300" s="3">
        <v>43154</v>
      </c>
      <c r="I300" s="4">
        <v>519.5</v>
      </c>
      <c r="J300" t="str">
        <f>INDEX(Bd_VENTILATIONS!$G:$G,MATCH(Bd_MÉLANGES!$E:$E,Bd_VENTILATIONS!$D:$D,0))</f>
        <v>A054M01</v>
      </c>
      <c r="K300" s="4">
        <f>SUMIF('Bd_CONSO MP'!$F:$F,Tab_Mélanges[[#This Row],[PIECENO]],'Bd_CONSO MP'!$I:$I)</f>
        <v>517.99999999999989</v>
      </c>
    </row>
    <row r="301" spans="1:11" hidden="1" x14ac:dyDescent="0.2">
      <c r="A301">
        <v>102</v>
      </c>
      <c r="B301">
        <v>5</v>
      </c>
      <c r="C301">
        <v>41545</v>
      </c>
      <c r="D301">
        <v>688677</v>
      </c>
      <c r="E301">
        <v>46295</v>
      </c>
      <c r="F301" t="s">
        <v>1155</v>
      </c>
      <c r="G301" s="3">
        <v>43154</v>
      </c>
      <c r="H301" s="3">
        <v>43154</v>
      </c>
      <c r="I301" s="4">
        <v>679</v>
      </c>
      <c r="J301" t="str">
        <f>INDEX(Bd_VENTILATIONS!$G:$G,MATCH(Bd_MÉLANGES!$E:$E,Bd_VENTILATIONS!$D:$D,0))</f>
        <v>A054M05</v>
      </c>
      <c r="K301" s="4">
        <f>SUMIF('Bd_CONSO MP'!$F:$F,Tab_Mélanges[[#This Row],[PIECENO]],'Bd_CONSO MP'!$I:$I)</f>
        <v>681.00999999999988</v>
      </c>
    </row>
    <row r="302" spans="1:11" hidden="1" x14ac:dyDescent="0.2">
      <c r="A302">
        <v>102</v>
      </c>
      <c r="B302">
        <v>5</v>
      </c>
      <c r="C302">
        <v>41483</v>
      </c>
      <c r="D302">
        <v>687858</v>
      </c>
      <c r="E302">
        <v>46308</v>
      </c>
      <c r="F302" t="s">
        <v>769</v>
      </c>
      <c r="G302" s="3">
        <v>43157</v>
      </c>
      <c r="H302" s="3">
        <v>43157</v>
      </c>
      <c r="I302" s="4">
        <v>627.29999999999995</v>
      </c>
      <c r="J302" t="str">
        <f>INDEX(Bd_VENTILATIONS!$G:$G,MATCH(Bd_MÉLANGES!$E:$E,Bd_VENTILATIONS!$D:$D,0))</f>
        <v>A057M04</v>
      </c>
      <c r="K302" s="4">
        <f>SUMIF('Bd_CONSO MP'!$F:$F,Tab_Mélanges[[#This Row],[PIECENO]],'Bd_CONSO MP'!$I:$I)</f>
        <v>629</v>
      </c>
    </row>
    <row r="303" spans="1:11" hidden="1" x14ac:dyDescent="0.2">
      <c r="A303">
        <v>102</v>
      </c>
      <c r="B303">
        <v>5</v>
      </c>
      <c r="C303">
        <v>41485</v>
      </c>
      <c r="D303">
        <v>687871</v>
      </c>
      <c r="E303">
        <v>46309</v>
      </c>
      <c r="F303" t="s">
        <v>769</v>
      </c>
      <c r="G303" s="3">
        <v>43157</v>
      </c>
      <c r="H303" s="3">
        <v>43157</v>
      </c>
      <c r="I303" s="4">
        <v>646.4</v>
      </c>
      <c r="J303" t="str">
        <f>INDEX(Bd_VENTILATIONS!$G:$G,MATCH(Bd_MÉLANGES!$E:$E,Bd_VENTILATIONS!$D:$D,0))</f>
        <v>A057M05</v>
      </c>
      <c r="K303" s="4">
        <f>SUMIF('Bd_CONSO MP'!$F:$F,Tab_Mélanges[[#This Row],[PIECENO]],'Bd_CONSO MP'!$I:$I)</f>
        <v>631.99999999999989</v>
      </c>
    </row>
    <row r="304" spans="1:11" hidden="1" x14ac:dyDescent="0.2">
      <c r="A304">
        <v>102</v>
      </c>
      <c r="B304">
        <v>5</v>
      </c>
      <c r="C304">
        <v>41487</v>
      </c>
      <c r="D304">
        <v>687884</v>
      </c>
      <c r="E304">
        <v>46310</v>
      </c>
      <c r="F304" t="s">
        <v>1142</v>
      </c>
      <c r="G304" s="3">
        <v>43157</v>
      </c>
      <c r="H304" s="3">
        <v>43157</v>
      </c>
      <c r="I304" s="4">
        <v>586.79999999999995</v>
      </c>
      <c r="J304" t="str">
        <f>INDEX(Bd_VENTILATIONS!$G:$G,MATCH(Bd_MÉLANGES!$E:$E,Bd_VENTILATIONS!$D:$D,0))</f>
        <v>A057M07</v>
      </c>
      <c r="K304" s="4">
        <f>SUMIF('Bd_CONSO MP'!$F:$F,Tab_Mélanges[[#This Row],[PIECENO]],'Bd_CONSO MP'!$I:$I)</f>
        <v>584.00000000000011</v>
      </c>
    </row>
    <row r="305" spans="1:11" hidden="1" x14ac:dyDescent="0.2">
      <c r="A305">
        <v>102</v>
      </c>
      <c r="B305">
        <v>5</v>
      </c>
      <c r="C305">
        <v>41489</v>
      </c>
      <c r="D305">
        <v>687901</v>
      </c>
      <c r="E305">
        <v>46313</v>
      </c>
      <c r="F305" t="s">
        <v>766</v>
      </c>
      <c r="G305" s="3">
        <v>43157</v>
      </c>
      <c r="H305" s="3">
        <v>43157</v>
      </c>
      <c r="I305" s="4">
        <v>637.4</v>
      </c>
      <c r="J305" t="str">
        <f>INDEX(Bd_VENTILATIONS!$G:$G,MATCH(Bd_MÉLANGES!$E:$E,Bd_VENTILATIONS!$D:$D,0))</f>
        <v>A057M08</v>
      </c>
      <c r="K305" s="4">
        <f>SUMIF('Bd_CONSO MP'!$F:$F,Tab_Mélanges[[#This Row],[PIECENO]],'Bd_CONSO MP'!$I:$I)</f>
        <v>631.99999999999989</v>
      </c>
    </row>
    <row r="306" spans="1:11" hidden="1" x14ac:dyDescent="0.2">
      <c r="A306">
        <v>102</v>
      </c>
      <c r="B306">
        <v>5</v>
      </c>
      <c r="C306">
        <v>41491</v>
      </c>
      <c r="D306">
        <v>687916</v>
      </c>
      <c r="E306">
        <v>46316</v>
      </c>
      <c r="F306" t="s">
        <v>272</v>
      </c>
      <c r="G306" s="3">
        <v>43157</v>
      </c>
      <c r="H306" s="3">
        <v>43157</v>
      </c>
      <c r="I306" s="4">
        <v>219.7</v>
      </c>
      <c r="J306" t="str">
        <f>INDEX(Bd_VENTILATIONS!$G:$G,MATCH(Bd_MÉLANGES!$E:$E,Bd_VENTILATIONS!$D:$D,0))</f>
        <v>A057M09</v>
      </c>
      <c r="K306" s="4">
        <f>SUMIF('Bd_CONSO MP'!$F:$F,Tab_Mélanges[[#This Row],[PIECENO]],'Bd_CONSO MP'!$I:$I)</f>
        <v>217.07</v>
      </c>
    </row>
    <row r="307" spans="1:11" hidden="1" x14ac:dyDescent="0.2">
      <c r="A307">
        <v>102</v>
      </c>
      <c r="B307">
        <v>5</v>
      </c>
      <c r="C307">
        <v>41493</v>
      </c>
      <c r="D307">
        <v>687935</v>
      </c>
      <c r="E307">
        <v>46319</v>
      </c>
      <c r="F307" t="s">
        <v>754</v>
      </c>
      <c r="G307" s="3">
        <v>43154</v>
      </c>
      <c r="H307" s="3">
        <v>43157</v>
      </c>
      <c r="I307" s="4">
        <v>366.9</v>
      </c>
      <c r="J307" t="str">
        <f>INDEX(Bd_VENTILATIONS!$G:$G,MATCH(Bd_MÉLANGES!$E:$E,Bd_VENTILATIONS!$D:$D,0))</f>
        <v>A057M10</v>
      </c>
      <c r="K307" s="4">
        <f>SUMIF('Bd_CONSO MP'!$F:$F,Tab_Mélanges[[#This Row],[PIECENO]],'Bd_CONSO MP'!$I:$I)</f>
        <v>327.58000000000004</v>
      </c>
    </row>
    <row r="308" spans="1:11" hidden="1" x14ac:dyDescent="0.2">
      <c r="A308">
        <v>102</v>
      </c>
      <c r="B308">
        <v>5</v>
      </c>
      <c r="C308">
        <v>41495</v>
      </c>
      <c r="D308">
        <v>687956</v>
      </c>
      <c r="E308">
        <v>46320</v>
      </c>
      <c r="F308" t="s">
        <v>487</v>
      </c>
      <c r="G308" s="3">
        <v>43157</v>
      </c>
      <c r="H308" s="3">
        <v>43157</v>
      </c>
      <c r="I308" s="4">
        <v>215.3</v>
      </c>
      <c r="J308" t="str">
        <f>INDEX(Bd_VENTILATIONS!$G:$G,MATCH(Bd_MÉLANGES!$E:$E,Bd_VENTILATIONS!$D:$D,0))</f>
        <v>A057M11</v>
      </c>
      <c r="K308" s="4">
        <f>SUMIF('Bd_CONSO MP'!$F:$F,Tab_Mélanges[[#This Row],[PIECENO]],'Bd_CONSO MP'!$I:$I)</f>
        <v>216</v>
      </c>
    </row>
    <row r="309" spans="1:11" hidden="1" x14ac:dyDescent="0.2">
      <c r="A309">
        <v>102</v>
      </c>
      <c r="B309">
        <v>5</v>
      </c>
      <c r="C309">
        <v>41547</v>
      </c>
      <c r="D309">
        <v>688698</v>
      </c>
      <c r="E309">
        <v>46301</v>
      </c>
      <c r="F309" t="s">
        <v>1155</v>
      </c>
      <c r="G309" s="3">
        <v>43154</v>
      </c>
      <c r="H309" s="3">
        <v>43157</v>
      </c>
      <c r="I309" s="4">
        <v>686.3</v>
      </c>
      <c r="J309" t="str">
        <f>INDEX(Bd_VENTILATIONS!$G:$G,MATCH(Bd_MÉLANGES!$E:$E,Bd_VENTILATIONS!$D:$D,0))</f>
        <v>A057M01</v>
      </c>
      <c r="K309" s="4">
        <f>SUMIF('Bd_CONSO MP'!$F:$F,Tab_Mélanges[[#This Row],[PIECENO]],'Bd_CONSO MP'!$I:$I)</f>
        <v>681.02</v>
      </c>
    </row>
    <row r="310" spans="1:11" hidden="1" x14ac:dyDescent="0.2">
      <c r="A310">
        <v>102</v>
      </c>
      <c r="B310">
        <v>5</v>
      </c>
      <c r="C310">
        <v>41666</v>
      </c>
      <c r="D310">
        <v>690160</v>
      </c>
      <c r="E310">
        <v>46306</v>
      </c>
      <c r="F310" t="s">
        <v>1168</v>
      </c>
      <c r="G310" s="3">
        <v>43157</v>
      </c>
      <c r="H310" s="3">
        <v>43157</v>
      </c>
      <c r="I310" s="4">
        <v>292.3</v>
      </c>
      <c r="J310" t="str">
        <f>INDEX(Bd_VENTILATIONS!$G:$G,MATCH(Bd_MÉLANGES!$E:$E,Bd_VENTILATIONS!$D:$D,0))</f>
        <v>A057M03</v>
      </c>
      <c r="K310" s="4">
        <f>SUMIF('Bd_CONSO MP'!$F:$F,Tab_Mélanges[[#This Row],[PIECENO]],'Bd_CONSO MP'!$I:$I)</f>
        <v>292</v>
      </c>
    </row>
    <row r="311" spans="1:11" hidden="1" x14ac:dyDescent="0.2">
      <c r="A311">
        <v>102</v>
      </c>
      <c r="B311">
        <v>5</v>
      </c>
      <c r="C311">
        <v>41668</v>
      </c>
      <c r="D311">
        <v>690181</v>
      </c>
      <c r="E311">
        <v>46307</v>
      </c>
      <c r="F311" t="s">
        <v>1171</v>
      </c>
      <c r="G311" s="3">
        <v>43157</v>
      </c>
      <c r="H311" s="3">
        <v>43157</v>
      </c>
      <c r="I311" s="4">
        <v>292.7</v>
      </c>
      <c r="J311" t="str">
        <f>INDEX(Bd_VENTILATIONS!$G:$G,MATCH(Bd_MÉLANGES!$E:$E,Bd_VENTILATIONS!$D:$D,0))</f>
        <v>A057M06</v>
      </c>
      <c r="K311" s="4">
        <f>SUMIF('Bd_CONSO MP'!$F:$F,Tab_Mélanges[[#This Row],[PIECENO]],'Bd_CONSO MP'!$I:$I)</f>
        <v>291.99999999999994</v>
      </c>
    </row>
    <row r="312" spans="1:11" hidden="1" x14ac:dyDescent="0.2">
      <c r="A312">
        <v>102</v>
      </c>
      <c r="B312">
        <v>5</v>
      </c>
      <c r="C312">
        <v>41670</v>
      </c>
      <c r="D312">
        <v>690201</v>
      </c>
      <c r="E312">
        <v>46303</v>
      </c>
      <c r="F312" t="s">
        <v>1165</v>
      </c>
      <c r="G312" s="3">
        <v>43154</v>
      </c>
      <c r="H312" s="3">
        <v>43157</v>
      </c>
      <c r="I312" s="4">
        <v>295.10000000000002</v>
      </c>
      <c r="J312" t="str">
        <f>INDEX(Bd_VENTILATIONS!$G:$G,MATCH(Bd_MÉLANGES!$E:$E,Bd_VENTILATIONS!$D:$D,0))</f>
        <v>A057M02</v>
      </c>
      <c r="K312" s="4">
        <f>SUMIF('Bd_CONSO MP'!$F:$F,Tab_Mélanges[[#This Row],[PIECENO]],'Bd_CONSO MP'!$I:$I)</f>
        <v>292</v>
      </c>
    </row>
    <row r="313" spans="1:11" hidden="1" x14ac:dyDescent="0.2">
      <c r="A313">
        <v>102</v>
      </c>
      <c r="B313">
        <v>5</v>
      </c>
      <c r="C313">
        <v>41497</v>
      </c>
      <c r="D313">
        <v>687979</v>
      </c>
      <c r="E313">
        <v>46324</v>
      </c>
      <c r="F313" t="s">
        <v>520</v>
      </c>
      <c r="G313" s="3">
        <v>43157</v>
      </c>
      <c r="H313" s="3">
        <v>43158</v>
      </c>
      <c r="I313" s="4">
        <v>269.3</v>
      </c>
      <c r="J313" t="str">
        <f>INDEX(Bd_VENTILATIONS!$G:$G,MATCH(Bd_MÉLANGES!$E:$E,Bd_VENTILATIONS!$D:$D,0))</f>
        <v>A058M01</v>
      </c>
      <c r="K313" s="4">
        <f>SUMIF('Bd_CONSO MP'!$F:$F,Tab_Mélanges[[#This Row],[PIECENO]],'Bd_CONSO MP'!$I:$I)</f>
        <v>270</v>
      </c>
    </row>
    <row r="314" spans="1:11" hidden="1" x14ac:dyDescent="0.2">
      <c r="A314">
        <v>102</v>
      </c>
      <c r="B314">
        <v>5</v>
      </c>
      <c r="C314">
        <v>41499</v>
      </c>
      <c r="D314">
        <v>687996</v>
      </c>
      <c r="E314">
        <v>46337</v>
      </c>
      <c r="F314" t="s">
        <v>164</v>
      </c>
      <c r="G314" s="3">
        <v>43158</v>
      </c>
      <c r="H314" s="3">
        <v>43158</v>
      </c>
      <c r="I314" s="4">
        <v>227.7</v>
      </c>
      <c r="J314" t="str">
        <f>INDEX(Bd_VENTILATIONS!$G:$G,MATCH(Bd_MÉLANGES!$E:$E,Bd_VENTILATIONS!$D:$D,0))</f>
        <v>A058M02</v>
      </c>
      <c r="K314" s="4">
        <f>SUMIF('Bd_CONSO MP'!$F:$F,Tab_Mélanges[[#This Row],[PIECENO]],'Bd_CONSO MP'!$I:$I)</f>
        <v>227.01</v>
      </c>
    </row>
    <row r="315" spans="1:11" hidden="1" x14ac:dyDescent="0.2">
      <c r="A315">
        <v>102</v>
      </c>
      <c r="B315">
        <v>5</v>
      </c>
      <c r="C315">
        <v>41503</v>
      </c>
      <c r="D315">
        <v>688052</v>
      </c>
      <c r="E315">
        <v>46340</v>
      </c>
      <c r="F315" t="s">
        <v>56</v>
      </c>
      <c r="G315" s="3">
        <v>43158</v>
      </c>
      <c r="H315" s="3">
        <v>43158</v>
      </c>
      <c r="I315" s="4">
        <v>691.4</v>
      </c>
      <c r="J315" t="str">
        <f>INDEX(Bd_VENTILATIONS!$G:$G,MATCH(Bd_MÉLANGES!$E:$E,Bd_VENTILATIONS!$D:$D,0))</f>
        <v>A058M04</v>
      </c>
      <c r="K315" s="4">
        <f>SUMIF('Bd_CONSO MP'!$F:$F,Tab_Mélanges[[#This Row],[PIECENO]],'Bd_CONSO MP'!$I:$I)</f>
        <v>691.18</v>
      </c>
    </row>
    <row r="316" spans="1:11" hidden="1" x14ac:dyDescent="0.2">
      <c r="A316">
        <v>102</v>
      </c>
      <c r="B316">
        <v>5</v>
      </c>
      <c r="C316">
        <v>41505</v>
      </c>
      <c r="D316">
        <v>688078</v>
      </c>
      <c r="E316">
        <v>46348</v>
      </c>
      <c r="F316" t="s">
        <v>59</v>
      </c>
      <c r="G316" s="3">
        <v>43158</v>
      </c>
      <c r="H316" s="3">
        <v>43158</v>
      </c>
      <c r="I316" s="4">
        <v>689.3</v>
      </c>
      <c r="J316" t="str">
        <f>INDEX(Bd_VENTILATIONS!$G:$G,MATCH(Bd_MÉLANGES!$E:$E,Bd_VENTILATIONS!$D:$D,0))</f>
        <v>A058M05</v>
      </c>
      <c r="K316" s="4">
        <f>SUMIF('Bd_CONSO MP'!$F:$F,Tab_Mélanges[[#This Row],[PIECENO]],'Bd_CONSO MP'!$I:$I)</f>
        <v>691.19</v>
      </c>
    </row>
    <row r="317" spans="1:11" hidden="1" x14ac:dyDescent="0.2">
      <c r="A317">
        <v>102</v>
      </c>
      <c r="B317">
        <v>5</v>
      </c>
      <c r="C317">
        <v>41573</v>
      </c>
      <c r="D317">
        <v>689160</v>
      </c>
      <c r="E317">
        <v>46338</v>
      </c>
      <c r="F317" t="s">
        <v>582</v>
      </c>
      <c r="G317" s="3">
        <v>43158</v>
      </c>
      <c r="H317" s="3">
        <v>43158</v>
      </c>
      <c r="I317" s="4">
        <v>123.3</v>
      </c>
      <c r="J317" t="str">
        <f>INDEX(Bd_VENTILATIONS!$G:$G,MATCH(Bd_MÉLANGES!$E:$E,Bd_VENTILATIONS!$D:$D,0))</f>
        <v>A058M03</v>
      </c>
      <c r="K317" s="4">
        <f>SUMIF('Bd_CONSO MP'!$F:$F,Tab_Mélanges[[#This Row],[PIECENO]],'Bd_CONSO MP'!$I:$I)</f>
        <v>123.99000000000001</v>
      </c>
    </row>
    <row r="318" spans="1:11" hidden="1" x14ac:dyDescent="0.2">
      <c r="A318">
        <v>102</v>
      </c>
      <c r="B318">
        <v>5</v>
      </c>
      <c r="C318">
        <v>41259</v>
      </c>
      <c r="D318">
        <v>685208</v>
      </c>
      <c r="E318">
        <v>46114</v>
      </c>
      <c r="F318" t="s">
        <v>552</v>
      </c>
      <c r="G318" s="3">
        <v>43146</v>
      </c>
      <c r="H318" s="3">
        <v>43159</v>
      </c>
      <c r="I318" s="4">
        <v>400.7</v>
      </c>
      <c r="J318" t="str">
        <f>INDEX(Bd_VENTILATIONS!$G:$G,MATCH(Bd_MÉLANGES!$E:$E,Bd_VENTILATIONS!$D:$D,0))</f>
        <v>A059M01</v>
      </c>
      <c r="K318" s="4">
        <f>SUMIF('Bd_CONSO MP'!$F:$F,Tab_Mélanges[[#This Row],[PIECENO]],'Bd_CONSO MP'!$I:$I)</f>
        <v>400</v>
      </c>
    </row>
    <row r="319" spans="1:11" hidden="1" x14ac:dyDescent="0.2">
      <c r="A319">
        <v>102</v>
      </c>
      <c r="B319">
        <v>5</v>
      </c>
      <c r="C319">
        <v>41507</v>
      </c>
      <c r="D319">
        <v>688104</v>
      </c>
      <c r="E319">
        <v>46365</v>
      </c>
      <c r="F319" t="s">
        <v>53</v>
      </c>
      <c r="G319" s="3">
        <v>43158</v>
      </c>
      <c r="H319" s="3">
        <v>43159</v>
      </c>
      <c r="I319" s="4">
        <v>463.1</v>
      </c>
      <c r="J319" t="str">
        <f>INDEX(Bd_VENTILATIONS!$G:$G,MATCH(Bd_MÉLANGES!$E:$E,Bd_VENTILATIONS!$D:$D,0))</f>
        <v>A059M03</v>
      </c>
      <c r="K319" s="4">
        <f>SUMIF('Bd_CONSO MP'!$F:$F,Tab_Mélanges[[#This Row],[PIECENO]],'Bd_CONSO MP'!$I:$I)</f>
        <v>460.81000000000006</v>
      </c>
    </row>
    <row r="320" spans="1:11" hidden="1" x14ac:dyDescent="0.2">
      <c r="A320">
        <v>102</v>
      </c>
      <c r="B320">
        <v>5</v>
      </c>
      <c r="C320">
        <v>41549</v>
      </c>
      <c r="D320">
        <v>688722</v>
      </c>
      <c r="E320">
        <v>46351</v>
      </c>
      <c r="F320" t="s">
        <v>193</v>
      </c>
      <c r="G320" s="3">
        <v>43158</v>
      </c>
      <c r="H320" s="3">
        <v>43159</v>
      </c>
      <c r="I320" s="4">
        <v>584.6</v>
      </c>
      <c r="J320" t="str">
        <f>INDEX(Bd_VENTILATIONS!$G:$G,MATCH(Bd_MÉLANGES!$E:$E,Bd_VENTILATIONS!$D:$D,0))</f>
        <v>A059M02</v>
      </c>
      <c r="K320" s="4">
        <f>SUMIF('Bd_CONSO MP'!$F:$F,Tab_Mélanges[[#This Row],[PIECENO]],'Bd_CONSO MP'!$I:$I)</f>
        <v>583.9799999999999</v>
      </c>
    </row>
    <row r="321" spans="1:11" hidden="1" x14ac:dyDescent="0.2">
      <c r="A321">
        <v>102</v>
      </c>
      <c r="B321">
        <v>5</v>
      </c>
      <c r="C321">
        <v>41575</v>
      </c>
      <c r="D321">
        <v>689200</v>
      </c>
      <c r="E321">
        <v>46388</v>
      </c>
      <c r="F321" t="s">
        <v>709</v>
      </c>
      <c r="G321" s="3">
        <v>43160</v>
      </c>
      <c r="H321" s="3">
        <v>43160</v>
      </c>
      <c r="I321" s="4">
        <v>419.5</v>
      </c>
      <c r="J321" t="str">
        <f>INDEX(Bd_VENTILATIONS!$G:$G,MATCH(Bd_MÉLANGES!$E:$E,Bd_VENTILATIONS!$D:$D,0))</f>
        <v>A060M04</v>
      </c>
      <c r="K321" s="4">
        <f>SUMIF('Bd_CONSO MP'!$F:$F,Tab_Mélanges[[#This Row],[PIECENO]],'Bd_CONSO MP'!$I:$I)</f>
        <v>423</v>
      </c>
    </row>
    <row r="322" spans="1:11" hidden="1" x14ac:dyDescent="0.2">
      <c r="A322">
        <v>102</v>
      </c>
      <c r="B322">
        <v>5</v>
      </c>
      <c r="C322">
        <v>41576</v>
      </c>
      <c r="D322">
        <v>689203</v>
      </c>
      <c r="E322">
        <v>46387</v>
      </c>
      <c r="F322" t="s">
        <v>709</v>
      </c>
      <c r="G322" s="3">
        <v>43160</v>
      </c>
      <c r="H322" s="3">
        <v>43160</v>
      </c>
      <c r="I322" s="4">
        <v>421.9</v>
      </c>
      <c r="J322" t="str">
        <f>INDEX(Bd_VENTILATIONS!$G:$G,MATCH(Bd_MÉLANGES!$E:$E,Bd_VENTILATIONS!$D:$D,0))</f>
        <v>A060M03</v>
      </c>
      <c r="K322" s="4">
        <f>SUMIF('Bd_CONSO MP'!$F:$F,Tab_Mélanges[[#This Row],[PIECENO]],'Bd_CONSO MP'!$I:$I)</f>
        <v>423</v>
      </c>
    </row>
    <row r="323" spans="1:11" hidden="1" x14ac:dyDescent="0.2">
      <c r="A323">
        <v>102</v>
      </c>
      <c r="B323">
        <v>5</v>
      </c>
      <c r="C323">
        <v>41577</v>
      </c>
      <c r="D323">
        <v>689206</v>
      </c>
      <c r="E323">
        <v>46409</v>
      </c>
      <c r="F323" t="s">
        <v>709</v>
      </c>
      <c r="G323" s="3">
        <v>43160</v>
      </c>
      <c r="H323" s="3">
        <v>43160</v>
      </c>
      <c r="I323" s="4">
        <v>422.1</v>
      </c>
      <c r="J323" t="str">
        <f>INDEX(Bd_VENTILATIONS!$G:$G,MATCH(Bd_MÉLANGES!$E:$E,Bd_VENTILATIONS!$D:$D,0))</f>
        <v>A060M05</v>
      </c>
      <c r="K323" s="4">
        <f>SUMIF('Bd_CONSO MP'!$F:$F,Tab_Mélanges[[#This Row],[PIECENO]],'Bd_CONSO MP'!$I:$I)</f>
        <v>423</v>
      </c>
    </row>
    <row r="324" spans="1:11" hidden="1" x14ac:dyDescent="0.2">
      <c r="A324">
        <v>102</v>
      </c>
      <c r="B324">
        <v>5</v>
      </c>
      <c r="C324">
        <v>41578</v>
      </c>
      <c r="D324">
        <v>689209</v>
      </c>
      <c r="E324">
        <v>46386</v>
      </c>
      <c r="F324" t="s">
        <v>709</v>
      </c>
      <c r="G324" s="3">
        <v>43160</v>
      </c>
      <c r="H324" s="3">
        <v>43160</v>
      </c>
      <c r="I324" s="4">
        <v>432.3</v>
      </c>
      <c r="J324" t="str">
        <f>INDEX(Bd_VENTILATIONS!$G:$G,MATCH(Bd_MÉLANGES!$E:$E,Bd_VENTILATIONS!$D:$D,0))</f>
        <v>A060M06</v>
      </c>
      <c r="K324" s="4">
        <f>SUMIF('Bd_CONSO MP'!$F:$F,Tab_Mélanges[[#This Row],[PIECENO]],'Bd_CONSO MP'!$I:$I)</f>
        <v>423</v>
      </c>
    </row>
    <row r="325" spans="1:11" hidden="1" x14ac:dyDescent="0.2">
      <c r="A325">
        <v>102</v>
      </c>
      <c r="B325">
        <v>5</v>
      </c>
      <c r="C325">
        <v>41579</v>
      </c>
      <c r="D325">
        <v>689212</v>
      </c>
      <c r="E325">
        <v>46385</v>
      </c>
      <c r="F325" t="s">
        <v>709</v>
      </c>
      <c r="G325" s="3">
        <v>43160</v>
      </c>
      <c r="H325" s="3">
        <v>43160</v>
      </c>
      <c r="I325" s="4">
        <v>421.9</v>
      </c>
      <c r="J325" t="str">
        <f>INDEX(Bd_VENTILATIONS!$G:$G,MATCH(Bd_MÉLANGES!$E:$E,Bd_VENTILATIONS!$D:$D,0))</f>
        <v>A060M02</v>
      </c>
      <c r="K325" s="4">
        <f>SUMIF('Bd_CONSO MP'!$F:$F,Tab_Mélanges[[#This Row],[PIECENO]],'Bd_CONSO MP'!$I:$I)</f>
        <v>423</v>
      </c>
    </row>
    <row r="326" spans="1:11" hidden="1" x14ac:dyDescent="0.2">
      <c r="A326">
        <v>102</v>
      </c>
      <c r="B326">
        <v>5</v>
      </c>
      <c r="C326">
        <v>41580</v>
      </c>
      <c r="D326">
        <v>689215</v>
      </c>
      <c r="E326">
        <v>46384</v>
      </c>
      <c r="F326" t="s">
        <v>709</v>
      </c>
      <c r="G326" s="3">
        <v>43160</v>
      </c>
      <c r="H326" s="3">
        <v>43160</v>
      </c>
      <c r="I326" s="4">
        <v>409.7</v>
      </c>
      <c r="J326" t="str">
        <f>INDEX(Bd_VENTILATIONS!$G:$G,MATCH(Bd_MÉLANGES!$E:$E,Bd_VENTILATIONS!$D:$D,0))</f>
        <v>A060M01</v>
      </c>
      <c r="K326" s="4">
        <f>SUMIF('Bd_CONSO MP'!$F:$F,Tab_Mélanges[[#This Row],[PIECENO]],'Bd_CONSO MP'!$I:$I)</f>
        <v>423</v>
      </c>
    </row>
    <row r="327" spans="1:11" hidden="1" x14ac:dyDescent="0.2">
      <c r="A327">
        <v>102</v>
      </c>
      <c r="B327">
        <v>5</v>
      </c>
      <c r="C327">
        <v>41582</v>
      </c>
      <c r="D327">
        <v>689219</v>
      </c>
      <c r="E327">
        <v>46397</v>
      </c>
      <c r="F327" t="s">
        <v>976</v>
      </c>
      <c r="G327" s="3">
        <v>43160</v>
      </c>
      <c r="H327" s="3">
        <v>43160</v>
      </c>
      <c r="I327" s="4">
        <v>519.9</v>
      </c>
      <c r="J327" t="str">
        <f>INDEX(Bd_VENTILATIONS!$G:$G,MATCH(Bd_MÉLANGES!$E:$E,Bd_VENTILATIONS!$D:$D,0))</f>
        <v>A060M08</v>
      </c>
      <c r="K327" s="4">
        <f>SUMIF('Bd_CONSO MP'!$F:$F,Tab_Mélanges[[#This Row],[PIECENO]],'Bd_CONSO MP'!$I:$I)</f>
        <v>519.01</v>
      </c>
    </row>
    <row r="328" spans="1:11" hidden="1" x14ac:dyDescent="0.2">
      <c r="A328">
        <v>102</v>
      </c>
      <c r="B328">
        <v>5</v>
      </c>
      <c r="C328">
        <v>41584</v>
      </c>
      <c r="D328">
        <v>689236</v>
      </c>
      <c r="E328">
        <v>46398</v>
      </c>
      <c r="F328" t="s">
        <v>257</v>
      </c>
      <c r="G328" s="3">
        <v>43160</v>
      </c>
      <c r="H328" s="3">
        <v>43160</v>
      </c>
      <c r="I328" s="4">
        <v>325.7</v>
      </c>
      <c r="J328" t="str">
        <f>INDEX(Bd_VENTILATIONS!$G:$G,MATCH(Bd_MÉLANGES!$E:$E,Bd_VENTILATIONS!$D:$D,0))</f>
        <v>A060M09</v>
      </c>
      <c r="K328" s="4">
        <f>SUMIF('Bd_CONSO MP'!$F:$F,Tab_Mélanges[[#This Row],[PIECENO]],'Bd_CONSO MP'!$I:$I)</f>
        <v>324.80999999999995</v>
      </c>
    </row>
    <row r="329" spans="1:11" hidden="1" x14ac:dyDescent="0.2">
      <c r="A329">
        <v>102</v>
      </c>
      <c r="B329">
        <v>5</v>
      </c>
      <c r="C329">
        <v>41588</v>
      </c>
      <c r="D329">
        <v>689266</v>
      </c>
      <c r="E329">
        <v>46391</v>
      </c>
      <c r="F329" t="s">
        <v>242</v>
      </c>
      <c r="G329" s="3">
        <v>43160</v>
      </c>
      <c r="H329" s="3">
        <v>43160</v>
      </c>
      <c r="I329" s="4">
        <v>69.900000000000006</v>
      </c>
      <c r="J329" t="str">
        <f>INDEX(Bd_VENTILATIONS!$G:$G,MATCH(Bd_MÉLANGES!$E:$E,Bd_VENTILATIONS!$D:$D,0))</f>
        <v>A060M07</v>
      </c>
      <c r="K329" s="4">
        <f>SUMIF('Bd_CONSO MP'!$F:$F,Tab_Mélanges[[#This Row],[PIECENO]],'Bd_CONSO MP'!$I:$I)</f>
        <v>68.17</v>
      </c>
    </row>
    <row r="330" spans="1:11" hidden="1" x14ac:dyDescent="0.2">
      <c r="A330">
        <v>102</v>
      </c>
      <c r="B330">
        <v>5</v>
      </c>
      <c r="C330">
        <v>41590</v>
      </c>
      <c r="D330">
        <v>689280</v>
      </c>
      <c r="E330">
        <v>46400</v>
      </c>
      <c r="F330" t="s">
        <v>1093</v>
      </c>
      <c r="G330" s="3">
        <v>43160</v>
      </c>
      <c r="H330" s="3">
        <v>43160</v>
      </c>
      <c r="I330" s="4">
        <v>195.7</v>
      </c>
      <c r="J330" t="str">
        <f>INDEX(Bd_VENTILATIONS!$G:$G,MATCH(Bd_MÉLANGES!$E:$E,Bd_VENTILATIONS!$D:$D,0))</f>
        <v>A060M10</v>
      </c>
      <c r="K330" s="4">
        <f>SUMIF('Bd_CONSO MP'!$F:$F,Tab_Mélanges[[#This Row],[PIECENO]],'Bd_CONSO MP'!$I:$I)</f>
        <v>194.99999999999997</v>
      </c>
    </row>
    <row r="331" spans="1:11" hidden="1" x14ac:dyDescent="0.2">
      <c r="A331">
        <v>102</v>
      </c>
      <c r="B331">
        <v>5</v>
      </c>
      <c r="C331">
        <v>41586</v>
      </c>
      <c r="D331">
        <v>689250</v>
      </c>
      <c r="E331">
        <v>46399</v>
      </c>
      <c r="F331" t="s">
        <v>964</v>
      </c>
      <c r="G331" s="3">
        <v>43160</v>
      </c>
      <c r="H331" s="3">
        <v>43161</v>
      </c>
      <c r="I331" s="4">
        <v>520.29999999999995</v>
      </c>
      <c r="J331" t="str">
        <f>INDEX(Bd_VENTILATIONS!$G:$G,MATCH(Bd_MÉLANGES!$E:$E,Bd_VENTILATIONS!$D:$D,0))</f>
        <v>A061M01</v>
      </c>
      <c r="K331" s="4">
        <f>SUMIF('Bd_CONSO MP'!$F:$F,Tab_Mélanges[[#This Row],[PIECENO]],'Bd_CONSO MP'!$I:$I)</f>
        <v>519</v>
      </c>
    </row>
    <row r="332" spans="1:11" hidden="1" x14ac:dyDescent="0.2">
      <c r="A332">
        <v>102</v>
      </c>
      <c r="B332">
        <v>5</v>
      </c>
      <c r="C332">
        <v>41592</v>
      </c>
      <c r="D332">
        <v>689296</v>
      </c>
      <c r="E332">
        <v>46404</v>
      </c>
      <c r="F332" t="s">
        <v>1087</v>
      </c>
      <c r="G332" s="3">
        <v>43160</v>
      </c>
      <c r="H332" s="3">
        <v>43161</v>
      </c>
      <c r="I332" s="4">
        <v>196.7</v>
      </c>
      <c r="J332" t="str">
        <f>INDEX(Bd_VENTILATIONS!$G:$G,MATCH(Bd_MÉLANGES!$E:$E,Bd_VENTILATIONS!$D:$D,0))</f>
        <v>A061M02</v>
      </c>
      <c r="K332" s="4">
        <f>SUMIF('Bd_CONSO MP'!$F:$F,Tab_Mélanges[[#This Row],[PIECENO]],'Bd_CONSO MP'!$I:$I)</f>
        <v>195.00999999999996</v>
      </c>
    </row>
    <row r="333" spans="1:11" hidden="1" x14ac:dyDescent="0.2">
      <c r="A333">
        <v>102</v>
      </c>
      <c r="B333">
        <v>5</v>
      </c>
      <c r="C333">
        <v>41634</v>
      </c>
      <c r="D333">
        <v>689746</v>
      </c>
      <c r="E333">
        <v>46415</v>
      </c>
      <c r="F333" t="s">
        <v>927</v>
      </c>
      <c r="G333" s="3">
        <v>43161</v>
      </c>
      <c r="H333" s="3">
        <v>43161</v>
      </c>
      <c r="I333" s="4">
        <v>409.1</v>
      </c>
      <c r="J333" t="str">
        <f>INDEX(Bd_VENTILATIONS!$G:$G,MATCH(Bd_MÉLANGES!$E:$E,Bd_VENTILATIONS!$D:$D,0))</f>
        <v>A061M04</v>
      </c>
      <c r="K333" s="4">
        <f>SUMIF('Bd_CONSO MP'!$F:$F,Tab_Mélanges[[#This Row],[PIECENO]],'Bd_CONSO MP'!$I:$I)</f>
        <v>405</v>
      </c>
    </row>
    <row r="334" spans="1:11" hidden="1" x14ac:dyDescent="0.2">
      <c r="A334">
        <v>102</v>
      </c>
      <c r="B334">
        <v>5</v>
      </c>
      <c r="C334">
        <v>41636</v>
      </c>
      <c r="D334">
        <v>689755</v>
      </c>
      <c r="E334">
        <v>46414</v>
      </c>
      <c r="F334" t="s">
        <v>927</v>
      </c>
      <c r="G334" s="3">
        <v>43161</v>
      </c>
      <c r="H334" s="3">
        <v>43161</v>
      </c>
      <c r="I334" s="4">
        <v>404.1</v>
      </c>
      <c r="J334" t="str">
        <f>INDEX(Bd_VENTILATIONS!$G:$G,MATCH(Bd_MÉLANGES!$E:$E,Bd_VENTILATIONS!$D:$D,0))</f>
        <v>A061M03</v>
      </c>
      <c r="K334" s="4">
        <f>SUMIF('Bd_CONSO MP'!$F:$F,Tab_Mélanges[[#This Row],[PIECENO]],'Bd_CONSO MP'!$I:$I)</f>
        <v>405</v>
      </c>
    </row>
    <row r="335" spans="1:11" hidden="1" x14ac:dyDescent="0.2">
      <c r="A335">
        <v>102</v>
      </c>
      <c r="B335">
        <v>5</v>
      </c>
      <c r="C335">
        <v>41680</v>
      </c>
      <c r="D335">
        <v>690534</v>
      </c>
      <c r="E335">
        <v>46421</v>
      </c>
      <c r="F335" t="s">
        <v>865</v>
      </c>
      <c r="G335" s="3">
        <v>43161</v>
      </c>
      <c r="H335" s="3">
        <v>43161</v>
      </c>
      <c r="I335" s="4">
        <v>194.3</v>
      </c>
      <c r="J335" t="str">
        <f>INDEX(Bd_VENTILATIONS!$G:$G,MATCH(Bd_MÉLANGES!$E:$E,Bd_VENTILATIONS!$D:$D,0))</f>
        <v>A061M05</v>
      </c>
      <c r="K335" s="4">
        <f>SUMIF('Bd_CONSO MP'!$F:$F,Tab_Mélanges[[#This Row],[PIECENO]],'Bd_CONSO MP'!$I:$I)</f>
        <v>194.41000000000003</v>
      </c>
    </row>
    <row r="336" spans="1:11" hidden="1" x14ac:dyDescent="0.2">
      <c r="A336">
        <v>102</v>
      </c>
      <c r="B336">
        <v>5</v>
      </c>
      <c r="C336">
        <v>41596</v>
      </c>
      <c r="D336">
        <v>689330</v>
      </c>
      <c r="E336">
        <v>46424</v>
      </c>
      <c r="F336" t="s">
        <v>1155</v>
      </c>
      <c r="G336" s="3">
        <v>43164</v>
      </c>
      <c r="H336" s="3">
        <v>43164</v>
      </c>
      <c r="I336" s="4">
        <v>688.3</v>
      </c>
      <c r="J336" t="str">
        <f>INDEX(Bd_VENTILATIONS!$G:$G,MATCH(Bd_MÉLANGES!$E:$E,Bd_VENTILATIONS!$D:$D,0))</f>
        <v>A064M03</v>
      </c>
      <c r="K336" s="4">
        <f>SUMIF('Bd_CONSO MP'!$F:$F,Tab_Mélanges[[#This Row],[PIECENO]],'Bd_CONSO MP'!$I:$I)</f>
        <v>680.9799999999999</v>
      </c>
    </row>
    <row r="337" spans="1:11" hidden="1" x14ac:dyDescent="0.2">
      <c r="A337">
        <v>102</v>
      </c>
      <c r="B337">
        <v>5</v>
      </c>
      <c r="C337">
        <v>41602</v>
      </c>
      <c r="D337">
        <v>689407</v>
      </c>
      <c r="E337">
        <v>46426</v>
      </c>
      <c r="F337" t="s">
        <v>908</v>
      </c>
      <c r="G337" s="3">
        <v>43164</v>
      </c>
      <c r="H337" s="3">
        <v>43164</v>
      </c>
      <c r="I337" s="4">
        <v>636.70000000000005</v>
      </c>
      <c r="J337" t="str">
        <f>INDEX(Bd_VENTILATIONS!$G:$G,MATCH(Bd_MÉLANGES!$E:$E,Bd_VENTILATIONS!$D:$D,0))</f>
        <v>A064M05</v>
      </c>
      <c r="K337" s="4">
        <f>SUMIF('Bd_CONSO MP'!$F:$F,Tab_Mélanges[[#This Row],[PIECENO]],'Bd_CONSO MP'!$I:$I)</f>
        <v>631.79</v>
      </c>
    </row>
    <row r="338" spans="1:11" hidden="1" x14ac:dyDescent="0.2">
      <c r="A338">
        <v>102</v>
      </c>
      <c r="B338">
        <v>5</v>
      </c>
      <c r="C338">
        <v>41604</v>
      </c>
      <c r="D338">
        <v>689421</v>
      </c>
      <c r="E338">
        <v>46427</v>
      </c>
      <c r="F338" t="s">
        <v>763</v>
      </c>
      <c r="G338" s="3">
        <v>43164</v>
      </c>
      <c r="H338" s="3">
        <v>43164</v>
      </c>
      <c r="I338" s="4">
        <v>637.6</v>
      </c>
      <c r="J338" t="str">
        <f>INDEX(Bd_VENTILATIONS!$G:$G,MATCH(Bd_MÉLANGES!$E:$E,Bd_VENTILATIONS!$D:$D,0))</f>
        <v>A064M06</v>
      </c>
      <c r="K338" s="4">
        <f>SUMIF('Bd_CONSO MP'!$F:$F,Tab_Mélanges[[#This Row],[PIECENO]],'Bd_CONSO MP'!$I:$I)</f>
        <v>631.99999999999989</v>
      </c>
    </row>
    <row r="339" spans="1:11" hidden="1" x14ac:dyDescent="0.2">
      <c r="A339">
        <v>102</v>
      </c>
      <c r="B339">
        <v>5</v>
      </c>
      <c r="C339">
        <v>41610</v>
      </c>
      <c r="D339">
        <v>689485</v>
      </c>
      <c r="E339">
        <v>46434</v>
      </c>
      <c r="F339" t="s">
        <v>77</v>
      </c>
      <c r="G339" s="3">
        <v>43164</v>
      </c>
      <c r="H339" s="3">
        <v>43164</v>
      </c>
      <c r="I339" s="4">
        <v>85.1</v>
      </c>
      <c r="J339" t="str">
        <f>INDEX(Bd_VENTILATIONS!$G:$G,MATCH(Bd_MÉLANGES!$E:$E,Bd_VENTILATIONS!$D:$D,0))</f>
        <v>A064M08</v>
      </c>
      <c r="K339" s="4">
        <f>SUMIF('Bd_CONSO MP'!$F:$F,Tab_Mélanges[[#This Row],[PIECENO]],'Bd_CONSO MP'!$I:$I)</f>
        <v>84.000000000000014</v>
      </c>
    </row>
    <row r="340" spans="1:11" hidden="1" x14ac:dyDescent="0.2">
      <c r="A340">
        <v>102</v>
      </c>
      <c r="B340">
        <v>5</v>
      </c>
      <c r="C340">
        <v>41676</v>
      </c>
      <c r="D340">
        <v>690450</v>
      </c>
      <c r="E340">
        <v>46418</v>
      </c>
      <c r="F340" t="s">
        <v>614</v>
      </c>
      <c r="G340" s="3">
        <v>43161</v>
      </c>
      <c r="H340" s="3">
        <v>43164</v>
      </c>
      <c r="I340" s="4">
        <v>388.7</v>
      </c>
      <c r="J340" t="str">
        <f>INDEX(Bd_VENTILATIONS!$G:$G,MATCH(Bd_MÉLANGES!$E:$E,Bd_VENTILATIONS!$D:$D,0))</f>
        <v>A064M01</v>
      </c>
      <c r="K340" s="4">
        <f>SUMIF('Bd_CONSO MP'!$F:$F,Tab_Mélanges[[#This Row],[PIECENO]],'Bd_CONSO MP'!$I:$I)</f>
        <v>389.01</v>
      </c>
    </row>
    <row r="341" spans="1:11" hidden="1" x14ac:dyDescent="0.2">
      <c r="A341">
        <v>102</v>
      </c>
      <c r="B341">
        <v>5</v>
      </c>
      <c r="C341">
        <v>41678</v>
      </c>
      <c r="D341">
        <v>690484</v>
      </c>
      <c r="E341">
        <v>46430</v>
      </c>
      <c r="F341" t="s">
        <v>417</v>
      </c>
      <c r="G341" s="3">
        <v>43164</v>
      </c>
      <c r="H341" s="3">
        <v>43164</v>
      </c>
      <c r="I341" s="4">
        <v>650.79999999999995</v>
      </c>
      <c r="J341" t="str">
        <f>INDEX(Bd_VENTILATIONS!$G:$G,MATCH(Bd_MÉLANGES!$E:$E,Bd_VENTILATIONS!$D:$D,0))</f>
        <v>A064M07</v>
      </c>
      <c r="K341" s="4">
        <f>SUMIF('Bd_CONSO MP'!$F:$F,Tab_Mélanges[[#This Row],[PIECENO]],'Bd_CONSO MP'!$I:$I)</f>
        <v>648</v>
      </c>
    </row>
    <row r="342" spans="1:11" hidden="1" x14ac:dyDescent="0.2">
      <c r="A342">
        <v>102</v>
      </c>
      <c r="B342">
        <v>5</v>
      </c>
      <c r="C342">
        <v>41683</v>
      </c>
      <c r="D342">
        <v>690562</v>
      </c>
      <c r="E342">
        <v>46425</v>
      </c>
      <c r="F342" t="s">
        <v>1158</v>
      </c>
      <c r="G342" s="3">
        <v>43164</v>
      </c>
      <c r="H342" s="3">
        <v>43164</v>
      </c>
      <c r="I342" s="4">
        <v>651.4</v>
      </c>
      <c r="J342" t="str">
        <f>INDEX(Bd_VENTILATIONS!$G:$G,MATCH(Bd_MÉLANGES!$E:$E,Bd_VENTILATIONS!$D:$D,0))</f>
        <v>A064M04</v>
      </c>
      <c r="K342" s="4">
        <f>SUMIF('Bd_CONSO MP'!$F:$F,Tab_Mélanges[[#This Row],[PIECENO]],'Bd_CONSO MP'!$I:$I)</f>
        <v>647.01</v>
      </c>
    </row>
    <row r="343" spans="1:11" hidden="1" x14ac:dyDescent="0.2">
      <c r="A343">
        <v>102</v>
      </c>
      <c r="B343">
        <v>5</v>
      </c>
      <c r="C343">
        <v>41777</v>
      </c>
      <c r="D343">
        <v>691749</v>
      </c>
      <c r="E343">
        <v>46423</v>
      </c>
      <c r="F343" t="s">
        <v>1155</v>
      </c>
      <c r="G343" s="3">
        <v>43164</v>
      </c>
      <c r="H343" s="3">
        <v>43164</v>
      </c>
      <c r="I343" s="4">
        <v>676.3</v>
      </c>
      <c r="J343" t="str">
        <f>INDEX(Bd_VENTILATIONS!$G:$G,MATCH(Bd_MÉLANGES!$E:$E,Bd_VENTILATIONS!$D:$D,0))</f>
        <v>A064M02</v>
      </c>
      <c r="K343" s="4">
        <f>SUMIF('Bd_CONSO MP'!$F:$F,Tab_Mélanges[[#This Row],[PIECENO]],'Bd_CONSO MP'!$I:$I)</f>
        <v>681.0200000000001</v>
      </c>
    </row>
    <row r="344" spans="1:11" hidden="1" x14ac:dyDescent="0.2">
      <c r="A344">
        <v>102</v>
      </c>
      <c r="B344">
        <v>5</v>
      </c>
      <c r="C344">
        <v>41606</v>
      </c>
      <c r="D344">
        <v>689434</v>
      </c>
      <c r="E344">
        <v>46435</v>
      </c>
      <c r="F344" t="s">
        <v>48</v>
      </c>
      <c r="G344" s="3">
        <v>43164</v>
      </c>
      <c r="H344" s="3">
        <v>43165</v>
      </c>
      <c r="I344" s="4">
        <v>692.2</v>
      </c>
      <c r="J344" t="str">
        <f>INDEX(Bd_VENTILATIONS!$G:$G,MATCH(Bd_MÉLANGES!$E:$E,Bd_VENTILATIONS!$D:$D,0))</f>
        <v>A065M01</v>
      </c>
      <c r="K344" s="4">
        <f>SUMIF('Bd_CONSO MP'!$F:$F,Tab_Mélanges[[#This Row],[PIECENO]],'Bd_CONSO MP'!$I:$I)</f>
        <v>691.19</v>
      </c>
    </row>
    <row r="345" spans="1:11" hidden="1" x14ac:dyDescent="0.2">
      <c r="A345">
        <v>102</v>
      </c>
      <c r="B345">
        <v>5</v>
      </c>
      <c r="C345">
        <v>41612</v>
      </c>
      <c r="D345">
        <v>689506</v>
      </c>
      <c r="E345">
        <v>46444</v>
      </c>
      <c r="F345" t="s">
        <v>74</v>
      </c>
      <c r="G345" s="3">
        <v>43164</v>
      </c>
      <c r="H345" s="3">
        <v>43165</v>
      </c>
      <c r="I345" s="4">
        <v>461.7</v>
      </c>
      <c r="J345" t="str">
        <f>INDEX(Bd_VENTILATIONS!$G:$G,MATCH(Bd_MÉLANGES!$E:$E,Bd_VENTILATIONS!$D:$D,0))</f>
        <v>A065M02</v>
      </c>
      <c r="K345" s="4">
        <f>SUMIF('Bd_CONSO MP'!$F:$F,Tab_Mélanges[[#This Row],[PIECENO]],'Bd_CONSO MP'!$I:$I)</f>
        <v>460.59000000000003</v>
      </c>
    </row>
    <row r="346" spans="1:11" hidden="1" x14ac:dyDescent="0.2">
      <c r="A346">
        <v>102</v>
      </c>
      <c r="B346">
        <v>5</v>
      </c>
      <c r="C346">
        <v>41618</v>
      </c>
      <c r="D346">
        <v>689576</v>
      </c>
      <c r="E346">
        <v>46445</v>
      </c>
      <c r="F346" t="s">
        <v>490</v>
      </c>
      <c r="G346" s="3">
        <v>43165</v>
      </c>
      <c r="H346" s="3">
        <v>43165</v>
      </c>
      <c r="I346" s="4">
        <v>649.20000000000005</v>
      </c>
      <c r="J346" t="str">
        <f>INDEX(Bd_VENTILATIONS!$G:$G,MATCH(Bd_MÉLANGES!$E:$E,Bd_VENTILATIONS!$D:$D,0))</f>
        <v>A065M03</v>
      </c>
      <c r="K346" s="4">
        <f>SUMIF('Bd_CONSO MP'!$F:$F,Tab_Mélanges[[#This Row],[PIECENO]],'Bd_CONSO MP'!$I:$I)</f>
        <v>648.00999999999976</v>
      </c>
    </row>
    <row r="347" spans="1:11" hidden="1" x14ac:dyDescent="0.2">
      <c r="A347">
        <v>102</v>
      </c>
      <c r="B347">
        <v>5</v>
      </c>
      <c r="C347">
        <v>41620</v>
      </c>
      <c r="D347">
        <v>689600</v>
      </c>
      <c r="E347">
        <v>46450</v>
      </c>
      <c r="F347" t="s">
        <v>469</v>
      </c>
      <c r="G347" s="3">
        <v>43165</v>
      </c>
      <c r="H347" s="3">
        <v>43165</v>
      </c>
      <c r="I347" s="4">
        <v>324.10000000000002</v>
      </c>
      <c r="J347" t="str">
        <f>INDEX(Bd_VENTILATIONS!$G:$G,MATCH(Bd_MÉLANGES!$E:$E,Bd_VENTILATIONS!$D:$D,0))</f>
        <v>A065M05</v>
      </c>
      <c r="K347" s="4">
        <f>SUMIF('Bd_CONSO MP'!$F:$F,Tab_Mélanges[[#This Row],[PIECENO]],'Bd_CONSO MP'!$I:$I)</f>
        <v>324</v>
      </c>
    </row>
    <row r="348" spans="1:11" hidden="1" x14ac:dyDescent="0.2">
      <c r="A348">
        <v>102</v>
      </c>
      <c r="B348">
        <v>5</v>
      </c>
      <c r="C348">
        <v>41622</v>
      </c>
      <c r="D348">
        <v>689620</v>
      </c>
      <c r="E348">
        <v>46453</v>
      </c>
      <c r="F348" t="s">
        <v>751</v>
      </c>
      <c r="G348" s="3">
        <v>43165</v>
      </c>
      <c r="H348" s="3">
        <v>43165</v>
      </c>
      <c r="I348" s="4">
        <v>364.5</v>
      </c>
      <c r="J348" t="str">
        <f>INDEX(Bd_VENTILATIONS!$G:$G,MATCH(Bd_MÉLANGES!$E:$E,Bd_VENTILATIONS!$D:$D,0))</f>
        <v>A065M04</v>
      </c>
      <c r="K348" s="4">
        <f>SUMIF('Bd_CONSO MP'!$F:$F,Tab_Mélanges[[#This Row],[PIECENO]],'Bd_CONSO MP'!$I:$I)</f>
        <v>362.96</v>
      </c>
    </row>
    <row r="349" spans="1:11" hidden="1" x14ac:dyDescent="0.2">
      <c r="A349">
        <v>102</v>
      </c>
      <c r="B349">
        <v>5</v>
      </c>
      <c r="C349">
        <v>41624</v>
      </c>
      <c r="D349">
        <v>689642</v>
      </c>
      <c r="E349">
        <v>46457</v>
      </c>
      <c r="F349" t="s">
        <v>62</v>
      </c>
      <c r="G349" s="3">
        <v>43165</v>
      </c>
      <c r="H349" s="3">
        <v>43165</v>
      </c>
      <c r="I349" s="4">
        <v>543</v>
      </c>
      <c r="J349" t="str">
        <f>INDEX(Bd_VENTILATIONS!$G:$G,MATCH(Bd_MÉLANGES!$E:$E,Bd_VENTILATIONS!$D:$D,0))</f>
        <v>A065M06</v>
      </c>
      <c r="K349" s="4">
        <f>SUMIF('Bd_CONSO MP'!$F:$F,Tab_Mélanges[[#This Row],[PIECENO]],'Bd_CONSO MP'!$I:$I)</f>
        <v>546</v>
      </c>
    </row>
    <row r="350" spans="1:11" hidden="1" x14ac:dyDescent="0.2">
      <c r="A350">
        <v>102</v>
      </c>
      <c r="B350">
        <v>5</v>
      </c>
      <c r="C350">
        <v>41626</v>
      </c>
      <c r="D350">
        <v>689662</v>
      </c>
      <c r="E350">
        <v>46462</v>
      </c>
      <c r="F350" t="s">
        <v>1021</v>
      </c>
      <c r="G350" s="3">
        <v>43165</v>
      </c>
      <c r="H350" s="3">
        <v>43165</v>
      </c>
      <c r="I350" s="4">
        <v>115.1</v>
      </c>
      <c r="J350" t="str">
        <f>INDEX(Bd_VENTILATIONS!$G:$G,MATCH(Bd_MÉLANGES!$E:$E,Bd_VENTILATIONS!$D:$D,0))</f>
        <v>A065M07</v>
      </c>
      <c r="K350" s="4">
        <f>SUMIF('Bd_CONSO MP'!$F:$F,Tab_Mélanges[[#This Row],[PIECENO]],'Bd_CONSO MP'!$I:$I)</f>
        <v>114.00999999999999</v>
      </c>
    </row>
    <row r="351" spans="1:11" hidden="1" x14ac:dyDescent="0.2">
      <c r="A351">
        <v>102</v>
      </c>
      <c r="B351">
        <v>5</v>
      </c>
      <c r="C351">
        <v>41628</v>
      </c>
      <c r="D351">
        <v>689684</v>
      </c>
      <c r="E351">
        <v>46464</v>
      </c>
      <c r="F351" t="s">
        <v>1030</v>
      </c>
      <c r="G351" s="3">
        <v>43165</v>
      </c>
      <c r="H351" s="3">
        <v>43165</v>
      </c>
      <c r="I351" s="4">
        <v>114.3</v>
      </c>
      <c r="J351" t="str">
        <f>INDEX(Bd_VENTILATIONS!$G:$G,MATCH(Bd_MÉLANGES!$E:$E,Bd_VENTILATIONS!$D:$D,0))</f>
        <v>A065M08</v>
      </c>
      <c r="K351" s="4">
        <f>SUMIF('Bd_CONSO MP'!$F:$F,Tab_Mélanges[[#This Row],[PIECENO]],'Bd_CONSO MP'!$I:$I)</f>
        <v>114.00000000000001</v>
      </c>
    </row>
    <row r="352" spans="1:11" hidden="1" x14ac:dyDescent="0.2">
      <c r="A352">
        <v>102</v>
      </c>
      <c r="B352">
        <v>5</v>
      </c>
      <c r="C352">
        <v>41616</v>
      </c>
      <c r="D352">
        <v>689548</v>
      </c>
      <c r="E352">
        <v>46476</v>
      </c>
      <c r="F352" t="s">
        <v>555</v>
      </c>
      <c r="G352" s="3">
        <v>43166</v>
      </c>
      <c r="H352" s="3">
        <v>43166</v>
      </c>
      <c r="I352" s="4">
        <v>200.7</v>
      </c>
      <c r="J352" t="str">
        <f>INDEX(Bd_VENTILATIONS!$G:$G,MATCH(Bd_MÉLANGES!$E:$E,Bd_VENTILATIONS!$D:$D,0))</f>
        <v>A066M02</v>
      </c>
      <c r="K352" s="4">
        <f>SUMIF('Bd_CONSO MP'!$F:$F,Tab_Mélanges[[#This Row],[PIECENO]],'Bd_CONSO MP'!$I:$I)</f>
        <v>200</v>
      </c>
    </row>
    <row r="353" spans="1:11" hidden="1" x14ac:dyDescent="0.2">
      <c r="A353">
        <v>102</v>
      </c>
      <c r="B353">
        <v>5</v>
      </c>
      <c r="C353">
        <v>41630</v>
      </c>
      <c r="D353">
        <v>689708</v>
      </c>
      <c r="E353">
        <v>46477</v>
      </c>
      <c r="F353" t="s">
        <v>80</v>
      </c>
      <c r="G353" s="3">
        <v>43166</v>
      </c>
      <c r="H353" s="3">
        <v>43166</v>
      </c>
      <c r="I353" s="4">
        <v>648.70000000000005</v>
      </c>
      <c r="J353" t="str">
        <f>INDEX(Bd_VENTILATIONS!$G:$G,MATCH(Bd_MÉLANGES!$E:$E,Bd_VENTILATIONS!$D:$D,0))</f>
        <v>A066M03</v>
      </c>
      <c r="K353" s="4">
        <f>SUMIF('Bd_CONSO MP'!$F:$F,Tab_Mélanges[[#This Row],[PIECENO]],'Bd_CONSO MP'!$I:$I)</f>
        <v>648.00000000000011</v>
      </c>
    </row>
    <row r="354" spans="1:11" hidden="1" x14ac:dyDescent="0.2">
      <c r="A354">
        <v>102</v>
      </c>
      <c r="B354">
        <v>5</v>
      </c>
      <c r="C354">
        <v>41632</v>
      </c>
      <c r="D354">
        <v>689730</v>
      </c>
      <c r="E354">
        <v>46478</v>
      </c>
      <c r="F354" t="s">
        <v>279</v>
      </c>
      <c r="G354" s="3">
        <v>43166</v>
      </c>
      <c r="H354" s="3">
        <v>43166</v>
      </c>
      <c r="I354" s="4">
        <v>194.3</v>
      </c>
      <c r="J354" t="str">
        <f>INDEX(Bd_VENTILATIONS!$G:$G,MATCH(Bd_MÉLANGES!$E:$E,Bd_VENTILATIONS!$D:$D,0))</f>
        <v>A066M04</v>
      </c>
      <c r="K354" s="4">
        <f>SUMIF('Bd_CONSO MP'!$F:$F,Tab_Mélanges[[#This Row],[PIECENO]],'Bd_CONSO MP'!$I:$I)</f>
        <v>194.40999999999997</v>
      </c>
    </row>
    <row r="355" spans="1:11" hidden="1" x14ac:dyDescent="0.2">
      <c r="A355">
        <v>102</v>
      </c>
      <c r="B355">
        <v>5</v>
      </c>
      <c r="C355">
        <v>41674</v>
      </c>
      <c r="D355">
        <v>690424</v>
      </c>
      <c r="E355">
        <v>46463</v>
      </c>
      <c r="F355" t="s">
        <v>65</v>
      </c>
      <c r="G355" s="3">
        <v>43165</v>
      </c>
      <c r="H355" s="3">
        <v>43166</v>
      </c>
      <c r="I355" s="4">
        <v>432.7</v>
      </c>
      <c r="J355" t="str">
        <f>INDEX(Bd_VENTILATIONS!$G:$G,MATCH(Bd_MÉLANGES!$E:$E,Bd_VENTILATIONS!$D:$D,0))</f>
        <v>A066M01</v>
      </c>
      <c r="K355" s="4">
        <f>SUMIF('Bd_CONSO MP'!$F:$F,Tab_Mélanges[[#This Row],[PIECENO]],'Bd_CONSO MP'!$I:$I)</f>
        <v>432.00000000000011</v>
      </c>
    </row>
    <row r="356" spans="1:11" hidden="1" x14ac:dyDescent="0.2">
      <c r="A356">
        <v>102</v>
      </c>
      <c r="B356">
        <v>5</v>
      </c>
      <c r="C356">
        <v>41737</v>
      </c>
      <c r="D356">
        <v>691291</v>
      </c>
      <c r="E356">
        <v>46518</v>
      </c>
      <c r="F356" t="s">
        <v>807</v>
      </c>
      <c r="G356" s="3">
        <v>43167</v>
      </c>
      <c r="H356" s="3">
        <v>43167</v>
      </c>
      <c r="I356" s="4">
        <v>227.5</v>
      </c>
      <c r="J356" t="str">
        <f>INDEX(Bd_VENTILATIONS!$G:$G,MATCH(Bd_MÉLANGES!$E:$E,Bd_VENTILATIONS!$D:$D,0))</f>
        <v>A067M15</v>
      </c>
      <c r="K356" s="4">
        <f>SUMIF('Bd_CONSO MP'!$F:$F,Tab_Mélanges[[#This Row],[PIECENO]],'Bd_CONSO MP'!$I:$I)</f>
        <v>227.99</v>
      </c>
    </row>
    <row r="357" spans="1:11" hidden="1" x14ac:dyDescent="0.2">
      <c r="A357">
        <v>102</v>
      </c>
      <c r="B357">
        <v>5</v>
      </c>
      <c r="C357">
        <v>41742</v>
      </c>
      <c r="D357">
        <v>691379</v>
      </c>
      <c r="E357">
        <v>46512</v>
      </c>
      <c r="F357" t="s">
        <v>709</v>
      </c>
      <c r="G357" s="3">
        <v>43167</v>
      </c>
      <c r="H357" s="3">
        <v>43167</v>
      </c>
      <c r="I357" s="4">
        <v>421.3</v>
      </c>
      <c r="J357" t="str">
        <f>INDEX(Bd_VENTILATIONS!$G:$G,MATCH(Bd_MÉLANGES!$E:$E,Bd_VENTILATIONS!$D:$D,0))</f>
        <v>A067M08</v>
      </c>
      <c r="K357" s="4">
        <f>SUMIF('Bd_CONSO MP'!$F:$F,Tab_Mélanges[[#This Row],[PIECENO]],'Bd_CONSO MP'!$I:$I)</f>
        <v>423</v>
      </c>
    </row>
    <row r="358" spans="1:11" hidden="1" x14ac:dyDescent="0.2">
      <c r="A358">
        <v>102</v>
      </c>
      <c r="B358">
        <v>5</v>
      </c>
      <c r="C358">
        <v>41743</v>
      </c>
      <c r="D358">
        <v>691382</v>
      </c>
      <c r="E358">
        <v>46511</v>
      </c>
      <c r="F358" t="s">
        <v>709</v>
      </c>
      <c r="G358" s="3">
        <v>43167</v>
      </c>
      <c r="H358" s="3">
        <v>43167</v>
      </c>
      <c r="I358" s="4">
        <v>422.5</v>
      </c>
      <c r="J358" t="str">
        <f>INDEX(Bd_VENTILATIONS!$G:$G,MATCH(Bd_MÉLANGES!$E:$E,Bd_VENTILATIONS!$D:$D,0))</f>
        <v>A067M06</v>
      </c>
      <c r="K358" s="4">
        <f>SUMIF('Bd_CONSO MP'!$F:$F,Tab_Mélanges[[#This Row],[PIECENO]],'Bd_CONSO MP'!$I:$I)</f>
        <v>423</v>
      </c>
    </row>
    <row r="359" spans="1:11" hidden="1" x14ac:dyDescent="0.2">
      <c r="A359">
        <v>102</v>
      </c>
      <c r="B359">
        <v>5</v>
      </c>
      <c r="C359">
        <v>41744</v>
      </c>
      <c r="D359">
        <v>691385</v>
      </c>
      <c r="E359">
        <v>46509</v>
      </c>
      <c r="F359" t="s">
        <v>709</v>
      </c>
      <c r="G359" s="3">
        <v>43167</v>
      </c>
      <c r="H359" s="3">
        <v>43167</v>
      </c>
      <c r="I359" s="4">
        <v>419.9</v>
      </c>
      <c r="J359" t="str">
        <f>INDEX(Bd_VENTILATIONS!$G:$G,MATCH(Bd_MÉLANGES!$E:$E,Bd_VENTILATIONS!$D:$D,0))</f>
        <v>A067M09</v>
      </c>
      <c r="K359" s="4">
        <f>SUMIF('Bd_CONSO MP'!$F:$F,Tab_Mélanges[[#This Row],[PIECENO]],'Bd_CONSO MP'!$I:$I)</f>
        <v>423</v>
      </c>
    </row>
    <row r="360" spans="1:11" hidden="1" x14ac:dyDescent="0.2">
      <c r="A360">
        <v>102</v>
      </c>
      <c r="B360">
        <v>5</v>
      </c>
      <c r="C360">
        <v>41745</v>
      </c>
      <c r="D360">
        <v>691388</v>
      </c>
      <c r="E360">
        <v>46507</v>
      </c>
      <c r="F360" t="s">
        <v>709</v>
      </c>
      <c r="G360" s="3">
        <v>43167</v>
      </c>
      <c r="H360" s="3">
        <v>43167</v>
      </c>
      <c r="I360" s="4">
        <v>420.9</v>
      </c>
      <c r="J360" t="str">
        <f>INDEX(Bd_VENTILATIONS!$G:$G,MATCH(Bd_MÉLANGES!$E:$E,Bd_VENTILATIONS!$D:$D,0))</f>
        <v>A067M05</v>
      </c>
      <c r="K360" s="4">
        <f>SUMIF('Bd_CONSO MP'!$F:$F,Tab_Mélanges[[#This Row],[PIECENO]],'Bd_CONSO MP'!$I:$I)</f>
        <v>423</v>
      </c>
    </row>
    <row r="361" spans="1:11" hidden="1" x14ac:dyDescent="0.2">
      <c r="A361">
        <v>102</v>
      </c>
      <c r="B361">
        <v>5</v>
      </c>
      <c r="C361">
        <v>41746</v>
      </c>
      <c r="D361">
        <v>691391</v>
      </c>
      <c r="E361">
        <v>46506</v>
      </c>
      <c r="F361" t="s">
        <v>709</v>
      </c>
      <c r="G361" s="3">
        <v>43167</v>
      </c>
      <c r="H361" s="3">
        <v>43167</v>
      </c>
      <c r="I361" s="4">
        <v>422.7</v>
      </c>
      <c r="J361" t="str">
        <f>INDEX(Bd_VENTILATIONS!$G:$G,MATCH(Bd_MÉLANGES!$E:$E,Bd_VENTILATIONS!$D:$D,0))</f>
        <v>A067M10</v>
      </c>
      <c r="K361" s="4">
        <f>SUMIF('Bd_CONSO MP'!$F:$F,Tab_Mélanges[[#This Row],[PIECENO]],'Bd_CONSO MP'!$I:$I)</f>
        <v>423</v>
      </c>
    </row>
    <row r="362" spans="1:11" hidden="1" x14ac:dyDescent="0.2">
      <c r="A362">
        <v>102</v>
      </c>
      <c r="B362">
        <v>5</v>
      </c>
      <c r="C362">
        <v>41747</v>
      </c>
      <c r="D362">
        <v>691394</v>
      </c>
      <c r="E362">
        <v>46503</v>
      </c>
      <c r="F362" t="s">
        <v>709</v>
      </c>
      <c r="G362" s="3">
        <v>43167</v>
      </c>
      <c r="H362" s="3">
        <v>43167</v>
      </c>
      <c r="I362" s="4">
        <v>420.1</v>
      </c>
      <c r="J362" t="str">
        <f>INDEX(Bd_VENTILATIONS!$G:$G,MATCH(Bd_MÉLANGES!$E:$E,Bd_VENTILATIONS!$D:$D,0))</f>
        <v>A067M04</v>
      </c>
      <c r="K362" s="4">
        <f>SUMIF('Bd_CONSO MP'!$F:$F,Tab_Mélanges[[#This Row],[PIECENO]],'Bd_CONSO MP'!$I:$I)</f>
        <v>423</v>
      </c>
    </row>
    <row r="363" spans="1:11" hidden="1" x14ac:dyDescent="0.2">
      <c r="A363">
        <v>102</v>
      </c>
      <c r="B363">
        <v>5</v>
      </c>
      <c r="C363">
        <v>41748</v>
      </c>
      <c r="D363">
        <v>691397</v>
      </c>
      <c r="E363">
        <v>46502</v>
      </c>
      <c r="F363" t="s">
        <v>709</v>
      </c>
      <c r="G363" s="3">
        <v>43167</v>
      </c>
      <c r="H363" s="3">
        <v>43167</v>
      </c>
      <c r="I363" s="4">
        <v>421.5</v>
      </c>
      <c r="J363" t="str">
        <f>INDEX(Bd_VENTILATIONS!$G:$G,MATCH(Bd_MÉLANGES!$E:$E,Bd_VENTILATIONS!$D:$D,0))</f>
        <v>A067M11</v>
      </c>
      <c r="K363" s="4">
        <f>SUMIF('Bd_CONSO MP'!$F:$F,Tab_Mélanges[[#This Row],[PIECENO]],'Bd_CONSO MP'!$I:$I)</f>
        <v>423</v>
      </c>
    </row>
    <row r="364" spans="1:11" hidden="1" x14ac:dyDescent="0.2">
      <c r="A364">
        <v>102</v>
      </c>
      <c r="B364">
        <v>5</v>
      </c>
      <c r="C364">
        <v>41749</v>
      </c>
      <c r="D364">
        <v>691400</v>
      </c>
      <c r="E364">
        <v>46501</v>
      </c>
      <c r="F364" t="s">
        <v>709</v>
      </c>
      <c r="G364" s="3">
        <v>43167</v>
      </c>
      <c r="H364" s="3">
        <v>43167</v>
      </c>
      <c r="I364" s="4">
        <v>421.1</v>
      </c>
      <c r="J364" t="str">
        <f>INDEX(Bd_VENTILATIONS!$G:$G,MATCH(Bd_MÉLANGES!$E:$E,Bd_VENTILATIONS!$D:$D,0))</f>
        <v>A067M03</v>
      </c>
      <c r="K364" s="4">
        <f>SUMIF('Bd_CONSO MP'!$F:$F,Tab_Mélanges[[#This Row],[PIECENO]],'Bd_CONSO MP'!$I:$I)</f>
        <v>423</v>
      </c>
    </row>
    <row r="365" spans="1:11" hidden="1" x14ac:dyDescent="0.2">
      <c r="A365">
        <v>102</v>
      </c>
      <c r="B365">
        <v>5</v>
      </c>
      <c r="C365">
        <v>41750</v>
      </c>
      <c r="D365">
        <v>691403</v>
      </c>
      <c r="E365">
        <v>46499</v>
      </c>
      <c r="F365" t="s">
        <v>709</v>
      </c>
      <c r="G365" s="3">
        <v>43167</v>
      </c>
      <c r="H365" s="3">
        <v>43167</v>
      </c>
      <c r="I365" s="4">
        <v>420.5</v>
      </c>
      <c r="J365" t="str">
        <f>INDEX(Bd_VENTILATIONS!$G:$G,MATCH(Bd_MÉLANGES!$E:$E,Bd_VENTILATIONS!$D:$D,0))</f>
        <v>A067M12</v>
      </c>
      <c r="K365" s="4">
        <f>SUMIF('Bd_CONSO MP'!$F:$F,Tab_Mélanges[[#This Row],[PIECENO]],'Bd_CONSO MP'!$I:$I)</f>
        <v>423</v>
      </c>
    </row>
    <row r="366" spans="1:11" hidden="1" x14ac:dyDescent="0.2">
      <c r="A366">
        <v>102</v>
      </c>
      <c r="B366">
        <v>5</v>
      </c>
      <c r="C366">
        <v>41751</v>
      </c>
      <c r="D366">
        <v>691406</v>
      </c>
      <c r="E366">
        <v>46498</v>
      </c>
      <c r="F366" t="s">
        <v>709</v>
      </c>
      <c r="G366" s="3">
        <v>43167</v>
      </c>
      <c r="H366" s="3">
        <v>43167</v>
      </c>
      <c r="I366" s="4">
        <v>432.5</v>
      </c>
      <c r="J366" t="str">
        <f>INDEX(Bd_VENTILATIONS!$G:$G,MATCH(Bd_MÉLANGES!$E:$E,Bd_VENTILATIONS!$D:$D,0))</f>
        <v>A067M13</v>
      </c>
      <c r="K366" s="4">
        <f>SUMIF('Bd_CONSO MP'!$F:$F,Tab_Mélanges[[#This Row],[PIECENO]],'Bd_CONSO MP'!$I:$I)</f>
        <v>423</v>
      </c>
    </row>
    <row r="367" spans="1:11" hidden="1" x14ac:dyDescent="0.2">
      <c r="A367">
        <v>102</v>
      </c>
      <c r="B367">
        <v>5</v>
      </c>
      <c r="C367">
        <v>41752</v>
      </c>
      <c r="D367">
        <v>691409</v>
      </c>
      <c r="E367">
        <v>46497</v>
      </c>
      <c r="F367" t="s">
        <v>709</v>
      </c>
      <c r="G367" s="3">
        <v>43167</v>
      </c>
      <c r="H367" s="3">
        <v>43167</v>
      </c>
      <c r="I367" s="4">
        <v>422.5</v>
      </c>
      <c r="J367" t="str">
        <f>INDEX(Bd_VENTILATIONS!$G:$G,MATCH(Bd_MÉLANGES!$E:$E,Bd_VENTILATIONS!$D:$D,0))</f>
        <v>A067M02</v>
      </c>
      <c r="K367" s="4">
        <f>SUMIF('Bd_CONSO MP'!$F:$F,Tab_Mélanges[[#This Row],[PIECENO]],'Bd_CONSO MP'!$I:$I)</f>
        <v>423</v>
      </c>
    </row>
    <row r="368" spans="1:11" hidden="1" x14ac:dyDescent="0.2">
      <c r="A368">
        <v>102</v>
      </c>
      <c r="B368">
        <v>5</v>
      </c>
      <c r="C368">
        <v>41753</v>
      </c>
      <c r="D368">
        <v>691412</v>
      </c>
      <c r="E368">
        <v>46495</v>
      </c>
      <c r="F368" t="s">
        <v>709</v>
      </c>
      <c r="G368" s="3">
        <v>43167</v>
      </c>
      <c r="H368" s="3">
        <v>43167</v>
      </c>
      <c r="I368" s="4">
        <v>410.7</v>
      </c>
      <c r="J368" t="str">
        <f>INDEX(Bd_VENTILATIONS!$G:$G,MATCH(Bd_MÉLANGES!$E:$E,Bd_VENTILATIONS!$D:$D,0))</f>
        <v>A067M01</v>
      </c>
      <c r="K368" s="4">
        <f>SUMIF('Bd_CONSO MP'!$F:$F,Tab_Mélanges[[#This Row],[PIECENO]],'Bd_CONSO MP'!$I:$I)</f>
        <v>423</v>
      </c>
    </row>
    <row r="369" spans="1:11" hidden="1" x14ac:dyDescent="0.2">
      <c r="A369">
        <v>102</v>
      </c>
      <c r="B369">
        <v>5</v>
      </c>
      <c r="C369">
        <v>41763</v>
      </c>
      <c r="D369">
        <v>691522</v>
      </c>
      <c r="E369">
        <v>46515</v>
      </c>
      <c r="F369" t="s">
        <v>795</v>
      </c>
      <c r="G369" s="3">
        <v>43167</v>
      </c>
      <c r="H369" s="3">
        <v>43167</v>
      </c>
      <c r="I369" s="4">
        <v>323.89999999999998</v>
      </c>
      <c r="J369" t="str">
        <f>INDEX(Bd_VENTILATIONS!$G:$G,MATCH(Bd_MÉLANGES!$E:$E,Bd_VENTILATIONS!$D:$D,0))</f>
        <v>A067M14</v>
      </c>
      <c r="K369" s="4">
        <f>SUMIF('Bd_CONSO MP'!$F:$F,Tab_Mélanges[[#This Row],[PIECENO]],'Bd_CONSO MP'!$I:$I)</f>
        <v>321.99</v>
      </c>
    </row>
    <row r="370" spans="1:11" hidden="1" x14ac:dyDescent="0.2">
      <c r="A370">
        <v>102</v>
      </c>
      <c r="B370">
        <v>5</v>
      </c>
      <c r="C370">
        <v>41807</v>
      </c>
      <c r="D370">
        <v>692342</v>
      </c>
      <c r="E370">
        <v>46514</v>
      </c>
      <c r="F370" t="s">
        <v>709</v>
      </c>
      <c r="G370" s="3">
        <v>43167</v>
      </c>
      <c r="H370" s="3">
        <v>43167</v>
      </c>
      <c r="I370" s="4">
        <v>419.9</v>
      </c>
      <c r="J370" t="str">
        <f>INDEX(Bd_VENTILATIONS!$G:$G,MATCH(Bd_MÉLANGES!$E:$E,Bd_VENTILATIONS!$D:$D,0))</f>
        <v>A067M07</v>
      </c>
      <c r="K370" s="4">
        <f>SUMIF('Bd_CONSO MP'!$F:$F,Tab_Mélanges[[#This Row],[PIECENO]],'Bd_CONSO MP'!$I:$I)</f>
        <v>423</v>
      </c>
    </row>
    <row r="371" spans="1:11" hidden="1" x14ac:dyDescent="0.2">
      <c r="A371">
        <v>102</v>
      </c>
      <c r="B371">
        <v>5</v>
      </c>
      <c r="C371">
        <v>41721</v>
      </c>
      <c r="D371">
        <v>691160</v>
      </c>
      <c r="E371">
        <v>46530</v>
      </c>
      <c r="F371" t="s">
        <v>1096</v>
      </c>
      <c r="G371" s="3">
        <v>43167</v>
      </c>
      <c r="H371" s="3">
        <v>43168</v>
      </c>
      <c r="I371" s="4">
        <v>612.6</v>
      </c>
      <c r="J371" t="str">
        <f>INDEX(Bd_VENTILATIONS!$G:$G,MATCH(Bd_MÉLANGES!$E:$E,Bd_VENTILATIONS!$D:$D,0))</f>
        <v>A068M02</v>
      </c>
      <c r="K371" s="4">
        <f>SUMIF('Bd_CONSO MP'!$F:$F,Tab_Mélanges[[#This Row],[PIECENO]],'Bd_CONSO MP'!$I:$I)</f>
        <v>607.99000000000012</v>
      </c>
    </row>
    <row r="372" spans="1:11" hidden="1" x14ac:dyDescent="0.2">
      <c r="A372">
        <v>102</v>
      </c>
      <c r="B372">
        <v>5</v>
      </c>
      <c r="C372">
        <v>41723</v>
      </c>
      <c r="D372">
        <v>691176</v>
      </c>
      <c r="E372">
        <v>46534</v>
      </c>
      <c r="F372" t="s">
        <v>1090</v>
      </c>
      <c r="G372" s="3">
        <v>43168</v>
      </c>
      <c r="H372" s="3">
        <v>43168</v>
      </c>
      <c r="I372" s="4">
        <v>612.9</v>
      </c>
      <c r="J372" t="str">
        <f>INDEX(Bd_VENTILATIONS!$G:$G,MATCH(Bd_MÉLANGES!$E:$E,Bd_VENTILATIONS!$D:$D,0))</f>
        <v>A068M03</v>
      </c>
      <c r="K372" s="4">
        <f>SUMIF('Bd_CONSO MP'!$F:$F,Tab_Mélanges[[#This Row],[PIECENO]],'Bd_CONSO MP'!$I:$I)</f>
        <v>608.00000000000011</v>
      </c>
    </row>
    <row r="373" spans="1:11" hidden="1" x14ac:dyDescent="0.2">
      <c r="A373">
        <v>102</v>
      </c>
      <c r="B373">
        <v>5</v>
      </c>
      <c r="C373">
        <v>41729</v>
      </c>
      <c r="D373">
        <v>691226</v>
      </c>
      <c r="E373">
        <v>46524</v>
      </c>
      <c r="F373" t="s">
        <v>1090</v>
      </c>
      <c r="G373" s="3">
        <v>43167</v>
      </c>
      <c r="H373" s="3">
        <v>43168</v>
      </c>
      <c r="I373" s="4">
        <v>261.3</v>
      </c>
      <c r="J373" t="str">
        <f>INDEX(Bd_VENTILATIONS!$G:$G,MATCH(Bd_MÉLANGES!$E:$E,Bd_VENTILATIONS!$D:$D,0))</f>
        <v>A068M01</v>
      </c>
      <c r="K373" s="4">
        <f>SUMIF('Bd_CONSO MP'!$F:$F,Tab_Mélanges[[#This Row],[PIECENO]],'Bd_CONSO MP'!$I:$I)</f>
        <v>260</v>
      </c>
    </row>
    <row r="374" spans="1:11" hidden="1" x14ac:dyDescent="0.2">
      <c r="A374">
        <v>102</v>
      </c>
      <c r="B374">
        <v>5</v>
      </c>
      <c r="C374">
        <v>41707</v>
      </c>
      <c r="D374">
        <v>690989</v>
      </c>
      <c r="E374">
        <v>46541</v>
      </c>
      <c r="F374" t="s">
        <v>1168</v>
      </c>
      <c r="G374" s="3">
        <v>43171</v>
      </c>
      <c r="H374" s="3">
        <v>43171</v>
      </c>
      <c r="I374" s="4">
        <v>684.4</v>
      </c>
      <c r="J374" t="str">
        <f>INDEX(Bd_VENTILATIONS!$G:$G,MATCH(Bd_MÉLANGES!$E:$E,Bd_VENTILATIONS!$D:$D,0))</f>
        <v>A071M04</v>
      </c>
      <c r="K374" s="4">
        <f>SUMIF('Bd_CONSO MP'!$F:$F,Tab_Mélanges[[#This Row],[PIECENO]],'Bd_CONSO MP'!$I:$I)</f>
        <v>679.99999999999989</v>
      </c>
    </row>
    <row r="375" spans="1:11" hidden="1" x14ac:dyDescent="0.2">
      <c r="A375">
        <v>102</v>
      </c>
      <c r="B375">
        <v>5</v>
      </c>
      <c r="C375">
        <v>41709</v>
      </c>
      <c r="D375">
        <v>691010</v>
      </c>
      <c r="E375">
        <v>46540</v>
      </c>
      <c r="F375" t="s">
        <v>1168</v>
      </c>
      <c r="G375" s="3">
        <v>43171</v>
      </c>
      <c r="H375" s="3">
        <v>43171</v>
      </c>
      <c r="I375" s="4">
        <v>677.2</v>
      </c>
      <c r="J375" t="str">
        <f>INDEX(Bd_VENTILATIONS!$G:$G,MATCH(Bd_MÉLANGES!$E:$E,Bd_VENTILATIONS!$D:$D,0))</f>
        <v>A071M03</v>
      </c>
      <c r="K375" s="4">
        <f>SUMIF('Bd_CONSO MP'!$F:$F,Tab_Mélanges[[#This Row],[PIECENO]],'Bd_CONSO MP'!$I:$I)</f>
        <v>681.02</v>
      </c>
    </row>
    <row r="376" spans="1:11" hidden="1" x14ac:dyDescent="0.2">
      <c r="A376">
        <v>102</v>
      </c>
      <c r="B376">
        <v>5</v>
      </c>
      <c r="C376">
        <v>41713</v>
      </c>
      <c r="D376">
        <v>691055</v>
      </c>
      <c r="E376">
        <v>46557</v>
      </c>
      <c r="F376" t="s">
        <v>558</v>
      </c>
      <c r="G376" s="3">
        <v>43171</v>
      </c>
      <c r="H376" s="3">
        <v>43171</v>
      </c>
      <c r="I376" s="4">
        <v>402.5</v>
      </c>
      <c r="J376" t="str">
        <f>INDEX(Bd_VENTILATIONS!$G:$G,MATCH(Bd_MÉLANGES!$E:$E,Bd_VENTILATIONS!$D:$D,0))</f>
        <v>A071M10</v>
      </c>
      <c r="K376" s="4">
        <f>SUMIF('Bd_CONSO MP'!$F:$F,Tab_Mélanges[[#This Row],[PIECENO]],'Bd_CONSO MP'!$I:$I)</f>
        <v>400</v>
      </c>
    </row>
    <row r="377" spans="1:11" hidden="1" x14ac:dyDescent="0.2">
      <c r="A377">
        <v>102</v>
      </c>
      <c r="B377">
        <v>5</v>
      </c>
      <c r="C377">
        <v>41719</v>
      </c>
      <c r="D377">
        <v>691110</v>
      </c>
      <c r="E377">
        <v>46550</v>
      </c>
      <c r="F377" t="s">
        <v>883</v>
      </c>
      <c r="G377" s="3">
        <v>43171</v>
      </c>
      <c r="H377" s="3">
        <v>43171</v>
      </c>
      <c r="I377" s="4">
        <v>209.9</v>
      </c>
      <c r="J377" t="str">
        <f>INDEX(Bd_VENTILATIONS!$G:$G,MATCH(Bd_MÉLANGES!$E:$E,Bd_VENTILATIONS!$D:$D,0))</f>
        <v>A071M06</v>
      </c>
      <c r="K377" s="4">
        <f>SUMIF('Bd_CONSO MP'!$F:$F,Tab_Mélanges[[#This Row],[PIECENO]],'Bd_CONSO MP'!$I:$I)</f>
        <v>207.37</v>
      </c>
    </row>
    <row r="378" spans="1:11" hidden="1" x14ac:dyDescent="0.2">
      <c r="A378">
        <v>102</v>
      </c>
      <c r="B378">
        <v>5</v>
      </c>
      <c r="C378">
        <v>41725</v>
      </c>
      <c r="D378">
        <v>691192</v>
      </c>
      <c r="E378">
        <v>46542</v>
      </c>
      <c r="F378" t="s">
        <v>1142</v>
      </c>
      <c r="G378" s="3">
        <v>43171</v>
      </c>
      <c r="H378" s="3">
        <v>43171</v>
      </c>
      <c r="I378" s="4">
        <v>686.3</v>
      </c>
      <c r="J378" t="str">
        <f>INDEX(Bd_VENTILATIONS!$G:$G,MATCH(Bd_MÉLANGES!$E:$E,Bd_VENTILATIONS!$D:$D,0))</f>
        <v>A071M05</v>
      </c>
      <c r="K378" s="4">
        <f>SUMIF('Bd_CONSO MP'!$F:$F,Tab_Mélanges[[#This Row],[PIECENO]],'Bd_CONSO MP'!$I:$I)</f>
        <v>680.99</v>
      </c>
    </row>
    <row r="379" spans="1:11" hidden="1" x14ac:dyDescent="0.2">
      <c r="A379">
        <v>102</v>
      </c>
      <c r="B379">
        <v>5</v>
      </c>
      <c r="C379">
        <v>41727</v>
      </c>
      <c r="D379">
        <v>691209</v>
      </c>
      <c r="E379">
        <v>46546</v>
      </c>
      <c r="F379" t="s">
        <v>1145</v>
      </c>
      <c r="G379" s="3">
        <v>43171</v>
      </c>
      <c r="H379" s="3">
        <v>43171</v>
      </c>
      <c r="I379" s="4">
        <v>686.4</v>
      </c>
      <c r="J379" t="str">
        <f>INDEX(Bd_VENTILATIONS!$G:$G,MATCH(Bd_MÉLANGES!$E:$E,Bd_VENTILATIONS!$D:$D,0))</f>
        <v>A071M07</v>
      </c>
      <c r="K379" s="4">
        <f>SUMIF('Bd_CONSO MP'!$F:$F,Tab_Mélanges[[#This Row],[PIECENO]],'Bd_CONSO MP'!$I:$I)</f>
        <v>681.01</v>
      </c>
    </row>
    <row r="380" spans="1:11" hidden="1" x14ac:dyDescent="0.2">
      <c r="A380">
        <v>102</v>
      </c>
      <c r="B380">
        <v>5</v>
      </c>
      <c r="C380">
        <v>41739</v>
      </c>
      <c r="D380">
        <v>691349</v>
      </c>
      <c r="E380">
        <v>46539</v>
      </c>
      <c r="F380" t="s">
        <v>282</v>
      </c>
      <c r="G380" s="3">
        <v>43171</v>
      </c>
      <c r="H380" s="3">
        <v>43171</v>
      </c>
      <c r="I380" s="4">
        <v>119.9</v>
      </c>
      <c r="J380" t="str">
        <f>INDEX(Bd_VENTILATIONS!$G:$G,MATCH(Bd_MÉLANGES!$E:$E,Bd_VENTILATIONS!$D:$D,0))</f>
        <v>A071M02</v>
      </c>
      <c r="K380" s="4">
        <f>SUMIF('Bd_CONSO MP'!$F:$F,Tab_Mélanges[[#This Row],[PIECENO]],'Bd_CONSO MP'!$I:$I)</f>
        <v>119.99999999999999</v>
      </c>
    </row>
    <row r="381" spans="1:11" hidden="1" x14ac:dyDescent="0.2">
      <c r="A381">
        <v>102</v>
      </c>
      <c r="B381">
        <v>5</v>
      </c>
      <c r="C381">
        <v>41741</v>
      </c>
      <c r="D381">
        <v>691366</v>
      </c>
      <c r="E381">
        <v>46552</v>
      </c>
      <c r="F381" t="s">
        <v>899</v>
      </c>
      <c r="G381" s="3">
        <v>43171</v>
      </c>
      <c r="H381" s="3">
        <v>43171</v>
      </c>
      <c r="I381" s="4">
        <v>261.7</v>
      </c>
      <c r="J381" t="str">
        <f>INDEX(Bd_VENTILATIONS!$G:$G,MATCH(Bd_MÉLANGES!$E:$E,Bd_VENTILATIONS!$D:$D,0))</f>
        <v>A071M08</v>
      </c>
      <c r="K381" s="4">
        <f>SUMIF('Bd_CONSO MP'!$F:$F,Tab_Mélanges[[#This Row],[PIECENO]],'Bd_CONSO MP'!$I:$I)</f>
        <v>259.21000000000004</v>
      </c>
    </row>
    <row r="382" spans="1:11" hidden="1" x14ac:dyDescent="0.2">
      <c r="A382">
        <v>102</v>
      </c>
      <c r="B382">
        <v>5</v>
      </c>
      <c r="C382">
        <v>41865</v>
      </c>
      <c r="D382">
        <v>692810</v>
      </c>
      <c r="E382">
        <v>46537</v>
      </c>
      <c r="F382" t="s">
        <v>230</v>
      </c>
      <c r="G382" s="3">
        <v>43168</v>
      </c>
      <c r="H382" s="3">
        <v>43171</v>
      </c>
      <c r="I382" s="4">
        <v>651.29999999999995</v>
      </c>
      <c r="J382" t="str">
        <f>INDEX(Bd_VENTILATIONS!$G:$G,MATCH(Bd_MÉLANGES!$E:$E,Bd_VENTILATIONS!$D:$D,0))</f>
        <v>A071M01</v>
      </c>
      <c r="K382" s="4">
        <f>SUMIF('Bd_CONSO MP'!$F:$F,Tab_Mélanges[[#This Row],[PIECENO]],'Bd_CONSO MP'!$I:$I)</f>
        <v>649.62999999999988</v>
      </c>
    </row>
    <row r="383" spans="1:11" hidden="1" x14ac:dyDescent="0.2">
      <c r="A383">
        <v>102</v>
      </c>
      <c r="B383">
        <v>5</v>
      </c>
      <c r="C383">
        <v>41911</v>
      </c>
      <c r="D383">
        <v>693262</v>
      </c>
      <c r="E383">
        <v>46547</v>
      </c>
      <c r="F383" t="s">
        <v>908</v>
      </c>
      <c r="G383" s="3">
        <v>43171</v>
      </c>
      <c r="H383" s="3">
        <v>43171</v>
      </c>
      <c r="I383" s="4">
        <v>636.9</v>
      </c>
      <c r="J383" t="str">
        <f>INDEX(Bd_VENTILATIONS!$G:$G,MATCH(Bd_MÉLANGES!$E:$E,Bd_VENTILATIONS!$D:$D,0))</f>
        <v>A071M09</v>
      </c>
      <c r="K383" s="4">
        <f>SUMIF('Bd_CONSO MP'!$F:$F,Tab_Mélanges[[#This Row],[PIECENO]],'Bd_CONSO MP'!$I:$I)</f>
        <v>631.79</v>
      </c>
    </row>
    <row r="384" spans="1:11" hidden="1" x14ac:dyDescent="0.2">
      <c r="A384">
        <v>102</v>
      </c>
      <c r="B384">
        <v>5</v>
      </c>
      <c r="C384">
        <v>41401</v>
      </c>
      <c r="D384">
        <v>686851</v>
      </c>
      <c r="E384">
        <v>46205</v>
      </c>
      <c r="F384" t="s">
        <v>469</v>
      </c>
      <c r="G384" s="3">
        <v>43172</v>
      </c>
      <c r="H384" s="3">
        <v>43172</v>
      </c>
      <c r="I384" s="4">
        <v>0</v>
      </c>
      <c r="J384" t="e">
        <f>INDEX(Bd_VENTILATIONS!$G:$G,MATCH(Bd_MÉLANGES!$E:$E,Bd_VENTILATIONS!$D:$D,0))</f>
        <v>#N/A</v>
      </c>
      <c r="K384" s="4">
        <f>SUMIF('Bd_CONSO MP'!$F:$F,Tab_Mélanges[[#This Row],[PIECENO]],'Bd_CONSO MP'!$I:$I)</f>
        <v>4.8600000000000003</v>
      </c>
    </row>
    <row r="385" spans="1:11" hidden="1" x14ac:dyDescent="0.2">
      <c r="A385">
        <v>102</v>
      </c>
      <c r="B385">
        <v>5</v>
      </c>
      <c r="C385">
        <v>41697</v>
      </c>
      <c r="D385">
        <v>690748</v>
      </c>
      <c r="E385">
        <v>46572</v>
      </c>
      <c r="F385" t="s">
        <v>396</v>
      </c>
      <c r="G385" s="3">
        <v>43172</v>
      </c>
      <c r="H385" s="3">
        <v>43172</v>
      </c>
      <c r="I385" s="4">
        <v>118.7</v>
      </c>
      <c r="J385" t="str">
        <f>INDEX(Bd_VENTILATIONS!$G:$G,MATCH(Bd_MÉLANGES!$E:$E,Bd_VENTILATIONS!$D:$D,0))</f>
        <v>A072M05</v>
      </c>
      <c r="K385" s="4">
        <f>SUMIF('Bd_CONSO MP'!$F:$F,Tab_Mélanges[[#This Row],[PIECENO]],'Bd_CONSO MP'!$I:$I)</f>
        <v>118</v>
      </c>
    </row>
    <row r="386" spans="1:11" hidden="1" x14ac:dyDescent="0.2">
      <c r="A386">
        <v>102</v>
      </c>
      <c r="B386">
        <v>5</v>
      </c>
      <c r="C386">
        <v>41701</v>
      </c>
      <c r="D386">
        <v>690918</v>
      </c>
      <c r="E386">
        <v>46559</v>
      </c>
      <c r="F386" t="s">
        <v>40</v>
      </c>
      <c r="G386" s="3">
        <v>43171</v>
      </c>
      <c r="H386" s="3">
        <v>43172</v>
      </c>
      <c r="I386" s="4">
        <v>651.29999999999995</v>
      </c>
      <c r="J386" t="str">
        <f>INDEX(Bd_VENTILATIONS!$G:$G,MATCH(Bd_MÉLANGES!$E:$E,Bd_VENTILATIONS!$D:$D,0))</f>
        <v>A072MR01</v>
      </c>
      <c r="K386" s="4">
        <f>SUMIF('Bd_CONSO MP'!$F:$F,Tab_Mélanges[[#This Row],[PIECENO]],'Bd_CONSO MP'!$I:$I)</f>
        <v>650</v>
      </c>
    </row>
    <row r="387" spans="1:11" hidden="1" x14ac:dyDescent="0.2">
      <c r="A387">
        <v>102</v>
      </c>
      <c r="B387">
        <v>5</v>
      </c>
      <c r="C387">
        <v>41703</v>
      </c>
      <c r="D387">
        <v>690942</v>
      </c>
      <c r="E387">
        <v>46574</v>
      </c>
      <c r="F387" t="s">
        <v>552</v>
      </c>
      <c r="G387" s="3">
        <v>43172</v>
      </c>
      <c r="H387" s="3">
        <v>43172</v>
      </c>
      <c r="I387" s="4">
        <v>401.1</v>
      </c>
      <c r="J387" t="str">
        <f>INDEX(Bd_VENTILATIONS!$G:$G,MATCH(Bd_MÉLANGES!$E:$E,Bd_VENTILATIONS!$D:$D,0))</f>
        <v>A072M06</v>
      </c>
      <c r="K387" s="4">
        <f>SUMIF('Bd_CONSO MP'!$F:$F,Tab_Mélanges[[#This Row],[PIECENO]],'Bd_CONSO MP'!$I:$I)</f>
        <v>399.99999999999994</v>
      </c>
    </row>
    <row r="388" spans="1:11" hidden="1" x14ac:dyDescent="0.2">
      <c r="A388">
        <v>102</v>
      </c>
      <c r="B388">
        <v>5</v>
      </c>
      <c r="C388">
        <v>41705</v>
      </c>
      <c r="D388">
        <v>690972</v>
      </c>
      <c r="E388">
        <v>46569</v>
      </c>
      <c r="F388" t="s">
        <v>185</v>
      </c>
      <c r="G388" s="3">
        <v>43172</v>
      </c>
      <c r="H388" s="3">
        <v>43172</v>
      </c>
      <c r="I388" s="4">
        <v>97.9</v>
      </c>
      <c r="J388" t="str">
        <f>INDEX(Bd_VENTILATIONS!$G:$G,MATCH(Bd_MÉLANGES!$E:$E,Bd_VENTILATIONS!$D:$D,0))</f>
        <v>A072M04</v>
      </c>
      <c r="K388" s="4">
        <f>SUMIF('Bd_CONSO MP'!$F:$F,Tab_Mélanges[[#This Row],[PIECENO]],'Bd_CONSO MP'!$I:$I)</f>
        <v>98</v>
      </c>
    </row>
    <row r="389" spans="1:11" hidden="1" x14ac:dyDescent="0.2">
      <c r="A389">
        <v>102</v>
      </c>
      <c r="B389">
        <v>5</v>
      </c>
      <c r="C389">
        <v>41711</v>
      </c>
      <c r="D389">
        <v>691031</v>
      </c>
      <c r="E389">
        <v>46565</v>
      </c>
      <c r="F389" t="s">
        <v>504</v>
      </c>
      <c r="G389" s="3">
        <v>43172</v>
      </c>
      <c r="H389" s="3">
        <v>43172</v>
      </c>
      <c r="I389" s="4">
        <v>323.89999999999998</v>
      </c>
      <c r="J389" t="str">
        <f>INDEX(Bd_VENTILATIONS!$G:$G,MATCH(Bd_MÉLANGES!$E:$E,Bd_VENTILATIONS!$D:$D,0))</f>
        <v>A072M02</v>
      </c>
      <c r="K389" s="4">
        <f>SUMIF('Bd_CONSO MP'!$F:$F,Tab_Mélanges[[#This Row],[PIECENO]],'Bd_CONSO MP'!$I:$I)</f>
        <v>323.99999999999994</v>
      </c>
    </row>
    <row r="390" spans="1:11" hidden="1" x14ac:dyDescent="0.2">
      <c r="A390">
        <v>102</v>
      </c>
      <c r="B390">
        <v>5</v>
      </c>
      <c r="C390">
        <v>41755</v>
      </c>
      <c r="D390">
        <v>691421</v>
      </c>
      <c r="E390">
        <v>46566</v>
      </c>
      <c r="F390" t="s">
        <v>48</v>
      </c>
      <c r="G390" s="3">
        <v>43172</v>
      </c>
      <c r="H390" s="3">
        <v>43172</v>
      </c>
      <c r="I390" s="4">
        <v>693.8</v>
      </c>
      <c r="J390" t="str">
        <f>INDEX(Bd_VENTILATIONS!$G:$G,MATCH(Bd_MÉLANGES!$E:$E,Bd_VENTILATIONS!$D:$D,0))</f>
        <v>A072M03</v>
      </c>
      <c r="K390" s="4">
        <f>SUMIF('Bd_CONSO MP'!$F:$F,Tab_Mélanges[[#This Row],[PIECENO]],'Bd_CONSO MP'!$I:$I)</f>
        <v>691.19</v>
      </c>
    </row>
    <row r="391" spans="1:11" hidden="1" x14ac:dyDescent="0.2">
      <c r="A391">
        <v>102</v>
      </c>
      <c r="B391">
        <v>5</v>
      </c>
      <c r="C391">
        <v>41687</v>
      </c>
      <c r="D391">
        <v>690619</v>
      </c>
      <c r="E391">
        <v>46586</v>
      </c>
      <c r="F391" t="s">
        <v>179</v>
      </c>
      <c r="G391" s="3">
        <v>43173</v>
      </c>
      <c r="H391" s="3">
        <v>43173</v>
      </c>
      <c r="I391" s="4">
        <v>63.9</v>
      </c>
      <c r="J391" t="str">
        <f>INDEX(Bd_VENTILATIONS!$G:$G,MATCH(Bd_MÉLANGES!$E:$E,Bd_VENTILATIONS!$D:$D,0))</f>
        <v>A073M04</v>
      </c>
      <c r="K391" s="4">
        <f>SUMIF('Bd_CONSO MP'!$F:$F,Tab_Mélanges[[#This Row],[PIECENO]],'Bd_CONSO MP'!$I:$I)</f>
        <v>64.010000000000005</v>
      </c>
    </row>
    <row r="392" spans="1:11" hidden="1" x14ac:dyDescent="0.2">
      <c r="A392">
        <v>102</v>
      </c>
      <c r="B392">
        <v>5</v>
      </c>
      <c r="C392">
        <v>41691</v>
      </c>
      <c r="D392">
        <v>690682</v>
      </c>
      <c r="E392">
        <v>46600</v>
      </c>
      <c r="F392" t="s">
        <v>393</v>
      </c>
      <c r="G392" s="3">
        <v>43173</v>
      </c>
      <c r="H392" s="3">
        <v>43173</v>
      </c>
      <c r="I392" s="4">
        <v>213.1</v>
      </c>
      <c r="J392" t="str">
        <f>INDEX(Bd_VENTILATIONS!$G:$G,MATCH(Bd_MÉLANGES!$E:$E,Bd_VENTILATIONS!$D:$D,0))</f>
        <v>A073M03</v>
      </c>
      <c r="K392" s="4">
        <f>SUMIF('Bd_CONSO MP'!$F:$F,Tab_Mélanges[[#This Row],[PIECENO]],'Bd_CONSO MP'!$I:$I)</f>
        <v>214.02</v>
      </c>
    </row>
    <row r="393" spans="1:11" hidden="1" x14ac:dyDescent="0.2">
      <c r="A393">
        <v>102</v>
      </c>
      <c r="B393">
        <v>5</v>
      </c>
      <c r="C393">
        <v>41699</v>
      </c>
      <c r="D393">
        <v>690896</v>
      </c>
      <c r="E393">
        <v>46603</v>
      </c>
      <c r="F393" t="s">
        <v>514</v>
      </c>
      <c r="G393" s="3">
        <v>43173</v>
      </c>
      <c r="H393" s="3">
        <v>43173</v>
      </c>
      <c r="I393" s="4">
        <v>648.20000000000005</v>
      </c>
      <c r="J393" t="str">
        <f>INDEX(Bd_VENTILATIONS!$G:$G,MATCH(Bd_MÉLANGES!$E:$E,Bd_VENTILATIONS!$D:$D,0))</f>
        <v>A073M02</v>
      </c>
      <c r="K393" s="4">
        <f>SUMIF('Bd_CONSO MP'!$F:$F,Tab_Mélanges[[#This Row],[PIECENO]],'Bd_CONSO MP'!$I:$I)</f>
        <v>645.76</v>
      </c>
    </row>
    <row r="394" spans="1:11" hidden="1" x14ac:dyDescent="0.2">
      <c r="A394">
        <v>102</v>
      </c>
      <c r="B394">
        <v>5</v>
      </c>
      <c r="C394">
        <v>41757</v>
      </c>
      <c r="D394">
        <v>691451</v>
      </c>
      <c r="E394">
        <v>46578</v>
      </c>
      <c r="F394" t="s">
        <v>59</v>
      </c>
      <c r="G394" s="3">
        <v>43172</v>
      </c>
      <c r="H394" s="3">
        <v>43173</v>
      </c>
      <c r="I394" s="4">
        <v>690.8</v>
      </c>
      <c r="J394" t="str">
        <f>INDEX(Bd_VENTILATIONS!$G:$G,MATCH(Bd_MÉLANGES!$E:$E,Bd_VENTILATIONS!$D:$D,0))</f>
        <v>A073M01</v>
      </c>
      <c r="K394" s="4">
        <f>SUMIF('Bd_CONSO MP'!$F:$F,Tab_Mélanges[[#This Row],[PIECENO]],'Bd_CONSO MP'!$I:$I)</f>
        <v>691.2</v>
      </c>
    </row>
    <row r="395" spans="1:11" hidden="1" x14ac:dyDescent="0.2">
      <c r="A395">
        <v>102</v>
      </c>
      <c r="B395">
        <v>5</v>
      </c>
      <c r="C395">
        <v>41817</v>
      </c>
      <c r="D395">
        <v>692451</v>
      </c>
      <c r="E395">
        <v>46607</v>
      </c>
      <c r="F395" t="s">
        <v>307</v>
      </c>
      <c r="G395" s="3">
        <v>43174</v>
      </c>
      <c r="H395" s="3">
        <v>43174</v>
      </c>
      <c r="I395" s="4">
        <v>299.7</v>
      </c>
      <c r="J395" t="str">
        <f>INDEX(Bd_VENTILATIONS!$G:$G,MATCH(Bd_MÉLANGES!$E:$E,Bd_VENTILATIONS!$D:$D,0))</f>
        <v>A074M02</v>
      </c>
      <c r="K395" s="4">
        <f>SUMIF('Bd_CONSO MP'!$F:$F,Tab_Mélanges[[#This Row],[PIECENO]],'Bd_CONSO MP'!$I:$I)</f>
        <v>299.09000000000003</v>
      </c>
    </row>
    <row r="396" spans="1:11" hidden="1" x14ac:dyDescent="0.2">
      <c r="A396">
        <v>102</v>
      </c>
      <c r="B396">
        <v>5</v>
      </c>
      <c r="C396">
        <v>41819</v>
      </c>
      <c r="D396">
        <v>692467</v>
      </c>
      <c r="E396">
        <v>46606</v>
      </c>
      <c r="F396" t="s">
        <v>709</v>
      </c>
      <c r="G396" s="3">
        <v>43174</v>
      </c>
      <c r="H396" s="3">
        <v>43174</v>
      </c>
      <c r="I396" s="4">
        <v>420.3</v>
      </c>
      <c r="J396" t="str">
        <f>INDEX(Bd_VENTILATIONS!$G:$G,MATCH(Bd_MÉLANGES!$E:$E,Bd_VENTILATIONS!$D:$D,0))</f>
        <v>A074M01</v>
      </c>
      <c r="K396" s="4">
        <f>SUMIF('Bd_CONSO MP'!$F:$F,Tab_Mélanges[[#This Row],[PIECENO]],'Bd_CONSO MP'!$I:$I)</f>
        <v>423</v>
      </c>
    </row>
    <row r="397" spans="1:11" hidden="1" x14ac:dyDescent="0.2">
      <c r="A397">
        <v>102</v>
      </c>
      <c r="B397">
        <v>5</v>
      </c>
      <c r="C397">
        <v>41821</v>
      </c>
      <c r="D397">
        <v>692471</v>
      </c>
      <c r="E397">
        <v>46617</v>
      </c>
      <c r="F397" t="s">
        <v>1084</v>
      </c>
      <c r="G397" s="3">
        <v>43174</v>
      </c>
      <c r="H397" s="3">
        <v>43174</v>
      </c>
      <c r="I397" s="4">
        <v>260.5</v>
      </c>
      <c r="J397" t="str">
        <f>INDEX(Bd_VENTILATIONS!$G:$G,MATCH(Bd_MÉLANGES!$E:$E,Bd_VENTILATIONS!$D:$D,0))</f>
        <v>A074M07</v>
      </c>
      <c r="K397" s="4">
        <f>SUMIF('Bd_CONSO MP'!$F:$F,Tab_Mélanges[[#This Row],[PIECENO]],'Bd_CONSO MP'!$I:$I)</f>
        <v>259.02000000000004</v>
      </c>
    </row>
    <row r="398" spans="1:11" hidden="1" x14ac:dyDescent="0.2">
      <c r="A398">
        <v>102</v>
      </c>
      <c r="B398">
        <v>5</v>
      </c>
      <c r="C398">
        <v>41823</v>
      </c>
      <c r="D398">
        <v>692487</v>
      </c>
      <c r="E398">
        <v>46616</v>
      </c>
      <c r="F398" t="s">
        <v>757</v>
      </c>
      <c r="G398" s="3">
        <v>43174</v>
      </c>
      <c r="H398" s="3">
        <v>43174</v>
      </c>
      <c r="I398" s="4">
        <v>260.89999999999998</v>
      </c>
      <c r="J398" t="str">
        <f>INDEX(Bd_VENTILATIONS!$G:$G,MATCH(Bd_MÉLANGES!$E:$E,Bd_VENTILATIONS!$D:$D,0))</f>
        <v>A074M05</v>
      </c>
      <c r="K398" s="4">
        <f>SUMIF('Bd_CONSO MP'!$F:$F,Tab_Mélanges[[#This Row],[PIECENO]],'Bd_CONSO MP'!$I:$I)</f>
        <v>260</v>
      </c>
    </row>
    <row r="399" spans="1:11" hidden="1" x14ac:dyDescent="0.2">
      <c r="A399">
        <v>102</v>
      </c>
      <c r="B399">
        <v>5</v>
      </c>
      <c r="C399">
        <v>41825</v>
      </c>
      <c r="D399">
        <v>692502</v>
      </c>
      <c r="E399">
        <v>46614</v>
      </c>
      <c r="F399" t="s">
        <v>982</v>
      </c>
      <c r="G399" s="3">
        <v>43174</v>
      </c>
      <c r="H399" s="3">
        <v>43174</v>
      </c>
      <c r="I399" s="4">
        <v>416.1</v>
      </c>
      <c r="J399" t="str">
        <f>INDEX(Bd_VENTILATIONS!$G:$G,MATCH(Bd_MÉLANGES!$E:$E,Bd_VENTILATIONS!$D:$D,0))</f>
        <v>A074M06</v>
      </c>
      <c r="K399" s="4">
        <f>SUMIF('Bd_CONSO MP'!$F:$F,Tab_Mélanges[[#This Row],[PIECENO]],'Bd_CONSO MP'!$I:$I)</f>
        <v>414.99</v>
      </c>
    </row>
    <row r="400" spans="1:11" hidden="1" x14ac:dyDescent="0.2">
      <c r="A400">
        <v>102</v>
      </c>
      <c r="B400">
        <v>5</v>
      </c>
      <c r="C400">
        <v>41829</v>
      </c>
      <c r="D400">
        <v>692530</v>
      </c>
      <c r="E400">
        <v>46608</v>
      </c>
      <c r="F400" t="s">
        <v>217</v>
      </c>
      <c r="G400" s="3">
        <v>43174</v>
      </c>
      <c r="H400" s="3">
        <v>43174</v>
      </c>
      <c r="I400" s="4">
        <v>195.9</v>
      </c>
      <c r="J400" t="str">
        <f>INDEX(Bd_VENTILATIONS!$G:$G,MATCH(Bd_MÉLANGES!$E:$E,Bd_VENTILATIONS!$D:$D,0))</f>
        <v>A074M03</v>
      </c>
      <c r="K400" s="4">
        <f>SUMIF('Bd_CONSO MP'!$F:$F,Tab_Mélanges[[#This Row],[PIECENO]],'Bd_CONSO MP'!$I:$I)</f>
        <v>195</v>
      </c>
    </row>
    <row r="401" spans="1:11" hidden="1" x14ac:dyDescent="0.2">
      <c r="A401">
        <v>102</v>
      </c>
      <c r="B401">
        <v>5</v>
      </c>
      <c r="C401">
        <v>41831</v>
      </c>
      <c r="D401">
        <v>692539</v>
      </c>
      <c r="E401">
        <v>46609</v>
      </c>
      <c r="F401" t="s">
        <v>973</v>
      </c>
      <c r="G401" s="3">
        <v>43174</v>
      </c>
      <c r="H401" s="3">
        <v>43174</v>
      </c>
      <c r="I401" s="4">
        <v>508.3</v>
      </c>
      <c r="J401" t="str">
        <f>INDEX(Bd_VENTILATIONS!$G:$G,MATCH(Bd_MÉLANGES!$E:$E,Bd_VENTILATIONS!$D:$D,0))</f>
        <v>A074M04</v>
      </c>
      <c r="K401" s="4">
        <f>SUMIF('Bd_CONSO MP'!$F:$F,Tab_Mélanges[[#This Row],[PIECENO]],'Bd_CONSO MP'!$I:$I)</f>
        <v>507.01</v>
      </c>
    </row>
    <row r="402" spans="1:11" hidden="1" x14ac:dyDescent="0.2">
      <c r="A402">
        <v>102</v>
      </c>
      <c r="B402">
        <v>5</v>
      </c>
      <c r="C402">
        <v>41924</v>
      </c>
      <c r="D402">
        <v>693497</v>
      </c>
      <c r="E402">
        <v>46620</v>
      </c>
      <c r="F402" t="s">
        <v>813</v>
      </c>
      <c r="G402" s="3">
        <v>43172</v>
      </c>
      <c r="H402" s="3">
        <v>43174</v>
      </c>
      <c r="I402" s="4">
        <v>149.5</v>
      </c>
      <c r="J402" t="str">
        <f>INDEX(Bd_VENTILATIONS!$G:$G,MATCH(Bd_MÉLANGES!$E:$E,Bd_VENTILATIONS!$D:$D,0))</f>
        <v>A074M08</v>
      </c>
      <c r="K402" s="4">
        <f>SUMIF('Bd_CONSO MP'!$F:$F,Tab_Mélanges[[#This Row],[PIECENO]],'Bd_CONSO MP'!$I:$I)</f>
        <v>150.02999999999997</v>
      </c>
    </row>
    <row r="403" spans="1:11" hidden="1" x14ac:dyDescent="0.2">
      <c r="A403">
        <v>102</v>
      </c>
      <c r="B403">
        <v>5</v>
      </c>
      <c r="C403">
        <v>41811</v>
      </c>
      <c r="D403">
        <v>692386</v>
      </c>
      <c r="E403">
        <v>46632</v>
      </c>
      <c r="F403" t="s">
        <v>804</v>
      </c>
      <c r="G403" s="3">
        <v>43174</v>
      </c>
      <c r="H403" s="3">
        <v>43175</v>
      </c>
      <c r="I403" s="4">
        <v>294.7</v>
      </c>
      <c r="J403" t="str">
        <f>INDEX(Bd_VENTILATIONS!$G:$G,MATCH(Bd_MÉLANGES!$E:$E,Bd_VENTILATIONS!$D:$D,0))</f>
        <v>A075MR03</v>
      </c>
      <c r="K403" s="4">
        <f>SUMIF('Bd_CONSO MP'!$F:$F,Tab_Mélanges[[#This Row],[PIECENO]],'Bd_CONSO MP'!$I:$I)</f>
        <v>294</v>
      </c>
    </row>
    <row r="404" spans="1:11" hidden="1" x14ac:dyDescent="0.2">
      <c r="A404">
        <v>102</v>
      </c>
      <c r="B404">
        <v>5</v>
      </c>
      <c r="C404">
        <v>41813</v>
      </c>
      <c r="D404">
        <v>692411</v>
      </c>
      <c r="E404">
        <v>46625</v>
      </c>
      <c r="F404" t="s">
        <v>810</v>
      </c>
      <c r="G404" s="3">
        <v>43174</v>
      </c>
      <c r="H404" s="3">
        <v>43175</v>
      </c>
      <c r="I404" s="4">
        <v>357.3</v>
      </c>
      <c r="J404" t="str">
        <f>INDEX(Bd_VENTILATIONS!$G:$G,MATCH(Bd_MÉLANGES!$E:$E,Bd_VENTILATIONS!$D:$D,0))</f>
        <v>A075MR03</v>
      </c>
      <c r="K404" s="4">
        <f>SUMIF('Bd_CONSO MP'!$F:$F,Tab_Mélanges[[#This Row],[PIECENO]],'Bd_CONSO MP'!$I:$I)</f>
        <v>355.97999999999996</v>
      </c>
    </row>
    <row r="405" spans="1:11" hidden="1" x14ac:dyDescent="0.2">
      <c r="A405">
        <v>102</v>
      </c>
      <c r="B405">
        <v>5</v>
      </c>
      <c r="C405">
        <v>41827</v>
      </c>
      <c r="D405">
        <v>692515</v>
      </c>
      <c r="E405">
        <v>46634</v>
      </c>
      <c r="F405" t="s">
        <v>964</v>
      </c>
      <c r="G405" s="3">
        <v>43175</v>
      </c>
      <c r="H405" s="3">
        <v>43175</v>
      </c>
      <c r="I405" s="4">
        <v>416.9</v>
      </c>
      <c r="J405" t="str">
        <f>INDEX(Bd_VENTILATIONS!$G:$G,MATCH(Bd_MÉLANGES!$E:$E,Bd_VENTILATIONS!$D:$D,0))</f>
        <v>A075M05</v>
      </c>
      <c r="K405" s="4">
        <f>SUMIF('Bd_CONSO MP'!$F:$F,Tab_Mélanges[[#This Row],[PIECENO]],'Bd_CONSO MP'!$I:$I)</f>
        <v>415.01</v>
      </c>
    </row>
    <row r="406" spans="1:11" hidden="1" x14ac:dyDescent="0.2">
      <c r="A406">
        <v>102</v>
      </c>
      <c r="B406">
        <v>5</v>
      </c>
      <c r="C406">
        <v>41833</v>
      </c>
      <c r="D406">
        <v>692551</v>
      </c>
      <c r="E406">
        <v>46633</v>
      </c>
      <c r="F406" t="s">
        <v>955</v>
      </c>
      <c r="G406" s="3">
        <v>43175</v>
      </c>
      <c r="H406" s="3">
        <v>43175</v>
      </c>
      <c r="I406" s="4">
        <v>520.70000000000005</v>
      </c>
      <c r="J406" t="str">
        <f>INDEX(Bd_VENTILATIONS!$G:$G,MATCH(Bd_MÉLANGES!$E:$E,Bd_VENTILATIONS!$D:$D,0))</f>
        <v>A075M04</v>
      </c>
      <c r="K406" s="4">
        <f>SUMIF('Bd_CONSO MP'!$F:$F,Tab_Mélanges[[#This Row],[PIECENO]],'Bd_CONSO MP'!$I:$I)</f>
        <v>518.98</v>
      </c>
    </row>
    <row r="407" spans="1:11" hidden="1" x14ac:dyDescent="0.2">
      <c r="A407">
        <v>102</v>
      </c>
      <c r="B407">
        <v>5</v>
      </c>
      <c r="C407">
        <v>41922</v>
      </c>
      <c r="D407">
        <v>693477</v>
      </c>
      <c r="E407">
        <v>46622</v>
      </c>
      <c r="F407" t="s">
        <v>792</v>
      </c>
      <c r="G407" s="3">
        <v>43174</v>
      </c>
      <c r="H407" s="3">
        <v>43175</v>
      </c>
      <c r="I407" s="4">
        <v>119.7</v>
      </c>
      <c r="J407" t="str">
        <f>INDEX(Bd_VENTILATIONS!$G:$G,MATCH(Bd_MÉLANGES!$E:$E,Bd_VENTILATIONS!$D:$D,0))</f>
        <v>A075M01</v>
      </c>
      <c r="K407" s="4">
        <f>SUMIF('Bd_CONSO MP'!$F:$F,Tab_Mélanges[[#This Row],[PIECENO]],'Bd_CONSO MP'!$I:$I)</f>
        <v>120.02</v>
      </c>
    </row>
    <row r="408" spans="1:11" hidden="1" x14ac:dyDescent="0.2">
      <c r="A408">
        <v>102</v>
      </c>
      <c r="B408">
        <v>5</v>
      </c>
      <c r="C408">
        <v>41835</v>
      </c>
      <c r="D408">
        <v>692565</v>
      </c>
      <c r="E408">
        <v>46638</v>
      </c>
      <c r="F408" t="s">
        <v>967</v>
      </c>
      <c r="G408" s="3">
        <v>43175</v>
      </c>
      <c r="H408" s="3">
        <v>43178</v>
      </c>
      <c r="I408" s="4">
        <v>518.70000000000005</v>
      </c>
      <c r="J408" t="str">
        <f>INDEX(Bd_VENTILATIONS!$G:$G,MATCH(Bd_MÉLANGES!$E:$E,Bd_VENTILATIONS!$D:$D,0))</f>
        <v>A078M01</v>
      </c>
      <c r="K408" s="4">
        <f>SUMIF('Bd_CONSO MP'!$F:$F,Tab_Mélanges[[#This Row],[PIECENO]],'Bd_CONSO MP'!$I:$I)</f>
        <v>518.99</v>
      </c>
    </row>
    <row r="409" spans="1:11" hidden="1" x14ac:dyDescent="0.2">
      <c r="A409">
        <v>102</v>
      </c>
      <c r="B409">
        <v>5</v>
      </c>
      <c r="C409">
        <v>41837</v>
      </c>
      <c r="D409">
        <v>692579</v>
      </c>
      <c r="E409">
        <v>46639</v>
      </c>
      <c r="F409" t="s">
        <v>967</v>
      </c>
      <c r="G409" s="3">
        <v>43175</v>
      </c>
      <c r="H409" s="3">
        <v>43178</v>
      </c>
      <c r="I409" s="4">
        <v>524.1</v>
      </c>
      <c r="J409" t="str">
        <f>INDEX(Bd_VENTILATIONS!$G:$G,MATCH(Bd_MÉLANGES!$E:$E,Bd_VENTILATIONS!$D:$D,0))</f>
        <v>A078M02</v>
      </c>
      <c r="K409" s="4">
        <f>SUMIF('Bd_CONSO MP'!$F:$F,Tab_Mélanges[[#This Row],[PIECENO]],'Bd_CONSO MP'!$I:$I)</f>
        <v>518.99</v>
      </c>
    </row>
    <row r="410" spans="1:11" hidden="1" x14ac:dyDescent="0.2">
      <c r="A410">
        <v>102</v>
      </c>
      <c r="B410">
        <v>5</v>
      </c>
      <c r="C410">
        <v>41839</v>
      </c>
      <c r="D410">
        <v>692593</v>
      </c>
      <c r="E410">
        <v>46640</v>
      </c>
      <c r="F410" t="s">
        <v>970</v>
      </c>
      <c r="G410" s="3">
        <v>43178</v>
      </c>
      <c r="H410" s="3">
        <v>43178</v>
      </c>
      <c r="I410" s="4">
        <v>519.5</v>
      </c>
      <c r="J410" t="str">
        <f>INDEX(Bd_VENTILATIONS!$G:$G,MATCH(Bd_MÉLANGES!$E:$E,Bd_VENTILATIONS!$D:$D,0))</f>
        <v>A078M03</v>
      </c>
      <c r="K410" s="4">
        <f>SUMIF('Bd_CONSO MP'!$F:$F,Tab_Mélanges[[#This Row],[PIECENO]],'Bd_CONSO MP'!$I:$I)</f>
        <v>518.99</v>
      </c>
    </row>
    <row r="411" spans="1:11" hidden="1" x14ac:dyDescent="0.2">
      <c r="A411">
        <v>102</v>
      </c>
      <c r="B411">
        <v>5</v>
      </c>
      <c r="C411">
        <v>41841</v>
      </c>
      <c r="D411">
        <v>692608</v>
      </c>
      <c r="E411">
        <v>46641</v>
      </c>
      <c r="F411" t="s">
        <v>260</v>
      </c>
      <c r="G411" s="3">
        <v>43178</v>
      </c>
      <c r="H411" s="3">
        <v>43178</v>
      </c>
      <c r="I411" s="4">
        <v>324.10000000000002</v>
      </c>
      <c r="J411" t="str">
        <f>INDEX(Bd_VENTILATIONS!$G:$G,MATCH(Bd_MÉLANGES!$E:$E,Bd_VENTILATIONS!$D:$D,0))</f>
        <v>A078M04</v>
      </c>
      <c r="K411" s="4">
        <f>SUMIF('Bd_CONSO MP'!$F:$F,Tab_Mélanges[[#This Row],[PIECENO]],'Bd_CONSO MP'!$I:$I)</f>
        <v>324.81</v>
      </c>
    </row>
    <row r="412" spans="1:11" hidden="1" x14ac:dyDescent="0.2">
      <c r="A412">
        <v>102</v>
      </c>
      <c r="B412">
        <v>5</v>
      </c>
      <c r="C412">
        <v>41843</v>
      </c>
      <c r="D412">
        <v>692637</v>
      </c>
      <c r="E412">
        <v>46642</v>
      </c>
      <c r="F412" t="s">
        <v>927</v>
      </c>
      <c r="G412" s="3">
        <v>43178</v>
      </c>
      <c r="H412" s="3">
        <v>43178</v>
      </c>
      <c r="I412" s="4">
        <v>384.9</v>
      </c>
      <c r="J412" t="str">
        <f>INDEX(Bd_VENTILATIONS!$G:$G,MATCH(Bd_MÉLANGES!$E:$E,Bd_VENTILATIONS!$D:$D,0))</f>
        <v>A078M05</v>
      </c>
      <c r="K412" s="4">
        <f>SUMIF('Bd_CONSO MP'!$F:$F,Tab_Mélanges[[#This Row],[PIECENO]],'Bd_CONSO MP'!$I:$I)</f>
        <v>405</v>
      </c>
    </row>
    <row r="413" spans="1:11" hidden="1" x14ac:dyDescent="0.2">
      <c r="A413">
        <v>102</v>
      </c>
      <c r="B413">
        <v>5</v>
      </c>
      <c r="C413">
        <v>41845</v>
      </c>
      <c r="D413">
        <v>692646</v>
      </c>
      <c r="E413">
        <v>46643</v>
      </c>
      <c r="F413" t="s">
        <v>927</v>
      </c>
      <c r="G413" s="3">
        <v>43178</v>
      </c>
      <c r="H413" s="3">
        <v>43178</v>
      </c>
      <c r="I413" s="4">
        <v>409.1</v>
      </c>
      <c r="J413" t="str">
        <f>INDEX(Bd_VENTILATIONS!$G:$G,MATCH(Bd_MÉLANGES!$E:$E,Bd_VENTILATIONS!$D:$D,0))</f>
        <v>A078M06</v>
      </c>
      <c r="K413" s="4">
        <f>SUMIF('Bd_CONSO MP'!$F:$F,Tab_Mélanges[[#This Row],[PIECENO]],'Bd_CONSO MP'!$I:$I)</f>
        <v>405</v>
      </c>
    </row>
    <row r="414" spans="1:11" hidden="1" x14ac:dyDescent="0.2">
      <c r="A414">
        <v>102</v>
      </c>
      <c r="B414">
        <v>5</v>
      </c>
      <c r="C414">
        <v>41847</v>
      </c>
      <c r="D414">
        <v>692655</v>
      </c>
      <c r="E414">
        <v>46649</v>
      </c>
      <c r="F414" t="s">
        <v>1155</v>
      </c>
      <c r="G414" s="3">
        <v>43178</v>
      </c>
      <c r="H414" s="3">
        <v>43178</v>
      </c>
      <c r="I414" s="4">
        <v>683.9</v>
      </c>
      <c r="J414" t="str">
        <f>INDEX(Bd_VENTILATIONS!$G:$G,MATCH(Bd_MÉLANGES!$E:$E,Bd_VENTILATIONS!$D:$D,0))</f>
        <v>A078M08</v>
      </c>
      <c r="K414" s="4">
        <f>SUMIF('Bd_CONSO MP'!$F:$F,Tab_Mélanges[[#This Row],[PIECENO]],'Bd_CONSO MP'!$I:$I)</f>
        <v>681.02</v>
      </c>
    </row>
    <row r="415" spans="1:11" hidden="1" x14ac:dyDescent="0.2">
      <c r="A415">
        <v>102</v>
      </c>
      <c r="B415">
        <v>5</v>
      </c>
      <c r="C415">
        <v>41867</v>
      </c>
      <c r="D415">
        <v>692824</v>
      </c>
      <c r="E415">
        <v>46652</v>
      </c>
      <c r="F415" t="s">
        <v>1171</v>
      </c>
      <c r="G415" s="3">
        <v>43178</v>
      </c>
      <c r="H415" s="3">
        <v>43178</v>
      </c>
      <c r="I415" s="4">
        <v>678.4</v>
      </c>
      <c r="J415" t="str">
        <f>INDEX(Bd_VENTILATIONS!$G:$G,MATCH(Bd_MÉLANGES!$E:$E,Bd_VENTILATIONS!$D:$D,0))</f>
        <v>A078M10</v>
      </c>
      <c r="K415" s="4">
        <f>SUMIF('Bd_CONSO MP'!$F:$F,Tab_Mélanges[[#This Row],[PIECENO]],'Bd_CONSO MP'!$I:$I)</f>
        <v>681.0200000000001</v>
      </c>
    </row>
    <row r="416" spans="1:11" hidden="1" x14ac:dyDescent="0.2">
      <c r="A416">
        <v>102</v>
      </c>
      <c r="B416">
        <v>5</v>
      </c>
      <c r="C416">
        <v>41875</v>
      </c>
      <c r="D416">
        <v>692918</v>
      </c>
      <c r="E416">
        <v>46646</v>
      </c>
      <c r="F416" t="s">
        <v>893</v>
      </c>
      <c r="G416" s="3">
        <v>43178</v>
      </c>
      <c r="H416" s="3">
        <v>43178</v>
      </c>
      <c r="I416" s="4">
        <v>210.7</v>
      </c>
      <c r="J416" t="str">
        <f>INDEX(Bd_VENTILATIONS!$G:$G,MATCH(Bd_MÉLANGES!$E:$E,Bd_VENTILATIONS!$D:$D,0))</f>
        <v>A078M09</v>
      </c>
      <c r="K416" s="4">
        <f>SUMIF('Bd_CONSO MP'!$F:$F,Tab_Mélanges[[#This Row],[PIECENO]],'Bd_CONSO MP'!$I:$I)</f>
        <v>207.35999999999999</v>
      </c>
    </row>
    <row r="417" spans="1:11" hidden="1" x14ac:dyDescent="0.2">
      <c r="A417">
        <v>102</v>
      </c>
      <c r="B417">
        <v>5</v>
      </c>
      <c r="C417">
        <v>41877</v>
      </c>
      <c r="D417">
        <v>692933</v>
      </c>
      <c r="E417">
        <v>46644</v>
      </c>
      <c r="F417" t="s">
        <v>896</v>
      </c>
      <c r="G417" s="3">
        <v>43178</v>
      </c>
      <c r="H417" s="3">
        <v>43178</v>
      </c>
      <c r="I417" s="4">
        <v>210.3</v>
      </c>
      <c r="J417" t="str">
        <f>INDEX(Bd_VENTILATIONS!$G:$G,MATCH(Bd_MÉLANGES!$E:$E,Bd_VENTILATIONS!$D:$D,0))</f>
        <v>A078M07</v>
      </c>
      <c r="K417" s="4">
        <f>SUMIF('Bd_CONSO MP'!$F:$F,Tab_Mélanges[[#This Row],[PIECENO]],'Bd_CONSO MP'!$I:$I)</f>
        <v>207.35999999999999</v>
      </c>
    </row>
    <row r="418" spans="1:11" hidden="1" x14ac:dyDescent="0.2">
      <c r="A418">
        <v>102</v>
      </c>
      <c r="B418">
        <v>5</v>
      </c>
      <c r="C418">
        <v>41849</v>
      </c>
      <c r="D418">
        <v>692676</v>
      </c>
      <c r="E418">
        <v>46666</v>
      </c>
      <c r="F418" t="s">
        <v>296</v>
      </c>
      <c r="G418" s="3">
        <v>43179</v>
      </c>
      <c r="H418" s="3">
        <v>43179</v>
      </c>
      <c r="I418" s="4">
        <v>490.5</v>
      </c>
      <c r="J418" t="str">
        <f>INDEX(Bd_VENTILATIONS!$G:$G,MATCH(Bd_MÉLANGES!$E:$E,Bd_VENTILATIONS!$D:$D,0))</f>
        <v>A079M02</v>
      </c>
      <c r="K418" s="4">
        <f>SUMIF('Bd_CONSO MP'!$F:$F,Tab_Mélanges[[#This Row],[PIECENO]],'Bd_CONSO MP'!$I:$I)</f>
        <v>486.01</v>
      </c>
    </row>
    <row r="419" spans="1:11" hidden="1" x14ac:dyDescent="0.2">
      <c r="A419">
        <v>102</v>
      </c>
      <c r="B419">
        <v>5</v>
      </c>
      <c r="C419">
        <v>41851</v>
      </c>
      <c r="D419">
        <v>692696</v>
      </c>
      <c r="E419">
        <v>46667</v>
      </c>
      <c r="F419" t="s">
        <v>766</v>
      </c>
      <c r="G419" s="3">
        <v>43179</v>
      </c>
      <c r="H419" s="3">
        <v>43179</v>
      </c>
      <c r="I419" s="4">
        <v>636.29999999999995</v>
      </c>
      <c r="J419" t="str">
        <f>INDEX(Bd_VENTILATIONS!$G:$G,MATCH(Bd_MÉLANGES!$E:$E,Bd_VENTILATIONS!$D:$D,0))</f>
        <v>A079M03</v>
      </c>
      <c r="K419" s="4">
        <f>SUMIF('Bd_CONSO MP'!$F:$F,Tab_Mélanges[[#This Row],[PIECENO]],'Bd_CONSO MP'!$I:$I)</f>
        <v>631.99999999999989</v>
      </c>
    </row>
    <row r="420" spans="1:11" hidden="1" x14ac:dyDescent="0.2">
      <c r="A420">
        <v>102</v>
      </c>
      <c r="B420">
        <v>5</v>
      </c>
      <c r="C420">
        <v>41853</v>
      </c>
      <c r="D420">
        <v>692711</v>
      </c>
      <c r="E420">
        <v>46668</v>
      </c>
      <c r="F420" t="s">
        <v>783</v>
      </c>
      <c r="G420" s="3">
        <v>43179</v>
      </c>
      <c r="H420" s="3">
        <v>43179</v>
      </c>
      <c r="I420" s="4">
        <v>323.5</v>
      </c>
      <c r="J420" t="str">
        <f>INDEX(Bd_VENTILATIONS!$G:$G,MATCH(Bd_MÉLANGES!$E:$E,Bd_VENTILATIONS!$D:$D,0))</f>
        <v>A079M04</v>
      </c>
      <c r="K420" s="4">
        <f>SUMIF('Bd_CONSO MP'!$F:$F,Tab_Mélanges[[#This Row],[PIECENO]],'Bd_CONSO MP'!$I:$I)</f>
        <v>324</v>
      </c>
    </row>
    <row r="421" spans="1:11" hidden="1" x14ac:dyDescent="0.2">
      <c r="A421">
        <v>102</v>
      </c>
      <c r="B421">
        <v>5</v>
      </c>
      <c r="C421">
        <v>41869</v>
      </c>
      <c r="D421">
        <v>692844</v>
      </c>
      <c r="E421">
        <v>46654</v>
      </c>
      <c r="F421" t="s">
        <v>1171</v>
      </c>
      <c r="G421" s="3">
        <v>43178</v>
      </c>
      <c r="H421" s="3">
        <v>43179</v>
      </c>
      <c r="I421" s="4">
        <v>686.4</v>
      </c>
      <c r="J421" t="str">
        <f>INDEX(Bd_VENTILATIONS!$G:$G,MATCH(Bd_MÉLANGES!$E:$E,Bd_VENTILATIONS!$D:$D,0))</f>
        <v>A079M01</v>
      </c>
      <c r="K421" s="4">
        <f>SUMIF('Bd_CONSO MP'!$F:$F,Tab_Mélanges[[#This Row],[PIECENO]],'Bd_CONSO MP'!$I:$I)</f>
        <v>681.0200000000001</v>
      </c>
    </row>
    <row r="422" spans="1:11" hidden="1" x14ac:dyDescent="0.2">
      <c r="A422">
        <v>102</v>
      </c>
      <c r="B422">
        <v>5</v>
      </c>
      <c r="C422">
        <v>42027</v>
      </c>
      <c r="D422">
        <v>694698</v>
      </c>
      <c r="E422">
        <v>46674</v>
      </c>
      <c r="F422" t="s">
        <v>77</v>
      </c>
      <c r="G422" s="3">
        <v>43179</v>
      </c>
      <c r="H422" s="3">
        <v>43179</v>
      </c>
      <c r="I422" s="4">
        <v>230.9</v>
      </c>
      <c r="J422" t="str">
        <f>INDEX(Bd_VENTILATIONS!$G:$G,MATCH(Bd_MÉLANGES!$E:$E,Bd_VENTILATIONS!$D:$D,0))</f>
        <v>A079M05</v>
      </c>
      <c r="K422" s="4">
        <f>SUMIF('Bd_CONSO MP'!$F:$F,Tab_Mélanges[[#This Row],[PIECENO]],'Bd_CONSO MP'!$I:$I)</f>
        <v>230.39000000000001</v>
      </c>
    </row>
    <row r="423" spans="1:11" hidden="1" x14ac:dyDescent="0.2">
      <c r="A423">
        <v>102</v>
      </c>
      <c r="B423">
        <v>5</v>
      </c>
      <c r="C423">
        <v>41871</v>
      </c>
      <c r="D423">
        <v>692864</v>
      </c>
      <c r="E423">
        <v>46676</v>
      </c>
      <c r="F423" t="s">
        <v>496</v>
      </c>
      <c r="G423" s="3">
        <v>43179</v>
      </c>
      <c r="H423" s="3">
        <v>43180</v>
      </c>
      <c r="I423" s="4">
        <v>647.29999999999995</v>
      </c>
      <c r="J423" t="str">
        <f>INDEX(Bd_VENTILATIONS!$G:$G,MATCH(Bd_MÉLANGES!$E:$E,Bd_VENTILATIONS!$D:$D,0))</f>
        <v>A080M01</v>
      </c>
      <c r="K423" s="4">
        <f>SUMIF('Bd_CONSO MP'!$F:$F,Tab_Mélanges[[#This Row],[PIECENO]],'Bd_CONSO MP'!$I:$I)</f>
        <v>648.00000000000011</v>
      </c>
    </row>
    <row r="424" spans="1:11" hidden="1" x14ac:dyDescent="0.2">
      <c r="A424">
        <v>102</v>
      </c>
      <c r="B424">
        <v>5</v>
      </c>
      <c r="C424">
        <v>41926</v>
      </c>
      <c r="D424">
        <v>693527</v>
      </c>
      <c r="E424">
        <v>46689</v>
      </c>
      <c r="F424" t="s">
        <v>501</v>
      </c>
      <c r="G424" s="3">
        <v>43180</v>
      </c>
      <c r="H424" s="3">
        <v>43180</v>
      </c>
      <c r="I424" s="4">
        <v>323.89999999999998</v>
      </c>
      <c r="J424" t="str">
        <f>INDEX(Bd_VENTILATIONS!$G:$G,MATCH(Bd_MÉLANGES!$E:$E,Bd_VENTILATIONS!$D:$D,0))</f>
        <v>A080M03</v>
      </c>
      <c r="K424" s="4">
        <f>SUMIF('Bd_CONSO MP'!$F:$F,Tab_Mélanges[[#This Row],[PIECENO]],'Bd_CONSO MP'!$I:$I)</f>
        <v>324.00000000000006</v>
      </c>
    </row>
    <row r="425" spans="1:11" hidden="1" x14ac:dyDescent="0.2">
      <c r="A425">
        <v>102</v>
      </c>
      <c r="B425">
        <v>5</v>
      </c>
      <c r="C425">
        <v>42031</v>
      </c>
      <c r="D425">
        <v>694750</v>
      </c>
      <c r="E425">
        <v>46681</v>
      </c>
      <c r="F425" t="s">
        <v>71</v>
      </c>
      <c r="G425" s="3">
        <v>43179</v>
      </c>
      <c r="H425" s="3">
        <v>43180</v>
      </c>
      <c r="I425" s="4">
        <v>231.1</v>
      </c>
      <c r="J425" t="str">
        <f>INDEX(Bd_VENTILATIONS!$G:$G,MATCH(Bd_MÉLANGES!$E:$E,Bd_VENTILATIONS!$D:$D,0))</f>
        <v>A080M02</v>
      </c>
      <c r="K425" s="4">
        <f>SUMIF('Bd_CONSO MP'!$F:$F,Tab_Mélanges[[#This Row],[PIECENO]],'Bd_CONSO MP'!$I:$I)</f>
        <v>230.42</v>
      </c>
    </row>
    <row r="426" spans="1:11" hidden="1" x14ac:dyDescent="0.2">
      <c r="A426">
        <v>102</v>
      </c>
      <c r="B426">
        <v>5</v>
      </c>
      <c r="C426">
        <v>41981</v>
      </c>
      <c r="D426">
        <v>694095</v>
      </c>
      <c r="E426">
        <v>46718</v>
      </c>
      <c r="F426" t="s">
        <v>709</v>
      </c>
      <c r="G426" s="3">
        <v>43181</v>
      </c>
      <c r="H426" s="3">
        <v>43181</v>
      </c>
      <c r="I426" s="4">
        <v>424.3</v>
      </c>
      <c r="J426" t="str">
        <f>INDEX(Bd_VENTILATIONS!$G:$G,MATCH(Bd_MÉLANGES!$E:$E,Bd_VENTILATIONS!$D:$D,0))</f>
        <v>A081M08</v>
      </c>
      <c r="K426" s="4">
        <f>SUMIF('Bd_CONSO MP'!$F:$F,Tab_Mélanges[[#This Row],[PIECENO]],'Bd_CONSO MP'!$I:$I)</f>
        <v>423</v>
      </c>
    </row>
    <row r="427" spans="1:11" hidden="1" x14ac:dyDescent="0.2">
      <c r="A427">
        <v>102</v>
      </c>
      <c r="B427">
        <v>5</v>
      </c>
      <c r="C427">
        <v>41982</v>
      </c>
      <c r="D427">
        <v>694098</v>
      </c>
      <c r="E427">
        <v>46717</v>
      </c>
      <c r="F427" t="s">
        <v>709</v>
      </c>
      <c r="G427" s="3">
        <v>43181</v>
      </c>
      <c r="H427" s="3">
        <v>43181</v>
      </c>
      <c r="I427" s="4">
        <v>423.3</v>
      </c>
      <c r="J427" t="str">
        <f>INDEX(Bd_VENTILATIONS!$G:$G,MATCH(Bd_MÉLANGES!$E:$E,Bd_VENTILATIONS!$D:$D,0))</f>
        <v>A081M06</v>
      </c>
      <c r="K427" s="4">
        <f>SUMIF('Bd_CONSO MP'!$F:$F,Tab_Mélanges[[#This Row],[PIECENO]],'Bd_CONSO MP'!$I:$I)</f>
        <v>423</v>
      </c>
    </row>
    <row r="428" spans="1:11" hidden="1" x14ac:dyDescent="0.2">
      <c r="A428">
        <v>102</v>
      </c>
      <c r="B428">
        <v>5</v>
      </c>
      <c r="C428">
        <v>41983</v>
      </c>
      <c r="D428">
        <v>694101</v>
      </c>
      <c r="E428">
        <v>46714</v>
      </c>
      <c r="F428" t="s">
        <v>709</v>
      </c>
      <c r="G428" s="3">
        <v>43181</v>
      </c>
      <c r="H428" s="3">
        <v>43181</v>
      </c>
      <c r="I428" s="4">
        <v>423.7</v>
      </c>
      <c r="J428" t="str">
        <f>INDEX(Bd_VENTILATIONS!$G:$G,MATCH(Bd_MÉLANGES!$E:$E,Bd_VENTILATIONS!$D:$D,0))</f>
        <v>A081M07</v>
      </c>
      <c r="K428" s="4">
        <f>SUMIF('Bd_CONSO MP'!$F:$F,Tab_Mélanges[[#This Row],[PIECENO]],'Bd_CONSO MP'!$I:$I)</f>
        <v>423</v>
      </c>
    </row>
    <row r="429" spans="1:11" hidden="1" x14ac:dyDescent="0.2">
      <c r="A429">
        <v>102</v>
      </c>
      <c r="B429">
        <v>5</v>
      </c>
      <c r="C429">
        <v>41984</v>
      </c>
      <c r="D429">
        <v>694104</v>
      </c>
      <c r="E429">
        <v>46711</v>
      </c>
      <c r="F429" t="s">
        <v>709</v>
      </c>
      <c r="G429" s="3">
        <v>43181</v>
      </c>
      <c r="H429" s="3">
        <v>43181</v>
      </c>
      <c r="I429" s="4">
        <v>425.6</v>
      </c>
      <c r="J429" t="str">
        <f>INDEX(Bd_VENTILATIONS!$G:$G,MATCH(Bd_MÉLANGES!$E:$E,Bd_VENTILATIONS!$D:$D,0))</f>
        <v>A081M05</v>
      </c>
      <c r="K429" s="4">
        <f>SUMIF('Bd_CONSO MP'!$F:$F,Tab_Mélanges[[#This Row],[PIECENO]],'Bd_CONSO MP'!$I:$I)</f>
        <v>423</v>
      </c>
    </row>
    <row r="430" spans="1:11" hidden="1" x14ac:dyDescent="0.2">
      <c r="A430">
        <v>102</v>
      </c>
      <c r="B430">
        <v>5</v>
      </c>
      <c r="C430">
        <v>41985</v>
      </c>
      <c r="D430">
        <v>694107</v>
      </c>
      <c r="E430">
        <v>46710</v>
      </c>
      <c r="F430" t="s">
        <v>709</v>
      </c>
      <c r="G430" s="3">
        <v>43181</v>
      </c>
      <c r="H430" s="3">
        <v>43181</v>
      </c>
      <c r="I430" s="4">
        <v>415.8</v>
      </c>
      <c r="J430" t="str">
        <f>INDEX(Bd_VENTILATIONS!$G:$G,MATCH(Bd_MÉLANGES!$E:$E,Bd_VENTILATIONS!$D:$D,0))</f>
        <v>A081M09</v>
      </c>
      <c r="K430" s="4">
        <f>SUMIF('Bd_CONSO MP'!$F:$F,Tab_Mélanges[[#This Row],[PIECENO]],'Bd_CONSO MP'!$I:$I)</f>
        <v>423</v>
      </c>
    </row>
    <row r="431" spans="1:11" hidden="1" x14ac:dyDescent="0.2">
      <c r="A431">
        <v>102</v>
      </c>
      <c r="B431">
        <v>5</v>
      </c>
      <c r="C431">
        <v>41986</v>
      </c>
      <c r="D431">
        <v>694110</v>
      </c>
      <c r="E431">
        <v>46709</v>
      </c>
      <c r="F431" t="s">
        <v>709</v>
      </c>
      <c r="G431" s="3">
        <v>43181</v>
      </c>
      <c r="H431" s="3">
        <v>43181</v>
      </c>
      <c r="I431" s="4">
        <v>434.2</v>
      </c>
      <c r="J431" t="str">
        <f>INDEX(Bd_VENTILATIONS!$G:$G,MATCH(Bd_MÉLANGES!$E:$E,Bd_VENTILATIONS!$D:$D,0))</f>
        <v>A081M10</v>
      </c>
      <c r="K431" s="4">
        <f>SUMIF('Bd_CONSO MP'!$F:$F,Tab_Mélanges[[#This Row],[PIECENO]],'Bd_CONSO MP'!$I:$I)</f>
        <v>423</v>
      </c>
    </row>
    <row r="432" spans="1:11" hidden="1" x14ac:dyDescent="0.2">
      <c r="A432">
        <v>102</v>
      </c>
      <c r="B432">
        <v>5</v>
      </c>
      <c r="C432">
        <v>41987</v>
      </c>
      <c r="D432">
        <v>694113</v>
      </c>
      <c r="E432">
        <v>46708</v>
      </c>
      <c r="F432" t="s">
        <v>709</v>
      </c>
      <c r="G432" s="3">
        <v>43181</v>
      </c>
      <c r="H432" s="3">
        <v>43181</v>
      </c>
      <c r="I432" s="4">
        <v>423.8</v>
      </c>
      <c r="J432" t="str">
        <f>INDEX(Bd_VENTILATIONS!$G:$G,MATCH(Bd_MÉLANGES!$E:$E,Bd_VENTILATIONS!$D:$D,0))</f>
        <v>A081M04</v>
      </c>
      <c r="K432" s="4">
        <f>SUMIF('Bd_CONSO MP'!$F:$F,Tab_Mélanges[[#This Row],[PIECENO]],'Bd_CONSO MP'!$I:$I)</f>
        <v>423</v>
      </c>
    </row>
    <row r="433" spans="1:11" hidden="1" x14ac:dyDescent="0.2">
      <c r="A433">
        <v>102</v>
      </c>
      <c r="B433">
        <v>5</v>
      </c>
      <c r="C433">
        <v>41988</v>
      </c>
      <c r="D433">
        <v>694116</v>
      </c>
      <c r="E433">
        <v>46707</v>
      </c>
      <c r="F433" t="s">
        <v>709</v>
      </c>
      <c r="G433" s="3">
        <v>43181</v>
      </c>
      <c r="H433" s="3">
        <v>43181</v>
      </c>
      <c r="I433" s="4">
        <v>423</v>
      </c>
      <c r="J433" t="str">
        <f>INDEX(Bd_VENTILATIONS!$G:$G,MATCH(Bd_MÉLANGES!$E:$E,Bd_VENTILATIONS!$D:$D,0))</f>
        <v>A081M03</v>
      </c>
      <c r="K433" s="4">
        <f>SUMIF('Bd_CONSO MP'!$F:$F,Tab_Mélanges[[#This Row],[PIECENO]],'Bd_CONSO MP'!$I:$I)</f>
        <v>423</v>
      </c>
    </row>
    <row r="434" spans="1:11" hidden="1" x14ac:dyDescent="0.2">
      <c r="A434">
        <v>102</v>
      </c>
      <c r="B434">
        <v>5</v>
      </c>
      <c r="C434">
        <v>41989</v>
      </c>
      <c r="D434">
        <v>694119</v>
      </c>
      <c r="E434">
        <v>46706</v>
      </c>
      <c r="F434" t="s">
        <v>709</v>
      </c>
      <c r="G434" s="3">
        <v>43181</v>
      </c>
      <c r="H434" s="3">
        <v>43181</v>
      </c>
      <c r="I434" s="4">
        <v>425.2</v>
      </c>
      <c r="J434" t="str">
        <f>INDEX(Bd_VENTILATIONS!$G:$G,MATCH(Bd_MÉLANGES!$E:$E,Bd_VENTILATIONS!$D:$D,0))</f>
        <v>A081M12</v>
      </c>
      <c r="K434" s="4">
        <f>SUMIF('Bd_CONSO MP'!$F:$F,Tab_Mélanges[[#This Row],[PIECENO]],'Bd_CONSO MP'!$I:$I)</f>
        <v>423</v>
      </c>
    </row>
    <row r="435" spans="1:11" hidden="1" x14ac:dyDescent="0.2">
      <c r="A435">
        <v>102</v>
      </c>
      <c r="B435">
        <v>5</v>
      </c>
      <c r="C435">
        <v>41990</v>
      </c>
      <c r="D435">
        <v>694122</v>
      </c>
      <c r="E435">
        <v>46736</v>
      </c>
      <c r="F435" t="s">
        <v>709</v>
      </c>
      <c r="G435" s="3">
        <v>43181</v>
      </c>
      <c r="H435" s="3">
        <v>43181</v>
      </c>
      <c r="I435" s="4">
        <v>430.6</v>
      </c>
      <c r="J435" t="str">
        <f>INDEX(Bd_VENTILATIONS!$G:$G,MATCH(Bd_MÉLANGES!$E:$E,Bd_VENTILATIONS!$D:$D,0))</f>
        <v>A081M13</v>
      </c>
      <c r="K435" s="4">
        <f>SUMIF('Bd_CONSO MP'!$F:$F,Tab_Mélanges[[#This Row],[PIECENO]],'Bd_CONSO MP'!$I:$I)</f>
        <v>423</v>
      </c>
    </row>
    <row r="436" spans="1:11" hidden="1" x14ac:dyDescent="0.2">
      <c r="A436">
        <v>102</v>
      </c>
      <c r="B436">
        <v>5</v>
      </c>
      <c r="C436">
        <v>41991</v>
      </c>
      <c r="D436">
        <v>694125</v>
      </c>
      <c r="E436">
        <v>46705</v>
      </c>
      <c r="F436" t="s">
        <v>709</v>
      </c>
      <c r="G436" s="3">
        <v>43181</v>
      </c>
      <c r="H436" s="3">
        <v>43181</v>
      </c>
      <c r="I436" s="4">
        <v>419.4</v>
      </c>
      <c r="J436" t="str">
        <f>INDEX(Bd_VENTILATIONS!$G:$G,MATCH(Bd_MÉLANGES!$E:$E,Bd_VENTILATIONS!$D:$D,0))</f>
        <v>A081M02</v>
      </c>
      <c r="K436" s="4">
        <f>SUMIF('Bd_CONSO MP'!$F:$F,Tab_Mélanges[[#This Row],[PIECENO]],'Bd_CONSO MP'!$I:$I)</f>
        <v>423</v>
      </c>
    </row>
    <row r="437" spans="1:11" hidden="1" x14ac:dyDescent="0.2">
      <c r="A437">
        <v>102</v>
      </c>
      <c r="B437">
        <v>5</v>
      </c>
      <c r="C437">
        <v>42045</v>
      </c>
      <c r="D437">
        <v>694988</v>
      </c>
      <c r="E437">
        <v>46719</v>
      </c>
      <c r="F437" t="s">
        <v>362</v>
      </c>
      <c r="G437" s="3">
        <v>43181</v>
      </c>
      <c r="H437" s="3">
        <v>43181</v>
      </c>
      <c r="I437" s="4">
        <v>182.4</v>
      </c>
      <c r="J437" t="str">
        <f>INDEX(Bd_VENTILATIONS!$G:$G,MATCH(Bd_MÉLANGES!$E:$E,Bd_VENTILATIONS!$D:$D,0))</f>
        <v>A081M11</v>
      </c>
      <c r="K437" s="4">
        <f>SUMIF('Bd_CONSO MP'!$F:$F,Tab_Mélanges[[#This Row],[PIECENO]],'Bd_CONSO MP'!$I:$I)</f>
        <v>182.4</v>
      </c>
    </row>
    <row r="438" spans="1:11" x14ac:dyDescent="0.2">
      <c r="A438">
        <v>102</v>
      </c>
      <c r="B438">
        <v>5</v>
      </c>
      <c r="C438">
        <v>41967</v>
      </c>
      <c r="D438">
        <v>693995</v>
      </c>
      <c r="E438">
        <v>46730</v>
      </c>
      <c r="F438" t="s">
        <v>952</v>
      </c>
      <c r="G438" s="3">
        <v>43182</v>
      </c>
      <c r="H438" s="3">
        <v>43182</v>
      </c>
      <c r="I438" s="4">
        <v>515.4</v>
      </c>
      <c r="J438" t="str">
        <f>INDEX(Bd_VENTILATIONS!$G:$G,MATCH(Bd_MÉLANGES!$E:$E,Bd_VENTILATIONS!$D:$D,0))</f>
        <v>A082M02</v>
      </c>
      <c r="K438" s="4">
        <f>SUMIF('Bd_CONSO MP'!$F:$F,Tab_Mélanges[[#This Row],[PIECENO]],'Bd_CONSO MP'!$I:$I)</f>
        <v>519.00000000000011</v>
      </c>
    </row>
    <row r="439" spans="1:11" x14ac:dyDescent="0.2">
      <c r="A439">
        <v>102</v>
      </c>
      <c r="B439">
        <v>5</v>
      </c>
      <c r="C439">
        <v>41969</v>
      </c>
      <c r="D439">
        <v>694010</v>
      </c>
      <c r="E439">
        <v>46732</v>
      </c>
      <c r="F439" t="s">
        <v>952</v>
      </c>
      <c r="G439" s="3">
        <v>43182</v>
      </c>
      <c r="H439" s="3">
        <v>43182</v>
      </c>
      <c r="I439" s="4">
        <v>211.5</v>
      </c>
      <c r="J439" t="str">
        <f>INDEX(Bd_VENTILATIONS!$G:$G,MATCH(Bd_MÉLANGES!$E:$E,Bd_VENTILATIONS!$D:$D,0))</f>
        <v>A082M04</v>
      </c>
      <c r="K439" s="4">
        <f>SUMIF('Bd_CONSO MP'!$F:$F,Tab_Mélanges[[#This Row],[PIECENO]],'Bd_CONSO MP'!$I:$I)</f>
        <v>208</v>
      </c>
    </row>
    <row r="440" spans="1:11" x14ac:dyDescent="0.2">
      <c r="A440">
        <v>102</v>
      </c>
      <c r="B440">
        <v>5</v>
      </c>
      <c r="C440">
        <v>41973</v>
      </c>
      <c r="D440">
        <v>694038</v>
      </c>
      <c r="E440">
        <v>46733</v>
      </c>
      <c r="F440" t="s">
        <v>958</v>
      </c>
      <c r="G440" s="3">
        <v>43182</v>
      </c>
      <c r="H440" s="3">
        <v>43182</v>
      </c>
      <c r="I440" s="4">
        <v>208.1</v>
      </c>
      <c r="J440" t="str">
        <f>INDEX(Bd_VENTILATIONS!$G:$G,MATCH(Bd_MÉLANGES!$E:$E,Bd_VENTILATIONS!$D:$D,0))</f>
        <v>A082M05</v>
      </c>
      <c r="K440" s="4">
        <f>SUMIF('Bd_CONSO MP'!$F:$F,Tab_Mélanges[[#This Row],[PIECENO]],'Bd_CONSO MP'!$I:$I)</f>
        <v>207.98999999999998</v>
      </c>
    </row>
    <row r="441" spans="1:11" x14ac:dyDescent="0.2">
      <c r="A441">
        <v>102</v>
      </c>
      <c r="B441">
        <v>5</v>
      </c>
      <c r="C441">
        <v>41979</v>
      </c>
      <c r="D441">
        <v>694077</v>
      </c>
      <c r="E441">
        <v>46726</v>
      </c>
      <c r="F441" t="s">
        <v>1081</v>
      </c>
      <c r="G441" s="3">
        <v>43181</v>
      </c>
      <c r="H441" s="3">
        <v>43182</v>
      </c>
      <c r="I441" s="4">
        <v>260</v>
      </c>
      <c r="J441" t="str">
        <f>INDEX(Bd_VENTILATIONS!$G:$G,MATCH(Bd_MÉLANGES!$E:$E,Bd_VENTILATIONS!$D:$D,0))</f>
        <v>A082M01</v>
      </c>
      <c r="K441" s="4">
        <f>SUMIF('Bd_CONSO MP'!$F:$F,Tab_Mélanges[[#This Row],[PIECENO]],'Bd_CONSO MP'!$I:$I)</f>
        <v>260</v>
      </c>
    </row>
    <row r="442" spans="1:11" hidden="1" x14ac:dyDescent="0.2">
      <c r="A442">
        <v>102</v>
      </c>
      <c r="B442">
        <v>5</v>
      </c>
      <c r="C442">
        <v>41952</v>
      </c>
      <c r="D442">
        <v>693876</v>
      </c>
      <c r="E442">
        <v>46742</v>
      </c>
      <c r="F442" t="s">
        <v>927</v>
      </c>
      <c r="G442" s="3">
        <v>43185</v>
      </c>
      <c r="H442" s="3">
        <v>43185</v>
      </c>
      <c r="I442" s="4">
        <v>404.1</v>
      </c>
      <c r="J442" t="str">
        <f>INDEX(Bd_VENTILATIONS!$G:$G,MATCH(Bd_MÉLANGES!$E:$E,Bd_VENTILATIONS!$D:$D,0))</f>
        <v>A085M05</v>
      </c>
      <c r="K442" s="4">
        <f>SUMIF('Bd_CONSO MP'!$F:$F,Tab_Mélanges[[#This Row],[PIECENO]],'Bd_CONSO MP'!$I:$I)</f>
        <v>405</v>
      </c>
    </row>
    <row r="443" spans="1:11" hidden="1" x14ac:dyDescent="0.2">
      <c r="A443">
        <v>102</v>
      </c>
      <c r="B443">
        <v>5</v>
      </c>
      <c r="C443">
        <v>41954</v>
      </c>
      <c r="D443">
        <v>693885</v>
      </c>
      <c r="E443">
        <v>46743</v>
      </c>
      <c r="F443" t="s">
        <v>927</v>
      </c>
      <c r="G443" s="3">
        <v>43185</v>
      </c>
      <c r="H443" s="3">
        <v>43185</v>
      </c>
      <c r="I443" s="4">
        <v>409.5</v>
      </c>
      <c r="J443" t="str">
        <f>INDEX(Bd_VENTILATIONS!$G:$G,MATCH(Bd_MÉLANGES!$E:$E,Bd_VENTILATIONS!$D:$D,0))</f>
        <v>A085M06</v>
      </c>
      <c r="K443" s="4">
        <f>SUMIF('Bd_CONSO MP'!$F:$F,Tab_Mélanges[[#This Row],[PIECENO]],'Bd_CONSO MP'!$I:$I)</f>
        <v>405</v>
      </c>
    </row>
    <row r="444" spans="1:11" hidden="1" x14ac:dyDescent="0.2">
      <c r="A444">
        <v>102</v>
      </c>
      <c r="B444">
        <v>5</v>
      </c>
      <c r="C444">
        <v>41958</v>
      </c>
      <c r="D444">
        <v>693915</v>
      </c>
      <c r="E444">
        <v>46748</v>
      </c>
      <c r="F444" t="s">
        <v>1158</v>
      </c>
      <c r="G444" s="3">
        <v>43185</v>
      </c>
      <c r="H444" s="3">
        <v>43185</v>
      </c>
      <c r="I444" s="4">
        <v>652.4</v>
      </c>
      <c r="J444" t="str">
        <f>INDEX(Bd_VENTILATIONS!$G:$G,MATCH(Bd_MÉLANGES!$E:$E,Bd_VENTILATIONS!$D:$D,0))</f>
        <v>A085M08</v>
      </c>
      <c r="K444" s="4">
        <f>SUMIF('Bd_CONSO MP'!$F:$F,Tab_Mélanges[[#This Row],[PIECENO]],'Bd_CONSO MP'!$I:$I)</f>
        <v>648</v>
      </c>
    </row>
    <row r="445" spans="1:11" hidden="1" x14ac:dyDescent="0.2">
      <c r="A445">
        <v>102</v>
      </c>
      <c r="B445">
        <v>5</v>
      </c>
      <c r="C445">
        <v>41960</v>
      </c>
      <c r="D445">
        <v>693936</v>
      </c>
      <c r="E445">
        <v>46754</v>
      </c>
      <c r="F445" t="s">
        <v>1165</v>
      </c>
      <c r="G445" s="3">
        <v>43185</v>
      </c>
      <c r="H445" s="3">
        <v>43185</v>
      </c>
      <c r="I445" s="4">
        <v>682.5</v>
      </c>
      <c r="J445" t="str">
        <f>INDEX(Bd_VENTILATIONS!$G:$G,MATCH(Bd_MÉLANGES!$E:$E,Bd_VENTILATIONS!$D:$D,0))</f>
        <v>A085M09</v>
      </c>
      <c r="K445" s="4">
        <f>SUMIF('Bd_CONSO MP'!$F:$F,Tab_Mélanges[[#This Row],[PIECENO]],'Bd_CONSO MP'!$I:$I)</f>
        <v>681.0200000000001</v>
      </c>
    </row>
    <row r="446" spans="1:11" x14ac:dyDescent="0.2">
      <c r="A446">
        <v>102</v>
      </c>
      <c r="B446">
        <v>5</v>
      </c>
      <c r="C446">
        <v>41971</v>
      </c>
      <c r="D446">
        <v>694024</v>
      </c>
      <c r="E446">
        <v>46731</v>
      </c>
      <c r="F446" t="s">
        <v>961</v>
      </c>
      <c r="G446" s="3">
        <v>43182</v>
      </c>
      <c r="H446" s="3">
        <v>43185</v>
      </c>
      <c r="I446" s="4">
        <v>206.9</v>
      </c>
      <c r="J446" t="str">
        <f>INDEX(Bd_VENTILATIONS!$G:$G,MATCH(Bd_MÉLANGES!$E:$E,Bd_VENTILATIONS!$D:$D,0))</f>
        <v>A082M03</v>
      </c>
      <c r="K446" s="4">
        <f>SUMIF('Bd_CONSO MP'!$F:$F,Tab_Mélanges[[#This Row],[PIECENO]],'Bd_CONSO MP'!$I:$I)</f>
        <v>207.01000000000002</v>
      </c>
    </row>
    <row r="447" spans="1:11" x14ac:dyDescent="0.2">
      <c r="A447">
        <v>102</v>
      </c>
      <c r="B447">
        <v>5</v>
      </c>
      <c r="C447">
        <v>41975</v>
      </c>
      <c r="D447">
        <v>694051</v>
      </c>
      <c r="E447">
        <v>46734</v>
      </c>
      <c r="F447" t="s">
        <v>239</v>
      </c>
      <c r="G447" s="3">
        <v>43182</v>
      </c>
      <c r="H447" s="3">
        <v>43185</v>
      </c>
      <c r="I447" s="4">
        <v>129.1</v>
      </c>
      <c r="J447" t="str">
        <f>INDEX(Bd_VENTILATIONS!$G:$G,MATCH(Bd_MÉLANGES!$E:$E,Bd_VENTILATIONS!$D:$D,0))</f>
        <v>A082M06</v>
      </c>
      <c r="K447" s="4">
        <f>SUMIF('Bd_CONSO MP'!$F:$F,Tab_Mélanges[[#This Row],[PIECENO]],'Bd_CONSO MP'!$I:$I)</f>
        <v>129.32</v>
      </c>
    </row>
    <row r="448" spans="1:11" hidden="1" x14ac:dyDescent="0.2">
      <c r="A448">
        <v>102</v>
      </c>
      <c r="B448">
        <v>5</v>
      </c>
      <c r="C448">
        <v>41977</v>
      </c>
      <c r="D448">
        <v>694064</v>
      </c>
      <c r="E448">
        <v>46737</v>
      </c>
      <c r="F448" t="s">
        <v>254</v>
      </c>
      <c r="G448" s="3">
        <v>43182</v>
      </c>
      <c r="H448" s="3">
        <v>43185</v>
      </c>
      <c r="I448" s="4">
        <v>135.1</v>
      </c>
      <c r="J448" t="str">
        <f>INDEX(Bd_VENTILATIONS!$G:$G,MATCH(Bd_MÉLANGES!$E:$E,Bd_VENTILATIONS!$D:$D,0))</f>
        <v>A085M01</v>
      </c>
      <c r="K448" s="4">
        <f>SUMIF('Bd_CONSO MP'!$F:$F,Tab_Mélanges[[#This Row],[PIECENO]],'Bd_CONSO MP'!$I:$I)</f>
        <v>135.33999999999997</v>
      </c>
    </row>
    <row r="449" spans="1:11" hidden="1" x14ac:dyDescent="0.2">
      <c r="A449">
        <v>102</v>
      </c>
      <c r="B449">
        <v>5</v>
      </c>
      <c r="C449">
        <v>42041</v>
      </c>
      <c r="D449">
        <v>694932</v>
      </c>
      <c r="E449">
        <v>46739</v>
      </c>
      <c r="F449" t="s">
        <v>1087</v>
      </c>
      <c r="G449" s="3">
        <v>43185</v>
      </c>
      <c r="H449" s="3">
        <v>43185</v>
      </c>
      <c r="I449" s="4">
        <v>260.7</v>
      </c>
      <c r="J449" t="str">
        <f>INDEX(Bd_VENTILATIONS!$G:$G,MATCH(Bd_MÉLANGES!$E:$E,Bd_VENTILATIONS!$D:$D,0))</f>
        <v>A085M02</v>
      </c>
      <c r="K449" s="4">
        <f>SUMIF('Bd_CONSO MP'!$F:$F,Tab_Mélanges[[#This Row],[PIECENO]],'Bd_CONSO MP'!$I:$I)</f>
        <v>260.01</v>
      </c>
    </row>
    <row r="450" spans="1:11" hidden="1" x14ac:dyDescent="0.2">
      <c r="A450">
        <v>102</v>
      </c>
      <c r="B450">
        <v>5</v>
      </c>
      <c r="C450">
        <v>41905</v>
      </c>
      <c r="D450">
        <v>693177</v>
      </c>
      <c r="E450">
        <v>46669</v>
      </c>
      <c r="F450" t="s">
        <v>48</v>
      </c>
      <c r="G450" s="3">
        <v>43179</v>
      </c>
      <c r="H450" s="3">
        <v>43186</v>
      </c>
      <c r="I450" s="4">
        <v>690.9</v>
      </c>
      <c r="J450" t="str">
        <f>INDEX(Bd_VENTILATIONS!$G:$G,MATCH(Bd_MÉLANGES!$E:$E,Bd_VENTILATIONS!$D:$D,0))</f>
        <v>A086M05</v>
      </c>
      <c r="K450" s="4">
        <f>SUMIF('Bd_CONSO MP'!$F:$F,Tab_Mélanges[[#This Row],[PIECENO]],'Bd_CONSO MP'!$I:$I)</f>
        <v>691.19</v>
      </c>
    </row>
    <row r="451" spans="1:11" hidden="1" x14ac:dyDescent="0.2">
      <c r="A451">
        <v>102</v>
      </c>
      <c r="B451">
        <v>5</v>
      </c>
      <c r="C451">
        <v>41933</v>
      </c>
      <c r="D451">
        <v>693703</v>
      </c>
      <c r="E451">
        <v>46756</v>
      </c>
      <c r="F451" t="s">
        <v>769</v>
      </c>
      <c r="G451" s="3">
        <v>43185</v>
      </c>
      <c r="H451" s="3">
        <v>43186</v>
      </c>
      <c r="I451" s="4">
        <v>631.4</v>
      </c>
      <c r="J451" t="str">
        <f>INDEX(Bd_VENTILATIONS!$G:$G,MATCH(Bd_MÉLANGES!$E:$E,Bd_VENTILATIONS!$D:$D,0))</f>
        <v>A086M02</v>
      </c>
      <c r="K451" s="4">
        <f>SUMIF('Bd_CONSO MP'!$F:$F,Tab_Mélanges[[#This Row],[PIECENO]],'Bd_CONSO MP'!$I:$I)</f>
        <v>629</v>
      </c>
    </row>
    <row r="452" spans="1:11" hidden="1" x14ac:dyDescent="0.2">
      <c r="A452">
        <v>102</v>
      </c>
      <c r="B452">
        <v>5</v>
      </c>
      <c r="C452">
        <v>41935</v>
      </c>
      <c r="D452">
        <v>693716</v>
      </c>
      <c r="E452">
        <v>46765</v>
      </c>
      <c r="F452" t="s">
        <v>531</v>
      </c>
      <c r="G452" s="3">
        <v>43186</v>
      </c>
      <c r="H452" s="3">
        <v>43186</v>
      </c>
      <c r="I452" s="4">
        <v>269.3</v>
      </c>
      <c r="J452" t="str">
        <f>INDEX(Bd_VENTILATIONS!$G:$G,MATCH(Bd_MÉLANGES!$E:$E,Bd_VENTILATIONS!$D:$D,0))</f>
        <v>A086M04</v>
      </c>
      <c r="K452" s="4">
        <f>SUMIF('Bd_CONSO MP'!$F:$F,Tab_Mélanges[[#This Row],[PIECENO]],'Bd_CONSO MP'!$I:$I)</f>
        <v>269.99999999999994</v>
      </c>
    </row>
    <row r="453" spans="1:11" hidden="1" x14ac:dyDescent="0.2">
      <c r="A453">
        <v>102</v>
      </c>
      <c r="B453">
        <v>5</v>
      </c>
      <c r="C453">
        <v>41939</v>
      </c>
      <c r="D453">
        <v>693752</v>
      </c>
      <c r="E453">
        <v>46773</v>
      </c>
      <c r="F453" t="s">
        <v>751</v>
      </c>
      <c r="G453" s="3">
        <v>43186</v>
      </c>
      <c r="H453" s="3">
        <v>43186</v>
      </c>
      <c r="I453" s="4">
        <v>364.7</v>
      </c>
      <c r="J453" t="str">
        <f>INDEX(Bd_VENTILATIONS!$G:$G,MATCH(Bd_MÉLANGES!$E:$E,Bd_VENTILATIONS!$D:$D,0))</f>
        <v>A086M07</v>
      </c>
      <c r="K453" s="4">
        <f>SUMIF('Bd_CONSO MP'!$F:$F,Tab_Mélanges[[#This Row],[PIECENO]],'Bd_CONSO MP'!$I:$I)</f>
        <v>363.01</v>
      </c>
    </row>
    <row r="454" spans="1:11" hidden="1" x14ac:dyDescent="0.2">
      <c r="A454">
        <v>102</v>
      </c>
      <c r="B454">
        <v>5</v>
      </c>
      <c r="C454">
        <v>41962</v>
      </c>
      <c r="D454">
        <v>693957</v>
      </c>
      <c r="E454">
        <v>46741</v>
      </c>
      <c r="F454" t="s">
        <v>775</v>
      </c>
      <c r="G454" s="3">
        <v>43185</v>
      </c>
      <c r="H454" s="3">
        <v>43186</v>
      </c>
      <c r="I454" s="4">
        <v>130.5</v>
      </c>
      <c r="J454" t="str">
        <f>INDEX(Bd_VENTILATIONS!$G:$G,MATCH(Bd_MÉLANGES!$E:$E,Bd_VENTILATIONS!$D:$D,0))</f>
        <v>A085M04</v>
      </c>
      <c r="K454" s="4">
        <f>SUMIF('Bd_CONSO MP'!$F:$F,Tab_Mélanges[[#This Row],[PIECENO]],'Bd_CONSO MP'!$I:$I)</f>
        <v>130</v>
      </c>
    </row>
    <row r="455" spans="1:11" hidden="1" x14ac:dyDescent="0.2">
      <c r="A455">
        <v>102</v>
      </c>
      <c r="B455">
        <v>5</v>
      </c>
      <c r="C455">
        <v>42035</v>
      </c>
      <c r="D455">
        <v>694882</v>
      </c>
      <c r="E455">
        <v>46761</v>
      </c>
      <c r="F455" t="s">
        <v>417</v>
      </c>
      <c r="G455" s="3">
        <v>43185</v>
      </c>
      <c r="H455" s="3">
        <v>43186</v>
      </c>
      <c r="I455" s="4">
        <v>646.9</v>
      </c>
      <c r="J455" t="str">
        <f>INDEX(Bd_VENTILATIONS!$G:$G,MATCH(Bd_MÉLANGES!$E:$E,Bd_VENTILATIONS!$D:$D,0))</f>
        <v>A086M03</v>
      </c>
      <c r="K455" s="4">
        <f>SUMIF('Bd_CONSO MP'!$F:$F,Tab_Mélanges[[#This Row],[PIECENO]],'Bd_CONSO MP'!$I:$I)</f>
        <v>648</v>
      </c>
    </row>
    <row r="456" spans="1:11" hidden="1" x14ac:dyDescent="0.2">
      <c r="A456">
        <v>102</v>
      </c>
      <c r="B456">
        <v>5</v>
      </c>
      <c r="C456">
        <v>42037</v>
      </c>
      <c r="D456">
        <v>694900</v>
      </c>
      <c r="E456">
        <v>46758</v>
      </c>
      <c r="F456" t="s">
        <v>871</v>
      </c>
      <c r="G456" s="3">
        <v>43185</v>
      </c>
      <c r="H456" s="3">
        <v>43186</v>
      </c>
      <c r="I456" s="4">
        <v>130.30000000000001</v>
      </c>
      <c r="J456" t="str">
        <f>INDEX(Bd_VENTILATIONS!$G:$G,MATCH(Bd_MÉLANGES!$E:$E,Bd_VENTILATIONS!$D:$D,0))</f>
        <v>A086M01</v>
      </c>
      <c r="K456" s="4">
        <f>SUMIF('Bd_CONSO MP'!$F:$F,Tab_Mélanges[[#This Row],[PIECENO]],'Bd_CONSO MP'!$I:$I)</f>
        <v>130.01</v>
      </c>
    </row>
    <row r="457" spans="1:11" hidden="1" x14ac:dyDescent="0.2">
      <c r="A457">
        <v>102</v>
      </c>
      <c r="B457">
        <v>5</v>
      </c>
      <c r="C457">
        <v>41901</v>
      </c>
      <c r="D457">
        <v>693129</v>
      </c>
      <c r="E457">
        <v>46787</v>
      </c>
      <c r="F457" t="s">
        <v>80</v>
      </c>
      <c r="G457" s="3">
        <v>43187</v>
      </c>
      <c r="H457" s="3">
        <v>43187</v>
      </c>
      <c r="I457" s="4">
        <v>325.10000000000002</v>
      </c>
      <c r="J457" t="str">
        <f>INDEX(Bd_VENTILATIONS!$G:$G,MATCH(Bd_MÉLANGES!$E:$E,Bd_VENTILATIONS!$D:$D,0))</f>
        <v>A087M04</v>
      </c>
      <c r="K457" s="4">
        <f>SUMIF('Bd_CONSO MP'!$F:$F,Tab_Mélanges[[#This Row],[PIECENO]],'Bd_CONSO MP'!$I:$I)</f>
        <v>323.99000000000007</v>
      </c>
    </row>
    <row r="458" spans="1:11" hidden="1" x14ac:dyDescent="0.2">
      <c r="A458">
        <v>102</v>
      </c>
      <c r="B458">
        <v>5</v>
      </c>
      <c r="C458">
        <v>41929</v>
      </c>
      <c r="D458">
        <v>693654</v>
      </c>
      <c r="E458">
        <v>46786</v>
      </c>
      <c r="F458" t="s">
        <v>56</v>
      </c>
      <c r="G458" s="3">
        <v>43186</v>
      </c>
      <c r="H458" s="3">
        <v>43187</v>
      </c>
      <c r="I458" s="4">
        <v>693.4</v>
      </c>
      <c r="J458" t="str">
        <f>INDEX(Bd_VENTILATIONS!$G:$G,MATCH(Bd_MÉLANGES!$E:$E,Bd_VENTILATIONS!$D:$D,0))</f>
        <v>A087M03</v>
      </c>
      <c r="K458" s="4">
        <f>SUMIF('Bd_CONSO MP'!$F:$F,Tab_Mélanges[[#This Row],[PIECENO]],'Bd_CONSO MP'!$I:$I)</f>
        <v>691.18000000000006</v>
      </c>
    </row>
    <row r="459" spans="1:11" hidden="1" x14ac:dyDescent="0.2">
      <c r="A459">
        <v>102</v>
      </c>
      <c r="B459">
        <v>5</v>
      </c>
      <c r="C459">
        <v>41931</v>
      </c>
      <c r="D459">
        <v>693680</v>
      </c>
      <c r="E459">
        <v>46789</v>
      </c>
      <c r="F459" t="s">
        <v>1006</v>
      </c>
      <c r="G459" s="3">
        <v>43187</v>
      </c>
      <c r="H459" s="3">
        <v>43187</v>
      </c>
      <c r="I459" s="4">
        <v>114.3</v>
      </c>
      <c r="J459" t="str">
        <f>INDEX(Bd_VENTILATIONS!$G:$G,MATCH(Bd_MÉLANGES!$E:$E,Bd_VENTILATIONS!$D:$D,0))</f>
        <v>A087M05</v>
      </c>
      <c r="K459" s="4">
        <f>SUMIF('Bd_CONSO MP'!$F:$F,Tab_Mélanges[[#This Row],[PIECENO]],'Bd_CONSO MP'!$I:$I)</f>
        <v>107.16000000000001</v>
      </c>
    </row>
    <row r="460" spans="1:11" hidden="1" x14ac:dyDescent="0.2">
      <c r="A460">
        <v>102</v>
      </c>
      <c r="B460">
        <v>5</v>
      </c>
      <c r="C460">
        <v>41943</v>
      </c>
      <c r="D460">
        <v>693795</v>
      </c>
      <c r="E460">
        <v>46779</v>
      </c>
      <c r="F460" t="s">
        <v>377</v>
      </c>
      <c r="G460" s="3">
        <v>43186</v>
      </c>
      <c r="H460" s="3">
        <v>43187</v>
      </c>
      <c r="I460" s="4">
        <v>162.1</v>
      </c>
      <c r="J460" t="str">
        <f>INDEX(Bd_VENTILATIONS!$G:$G,MATCH(Bd_MÉLANGES!$E:$E,Bd_VENTILATIONS!$D:$D,0))</f>
        <v>A087M01</v>
      </c>
      <c r="K460" s="4">
        <f>SUMIF('Bd_CONSO MP'!$F:$F,Tab_Mélanges[[#This Row],[PIECENO]],'Bd_CONSO MP'!$I:$I)</f>
        <v>162</v>
      </c>
    </row>
    <row r="461" spans="1:11" hidden="1" x14ac:dyDescent="0.2">
      <c r="A461">
        <v>102</v>
      </c>
      <c r="B461">
        <v>5</v>
      </c>
      <c r="C461">
        <v>41945</v>
      </c>
      <c r="D461">
        <v>693813</v>
      </c>
      <c r="E461">
        <v>46780</v>
      </c>
      <c r="F461" t="s">
        <v>1003</v>
      </c>
      <c r="G461" s="3">
        <v>43186</v>
      </c>
      <c r="H461" s="3">
        <v>43187</v>
      </c>
      <c r="I461" s="4">
        <v>113.7</v>
      </c>
      <c r="J461" t="str">
        <f>INDEX(Bd_VENTILATIONS!$G:$G,MATCH(Bd_MÉLANGES!$E:$E,Bd_VENTILATIONS!$D:$D,0))</f>
        <v>A087M02</v>
      </c>
      <c r="K461" s="4">
        <f>SUMIF('Bd_CONSO MP'!$F:$F,Tab_Mélanges[[#This Row],[PIECENO]],'Bd_CONSO MP'!$I:$I)</f>
        <v>107.16000000000001</v>
      </c>
    </row>
    <row r="462" spans="1:11" hidden="1" x14ac:dyDescent="0.2">
      <c r="A462">
        <v>102</v>
      </c>
      <c r="B462">
        <v>5</v>
      </c>
      <c r="C462">
        <v>41995</v>
      </c>
      <c r="D462">
        <v>694159</v>
      </c>
      <c r="E462">
        <v>46775</v>
      </c>
      <c r="F462" t="s">
        <v>576</v>
      </c>
      <c r="G462" s="3">
        <v>43186</v>
      </c>
      <c r="H462" s="3">
        <v>43187</v>
      </c>
      <c r="I462" s="4">
        <v>199.9</v>
      </c>
      <c r="J462" t="str">
        <f>INDEX(Bd_VENTILATIONS!$G:$G,MATCH(Bd_MÉLANGES!$E:$E,Bd_VENTILATIONS!$D:$D,0))</f>
        <v>A086M08</v>
      </c>
      <c r="K462" s="4">
        <f>SUMIF('Bd_CONSO MP'!$F:$F,Tab_Mélanges[[#This Row],[PIECENO]],'Bd_CONSO MP'!$I:$I)</f>
        <v>200.00000000000003</v>
      </c>
    </row>
    <row r="463" spans="1:11" hidden="1" x14ac:dyDescent="0.2">
      <c r="A463">
        <v>102</v>
      </c>
      <c r="B463">
        <v>5</v>
      </c>
      <c r="C463">
        <v>42127</v>
      </c>
      <c r="D463">
        <v>695811</v>
      </c>
      <c r="E463">
        <v>46769</v>
      </c>
      <c r="F463" t="s">
        <v>510</v>
      </c>
      <c r="G463" s="3">
        <v>43186</v>
      </c>
      <c r="H463" s="3">
        <v>43187</v>
      </c>
      <c r="I463" s="4">
        <v>107.3</v>
      </c>
      <c r="J463" t="str">
        <f>INDEX(Bd_VENTILATIONS!$G:$G,MATCH(Bd_MÉLANGES!$E:$E,Bd_VENTILATIONS!$D:$D,0))</f>
        <v>A086M06</v>
      </c>
      <c r="K463" s="4">
        <f>SUMIF('Bd_CONSO MP'!$F:$F,Tab_Mélanges[[#This Row],[PIECENO]],'Bd_CONSO MP'!$I:$I)</f>
        <v>107.96</v>
      </c>
    </row>
    <row r="464" spans="1:11" hidden="1" x14ac:dyDescent="0.2">
      <c r="A464">
        <v>102</v>
      </c>
      <c r="B464">
        <v>5</v>
      </c>
      <c r="C464">
        <v>41332</v>
      </c>
      <c r="D464">
        <v>686305</v>
      </c>
      <c r="E464">
        <v>46816</v>
      </c>
      <c r="F464" t="s">
        <v>709</v>
      </c>
      <c r="G464" s="3">
        <v>43188</v>
      </c>
      <c r="H464" s="3">
        <v>43188</v>
      </c>
      <c r="I464" s="4">
        <v>410.7</v>
      </c>
      <c r="J464" t="str">
        <f>INDEX(Bd_VENTILATIONS!$G:$G,MATCH(Bd_MÉLANGES!$E:$E,Bd_VENTILATIONS!$D:$D,0))</f>
        <v>A088M03</v>
      </c>
      <c r="K464" s="4">
        <f>SUMIF('Bd_CONSO MP'!$F:$F,Tab_Mélanges[[#This Row],[PIECENO]],'Bd_CONSO MP'!$I:$I)</f>
        <v>423</v>
      </c>
    </row>
    <row r="465" spans="1:11" hidden="1" x14ac:dyDescent="0.2">
      <c r="A465">
        <v>102</v>
      </c>
      <c r="B465">
        <v>5</v>
      </c>
      <c r="C465">
        <v>41333</v>
      </c>
      <c r="D465">
        <v>686308</v>
      </c>
      <c r="E465">
        <v>46818</v>
      </c>
      <c r="F465" t="s">
        <v>709</v>
      </c>
      <c r="G465" s="3">
        <v>43188</v>
      </c>
      <c r="H465" s="3">
        <v>43188</v>
      </c>
      <c r="I465" s="4">
        <v>435.1</v>
      </c>
      <c r="J465" t="str">
        <f>INDEX(Bd_VENTILATIONS!$G:$G,MATCH(Bd_MÉLANGES!$E:$E,Bd_VENTILATIONS!$D:$D,0))</f>
        <v>A088M07</v>
      </c>
      <c r="K465" s="4">
        <f>SUMIF('Bd_CONSO MP'!$F:$F,Tab_Mélanges[[#This Row],[PIECENO]],'Bd_CONSO MP'!$I:$I)</f>
        <v>423</v>
      </c>
    </row>
    <row r="466" spans="1:11" hidden="1" x14ac:dyDescent="0.2">
      <c r="A466">
        <v>102</v>
      </c>
      <c r="B466">
        <v>5</v>
      </c>
      <c r="C466">
        <v>41334</v>
      </c>
      <c r="D466">
        <v>686311</v>
      </c>
      <c r="E466">
        <v>46820</v>
      </c>
      <c r="F466" t="s">
        <v>709</v>
      </c>
      <c r="G466" s="3">
        <v>43188</v>
      </c>
      <c r="H466" s="3">
        <v>43188</v>
      </c>
      <c r="I466" s="4">
        <v>423.9</v>
      </c>
      <c r="J466" t="str">
        <f>INDEX(Bd_VENTILATIONS!$G:$G,MATCH(Bd_MÉLANGES!$E:$E,Bd_VENTILATIONS!$D:$D,0))</f>
        <v>A088M06</v>
      </c>
      <c r="K466" s="4">
        <f>SUMIF('Bd_CONSO MP'!$F:$F,Tab_Mélanges[[#This Row],[PIECENO]],'Bd_CONSO MP'!$I:$I)</f>
        <v>423</v>
      </c>
    </row>
    <row r="467" spans="1:11" hidden="1" x14ac:dyDescent="0.2">
      <c r="A467">
        <v>102</v>
      </c>
      <c r="B467">
        <v>5</v>
      </c>
      <c r="C467">
        <v>42046</v>
      </c>
      <c r="D467">
        <v>695014</v>
      </c>
      <c r="E467">
        <v>46825</v>
      </c>
      <c r="F467" t="s">
        <v>709</v>
      </c>
      <c r="G467" s="3">
        <v>43188</v>
      </c>
      <c r="H467" s="3">
        <v>43188</v>
      </c>
      <c r="I467" s="4">
        <v>424.3</v>
      </c>
      <c r="J467" t="str">
        <f>INDEX(Bd_VENTILATIONS!$G:$G,MATCH(Bd_MÉLANGES!$E:$E,Bd_VENTILATIONS!$D:$D,0))</f>
        <v>A088M05</v>
      </c>
      <c r="K467" s="4">
        <f>SUMIF('Bd_CONSO MP'!$F:$F,Tab_Mélanges[[#This Row],[PIECENO]],'Bd_CONSO MP'!$I:$I)</f>
        <v>423</v>
      </c>
    </row>
    <row r="468" spans="1:11" hidden="1" x14ac:dyDescent="0.2">
      <c r="A468">
        <v>102</v>
      </c>
      <c r="B468">
        <v>5</v>
      </c>
      <c r="C468">
        <v>42048</v>
      </c>
      <c r="D468">
        <v>695018</v>
      </c>
      <c r="E468">
        <v>46826</v>
      </c>
      <c r="F468" t="s">
        <v>1084</v>
      </c>
      <c r="G468" s="3">
        <v>43188</v>
      </c>
      <c r="H468" s="3">
        <v>43188</v>
      </c>
      <c r="I468" s="4">
        <v>406.9</v>
      </c>
      <c r="J468" t="str">
        <f>INDEX(Bd_VENTILATIONS!$G:$G,MATCH(Bd_MÉLANGES!$E:$E,Bd_VENTILATIONS!$D:$D,0))</f>
        <v>A089M01</v>
      </c>
      <c r="K468" s="4">
        <f>SUMIF('Bd_CONSO MP'!$F:$F,Tab_Mélanges[[#This Row],[PIECENO]],'Bd_CONSO MP'!$I:$I)</f>
        <v>405</v>
      </c>
    </row>
    <row r="469" spans="1:11" hidden="1" x14ac:dyDescent="0.2">
      <c r="A469">
        <v>102</v>
      </c>
      <c r="B469">
        <v>5</v>
      </c>
      <c r="C469">
        <v>42097</v>
      </c>
      <c r="D469">
        <v>695468</v>
      </c>
      <c r="E469">
        <v>46821</v>
      </c>
      <c r="F469" t="s">
        <v>709</v>
      </c>
      <c r="G469" s="3">
        <v>43188</v>
      </c>
      <c r="H469" s="3">
        <v>43188</v>
      </c>
      <c r="I469" s="4">
        <v>424.3</v>
      </c>
      <c r="J469" t="str">
        <f>INDEX(Bd_VENTILATIONS!$G:$G,MATCH(Bd_MÉLANGES!$E:$E,Bd_VENTILATIONS!$D:$D,0))</f>
        <v>A088M04</v>
      </c>
      <c r="K469" s="4">
        <f>SUMIF('Bd_CONSO MP'!$F:$F,Tab_Mélanges[[#This Row],[PIECENO]],'Bd_CONSO MP'!$I:$I)</f>
        <v>423</v>
      </c>
    </row>
    <row r="470" spans="1:11" hidden="1" x14ac:dyDescent="0.2">
      <c r="A470">
        <v>102</v>
      </c>
      <c r="B470">
        <v>5</v>
      </c>
      <c r="C470">
        <v>42099</v>
      </c>
      <c r="D470">
        <v>695478</v>
      </c>
      <c r="E470">
        <v>46812</v>
      </c>
      <c r="F470" t="s">
        <v>307</v>
      </c>
      <c r="G470" s="3">
        <v>43188</v>
      </c>
      <c r="H470" s="3">
        <v>43188</v>
      </c>
      <c r="I470" s="4">
        <v>299.3</v>
      </c>
      <c r="J470" t="str">
        <f>INDEX(Bd_VENTILATIONS!$G:$G,MATCH(Bd_MÉLANGES!$E:$E,Bd_VENTILATIONS!$D:$D,0))</f>
        <v>A088M01</v>
      </c>
      <c r="K470" s="4">
        <f>SUMIF('Bd_CONSO MP'!$F:$F,Tab_Mélanges[[#This Row],[PIECENO]],'Bd_CONSO MP'!$I:$I)</f>
        <v>299.09000000000003</v>
      </c>
    </row>
    <row r="471" spans="1:11" hidden="1" x14ac:dyDescent="0.2">
      <c r="A471">
        <v>102</v>
      </c>
      <c r="B471">
        <v>5</v>
      </c>
      <c r="C471">
        <v>41950</v>
      </c>
      <c r="D471">
        <v>693860</v>
      </c>
      <c r="E471">
        <v>46740</v>
      </c>
      <c r="F471" t="s">
        <v>964</v>
      </c>
      <c r="G471" s="3">
        <v>43185</v>
      </c>
      <c r="H471" s="3">
        <v>43189</v>
      </c>
      <c r="I471" s="4">
        <v>519.4</v>
      </c>
      <c r="J471" t="str">
        <f>INDEX(Bd_VENTILATIONS!$G:$G,MATCH(Bd_MÉLANGES!$E:$E,Bd_VENTILATIONS!$D:$D,0))</f>
        <v>A085M03</v>
      </c>
      <c r="K471" s="4">
        <f>SUMIF('Bd_CONSO MP'!$F:$F,Tab_Mélanges[[#This Row],[PIECENO]],'Bd_CONSO MP'!$I:$I)</f>
        <v>519</v>
      </c>
    </row>
    <row r="472" spans="1:11" hidden="1" x14ac:dyDescent="0.2">
      <c r="A472">
        <v>102</v>
      </c>
      <c r="B472">
        <v>5</v>
      </c>
      <c r="C472">
        <v>42050</v>
      </c>
      <c r="D472">
        <v>695035</v>
      </c>
      <c r="E472">
        <v>46827</v>
      </c>
      <c r="F472" t="s">
        <v>1081</v>
      </c>
      <c r="G472" s="3">
        <v>43188</v>
      </c>
      <c r="H472" s="3">
        <v>43189</v>
      </c>
      <c r="I472" s="4">
        <v>407.3</v>
      </c>
      <c r="J472" t="str">
        <f>INDEX(Bd_VENTILATIONS!$G:$G,MATCH(Bd_MÉLANGES!$E:$E,Bd_VENTILATIONS!$D:$D,0))</f>
        <v>A089M02</v>
      </c>
      <c r="K472" s="4">
        <f>SUMIF('Bd_CONSO MP'!$F:$F,Tab_Mélanges[[#This Row],[PIECENO]],'Bd_CONSO MP'!$I:$I)</f>
        <v>405.01000000000005</v>
      </c>
    </row>
    <row r="473" spans="1:11" hidden="1" x14ac:dyDescent="0.2">
      <c r="A473">
        <v>102</v>
      </c>
      <c r="B473">
        <v>5</v>
      </c>
      <c r="C473">
        <v>42052</v>
      </c>
      <c r="D473">
        <v>695052</v>
      </c>
      <c r="E473">
        <v>46830</v>
      </c>
      <c r="F473" t="s">
        <v>1093</v>
      </c>
      <c r="G473" s="3">
        <v>43188</v>
      </c>
      <c r="H473" s="3">
        <v>43189</v>
      </c>
      <c r="I473" s="4">
        <v>405.1</v>
      </c>
      <c r="J473" t="str">
        <f>INDEX(Bd_VENTILATIONS!$G:$G,MATCH(Bd_MÉLANGES!$E:$E,Bd_VENTILATIONS!$D:$D,0))</f>
        <v>A089M03</v>
      </c>
      <c r="K473" s="4">
        <f>SUMIF('Bd_CONSO MP'!$F:$F,Tab_Mélanges[[#This Row],[PIECENO]],'Bd_CONSO MP'!$I:$I)</f>
        <v>405.00000000000006</v>
      </c>
    </row>
    <row r="474" spans="1:11" hidden="1" x14ac:dyDescent="0.2">
      <c r="A474">
        <v>102</v>
      </c>
      <c r="B474">
        <v>5</v>
      </c>
      <c r="C474">
        <v>42054</v>
      </c>
      <c r="D474">
        <v>695069</v>
      </c>
      <c r="E474">
        <v>46839</v>
      </c>
      <c r="F474" t="s">
        <v>813</v>
      </c>
      <c r="G474" s="3">
        <v>43189</v>
      </c>
      <c r="H474" s="3">
        <v>43189</v>
      </c>
      <c r="I474" s="4">
        <v>194.5</v>
      </c>
      <c r="J474" t="str">
        <f>INDEX(Bd_VENTILATIONS!$G:$G,MATCH(Bd_MÉLANGES!$E:$E,Bd_VENTILATIONS!$D:$D,0))</f>
        <v>A089M05</v>
      </c>
      <c r="K474" s="4">
        <f>SUMIF('Bd_CONSO MP'!$F:$F,Tab_Mélanges[[#This Row],[PIECENO]],'Bd_CONSO MP'!$I:$I)</f>
        <v>193.99</v>
      </c>
    </row>
    <row r="475" spans="1:11" hidden="1" x14ac:dyDescent="0.2">
      <c r="A475">
        <v>102</v>
      </c>
      <c r="B475">
        <v>5</v>
      </c>
      <c r="C475">
        <v>42056</v>
      </c>
      <c r="D475">
        <v>695088</v>
      </c>
      <c r="E475">
        <v>46840</v>
      </c>
      <c r="F475" t="s">
        <v>801</v>
      </c>
      <c r="G475" s="3">
        <v>43189</v>
      </c>
      <c r="H475" s="3">
        <v>43189</v>
      </c>
      <c r="I475" s="4">
        <v>521.29999999999995</v>
      </c>
      <c r="J475" t="str">
        <f>INDEX(Bd_VENTILATIONS!$G:$G,MATCH(Bd_MÉLANGES!$E:$E,Bd_VENTILATIONS!$D:$D,0))</f>
        <v>A089M07</v>
      </c>
      <c r="K475" s="4">
        <f>SUMIF('Bd_CONSO MP'!$F:$F,Tab_Mélanges[[#This Row],[PIECENO]],'Bd_CONSO MP'!$I:$I)</f>
        <v>518.41</v>
      </c>
    </row>
    <row r="476" spans="1:11" hidden="1" x14ac:dyDescent="0.2">
      <c r="A476">
        <v>102</v>
      </c>
      <c r="B476">
        <v>5</v>
      </c>
      <c r="C476">
        <v>42064</v>
      </c>
      <c r="D476">
        <v>695153</v>
      </c>
      <c r="E476">
        <v>46842</v>
      </c>
      <c r="F476" t="s">
        <v>976</v>
      </c>
      <c r="G476" s="3">
        <v>43189</v>
      </c>
      <c r="H476" s="3">
        <v>43189</v>
      </c>
      <c r="I476" s="4">
        <v>416.7</v>
      </c>
      <c r="J476" t="str">
        <f>INDEX(Bd_VENTILATIONS!$G:$G,MATCH(Bd_MÉLANGES!$E:$E,Bd_VENTILATIONS!$D:$D,0))</f>
        <v>A089M08</v>
      </c>
      <c r="K476" s="4">
        <f>SUMIF('Bd_CONSO MP'!$F:$F,Tab_Mélanges[[#This Row],[PIECENO]],'Bd_CONSO MP'!$I:$I)</f>
        <v>415.02</v>
      </c>
    </row>
    <row r="477" spans="1:11" hidden="1" x14ac:dyDescent="0.2">
      <c r="A477">
        <v>102</v>
      </c>
      <c r="B477">
        <v>5</v>
      </c>
      <c r="C477">
        <v>42060</v>
      </c>
      <c r="D477">
        <v>695124</v>
      </c>
      <c r="E477">
        <v>46838</v>
      </c>
      <c r="F477" t="s">
        <v>979</v>
      </c>
      <c r="G477" s="3">
        <v>43189</v>
      </c>
      <c r="H477" s="3">
        <v>43193</v>
      </c>
      <c r="I477" s="4">
        <v>525.5</v>
      </c>
      <c r="J477" t="str">
        <f>INDEX(Bd_VENTILATIONS!$G:$G,MATCH(Bd_MÉLANGES!$E:$E,Bd_VENTILATIONS!$D:$D,0))</f>
        <v>A089M06</v>
      </c>
      <c r="K477" s="4">
        <f>SUMIF('Bd_CONSO MP'!$F:$F,Tab_Mélanges[[#This Row],[PIECENO]],'Bd_CONSO MP'!$I:$I)</f>
        <v>519</v>
      </c>
    </row>
    <row r="478" spans="1:11" hidden="1" x14ac:dyDescent="0.2">
      <c r="A478">
        <v>102</v>
      </c>
      <c r="B478">
        <v>5</v>
      </c>
      <c r="C478">
        <v>42068</v>
      </c>
      <c r="D478">
        <v>695179</v>
      </c>
      <c r="E478">
        <v>46837</v>
      </c>
      <c r="F478" t="s">
        <v>979</v>
      </c>
      <c r="G478" s="3">
        <v>43189</v>
      </c>
      <c r="H478" s="3">
        <v>43193</v>
      </c>
      <c r="I478" s="4">
        <v>416.5</v>
      </c>
      <c r="J478" t="str">
        <f>INDEX(Bd_VENTILATIONS!$G:$G,MATCH(Bd_MÉLANGES!$E:$E,Bd_VENTILATIONS!$D:$D,0))</f>
        <v>A089M04</v>
      </c>
      <c r="K478" s="4">
        <f>SUMIF('Bd_CONSO MP'!$F:$F,Tab_Mélanges[[#This Row],[PIECENO]],'Bd_CONSO MP'!$I:$I)</f>
        <v>415.01000000000005</v>
      </c>
    </row>
    <row r="479" spans="1:11" hidden="1" x14ac:dyDescent="0.2">
      <c r="A479">
        <v>102</v>
      </c>
      <c r="B479">
        <v>5</v>
      </c>
      <c r="C479">
        <v>42070</v>
      </c>
      <c r="D479">
        <v>695193</v>
      </c>
      <c r="E479">
        <v>46845</v>
      </c>
      <c r="F479" t="s">
        <v>970</v>
      </c>
      <c r="G479" s="3">
        <v>43189</v>
      </c>
      <c r="H479" s="3">
        <v>43193</v>
      </c>
      <c r="I479" s="4">
        <v>416.7</v>
      </c>
      <c r="J479" t="str">
        <f>INDEX(Bd_VENTILATIONS!$G:$G,MATCH(Bd_MÉLANGES!$E:$E,Bd_VENTILATIONS!$D:$D,0))</f>
        <v>A093M01</v>
      </c>
      <c r="K479" s="4">
        <f>SUMIF('Bd_CONSO MP'!$F:$F,Tab_Mélanges[[#This Row],[PIECENO]],'Bd_CONSO MP'!$I:$I)</f>
        <v>415</v>
      </c>
    </row>
    <row r="480" spans="1:11" hidden="1" x14ac:dyDescent="0.2">
      <c r="A480">
        <v>102</v>
      </c>
      <c r="B480">
        <v>5</v>
      </c>
      <c r="C480">
        <v>42074</v>
      </c>
      <c r="D480">
        <v>695221</v>
      </c>
      <c r="E480">
        <v>46848</v>
      </c>
      <c r="F480" t="s">
        <v>886</v>
      </c>
      <c r="G480" s="3">
        <v>43193</v>
      </c>
      <c r="H480" s="3">
        <v>43193</v>
      </c>
      <c r="I480" s="4">
        <v>104.5</v>
      </c>
      <c r="J480" t="str">
        <f>INDEX(Bd_VENTILATIONS!$G:$G,MATCH(Bd_MÉLANGES!$E:$E,Bd_VENTILATIONS!$D:$D,0))</f>
        <v>A093M03</v>
      </c>
      <c r="K480" s="4">
        <f>SUMIF('Bd_CONSO MP'!$F:$F,Tab_Mélanges[[#This Row],[PIECENO]],'Bd_CONSO MP'!$I:$I)</f>
        <v>103.67999999999999</v>
      </c>
    </row>
    <row r="481" spans="1:11" hidden="1" x14ac:dyDescent="0.2">
      <c r="A481">
        <v>102</v>
      </c>
      <c r="B481">
        <v>5</v>
      </c>
      <c r="C481">
        <v>42076</v>
      </c>
      <c r="D481">
        <v>695240</v>
      </c>
      <c r="E481">
        <v>46849</v>
      </c>
      <c r="F481" t="s">
        <v>889</v>
      </c>
      <c r="G481" s="3">
        <v>43193</v>
      </c>
      <c r="H481" s="3">
        <v>43193</v>
      </c>
      <c r="I481" s="4">
        <v>104.3</v>
      </c>
      <c r="J481" t="str">
        <f>INDEX(Bd_VENTILATIONS!$G:$G,MATCH(Bd_MÉLANGES!$E:$E,Bd_VENTILATIONS!$D:$D,0))</f>
        <v>A093M06</v>
      </c>
      <c r="K481" s="4">
        <f>SUMIF('Bd_CONSO MP'!$F:$F,Tab_Mélanges[[#This Row],[PIECENO]],'Bd_CONSO MP'!$I:$I)</f>
        <v>104.00000000000001</v>
      </c>
    </row>
    <row r="482" spans="1:11" hidden="1" x14ac:dyDescent="0.2">
      <c r="A482">
        <v>102</v>
      </c>
      <c r="B482">
        <v>5</v>
      </c>
      <c r="C482">
        <v>42078</v>
      </c>
      <c r="D482">
        <v>695257</v>
      </c>
      <c r="E482">
        <v>46852</v>
      </c>
      <c r="F482" t="s">
        <v>868</v>
      </c>
      <c r="G482" s="3">
        <v>43193</v>
      </c>
      <c r="H482" s="3">
        <v>43193</v>
      </c>
      <c r="I482" s="4">
        <v>129.9</v>
      </c>
      <c r="J482" t="str">
        <f>INDEX(Bd_VENTILATIONS!$G:$G,MATCH(Bd_MÉLANGES!$E:$E,Bd_VENTILATIONS!$D:$D,0))</f>
        <v>A093M05</v>
      </c>
      <c r="K482" s="4">
        <f>SUMIF('Bd_CONSO MP'!$F:$F,Tab_Mélanges[[#This Row],[PIECENO]],'Bd_CONSO MP'!$I:$I)</f>
        <v>129.60000000000002</v>
      </c>
    </row>
    <row r="483" spans="1:11" hidden="1" x14ac:dyDescent="0.2">
      <c r="A483">
        <v>102</v>
      </c>
      <c r="B483">
        <v>5</v>
      </c>
      <c r="C483">
        <v>42088</v>
      </c>
      <c r="D483">
        <v>695350</v>
      </c>
      <c r="E483">
        <v>46847</v>
      </c>
      <c r="F483" t="s">
        <v>1168</v>
      </c>
      <c r="G483" s="3">
        <v>43193</v>
      </c>
      <c r="H483" s="3">
        <v>43193</v>
      </c>
      <c r="I483" s="4">
        <v>686.3</v>
      </c>
      <c r="J483" t="str">
        <f>INDEX(Bd_VENTILATIONS!$G:$G,MATCH(Bd_MÉLANGES!$E:$E,Bd_VENTILATIONS!$D:$D,0))</f>
        <v>A093M02</v>
      </c>
      <c r="K483" s="4">
        <f>SUMIF('Bd_CONSO MP'!$F:$F,Tab_Mélanges[[#This Row],[PIECENO]],'Bd_CONSO MP'!$I:$I)</f>
        <v>681.02</v>
      </c>
    </row>
    <row r="484" spans="1:11" hidden="1" x14ac:dyDescent="0.2">
      <c r="A484">
        <v>102</v>
      </c>
      <c r="B484">
        <v>5</v>
      </c>
      <c r="C484">
        <v>42178</v>
      </c>
      <c r="D484">
        <v>696487</v>
      </c>
      <c r="E484">
        <v>46850</v>
      </c>
      <c r="F484" t="s">
        <v>1155</v>
      </c>
      <c r="G484" s="3">
        <v>43193</v>
      </c>
      <c r="H484" s="3">
        <v>43193</v>
      </c>
      <c r="I484" s="4">
        <v>683.9</v>
      </c>
      <c r="J484" t="str">
        <f>INDEX(Bd_VENTILATIONS!$G:$G,MATCH(Bd_MÉLANGES!$E:$E,Bd_VENTILATIONS!$D:$D,0))</f>
        <v>A093M04</v>
      </c>
      <c r="K484" s="4">
        <f>SUMIF('Bd_CONSO MP'!$F:$F,Tab_Mélanges[[#This Row],[PIECENO]],'Bd_CONSO MP'!$I:$I)</f>
        <v>681.02</v>
      </c>
    </row>
    <row r="485" spans="1:11" hidden="1" x14ac:dyDescent="0.2">
      <c r="A485">
        <v>102</v>
      </c>
      <c r="B485">
        <v>5</v>
      </c>
      <c r="C485">
        <v>42080</v>
      </c>
      <c r="D485">
        <v>695274</v>
      </c>
      <c r="E485">
        <v>46851</v>
      </c>
      <c r="F485" t="s">
        <v>862</v>
      </c>
      <c r="G485" s="3">
        <v>43193</v>
      </c>
      <c r="H485" s="3">
        <v>43194</v>
      </c>
      <c r="I485" s="4">
        <v>64.900000000000006</v>
      </c>
      <c r="J485" t="str">
        <f>INDEX(Bd_VENTILATIONS!$G:$G,MATCH(Bd_MÉLANGES!$E:$E,Bd_VENTILATIONS!$D:$D,0))</f>
        <v>A093M07</v>
      </c>
      <c r="K485" s="4">
        <f>SUMIF('Bd_CONSO MP'!$F:$F,Tab_Mélanges[[#This Row],[PIECENO]],'Bd_CONSO MP'!$I:$I)</f>
        <v>64.8</v>
      </c>
    </row>
    <row r="486" spans="1:11" hidden="1" x14ac:dyDescent="0.2">
      <c r="A486">
        <v>102</v>
      </c>
      <c r="B486">
        <v>5</v>
      </c>
      <c r="C486">
        <v>42090</v>
      </c>
      <c r="D486">
        <v>695371</v>
      </c>
      <c r="E486">
        <v>46855</v>
      </c>
      <c r="F486" t="s">
        <v>469</v>
      </c>
      <c r="G486" s="3">
        <v>43193</v>
      </c>
      <c r="H486" s="3">
        <v>43194</v>
      </c>
      <c r="I486" s="4">
        <v>648.70000000000005</v>
      </c>
      <c r="J486" t="str">
        <f>INDEX(Bd_VENTILATIONS!$G:$G,MATCH(Bd_MÉLANGES!$E:$E,Bd_VENTILATIONS!$D:$D,0))</f>
        <v>A094M02</v>
      </c>
      <c r="K486" s="4">
        <f>SUMIF('Bd_CONSO MP'!$F:$F,Tab_Mélanges[[#This Row],[PIECENO]],'Bd_CONSO MP'!$I:$I)</f>
        <v>648</v>
      </c>
    </row>
    <row r="487" spans="1:11" hidden="1" x14ac:dyDescent="0.2">
      <c r="A487">
        <v>102</v>
      </c>
      <c r="B487">
        <v>5</v>
      </c>
      <c r="C487">
        <v>42096</v>
      </c>
      <c r="D487">
        <v>695442</v>
      </c>
      <c r="E487">
        <v>46854</v>
      </c>
      <c r="F487" t="s">
        <v>1024</v>
      </c>
      <c r="G487" s="3">
        <v>43193</v>
      </c>
      <c r="H487" s="3">
        <v>43194</v>
      </c>
      <c r="I487" s="4">
        <v>114.3</v>
      </c>
      <c r="J487" t="str">
        <f>INDEX(Bd_VENTILATIONS!$G:$G,MATCH(Bd_MÉLANGES!$E:$E,Bd_VENTILATIONS!$D:$D,0))</f>
        <v>A094M01</v>
      </c>
      <c r="K487" s="4">
        <f>SUMIF('Bd_CONSO MP'!$F:$F,Tab_Mélanges[[#This Row],[PIECENO]],'Bd_CONSO MP'!$I:$I)</f>
        <v>114.01000000000002</v>
      </c>
    </row>
    <row r="488" spans="1:11" hidden="1" x14ac:dyDescent="0.2">
      <c r="A488">
        <v>102</v>
      </c>
      <c r="B488">
        <v>5</v>
      </c>
      <c r="C488">
        <v>42119</v>
      </c>
      <c r="D488">
        <v>695672</v>
      </c>
      <c r="E488">
        <v>46864</v>
      </c>
      <c r="F488" t="s">
        <v>396</v>
      </c>
      <c r="G488" s="3">
        <v>43194</v>
      </c>
      <c r="H488" s="3">
        <v>43194</v>
      </c>
      <c r="I488" s="4">
        <v>195.5</v>
      </c>
      <c r="J488" t="str">
        <f>INDEX(Bd_VENTILATIONS!$G:$G,MATCH(Bd_MÉLANGES!$E:$E,Bd_VENTILATIONS!$D:$D,0))</f>
        <v>A094M05</v>
      </c>
      <c r="K488" s="4">
        <f>SUMIF('Bd_CONSO MP'!$F:$F,Tab_Mélanges[[#This Row],[PIECENO]],'Bd_CONSO MP'!$I:$I)</f>
        <v>195.01000000000005</v>
      </c>
    </row>
    <row r="489" spans="1:11" hidden="1" x14ac:dyDescent="0.2">
      <c r="A489">
        <v>102</v>
      </c>
      <c r="B489">
        <v>5</v>
      </c>
      <c r="C489">
        <v>42222</v>
      </c>
      <c r="D489">
        <v>696976</v>
      </c>
      <c r="E489">
        <v>46858</v>
      </c>
      <c r="F489" t="s">
        <v>182</v>
      </c>
      <c r="G489" s="3">
        <v>43194</v>
      </c>
      <c r="H489" s="3">
        <v>43194</v>
      </c>
      <c r="I489" s="4">
        <v>60.1</v>
      </c>
      <c r="J489" t="str">
        <f>INDEX(Bd_VENTILATIONS!$G:$G,MATCH(Bd_MÉLANGES!$E:$E,Bd_VENTILATIONS!$D:$D,0))</f>
        <v>A094M03</v>
      </c>
      <c r="K489" s="4">
        <f>SUMIF('Bd_CONSO MP'!$F:$F,Tab_Mélanges[[#This Row],[PIECENO]],'Bd_CONSO MP'!$I:$I)</f>
        <v>60.000000000000007</v>
      </c>
    </row>
    <row r="490" spans="1:11" hidden="1" x14ac:dyDescent="0.2">
      <c r="A490">
        <v>102</v>
      </c>
      <c r="B490">
        <v>5</v>
      </c>
      <c r="C490">
        <v>42283</v>
      </c>
      <c r="D490">
        <v>697529</v>
      </c>
      <c r="E490">
        <v>46860</v>
      </c>
      <c r="F490" t="s">
        <v>472</v>
      </c>
      <c r="G490" s="3">
        <v>43194</v>
      </c>
      <c r="H490" s="3">
        <v>43194</v>
      </c>
      <c r="I490" s="4">
        <v>323.89999999999998</v>
      </c>
      <c r="J490" t="str">
        <f>INDEX(Bd_VENTILATIONS!$G:$G,MATCH(Bd_MÉLANGES!$E:$E,Bd_VENTILATIONS!$D:$D,0))</f>
        <v>A094M04</v>
      </c>
      <c r="K490" s="4">
        <f>SUMIF('Bd_CONSO MP'!$F:$F,Tab_Mélanges[[#This Row],[PIECENO]],'Bd_CONSO MP'!$I:$I)</f>
        <v>323.98</v>
      </c>
    </row>
    <row r="491" spans="1:11" hidden="1" x14ac:dyDescent="0.2">
      <c r="A491">
        <v>102</v>
      </c>
      <c r="B491">
        <v>5</v>
      </c>
      <c r="C491">
        <v>42162</v>
      </c>
      <c r="D491">
        <v>696379</v>
      </c>
      <c r="E491">
        <v>46876</v>
      </c>
      <c r="F491" t="s">
        <v>706</v>
      </c>
      <c r="G491" s="3">
        <v>43195</v>
      </c>
      <c r="H491" s="3">
        <v>43195</v>
      </c>
      <c r="I491" s="4">
        <v>14.25</v>
      </c>
      <c r="J491" t="str">
        <f>INDEX(Bd_VENTILATIONS!$G:$G,MATCH(Bd_MÉLANGES!$E:$E,Bd_VENTILATIONS!$D:$D,0))</f>
        <v>A095M07</v>
      </c>
      <c r="K491" s="4">
        <f>SUMIF('Bd_CONSO MP'!$F:$F,Tab_Mélanges[[#This Row],[PIECENO]],'Bd_CONSO MP'!$I:$I)</f>
        <v>14.63</v>
      </c>
    </row>
    <row r="492" spans="1:11" hidden="1" x14ac:dyDescent="0.2">
      <c r="A492">
        <v>102</v>
      </c>
      <c r="B492">
        <v>5</v>
      </c>
      <c r="C492">
        <v>42164</v>
      </c>
      <c r="D492">
        <v>696387</v>
      </c>
      <c r="E492">
        <v>46877</v>
      </c>
      <c r="F492" t="s">
        <v>706</v>
      </c>
      <c r="G492" s="3">
        <v>43195</v>
      </c>
      <c r="H492" s="3">
        <v>43195</v>
      </c>
      <c r="I492" s="4">
        <v>14.68</v>
      </c>
      <c r="J492" t="str">
        <f>INDEX(Bd_VENTILATIONS!$G:$G,MATCH(Bd_MÉLANGES!$E:$E,Bd_VENTILATIONS!$D:$D,0))</f>
        <v>A095M06</v>
      </c>
      <c r="K492" s="4">
        <f>SUMIF('Bd_CONSO MP'!$F:$F,Tab_Mélanges[[#This Row],[PIECENO]],'Bd_CONSO MP'!$I:$I)</f>
        <v>14.63</v>
      </c>
    </row>
    <row r="493" spans="1:11" hidden="1" x14ac:dyDescent="0.2">
      <c r="A493">
        <v>102</v>
      </c>
      <c r="B493">
        <v>5</v>
      </c>
      <c r="C493">
        <v>42166</v>
      </c>
      <c r="D493">
        <v>696395</v>
      </c>
      <c r="E493">
        <v>46878</v>
      </c>
      <c r="F493" t="s">
        <v>795</v>
      </c>
      <c r="G493" s="3">
        <v>43195</v>
      </c>
      <c r="H493" s="3">
        <v>43195</v>
      </c>
      <c r="I493" s="4">
        <v>135.5</v>
      </c>
      <c r="J493" t="str">
        <f>INDEX(Bd_VENTILATIONS!$G:$G,MATCH(Bd_MÉLANGES!$E:$E,Bd_VENTILATIONS!$D:$D,0))</f>
        <v>A095M09</v>
      </c>
      <c r="K493" s="4">
        <f>SUMIF('Bd_CONSO MP'!$F:$F,Tab_Mélanges[[#This Row],[PIECENO]],'Bd_CONSO MP'!$I:$I)</f>
        <v>134.97999999999999</v>
      </c>
    </row>
    <row r="494" spans="1:11" hidden="1" x14ac:dyDescent="0.2">
      <c r="A494">
        <v>102</v>
      </c>
      <c r="B494">
        <v>5</v>
      </c>
      <c r="C494">
        <v>42174</v>
      </c>
      <c r="D494">
        <v>696458</v>
      </c>
      <c r="E494">
        <v>46883</v>
      </c>
      <c r="F494" t="s">
        <v>952</v>
      </c>
      <c r="G494" s="3">
        <v>43195</v>
      </c>
      <c r="H494" s="3">
        <v>43195</v>
      </c>
      <c r="I494" s="4">
        <v>516.9</v>
      </c>
      <c r="J494" t="str">
        <f>INDEX(Bd_VENTILATIONS!$G:$G,MATCH(Bd_MÉLANGES!$E:$E,Bd_VENTILATIONS!$D:$D,0))</f>
        <v>A095M10</v>
      </c>
      <c r="K494" s="4">
        <f>SUMIF('Bd_CONSO MP'!$F:$F,Tab_Mélanges[[#This Row],[PIECENO]],'Bd_CONSO MP'!$I:$I)</f>
        <v>518.00999999999988</v>
      </c>
    </row>
    <row r="495" spans="1:11" hidden="1" x14ac:dyDescent="0.2">
      <c r="A495">
        <v>102</v>
      </c>
      <c r="B495">
        <v>5</v>
      </c>
      <c r="C495">
        <v>42201</v>
      </c>
      <c r="D495">
        <v>696693</v>
      </c>
      <c r="E495">
        <v>46872</v>
      </c>
      <c r="F495" t="s">
        <v>307</v>
      </c>
      <c r="G495" s="3">
        <v>43195</v>
      </c>
      <c r="H495" s="3">
        <v>43195</v>
      </c>
      <c r="I495" s="4">
        <v>301.3</v>
      </c>
      <c r="J495" t="str">
        <f>INDEX(Bd_VENTILATIONS!$G:$G,MATCH(Bd_MÉLANGES!$E:$E,Bd_VENTILATIONS!$D:$D,0))</f>
        <v>A095M01</v>
      </c>
      <c r="K495" s="4">
        <f>SUMIF('Bd_CONSO MP'!$F:$F,Tab_Mélanges[[#This Row],[PIECENO]],'Bd_CONSO MP'!$I:$I)</f>
        <v>300</v>
      </c>
    </row>
    <row r="496" spans="1:11" hidden="1" x14ac:dyDescent="0.2">
      <c r="A496">
        <v>102</v>
      </c>
      <c r="B496">
        <v>5</v>
      </c>
      <c r="C496">
        <v>42202</v>
      </c>
      <c r="D496">
        <v>696697</v>
      </c>
      <c r="E496">
        <v>46904</v>
      </c>
      <c r="F496" t="s">
        <v>709</v>
      </c>
      <c r="G496" s="3">
        <v>43195</v>
      </c>
      <c r="H496" s="3">
        <v>43195</v>
      </c>
      <c r="I496" s="4">
        <v>423.9</v>
      </c>
      <c r="J496" t="str">
        <f>INDEX(Bd_VENTILATIONS!$G:$G,MATCH(Bd_MÉLANGES!$E:$E,Bd_VENTILATIONS!$D:$D,0))</f>
        <v>A095M04</v>
      </c>
      <c r="K496" s="4">
        <f>SUMIF('Bd_CONSO MP'!$F:$F,Tab_Mélanges[[#This Row],[PIECENO]],'Bd_CONSO MP'!$I:$I)</f>
        <v>423</v>
      </c>
    </row>
    <row r="497" spans="1:11" hidden="1" x14ac:dyDescent="0.2">
      <c r="A497">
        <v>102</v>
      </c>
      <c r="B497">
        <v>5</v>
      </c>
      <c r="C497">
        <v>42203</v>
      </c>
      <c r="D497">
        <v>696700</v>
      </c>
      <c r="E497">
        <v>46875</v>
      </c>
      <c r="F497" t="s">
        <v>709</v>
      </c>
      <c r="G497" s="3">
        <v>43195</v>
      </c>
      <c r="H497" s="3">
        <v>43195</v>
      </c>
      <c r="I497" s="4">
        <v>434.5</v>
      </c>
      <c r="J497" t="str">
        <f>INDEX(Bd_VENTILATIONS!$G:$G,MATCH(Bd_MÉLANGES!$E:$E,Bd_VENTILATIONS!$D:$D,0))</f>
        <v>A095M05</v>
      </c>
      <c r="K497" s="4">
        <f>SUMIF('Bd_CONSO MP'!$F:$F,Tab_Mélanges[[#This Row],[PIECENO]],'Bd_CONSO MP'!$I:$I)</f>
        <v>423</v>
      </c>
    </row>
    <row r="498" spans="1:11" hidden="1" x14ac:dyDescent="0.2">
      <c r="A498">
        <v>102</v>
      </c>
      <c r="B498">
        <v>5</v>
      </c>
      <c r="C498">
        <v>42204</v>
      </c>
      <c r="D498">
        <v>696703</v>
      </c>
      <c r="E498">
        <v>46874</v>
      </c>
      <c r="F498" t="s">
        <v>709</v>
      </c>
      <c r="G498" s="3">
        <v>43195</v>
      </c>
      <c r="H498" s="3">
        <v>43195</v>
      </c>
      <c r="I498" s="4">
        <v>423.5</v>
      </c>
      <c r="J498" t="str">
        <f>INDEX(Bd_VENTILATIONS!$G:$G,MATCH(Bd_MÉLANGES!$E:$E,Bd_VENTILATIONS!$D:$D,0))</f>
        <v>A095M03</v>
      </c>
      <c r="K498" s="4">
        <f>SUMIF('Bd_CONSO MP'!$F:$F,Tab_Mélanges[[#This Row],[PIECENO]],'Bd_CONSO MP'!$I:$I)</f>
        <v>423</v>
      </c>
    </row>
    <row r="499" spans="1:11" hidden="1" x14ac:dyDescent="0.2">
      <c r="A499">
        <v>102</v>
      </c>
      <c r="B499">
        <v>5</v>
      </c>
      <c r="C499">
        <v>42205</v>
      </c>
      <c r="D499">
        <v>696706</v>
      </c>
      <c r="E499">
        <v>46873</v>
      </c>
      <c r="F499" t="s">
        <v>709</v>
      </c>
      <c r="G499" s="3">
        <v>43195</v>
      </c>
      <c r="H499" s="3">
        <v>43195</v>
      </c>
      <c r="I499" s="4">
        <v>410.9</v>
      </c>
      <c r="J499" t="str">
        <f>INDEX(Bd_VENTILATIONS!$G:$G,MATCH(Bd_MÉLANGES!$E:$E,Bd_VENTILATIONS!$D:$D,0))</f>
        <v>A095M02</v>
      </c>
      <c r="K499" s="4">
        <f>SUMIF('Bd_CONSO MP'!$F:$F,Tab_Mélanges[[#This Row],[PIECENO]],'Bd_CONSO MP'!$I:$I)</f>
        <v>423</v>
      </c>
    </row>
    <row r="500" spans="1:11" hidden="1" x14ac:dyDescent="0.2">
      <c r="A500">
        <v>102</v>
      </c>
      <c r="B500">
        <v>5</v>
      </c>
      <c r="C500">
        <v>42168</v>
      </c>
      <c r="D500">
        <v>696414</v>
      </c>
      <c r="E500">
        <v>46893</v>
      </c>
      <c r="F500" t="s">
        <v>967</v>
      </c>
      <c r="G500" s="3">
        <v>43195</v>
      </c>
      <c r="H500" s="3">
        <v>43196</v>
      </c>
      <c r="I500" s="4">
        <v>416.3</v>
      </c>
      <c r="J500" t="str">
        <f>INDEX(Bd_VENTILATIONS!$G:$G,MATCH(Bd_MÉLANGES!$E:$E,Bd_VENTILATIONS!$D:$D,0))</f>
        <v>A096M02</v>
      </c>
      <c r="K500" s="4">
        <f>SUMIF('Bd_CONSO MP'!$F:$F,Tab_Mélanges[[#This Row],[PIECENO]],'Bd_CONSO MP'!$I:$I)</f>
        <v>415.00000000000006</v>
      </c>
    </row>
    <row r="501" spans="1:11" hidden="1" x14ac:dyDescent="0.2">
      <c r="A501">
        <v>102</v>
      </c>
      <c r="B501">
        <v>5</v>
      </c>
      <c r="C501">
        <v>42170</v>
      </c>
      <c r="D501">
        <v>696427</v>
      </c>
      <c r="E501">
        <v>46879</v>
      </c>
      <c r="F501" t="s">
        <v>961</v>
      </c>
      <c r="G501" s="3">
        <v>43195</v>
      </c>
      <c r="H501" s="3">
        <v>43196</v>
      </c>
      <c r="I501" s="4">
        <v>520.70000000000005</v>
      </c>
      <c r="J501" t="str">
        <f>INDEX(Bd_VENTILATIONS!$G:$G,MATCH(Bd_MÉLANGES!$E:$E,Bd_VENTILATIONS!$D:$D,0))</f>
        <v>A095M08</v>
      </c>
      <c r="K501" s="4">
        <f>SUMIF('Bd_CONSO MP'!$F:$F,Tab_Mélanges[[#This Row],[PIECENO]],'Bd_CONSO MP'!$I:$I)</f>
        <v>519.00000000000011</v>
      </c>
    </row>
    <row r="502" spans="1:11" hidden="1" x14ac:dyDescent="0.2">
      <c r="A502">
        <v>102</v>
      </c>
      <c r="B502">
        <v>5</v>
      </c>
      <c r="C502">
        <v>42176</v>
      </c>
      <c r="D502">
        <v>696473</v>
      </c>
      <c r="E502">
        <v>46885</v>
      </c>
      <c r="F502" t="s">
        <v>982</v>
      </c>
      <c r="G502" s="3">
        <v>43195</v>
      </c>
      <c r="H502" s="3">
        <v>43196</v>
      </c>
      <c r="I502" s="4">
        <v>520.29999999999995</v>
      </c>
      <c r="J502" t="str">
        <f>INDEX(Bd_VENTILATIONS!$G:$G,MATCH(Bd_MÉLANGES!$E:$E,Bd_VENTILATIONS!$D:$D,0))</f>
        <v>A096M01</v>
      </c>
      <c r="K502" s="4">
        <f>SUMIF('Bd_CONSO MP'!$F:$F,Tab_Mélanges[[#This Row],[PIECENO]],'Bd_CONSO MP'!$I:$I)</f>
        <v>518.99</v>
      </c>
    </row>
    <row r="503" spans="1:11" hidden="1" x14ac:dyDescent="0.2">
      <c r="A503">
        <v>102</v>
      </c>
      <c r="B503">
        <v>5</v>
      </c>
      <c r="C503">
        <v>42131</v>
      </c>
      <c r="D503">
        <v>695930</v>
      </c>
      <c r="E503">
        <v>46911</v>
      </c>
      <c r="F503" t="s">
        <v>417</v>
      </c>
      <c r="G503" s="3">
        <v>43199</v>
      </c>
      <c r="H503" s="3">
        <v>43199</v>
      </c>
      <c r="I503" s="4">
        <v>654.79999999999995</v>
      </c>
      <c r="J503" t="str">
        <f>INDEX(Bd_VENTILATIONS!$G:$G,MATCH(Bd_MÉLANGES!$E:$E,Bd_VENTILATIONS!$D:$D,0))</f>
        <v>A099M07</v>
      </c>
      <c r="K503" s="4">
        <f>SUMIF('Bd_CONSO MP'!$F:$F,Tab_Mélanges[[#This Row],[PIECENO]],'Bd_CONSO MP'!$I:$I)</f>
        <v>648</v>
      </c>
    </row>
    <row r="504" spans="1:11" hidden="1" x14ac:dyDescent="0.2">
      <c r="A504">
        <v>102</v>
      </c>
      <c r="B504">
        <v>5</v>
      </c>
      <c r="C504">
        <v>42180</v>
      </c>
      <c r="D504">
        <v>696508</v>
      </c>
      <c r="E504">
        <v>46896</v>
      </c>
      <c r="F504" t="s">
        <v>1158</v>
      </c>
      <c r="G504" s="3">
        <v>43196</v>
      </c>
      <c r="H504" s="3">
        <v>43199</v>
      </c>
      <c r="I504" s="4">
        <v>569.5</v>
      </c>
      <c r="J504" t="str">
        <f>INDEX(Bd_VENTILATIONS!$G:$G,MATCH(Bd_MÉLANGES!$E:$E,Bd_VENTILATIONS!$D:$D,0))</f>
        <v>A099M02</v>
      </c>
      <c r="K504" s="4">
        <f>SUMIF('Bd_CONSO MP'!$F:$F,Tab_Mélanges[[#This Row],[PIECENO]],'Bd_CONSO MP'!$I:$I)</f>
        <v>567.0200000000001</v>
      </c>
    </row>
    <row r="505" spans="1:11" hidden="1" x14ac:dyDescent="0.2">
      <c r="A505">
        <v>102</v>
      </c>
      <c r="B505">
        <v>5</v>
      </c>
      <c r="C505">
        <v>42182</v>
      </c>
      <c r="D505">
        <v>696529</v>
      </c>
      <c r="E505">
        <v>46906</v>
      </c>
      <c r="F505" t="s">
        <v>1150</v>
      </c>
      <c r="G505" s="3">
        <v>43199</v>
      </c>
      <c r="H505" s="3">
        <v>43199</v>
      </c>
      <c r="I505" s="4">
        <v>295.5</v>
      </c>
      <c r="J505" t="str">
        <f>INDEX(Bd_VENTILATIONS!$G:$G,MATCH(Bd_MÉLANGES!$E:$E,Bd_VENTILATIONS!$D:$D,0))</f>
        <v>A099M04</v>
      </c>
      <c r="K505" s="4">
        <f>SUMIF('Bd_CONSO MP'!$F:$F,Tab_Mélanges[[#This Row],[PIECENO]],'Bd_CONSO MP'!$I:$I)</f>
        <v>292</v>
      </c>
    </row>
    <row r="506" spans="1:11" hidden="1" x14ac:dyDescent="0.2">
      <c r="A506">
        <v>102</v>
      </c>
      <c r="B506">
        <v>5</v>
      </c>
      <c r="C506">
        <v>42188</v>
      </c>
      <c r="D506">
        <v>696582</v>
      </c>
      <c r="E506">
        <v>46908</v>
      </c>
      <c r="F506" t="s">
        <v>789</v>
      </c>
      <c r="G506" s="3">
        <v>43199</v>
      </c>
      <c r="H506" s="3">
        <v>43199</v>
      </c>
      <c r="I506" s="4">
        <v>360.1</v>
      </c>
      <c r="J506" t="str">
        <f>INDEX(Bd_VENTILATIONS!$G:$G,MATCH(Bd_MÉLANGES!$E:$E,Bd_VENTILATIONS!$D:$D,0))</f>
        <v>A099M05</v>
      </c>
      <c r="K506" s="4">
        <f>SUMIF('Bd_CONSO MP'!$F:$F,Tab_Mélanges[[#This Row],[PIECENO]],'Bd_CONSO MP'!$I:$I)</f>
        <v>360.01000000000005</v>
      </c>
    </row>
    <row r="507" spans="1:11" hidden="1" x14ac:dyDescent="0.2">
      <c r="A507">
        <v>102</v>
      </c>
      <c r="B507">
        <v>5</v>
      </c>
      <c r="C507">
        <v>42190</v>
      </c>
      <c r="D507">
        <v>696597</v>
      </c>
      <c r="E507">
        <v>46910</v>
      </c>
      <c r="F507" t="s">
        <v>930</v>
      </c>
      <c r="G507" s="3">
        <v>43199</v>
      </c>
      <c r="H507" s="3">
        <v>43199</v>
      </c>
      <c r="I507" s="4">
        <v>324.3</v>
      </c>
      <c r="J507" t="str">
        <f>INDEX(Bd_VENTILATIONS!$G:$G,MATCH(Bd_MÉLANGES!$E:$E,Bd_VENTILATIONS!$D:$D,0))</f>
        <v>A099M06</v>
      </c>
      <c r="K507" s="4">
        <f>SUMIF('Bd_CONSO MP'!$F:$F,Tab_Mélanges[[#This Row],[PIECENO]],'Bd_CONSO MP'!$I:$I)</f>
        <v>324</v>
      </c>
    </row>
    <row r="508" spans="1:11" hidden="1" x14ac:dyDescent="0.2">
      <c r="A508">
        <v>102</v>
      </c>
      <c r="B508">
        <v>5</v>
      </c>
      <c r="C508">
        <v>42259</v>
      </c>
      <c r="D508">
        <v>697300</v>
      </c>
      <c r="E508">
        <v>46905</v>
      </c>
      <c r="F508" t="s">
        <v>1155</v>
      </c>
      <c r="G508" s="3">
        <v>43196</v>
      </c>
      <c r="H508" s="3">
        <v>43199</v>
      </c>
      <c r="I508" s="4">
        <v>684.3</v>
      </c>
      <c r="J508" t="str">
        <f>INDEX(Bd_VENTILATIONS!$G:$G,MATCH(Bd_MÉLANGES!$E:$E,Bd_VENTILATIONS!$D:$D,0))</f>
        <v>A099M03</v>
      </c>
      <c r="K508" s="4">
        <f>SUMIF('Bd_CONSO MP'!$F:$F,Tab_Mélanges[[#This Row],[PIECENO]],'Bd_CONSO MP'!$I:$I)</f>
        <v>681.0200000000001</v>
      </c>
    </row>
    <row r="509" spans="1:11" hidden="1" x14ac:dyDescent="0.2">
      <c r="A509">
        <v>102</v>
      </c>
      <c r="B509">
        <v>5</v>
      </c>
      <c r="C509">
        <v>42135</v>
      </c>
      <c r="D509">
        <v>695970</v>
      </c>
      <c r="E509">
        <v>46926</v>
      </c>
      <c r="F509" t="s">
        <v>48</v>
      </c>
      <c r="G509" s="3">
        <v>43200</v>
      </c>
      <c r="H509" s="3">
        <v>43200</v>
      </c>
      <c r="I509" s="4">
        <v>693.3</v>
      </c>
      <c r="J509" t="str">
        <f>INDEX(Bd_VENTILATIONS!$G:$G,MATCH(Bd_MÉLANGES!$E:$E,Bd_VENTILATIONS!$D:$D,0))</f>
        <v>A100M04</v>
      </c>
      <c r="K509" s="4">
        <f>SUMIF('Bd_CONSO MP'!$F:$F,Tab_Mélanges[[#This Row],[PIECENO]],'Bd_CONSO MP'!$I:$I)</f>
        <v>691.19000000000017</v>
      </c>
    </row>
    <row r="510" spans="1:11" hidden="1" x14ac:dyDescent="0.2">
      <c r="A510">
        <v>102</v>
      </c>
      <c r="B510">
        <v>5</v>
      </c>
      <c r="C510">
        <v>42200</v>
      </c>
      <c r="D510">
        <v>696677</v>
      </c>
      <c r="E510">
        <v>46919</v>
      </c>
      <c r="F510" t="s">
        <v>155</v>
      </c>
      <c r="G510" s="3">
        <v>43199</v>
      </c>
      <c r="H510" s="3">
        <v>43200</v>
      </c>
      <c r="I510" s="4">
        <v>108</v>
      </c>
      <c r="J510" t="str">
        <f>INDEX(Bd_VENTILATIONS!$G:$G,MATCH(Bd_MÉLANGES!$E:$E,Bd_VENTILATIONS!$D:$D,0))</f>
        <v>A100M02</v>
      </c>
      <c r="K510" s="4">
        <f>SUMIF('Bd_CONSO MP'!$F:$F,Tab_Mélanges[[#This Row],[PIECENO]],'Bd_CONSO MP'!$I:$I)</f>
        <v>107.99000000000001</v>
      </c>
    </row>
    <row r="511" spans="1:11" hidden="1" x14ac:dyDescent="0.2">
      <c r="A511">
        <v>102</v>
      </c>
      <c r="B511">
        <v>5</v>
      </c>
      <c r="C511">
        <v>42211</v>
      </c>
      <c r="D511">
        <v>696750</v>
      </c>
      <c r="E511">
        <v>46927</v>
      </c>
      <c r="F511" t="s">
        <v>469</v>
      </c>
      <c r="G511" s="3">
        <v>43200</v>
      </c>
      <c r="H511" s="3">
        <v>43200</v>
      </c>
      <c r="I511" s="4">
        <v>648.20000000000005</v>
      </c>
      <c r="J511" t="str">
        <f>INDEX(Bd_VENTILATIONS!$G:$G,MATCH(Bd_MÉLANGES!$E:$E,Bd_VENTILATIONS!$D:$D,0))</f>
        <v>A100M05</v>
      </c>
      <c r="K511" s="4">
        <f>SUMIF('Bd_CONSO MP'!$F:$F,Tab_Mélanges[[#This Row],[PIECENO]],'Bd_CONSO MP'!$I:$I)</f>
        <v>648</v>
      </c>
    </row>
    <row r="512" spans="1:11" hidden="1" x14ac:dyDescent="0.2">
      <c r="A512">
        <v>102</v>
      </c>
      <c r="B512">
        <v>5</v>
      </c>
      <c r="C512">
        <v>42216</v>
      </c>
      <c r="D512">
        <v>696911</v>
      </c>
      <c r="E512">
        <v>46920</v>
      </c>
      <c r="F512" t="s">
        <v>377</v>
      </c>
      <c r="G512" s="3">
        <v>43199</v>
      </c>
      <c r="H512" s="3">
        <v>43200</v>
      </c>
      <c r="I512" s="4">
        <v>390.9</v>
      </c>
      <c r="J512" t="str">
        <f>INDEX(Bd_VENTILATIONS!$G:$G,MATCH(Bd_MÉLANGES!$E:$E,Bd_VENTILATIONS!$D:$D,0))</f>
        <v>A100M03</v>
      </c>
      <c r="K512" s="4">
        <f>SUMIF('Bd_CONSO MP'!$F:$F,Tab_Mélanges[[#This Row],[PIECENO]],'Bd_CONSO MP'!$I:$I)</f>
        <v>390.01</v>
      </c>
    </row>
    <row r="513" spans="1:11" hidden="1" x14ac:dyDescent="0.2">
      <c r="A513">
        <v>102</v>
      </c>
      <c r="B513">
        <v>5</v>
      </c>
      <c r="C513">
        <v>42218</v>
      </c>
      <c r="D513">
        <v>696929</v>
      </c>
      <c r="E513">
        <v>46930</v>
      </c>
      <c r="F513" t="s">
        <v>390</v>
      </c>
      <c r="G513" s="3">
        <v>43200</v>
      </c>
      <c r="H513" s="3">
        <v>43200</v>
      </c>
      <c r="I513" s="4">
        <v>293.5</v>
      </c>
      <c r="J513" t="str">
        <f>INDEX(Bd_VENTILATIONS!$G:$G,MATCH(Bd_MÉLANGES!$E:$E,Bd_VENTILATIONS!$D:$D,0))</f>
        <v>A100M06</v>
      </c>
      <c r="K513" s="4">
        <f>SUMIF('Bd_CONSO MP'!$F:$F,Tab_Mélanges[[#This Row],[PIECENO]],'Bd_CONSO MP'!$I:$I)</f>
        <v>293.99</v>
      </c>
    </row>
    <row r="514" spans="1:11" hidden="1" x14ac:dyDescent="0.2">
      <c r="A514">
        <v>102</v>
      </c>
      <c r="B514">
        <v>5</v>
      </c>
      <c r="C514">
        <v>42133</v>
      </c>
      <c r="D514">
        <v>695947</v>
      </c>
      <c r="E514">
        <v>46950</v>
      </c>
      <c r="F514" t="s">
        <v>65</v>
      </c>
      <c r="G514" s="3">
        <v>43201</v>
      </c>
      <c r="H514" s="3">
        <v>43201</v>
      </c>
      <c r="I514" s="4">
        <v>225.9</v>
      </c>
      <c r="J514" t="str">
        <f>INDEX(Bd_VENTILATIONS!$G:$G,MATCH(Bd_MÉLANGES!$E:$E,Bd_VENTILATIONS!$D:$D,0))</f>
        <v>A101M05</v>
      </c>
      <c r="K514" s="4">
        <f>SUMIF('Bd_CONSO MP'!$F:$F,Tab_Mélanges[[#This Row],[PIECENO]],'Bd_CONSO MP'!$I:$I)</f>
        <v>225.02</v>
      </c>
    </row>
    <row r="515" spans="1:11" hidden="1" x14ac:dyDescent="0.2">
      <c r="A515">
        <v>102</v>
      </c>
      <c r="B515">
        <v>5</v>
      </c>
      <c r="C515">
        <v>42137</v>
      </c>
      <c r="D515">
        <v>696000</v>
      </c>
      <c r="E515">
        <v>46951</v>
      </c>
      <c r="F515" t="s">
        <v>71</v>
      </c>
      <c r="G515" s="3">
        <v>43201</v>
      </c>
      <c r="H515" s="3">
        <v>43201</v>
      </c>
      <c r="I515" s="4">
        <v>231.7</v>
      </c>
      <c r="J515" t="str">
        <f>INDEX(Bd_VENTILATIONS!$G:$G,MATCH(Bd_MÉLANGES!$E:$E,Bd_VENTILATIONS!$D:$D,0))</f>
        <v>A101M06</v>
      </c>
      <c r="K515" s="4">
        <f>SUMIF('Bd_CONSO MP'!$F:$F,Tab_Mélanges[[#This Row],[PIECENO]],'Bd_CONSO MP'!$I:$I)</f>
        <v>230.39999999999998</v>
      </c>
    </row>
    <row r="516" spans="1:11" hidden="1" x14ac:dyDescent="0.2">
      <c r="A516">
        <v>102</v>
      </c>
      <c r="B516">
        <v>5</v>
      </c>
      <c r="C516">
        <v>42139</v>
      </c>
      <c r="D516">
        <v>696030</v>
      </c>
      <c r="E516">
        <v>46941</v>
      </c>
      <c r="F516" t="s">
        <v>74</v>
      </c>
      <c r="G516" s="3">
        <v>43200</v>
      </c>
      <c r="H516" s="3">
        <v>43201</v>
      </c>
      <c r="I516" s="4">
        <v>319.3</v>
      </c>
      <c r="J516" t="str">
        <f>INDEX(Bd_VENTILATIONS!$G:$G,MATCH(Bd_MÉLANGES!$E:$E,Bd_VENTILATIONS!$D:$D,0))</f>
        <v>A101M02</v>
      </c>
      <c r="K516" s="4">
        <f>SUMIF('Bd_CONSO MP'!$F:$F,Tab_Mélanges[[#This Row],[PIECENO]],'Bd_CONSO MP'!$I:$I)</f>
        <v>316.82000000000005</v>
      </c>
    </row>
    <row r="517" spans="1:11" hidden="1" x14ac:dyDescent="0.2">
      <c r="A517">
        <v>102</v>
      </c>
      <c r="B517">
        <v>5</v>
      </c>
      <c r="C517">
        <v>42141</v>
      </c>
      <c r="D517">
        <v>696058</v>
      </c>
      <c r="E517">
        <v>46954</v>
      </c>
      <c r="F517" t="s">
        <v>53</v>
      </c>
      <c r="G517" s="3">
        <v>43201</v>
      </c>
      <c r="H517" s="3">
        <v>43201</v>
      </c>
      <c r="I517" s="4">
        <v>421.1</v>
      </c>
      <c r="J517" t="str">
        <f>INDEX(Bd_VENTILATIONS!$G:$G,MATCH(Bd_MÉLANGES!$E:$E,Bd_VENTILATIONS!$D:$D,0))</f>
        <v>A101M07</v>
      </c>
      <c r="K517" s="4">
        <f>SUMIF('Bd_CONSO MP'!$F:$F,Tab_Mélanges[[#This Row],[PIECENO]],'Bd_CONSO MP'!$I:$I)</f>
        <v>419.99999999999994</v>
      </c>
    </row>
    <row r="518" spans="1:11" hidden="1" x14ac:dyDescent="0.2">
      <c r="A518">
        <v>102</v>
      </c>
      <c r="B518">
        <v>5</v>
      </c>
      <c r="C518">
        <v>42155</v>
      </c>
      <c r="D518">
        <v>696210</v>
      </c>
      <c r="E518">
        <v>46949</v>
      </c>
      <c r="F518" t="s">
        <v>124</v>
      </c>
      <c r="G518" s="3">
        <v>43201</v>
      </c>
      <c r="H518" s="3">
        <v>43201</v>
      </c>
      <c r="I518" s="4">
        <v>180.3</v>
      </c>
      <c r="J518" t="str">
        <f>INDEX(Bd_VENTILATIONS!$G:$G,MATCH(Bd_MÉLANGES!$E:$E,Bd_VENTILATIONS!$D:$D,0))</f>
        <v>A101M04</v>
      </c>
      <c r="K518" s="4">
        <f>SUMIF('Bd_CONSO MP'!$F:$F,Tab_Mélanges[[#This Row],[PIECENO]],'Bd_CONSO MP'!$I:$I)</f>
        <v>180.00000000000003</v>
      </c>
    </row>
    <row r="519" spans="1:11" hidden="1" x14ac:dyDescent="0.2">
      <c r="A519">
        <v>102</v>
      </c>
      <c r="B519">
        <v>5</v>
      </c>
      <c r="C519">
        <v>42184</v>
      </c>
      <c r="D519">
        <v>696545</v>
      </c>
      <c r="E519">
        <v>46932</v>
      </c>
      <c r="F519" t="s">
        <v>507</v>
      </c>
      <c r="G519" s="3">
        <v>43200</v>
      </c>
      <c r="H519" s="3">
        <v>43201</v>
      </c>
      <c r="I519" s="4">
        <v>108</v>
      </c>
      <c r="J519" t="str">
        <f>INDEX(Bd_VENTILATIONS!$G:$G,MATCH(Bd_MÉLANGES!$E:$E,Bd_VENTILATIONS!$D:$D,0))</f>
        <v>A101M03</v>
      </c>
      <c r="K519" s="4">
        <f>SUMIF('Bd_CONSO MP'!$F:$F,Tab_Mélanges[[#This Row],[PIECENO]],'Bd_CONSO MP'!$I:$I)</f>
        <v>108</v>
      </c>
    </row>
    <row r="520" spans="1:11" hidden="1" x14ac:dyDescent="0.2">
      <c r="A520">
        <v>102</v>
      </c>
      <c r="B520">
        <v>5</v>
      </c>
      <c r="C520">
        <v>42186</v>
      </c>
      <c r="D520">
        <v>696563</v>
      </c>
      <c r="E520">
        <v>46931</v>
      </c>
      <c r="F520" t="s">
        <v>585</v>
      </c>
      <c r="G520" s="3">
        <v>43200</v>
      </c>
      <c r="H520" s="3">
        <v>43201</v>
      </c>
      <c r="I520" s="4">
        <v>144.1</v>
      </c>
      <c r="J520" t="str">
        <f>INDEX(Bd_VENTILATIONS!$G:$G,MATCH(Bd_MÉLANGES!$E:$E,Bd_VENTILATIONS!$D:$D,0))</f>
        <v>A101M01</v>
      </c>
      <c r="K520" s="4">
        <f>SUMIF('Bd_CONSO MP'!$F:$F,Tab_Mélanges[[#This Row],[PIECENO]],'Bd_CONSO MP'!$I:$I)</f>
        <v>143.99</v>
      </c>
    </row>
    <row r="521" spans="1:11" hidden="1" x14ac:dyDescent="0.2">
      <c r="A521">
        <v>102</v>
      </c>
      <c r="B521">
        <v>5</v>
      </c>
      <c r="C521">
        <v>42242</v>
      </c>
      <c r="D521">
        <v>697196</v>
      </c>
      <c r="E521">
        <v>46975</v>
      </c>
      <c r="F521" t="s">
        <v>709</v>
      </c>
      <c r="G521" s="3">
        <v>43202</v>
      </c>
      <c r="H521" s="3">
        <v>43202</v>
      </c>
      <c r="I521" s="4">
        <v>433.1</v>
      </c>
      <c r="J521" t="str">
        <f>INDEX(Bd_VENTILATIONS!$G:$G,MATCH(Bd_MÉLANGES!$E:$E,Bd_VENTILATIONS!$D:$D,0))</f>
        <v>A102M04</v>
      </c>
      <c r="K521" s="4">
        <f>SUMIF('Bd_CONSO MP'!$F:$F,Tab_Mélanges[[#This Row],[PIECENO]],'Bd_CONSO MP'!$I:$I)</f>
        <v>423</v>
      </c>
    </row>
    <row r="522" spans="1:11" hidden="1" x14ac:dyDescent="0.2">
      <c r="A522">
        <v>102</v>
      </c>
      <c r="B522">
        <v>5</v>
      </c>
      <c r="C522">
        <v>42243</v>
      </c>
      <c r="D522">
        <v>697199</v>
      </c>
      <c r="E522">
        <v>46974</v>
      </c>
      <c r="F522" t="s">
        <v>709</v>
      </c>
      <c r="G522" s="3">
        <v>43202</v>
      </c>
      <c r="H522" s="3">
        <v>43202</v>
      </c>
      <c r="I522" s="4">
        <v>423.1</v>
      </c>
      <c r="J522" t="str">
        <f>INDEX(Bd_VENTILATIONS!$G:$G,MATCH(Bd_MÉLANGES!$E:$E,Bd_VENTILATIONS!$D:$D,0))</f>
        <v>A102M03</v>
      </c>
      <c r="K522" s="4">
        <f>SUMIF('Bd_CONSO MP'!$F:$F,Tab_Mélanges[[#This Row],[PIECENO]],'Bd_CONSO MP'!$I:$I)</f>
        <v>423</v>
      </c>
    </row>
    <row r="523" spans="1:11" hidden="1" x14ac:dyDescent="0.2">
      <c r="A523">
        <v>102</v>
      </c>
      <c r="B523">
        <v>5</v>
      </c>
      <c r="C523">
        <v>42244</v>
      </c>
      <c r="D523">
        <v>697202</v>
      </c>
      <c r="E523">
        <v>46973</v>
      </c>
      <c r="F523" t="s">
        <v>709</v>
      </c>
      <c r="G523" s="3">
        <v>43202</v>
      </c>
      <c r="H523" s="3">
        <v>43202</v>
      </c>
      <c r="I523" s="4">
        <v>422.1</v>
      </c>
      <c r="J523" t="str">
        <f>INDEX(Bd_VENTILATIONS!$G:$G,MATCH(Bd_MÉLANGES!$E:$E,Bd_VENTILATIONS!$D:$D,0))</f>
        <v>A102M02</v>
      </c>
      <c r="K523" s="4">
        <f>SUMIF('Bd_CONSO MP'!$F:$F,Tab_Mélanges[[#This Row],[PIECENO]],'Bd_CONSO MP'!$I:$I)</f>
        <v>423</v>
      </c>
    </row>
    <row r="524" spans="1:11" hidden="1" x14ac:dyDescent="0.2">
      <c r="A524">
        <v>102</v>
      </c>
      <c r="B524">
        <v>5</v>
      </c>
      <c r="C524">
        <v>42245</v>
      </c>
      <c r="D524">
        <v>697205</v>
      </c>
      <c r="E524">
        <v>46972</v>
      </c>
      <c r="F524" t="s">
        <v>709</v>
      </c>
      <c r="G524" s="3">
        <v>43202</v>
      </c>
      <c r="H524" s="3">
        <v>43202</v>
      </c>
      <c r="I524" s="4">
        <v>409.5</v>
      </c>
      <c r="J524" t="str">
        <f>INDEX(Bd_VENTILATIONS!$G:$G,MATCH(Bd_MÉLANGES!$E:$E,Bd_VENTILATIONS!$D:$D,0))</f>
        <v>A102M01</v>
      </c>
      <c r="K524" s="4">
        <f>SUMIF('Bd_CONSO MP'!$F:$F,Tab_Mélanges[[#This Row],[PIECENO]],'Bd_CONSO MP'!$I:$I)</f>
        <v>423</v>
      </c>
    </row>
    <row r="525" spans="1:11" hidden="1" x14ac:dyDescent="0.2">
      <c r="A525">
        <v>102</v>
      </c>
      <c r="B525">
        <v>5</v>
      </c>
      <c r="C525">
        <v>42251</v>
      </c>
      <c r="D525">
        <v>697247</v>
      </c>
      <c r="E525">
        <v>46977</v>
      </c>
      <c r="F525" t="s">
        <v>955</v>
      </c>
      <c r="G525" s="3">
        <v>43202</v>
      </c>
      <c r="H525" s="3">
        <v>43202</v>
      </c>
      <c r="I525" s="4">
        <v>415.9</v>
      </c>
      <c r="J525" t="str">
        <f>INDEX(Bd_VENTILATIONS!$G:$G,MATCH(Bd_MÉLANGES!$E:$E,Bd_VENTILATIONS!$D:$D,0))</f>
        <v>A102M05</v>
      </c>
      <c r="K525" s="4">
        <f>SUMIF('Bd_CONSO MP'!$F:$F,Tab_Mélanges[[#This Row],[PIECENO]],'Bd_CONSO MP'!$I:$I)</f>
        <v>414.99999999999994</v>
      </c>
    </row>
    <row r="526" spans="1:11" hidden="1" x14ac:dyDescent="0.2">
      <c r="A526">
        <v>102</v>
      </c>
      <c r="B526">
        <v>5</v>
      </c>
      <c r="C526">
        <v>42247</v>
      </c>
      <c r="D526">
        <v>697209</v>
      </c>
      <c r="E526">
        <v>46987</v>
      </c>
      <c r="F526" t="s">
        <v>1145</v>
      </c>
      <c r="G526" s="3">
        <v>43202</v>
      </c>
      <c r="H526" s="3">
        <v>43203</v>
      </c>
      <c r="I526" s="4">
        <v>684</v>
      </c>
      <c r="J526" t="str">
        <f>INDEX(Bd_VENTILATIONS!$G:$G,MATCH(Bd_MÉLANGES!$E:$E,Bd_VENTILATIONS!$D:$D,0))</f>
        <v>A103M02</v>
      </c>
      <c r="K526" s="4">
        <f>SUMIF('Bd_CONSO MP'!$F:$F,Tab_Mélanges[[#This Row],[PIECENO]],'Bd_CONSO MP'!$I:$I)</f>
        <v>681.0100000000001</v>
      </c>
    </row>
    <row r="527" spans="1:11" hidden="1" x14ac:dyDescent="0.2">
      <c r="A527">
        <v>102</v>
      </c>
      <c r="B527">
        <v>5</v>
      </c>
      <c r="C527">
        <v>42249</v>
      </c>
      <c r="D527">
        <v>697226</v>
      </c>
      <c r="E527">
        <v>46992</v>
      </c>
      <c r="F527" t="s">
        <v>1155</v>
      </c>
      <c r="G527" s="3">
        <v>43203</v>
      </c>
      <c r="H527" s="3">
        <v>43203</v>
      </c>
      <c r="I527" s="4">
        <v>681.1</v>
      </c>
      <c r="J527" t="str">
        <f>INDEX(Bd_VENTILATIONS!$G:$G,MATCH(Bd_MÉLANGES!$E:$E,Bd_VENTILATIONS!$D:$D,0))</f>
        <v>A103M04</v>
      </c>
      <c r="K527" s="4">
        <f>SUMIF('Bd_CONSO MP'!$F:$F,Tab_Mélanges[[#This Row],[PIECENO]],'Bd_CONSO MP'!$I:$I)</f>
        <v>681.0200000000001</v>
      </c>
    </row>
    <row r="528" spans="1:11" hidden="1" x14ac:dyDescent="0.2">
      <c r="A528">
        <v>102</v>
      </c>
      <c r="B528">
        <v>5</v>
      </c>
      <c r="C528">
        <v>42253</v>
      </c>
      <c r="D528">
        <v>697260</v>
      </c>
      <c r="E528">
        <v>46982</v>
      </c>
      <c r="F528" t="s">
        <v>964</v>
      </c>
      <c r="G528" s="3">
        <v>43202</v>
      </c>
      <c r="H528" s="3">
        <v>43203</v>
      </c>
      <c r="I528" s="4">
        <v>94.1</v>
      </c>
      <c r="J528" t="str">
        <f>INDEX(Bd_VENTILATIONS!$G:$G,MATCH(Bd_MÉLANGES!$E:$E,Bd_VENTILATIONS!$D:$D,0))</f>
        <v>A103M01</v>
      </c>
      <c r="K528" s="4">
        <f>SUMIF('Bd_CONSO MP'!$F:$F,Tab_Mélanges[[#This Row],[PIECENO]],'Bd_CONSO MP'!$I:$I)</f>
        <v>93.990000000000009</v>
      </c>
    </row>
    <row r="529" spans="1:11" hidden="1" x14ac:dyDescent="0.2">
      <c r="A529">
        <v>102</v>
      </c>
      <c r="B529">
        <v>5</v>
      </c>
      <c r="C529">
        <v>42255</v>
      </c>
      <c r="D529">
        <v>697274</v>
      </c>
      <c r="E529">
        <v>46980</v>
      </c>
      <c r="F529" t="s">
        <v>260</v>
      </c>
      <c r="G529" s="3">
        <v>43202</v>
      </c>
      <c r="H529" s="3">
        <v>43203</v>
      </c>
      <c r="I529" s="4">
        <v>134.30000000000001</v>
      </c>
      <c r="J529" t="str">
        <f>INDEX(Bd_VENTILATIONS!$G:$G,MATCH(Bd_MÉLANGES!$E:$E,Bd_VENTILATIONS!$D:$D,0))</f>
        <v>A102M07</v>
      </c>
      <c r="K529" s="4">
        <f>SUMIF('Bd_CONSO MP'!$F:$F,Tab_Mélanges[[#This Row],[PIECENO]],'Bd_CONSO MP'!$I:$I)</f>
        <v>135.34</v>
      </c>
    </row>
    <row r="530" spans="1:11" hidden="1" x14ac:dyDescent="0.2">
      <c r="A530">
        <v>102</v>
      </c>
      <c r="B530">
        <v>5</v>
      </c>
      <c r="C530">
        <v>42257</v>
      </c>
      <c r="D530">
        <v>697286</v>
      </c>
      <c r="E530">
        <v>46984</v>
      </c>
      <c r="F530" t="s">
        <v>245</v>
      </c>
      <c r="G530" s="3">
        <v>43202</v>
      </c>
      <c r="H530" s="3">
        <v>43203</v>
      </c>
      <c r="I530" s="4">
        <v>67.900000000000006</v>
      </c>
      <c r="J530" t="str">
        <f>INDEX(Bd_VENTILATIONS!$G:$G,MATCH(Bd_MÉLANGES!$E:$E,Bd_VENTILATIONS!$D:$D,0))</f>
        <v>A102M08</v>
      </c>
      <c r="K530" s="4">
        <f>SUMIF('Bd_CONSO MP'!$F:$F,Tab_Mélanges[[#This Row],[PIECENO]],'Bd_CONSO MP'!$I:$I)</f>
        <v>68.179999999999993</v>
      </c>
    </row>
    <row r="531" spans="1:11" hidden="1" x14ac:dyDescent="0.2">
      <c r="A531">
        <v>102</v>
      </c>
      <c r="B531">
        <v>5</v>
      </c>
      <c r="C531">
        <v>42261</v>
      </c>
      <c r="D531">
        <v>697321</v>
      </c>
      <c r="E531">
        <v>46993</v>
      </c>
      <c r="F531" t="s">
        <v>1155</v>
      </c>
      <c r="G531" s="3">
        <v>43203</v>
      </c>
      <c r="H531" s="3">
        <v>43203</v>
      </c>
      <c r="I531" s="4">
        <v>686.9</v>
      </c>
      <c r="J531" t="str">
        <f>INDEX(Bd_VENTILATIONS!$G:$G,MATCH(Bd_MÉLANGES!$E:$E,Bd_VENTILATIONS!$D:$D,0))</f>
        <v>A103M05</v>
      </c>
      <c r="K531" s="4">
        <f>SUMIF('Bd_CONSO MP'!$F:$F,Tab_Mélanges[[#This Row],[PIECENO]],'Bd_CONSO MP'!$I:$I)</f>
        <v>681.0200000000001</v>
      </c>
    </row>
    <row r="532" spans="1:11" hidden="1" x14ac:dyDescent="0.2">
      <c r="A532">
        <v>102</v>
      </c>
      <c r="B532">
        <v>5</v>
      </c>
      <c r="C532">
        <v>42265</v>
      </c>
      <c r="D532">
        <v>697363</v>
      </c>
      <c r="E532">
        <v>46994</v>
      </c>
      <c r="F532" t="s">
        <v>1171</v>
      </c>
      <c r="G532" s="3">
        <v>43203</v>
      </c>
      <c r="H532" s="3">
        <v>43203</v>
      </c>
      <c r="I532" s="4">
        <v>685.3</v>
      </c>
      <c r="J532" t="str">
        <f>INDEX(Bd_VENTILATIONS!$G:$G,MATCH(Bd_MÉLANGES!$E:$E,Bd_VENTILATIONS!$D:$D,0))</f>
        <v>A103M06</v>
      </c>
      <c r="K532" s="4">
        <f>SUMIF('Bd_CONSO MP'!$F:$F,Tab_Mélanges[[#This Row],[PIECENO]],'Bd_CONSO MP'!$I:$I)</f>
        <v>681.0200000000001</v>
      </c>
    </row>
    <row r="533" spans="1:11" hidden="1" x14ac:dyDescent="0.2">
      <c r="A533">
        <v>102</v>
      </c>
      <c r="B533">
        <v>5</v>
      </c>
      <c r="C533">
        <v>42300</v>
      </c>
      <c r="D533">
        <v>697815</v>
      </c>
      <c r="E533">
        <v>46991</v>
      </c>
      <c r="F533" t="s">
        <v>1155</v>
      </c>
      <c r="G533" s="3">
        <v>43203</v>
      </c>
      <c r="H533" s="3">
        <v>43203</v>
      </c>
      <c r="I533" s="4">
        <v>680.1</v>
      </c>
      <c r="J533" t="str">
        <f>INDEX(Bd_VENTILATIONS!$G:$G,MATCH(Bd_MÉLANGES!$E:$E,Bd_VENTILATIONS!$D:$D,0))</f>
        <v>A103M03</v>
      </c>
      <c r="K533" s="4">
        <f>SUMIF('Bd_CONSO MP'!$F:$F,Tab_Mélanges[[#This Row],[PIECENO]],'Bd_CONSO MP'!$I:$I)</f>
        <v>681.0200000000001</v>
      </c>
    </row>
    <row r="534" spans="1:11" hidden="1" x14ac:dyDescent="0.2">
      <c r="A534">
        <v>102</v>
      </c>
      <c r="B534">
        <v>5</v>
      </c>
      <c r="C534">
        <v>42263</v>
      </c>
      <c r="D534">
        <v>697342</v>
      </c>
      <c r="E534">
        <v>46995</v>
      </c>
      <c r="F534" t="s">
        <v>1168</v>
      </c>
      <c r="G534" s="3">
        <v>43203</v>
      </c>
      <c r="H534" s="3">
        <v>43206</v>
      </c>
      <c r="I534" s="4">
        <v>682.9</v>
      </c>
      <c r="J534" t="str">
        <f>INDEX(Bd_VENTILATIONS!$G:$G,MATCH(Bd_MÉLANGES!$E:$E,Bd_VENTILATIONS!$D:$D,0))</f>
        <v>A106M01</v>
      </c>
      <c r="K534" s="4">
        <f>SUMIF('Bd_CONSO MP'!$F:$F,Tab_Mélanges[[#This Row],[PIECENO]],'Bd_CONSO MP'!$I:$I)</f>
        <v>681.02</v>
      </c>
    </row>
    <row r="535" spans="1:11" hidden="1" x14ac:dyDescent="0.2">
      <c r="A535">
        <v>102</v>
      </c>
      <c r="B535">
        <v>5</v>
      </c>
      <c r="C535">
        <v>42267</v>
      </c>
      <c r="D535">
        <v>697383</v>
      </c>
      <c r="E535">
        <v>46997</v>
      </c>
      <c r="F535" t="s">
        <v>763</v>
      </c>
      <c r="G535" s="3">
        <v>43206</v>
      </c>
      <c r="H535" s="3">
        <v>43206</v>
      </c>
      <c r="I535" s="4">
        <v>638.4</v>
      </c>
      <c r="J535" t="str">
        <f>INDEX(Bd_VENTILATIONS!$G:$G,MATCH(Bd_MÉLANGES!$E:$E,Bd_VENTILATIONS!$D:$D,0))</f>
        <v>A106M03</v>
      </c>
      <c r="K535" s="4">
        <f>SUMIF('Bd_CONSO MP'!$F:$F,Tab_Mélanges[[#This Row],[PIECENO]],'Bd_CONSO MP'!$I:$I)</f>
        <v>631.99999999999989</v>
      </c>
    </row>
    <row r="536" spans="1:11" hidden="1" x14ac:dyDescent="0.2">
      <c r="A536">
        <v>102</v>
      </c>
      <c r="B536">
        <v>5</v>
      </c>
      <c r="C536">
        <v>42269</v>
      </c>
      <c r="D536">
        <v>697396</v>
      </c>
      <c r="E536">
        <v>47000</v>
      </c>
      <c r="F536" t="s">
        <v>769</v>
      </c>
      <c r="G536" s="3">
        <v>43206</v>
      </c>
      <c r="H536" s="3">
        <v>43206</v>
      </c>
      <c r="I536" s="4">
        <v>636.20000000000005</v>
      </c>
      <c r="J536" t="str">
        <f>INDEX(Bd_VENTILATIONS!$G:$G,MATCH(Bd_MÉLANGES!$E:$E,Bd_VENTILATIONS!$D:$D,0))</f>
        <v>A106M06</v>
      </c>
      <c r="K536" s="4">
        <f>SUMIF('Bd_CONSO MP'!$F:$F,Tab_Mélanges[[#This Row],[PIECENO]],'Bd_CONSO MP'!$I:$I)</f>
        <v>631.99999999999989</v>
      </c>
    </row>
    <row r="537" spans="1:11" hidden="1" x14ac:dyDescent="0.2">
      <c r="A537">
        <v>102</v>
      </c>
      <c r="B537">
        <v>5</v>
      </c>
      <c r="C537">
        <v>42271</v>
      </c>
      <c r="D537">
        <v>697409</v>
      </c>
      <c r="E537">
        <v>47002</v>
      </c>
      <c r="F537" t="s">
        <v>933</v>
      </c>
      <c r="G537" s="3">
        <v>43206</v>
      </c>
      <c r="H537" s="3">
        <v>43206</v>
      </c>
      <c r="I537" s="4">
        <v>324.3</v>
      </c>
      <c r="J537" t="str">
        <f>INDEX(Bd_VENTILATIONS!$G:$G,MATCH(Bd_MÉLANGES!$E:$E,Bd_VENTILATIONS!$D:$D,0))</f>
        <v>A106M07</v>
      </c>
      <c r="K537" s="4">
        <f>SUMIF('Bd_CONSO MP'!$F:$F,Tab_Mélanges[[#This Row],[PIECENO]],'Bd_CONSO MP'!$I:$I)</f>
        <v>324</v>
      </c>
    </row>
    <row r="538" spans="1:11" hidden="1" x14ac:dyDescent="0.2">
      <c r="A538">
        <v>102</v>
      </c>
      <c r="B538">
        <v>5</v>
      </c>
      <c r="C538">
        <v>42273</v>
      </c>
      <c r="D538">
        <v>697423</v>
      </c>
      <c r="E538">
        <v>46996</v>
      </c>
      <c r="F538" t="s">
        <v>899</v>
      </c>
      <c r="G538" s="3">
        <v>43206</v>
      </c>
      <c r="H538" s="3">
        <v>43206</v>
      </c>
      <c r="I538" s="4">
        <v>130.69999999999999</v>
      </c>
      <c r="J538" t="str">
        <f>INDEX(Bd_VENTILATIONS!$G:$G,MATCH(Bd_MÉLANGES!$E:$E,Bd_VENTILATIONS!$D:$D,0))</f>
        <v>A106M02</v>
      </c>
      <c r="K538" s="4">
        <f>SUMIF('Bd_CONSO MP'!$F:$F,Tab_Mélanges[[#This Row],[PIECENO]],'Bd_CONSO MP'!$I:$I)</f>
        <v>129.6</v>
      </c>
    </row>
    <row r="539" spans="1:11" hidden="1" x14ac:dyDescent="0.2">
      <c r="A539">
        <v>102</v>
      </c>
      <c r="B539">
        <v>5</v>
      </c>
      <c r="C539">
        <v>42279</v>
      </c>
      <c r="D539">
        <v>697478</v>
      </c>
      <c r="E539">
        <v>46998</v>
      </c>
      <c r="F539" t="s">
        <v>27</v>
      </c>
      <c r="G539" s="3">
        <v>43206</v>
      </c>
      <c r="H539" s="3">
        <v>43206</v>
      </c>
      <c r="I539" s="4">
        <v>280.5</v>
      </c>
      <c r="J539" t="str">
        <f>INDEX(Bd_VENTILATIONS!$G:$G,MATCH(Bd_MÉLANGES!$E:$E,Bd_VENTILATIONS!$D:$D,0))</f>
        <v>A106M04</v>
      </c>
      <c r="K539" s="4">
        <f>SUMIF('Bd_CONSO MP'!$F:$F,Tab_Mélanges[[#This Row],[PIECENO]],'Bd_CONSO MP'!$I:$I)</f>
        <v>280.02000000000004</v>
      </c>
    </row>
    <row r="540" spans="1:11" hidden="1" x14ac:dyDescent="0.2">
      <c r="A540">
        <v>102</v>
      </c>
      <c r="B540">
        <v>5</v>
      </c>
      <c r="C540">
        <v>42281</v>
      </c>
      <c r="D540">
        <v>697502</v>
      </c>
      <c r="E540">
        <v>46999</v>
      </c>
      <c r="F540" t="s">
        <v>32</v>
      </c>
      <c r="G540" s="3">
        <v>43206</v>
      </c>
      <c r="H540" s="3">
        <v>43206</v>
      </c>
      <c r="I540" s="4">
        <v>279.7</v>
      </c>
      <c r="J540" t="str">
        <f>INDEX(Bd_VENTILATIONS!$G:$G,MATCH(Bd_MÉLANGES!$E:$E,Bd_VENTILATIONS!$D:$D,0))</f>
        <v>A106M05</v>
      </c>
      <c r="K540" s="4">
        <f>SUMIF('Bd_CONSO MP'!$F:$F,Tab_Mélanges[[#This Row],[PIECENO]],'Bd_CONSO MP'!$I:$I)</f>
        <v>279.99999999999994</v>
      </c>
    </row>
    <row r="541" spans="1:11" hidden="1" x14ac:dyDescent="0.2">
      <c r="A541">
        <v>102</v>
      </c>
      <c r="B541">
        <v>5</v>
      </c>
      <c r="C541">
        <v>42236</v>
      </c>
      <c r="D541">
        <v>697147</v>
      </c>
      <c r="E541">
        <v>47028</v>
      </c>
      <c r="F541" t="s">
        <v>487</v>
      </c>
      <c r="G541" s="3">
        <v>43207</v>
      </c>
      <c r="H541" s="3">
        <v>43207</v>
      </c>
      <c r="I541" s="4">
        <v>323.7</v>
      </c>
      <c r="J541" t="str">
        <f>INDEX(Bd_VENTILATIONS!$G:$G,MATCH(Bd_MÉLANGES!$E:$E,Bd_VENTILATIONS!$D:$D,0))</f>
        <v>A107M07</v>
      </c>
      <c r="K541" s="4">
        <f>SUMIF('Bd_CONSO MP'!$F:$F,Tab_Mélanges[[#This Row],[PIECENO]],'Bd_CONSO MP'!$I:$I)</f>
        <v>324</v>
      </c>
    </row>
    <row r="542" spans="1:11" hidden="1" x14ac:dyDescent="0.2">
      <c r="A542">
        <v>102</v>
      </c>
      <c r="B542">
        <v>5</v>
      </c>
      <c r="C542">
        <v>42275</v>
      </c>
      <c r="D542">
        <v>697437</v>
      </c>
      <c r="E542">
        <v>47009</v>
      </c>
      <c r="F542" t="s">
        <v>484</v>
      </c>
      <c r="G542" s="3">
        <v>43206</v>
      </c>
      <c r="H542" s="3">
        <v>43207</v>
      </c>
      <c r="I542" s="4">
        <v>322.7</v>
      </c>
      <c r="J542" t="str">
        <f>INDEX(Bd_VENTILATIONS!$G:$G,MATCH(Bd_MÉLANGES!$E:$E,Bd_VENTILATIONS!$D:$D,0))</f>
        <v>A107M01</v>
      </c>
      <c r="K542" s="4">
        <f>SUMIF('Bd_CONSO MP'!$F:$F,Tab_Mélanges[[#This Row],[PIECENO]],'Bd_CONSO MP'!$I:$I)</f>
        <v>323.99</v>
      </c>
    </row>
    <row r="543" spans="1:11" hidden="1" x14ac:dyDescent="0.2">
      <c r="A543">
        <v>102</v>
      </c>
      <c r="B543">
        <v>5</v>
      </c>
      <c r="C543">
        <v>42277</v>
      </c>
      <c r="D543">
        <v>697455</v>
      </c>
      <c r="E543">
        <v>47008</v>
      </c>
      <c r="F543" t="s">
        <v>748</v>
      </c>
      <c r="G543" s="3">
        <v>43206</v>
      </c>
      <c r="H543" s="3">
        <v>43207</v>
      </c>
      <c r="I543" s="4">
        <v>364.3</v>
      </c>
      <c r="J543" t="str">
        <f>INDEX(Bd_VENTILATIONS!$G:$G,MATCH(Bd_MÉLANGES!$E:$E,Bd_VENTILATIONS!$D:$D,0))</f>
        <v>A107M02</v>
      </c>
      <c r="K543" s="4">
        <f>SUMIF('Bd_CONSO MP'!$F:$F,Tab_Mélanges[[#This Row],[PIECENO]],'Bd_CONSO MP'!$I:$I)</f>
        <v>362.98999999999995</v>
      </c>
    </row>
    <row r="544" spans="1:11" hidden="1" x14ac:dyDescent="0.2">
      <c r="A544">
        <v>102</v>
      </c>
      <c r="B544">
        <v>5</v>
      </c>
      <c r="C544">
        <v>42286</v>
      </c>
      <c r="D544">
        <v>697601</v>
      </c>
      <c r="E544">
        <v>47020</v>
      </c>
      <c r="F544" t="s">
        <v>48</v>
      </c>
      <c r="G544" s="3">
        <v>43207</v>
      </c>
      <c r="H544" s="3">
        <v>43207</v>
      </c>
      <c r="I544" s="4">
        <v>693.3</v>
      </c>
      <c r="J544" t="str">
        <f>INDEX(Bd_VENTILATIONS!$G:$G,MATCH(Bd_MÉLANGES!$E:$E,Bd_VENTILATIONS!$D:$D,0))</f>
        <v>A107M04</v>
      </c>
      <c r="K544" s="4">
        <f>SUMIF('Bd_CONSO MP'!$F:$F,Tab_Mélanges[[#This Row],[PIECENO]],'Bd_CONSO MP'!$I:$I)</f>
        <v>691.19000000000028</v>
      </c>
    </row>
    <row r="545" spans="1:11" hidden="1" x14ac:dyDescent="0.2">
      <c r="A545">
        <v>102</v>
      </c>
      <c r="B545">
        <v>5</v>
      </c>
      <c r="C545">
        <v>42419</v>
      </c>
      <c r="D545">
        <v>699322</v>
      </c>
      <c r="E545">
        <v>47021</v>
      </c>
      <c r="F545" t="s">
        <v>77</v>
      </c>
      <c r="G545" s="3">
        <v>43207</v>
      </c>
      <c r="H545" s="3">
        <v>43207</v>
      </c>
      <c r="I545" s="4">
        <v>143.5</v>
      </c>
      <c r="J545" t="str">
        <f>INDEX(Bd_VENTILATIONS!$G:$G,MATCH(Bd_MÉLANGES!$E:$E,Bd_VENTILATIONS!$D:$D,0))</f>
        <v>A107M05</v>
      </c>
      <c r="K545" s="4">
        <f>SUMIF('Bd_CONSO MP'!$F:$F,Tab_Mélanges[[#This Row],[PIECENO]],'Bd_CONSO MP'!$I:$I)</f>
        <v>143.99999999999997</v>
      </c>
    </row>
    <row r="546" spans="1:11" hidden="1" x14ac:dyDescent="0.2">
      <c r="A546">
        <v>102</v>
      </c>
      <c r="B546">
        <v>5</v>
      </c>
      <c r="C546">
        <v>42420</v>
      </c>
      <c r="D546">
        <v>699351</v>
      </c>
      <c r="E546">
        <v>47019</v>
      </c>
      <c r="F546" t="s">
        <v>729</v>
      </c>
      <c r="G546" s="3">
        <v>43207</v>
      </c>
      <c r="H546" s="3">
        <v>43207</v>
      </c>
      <c r="I546" s="4">
        <v>201.7</v>
      </c>
      <c r="J546" t="str">
        <f>INDEX(Bd_VENTILATIONS!$G:$G,MATCH(Bd_MÉLANGES!$E:$E,Bd_VENTILATIONS!$D:$D,0))</f>
        <v>A107M03</v>
      </c>
      <c r="K546" s="4">
        <f>SUMIF('Bd_CONSO MP'!$F:$F,Tab_Mélanges[[#This Row],[PIECENO]],'Bd_CONSO MP'!$I:$I)</f>
        <v>199.99</v>
      </c>
    </row>
    <row r="547" spans="1:11" hidden="1" x14ac:dyDescent="0.2">
      <c r="A547">
        <v>102</v>
      </c>
      <c r="B547">
        <v>5</v>
      </c>
      <c r="C547">
        <v>42224</v>
      </c>
      <c r="D547">
        <v>697010</v>
      </c>
      <c r="E547">
        <v>47032</v>
      </c>
      <c r="F547" t="s">
        <v>399</v>
      </c>
      <c r="G547" s="3">
        <v>43207</v>
      </c>
      <c r="H547" s="3">
        <v>43208</v>
      </c>
      <c r="I547" s="4">
        <v>130.69999999999999</v>
      </c>
      <c r="J547" t="str">
        <f>INDEX(Bd_VENTILATIONS!$G:$G,MATCH(Bd_MÉLANGES!$E:$E,Bd_VENTILATIONS!$D:$D,0))</f>
        <v>A108M02</v>
      </c>
      <c r="K547" s="4">
        <f>SUMIF('Bd_CONSO MP'!$F:$F,Tab_Mélanges[[#This Row],[PIECENO]],'Bd_CONSO MP'!$I:$I)</f>
        <v>130</v>
      </c>
    </row>
    <row r="548" spans="1:11" hidden="1" x14ac:dyDescent="0.2">
      <c r="A548">
        <v>102</v>
      </c>
      <c r="B548">
        <v>5</v>
      </c>
      <c r="C548">
        <v>42232</v>
      </c>
      <c r="D548">
        <v>697098</v>
      </c>
      <c r="E548">
        <v>47045</v>
      </c>
      <c r="F548" t="s">
        <v>179</v>
      </c>
      <c r="G548" s="3">
        <v>43208</v>
      </c>
      <c r="H548" s="3">
        <v>43208</v>
      </c>
      <c r="I548" s="4">
        <v>129.1</v>
      </c>
      <c r="J548" t="str">
        <f>INDEX(Bd_VENTILATIONS!$G:$G,MATCH(Bd_MÉLANGES!$E:$E,Bd_VENTILATIONS!$D:$D,0))</f>
        <v>A108M05</v>
      </c>
      <c r="K548" s="4">
        <f>SUMIF('Bd_CONSO MP'!$F:$F,Tab_Mélanges[[#This Row],[PIECENO]],'Bd_CONSO MP'!$I:$I)</f>
        <v>130</v>
      </c>
    </row>
    <row r="549" spans="1:11" hidden="1" x14ac:dyDescent="0.2">
      <c r="A549">
        <v>102</v>
      </c>
      <c r="B549">
        <v>5</v>
      </c>
      <c r="C549">
        <v>42238</v>
      </c>
      <c r="D549">
        <v>697170</v>
      </c>
      <c r="E549">
        <v>47024</v>
      </c>
      <c r="F549" t="s">
        <v>534</v>
      </c>
      <c r="G549" s="3">
        <v>43207</v>
      </c>
      <c r="H549" s="3">
        <v>43208</v>
      </c>
      <c r="I549" s="4">
        <v>267.89999999999998</v>
      </c>
      <c r="J549" t="str">
        <f>INDEX(Bd_VENTILATIONS!$G:$G,MATCH(Bd_MÉLANGES!$E:$E,Bd_VENTILATIONS!$D:$D,0))</f>
        <v>A107M06</v>
      </c>
      <c r="K549" s="4">
        <f>SUMIF('Bd_CONSO MP'!$F:$F,Tab_Mélanges[[#This Row],[PIECENO]],'Bd_CONSO MP'!$I:$I)</f>
        <v>267.84000000000003</v>
      </c>
    </row>
    <row r="550" spans="1:11" hidden="1" x14ac:dyDescent="0.2">
      <c r="A550">
        <v>102</v>
      </c>
      <c r="B550">
        <v>5</v>
      </c>
      <c r="C550">
        <v>42292</v>
      </c>
      <c r="D550">
        <v>697673</v>
      </c>
      <c r="E550">
        <v>47041</v>
      </c>
      <c r="F550" t="s">
        <v>59</v>
      </c>
      <c r="G550" s="3">
        <v>43208</v>
      </c>
      <c r="H550" s="3">
        <v>43208</v>
      </c>
      <c r="I550" s="4">
        <v>690.9</v>
      </c>
      <c r="J550" t="str">
        <f>INDEX(Bd_VENTILATIONS!$G:$G,MATCH(Bd_MÉLANGES!$E:$E,Bd_VENTILATIONS!$D:$D,0))</f>
        <v>A108M04</v>
      </c>
      <c r="K550" s="4">
        <f>SUMIF('Bd_CONSO MP'!$F:$F,Tab_Mélanges[[#This Row],[PIECENO]],'Bd_CONSO MP'!$I:$I)</f>
        <v>691.19</v>
      </c>
    </row>
    <row r="551" spans="1:11" hidden="1" x14ac:dyDescent="0.2">
      <c r="A551">
        <v>102</v>
      </c>
      <c r="B551">
        <v>5</v>
      </c>
      <c r="C551">
        <v>42305</v>
      </c>
      <c r="D551">
        <v>698035</v>
      </c>
      <c r="E551">
        <v>47029</v>
      </c>
      <c r="F551" t="s">
        <v>410</v>
      </c>
      <c r="G551" s="3">
        <v>43207</v>
      </c>
      <c r="H551" s="3">
        <v>43208</v>
      </c>
      <c r="I551" s="4">
        <v>65.099999999999994</v>
      </c>
      <c r="J551" t="str">
        <f>INDEX(Bd_VENTILATIONS!$G:$G,MATCH(Bd_MÉLANGES!$E:$E,Bd_VENTILATIONS!$D:$D,0))</f>
        <v>A108M01</v>
      </c>
      <c r="K551" s="4">
        <f>SUMIF('Bd_CONSO MP'!$F:$F,Tab_Mélanges[[#This Row],[PIECENO]],'Bd_CONSO MP'!$I:$I)</f>
        <v>65.03</v>
      </c>
    </row>
    <row r="552" spans="1:11" hidden="1" x14ac:dyDescent="0.2">
      <c r="A552">
        <v>102</v>
      </c>
      <c r="B552">
        <v>5</v>
      </c>
      <c r="C552">
        <v>42424</v>
      </c>
      <c r="D552">
        <v>699392</v>
      </c>
      <c r="E552">
        <v>47040</v>
      </c>
      <c r="F552" t="s">
        <v>74</v>
      </c>
      <c r="G552" s="3">
        <v>43208</v>
      </c>
      <c r="H552" s="3">
        <v>43208</v>
      </c>
      <c r="I552" s="4">
        <v>693.8</v>
      </c>
      <c r="J552" t="str">
        <f>INDEX(Bd_VENTILATIONS!$G:$G,MATCH(Bd_MÉLANGES!$E:$E,Bd_VENTILATIONS!$D:$D,0))</f>
        <v>A108M03</v>
      </c>
      <c r="K552" s="4">
        <f>SUMIF('Bd_CONSO MP'!$F:$F,Tab_Mélanges[[#This Row],[PIECENO]],'Bd_CONSO MP'!$I:$I)</f>
        <v>691.18999999999994</v>
      </c>
    </row>
    <row r="553" spans="1:11" hidden="1" x14ac:dyDescent="0.2">
      <c r="A553">
        <v>102</v>
      </c>
      <c r="B553">
        <v>5</v>
      </c>
      <c r="C553">
        <v>42239</v>
      </c>
      <c r="D553">
        <v>697187</v>
      </c>
      <c r="E553">
        <v>47066</v>
      </c>
      <c r="F553" t="s">
        <v>709</v>
      </c>
      <c r="G553" s="3">
        <v>43209</v>
      </c>
      <c r="H553" s="3">
        <v>43209</v>
      </c>
      <c r="I553" s="4">
        <v>421.7</v>
      </c>
      <c r="J553" t="str">
        <f>INDEX(Bd_VENTILATIONS!$G:$G,MATCH(Bd_MÉLANGES!$E:$E,Bd_VENTILATIONS!$D:$D,0))</f>
        <v>A109M05</v>
      </c>
      <c r="K553" s="4">
        <f>SUMIF('Bd_CONSO MP'!$F:$F,Tab_Mélanges[[#This Row],[PIECENO]],'Bd_CONSO MP'!$I:$I)</f>
        <v>423</v>
      </c>
    </row>
    <row r="554" spans="1:11" hidden="1" x14ac:dyDescent="0.2">
      <c r="A554">
        <v>102</v>
      </c>
      <c r="B554">
        <v>5</v>
      </c>
      <c r="C554">
        <v>42240</v>
      </c>
      <c r="D554">
        <v>697190</v>
      </c>
      <c r="E554">
        <v>47067</v>
      </c>
      <c r="F554" t="s">
        <v>709</v>
      </c>
      <c r="G554" s="3">
        <v>43209</v>
      </c>
      <c r="H554" s="3">
        <v>43209</v>
      </c>
      <c r="I554" s="4">
        <v>430.8</v>
      </c>
      <c r="J554" t="str">
        <f>INDEX(Bd_VENTILATIONS!$G:$G,MATCH(Bd_MÉLANGES!$E:$E,Bd_VENTILATIONS!$D:$D,0))</f>
        <v>A109M06</v>
      </c>
      <c r="K554" s="4">
        <f>SUMIF('Bd_CONSO MP'!$F:$F,Tab_Mélanges[[#This Row],[PIECENO]],'Bd_CONSO MP'!$I:$I)</f>
        <v>423</v>
      </c>
    </row>
    <row r="555" spans="1:11" hidden="1" x14ac:dyDescent="0.2">
      <c r="A555">
        <v>102</v>
      </c>
      <c r="B555">
        <v>5</v>
      </c>
      <c r="C555">
        <v>42241</v>
      </c>
      <c r="D555">
        <v>697193</v>
      </c>
      <c r="E555">
        <v>47064</v>
      </c>
      <c r="F555" t="s">
        <v>709</v>
      </c>
      <c r="G555" s="3">
        <v>43209</v>
      </c>
      <c r="H555" s="3">
        <v>43209</v>
      </c>
      <c r="I555" s="4">
        <v>420.1</v>
      </c>
      <c r="J555" t="str">
        <f>INDEX(Bd_VENTILATIONS!$G:$G,MATCH(Bd_MÉLANGES!$E:$E,Bd_VENTILATIONS!$D:$D,0))</f>
        <v>A109M03</v>
      </c>
      <c r="K555" s="4">
        <f>SUMIF('Bd_CONSO MP'!$F:$F,Tab_Mélanges[[#This Row],[PIECENO]],'Bd_CONSO MP'!$I:$I)</f>
        <v>423</v>
      </c>
    </row>
    <row r="556" spans="1:11" hidden="1" x14ac:dyDescent="0.2">
      <c r="A556">
        <v>102</v>
      </c>
      <c r="B556">
        <v>5</v>
      </c>
      <c r="C556">
        <v>42333</v>
      </c>
      <c r="D556">
        <v>698419</v>
      </c>
      <c r="E556">
        <v>47065</v>
      </c>
      <c r="F556" t="s">
        <v>709</v>
      </c>
      <c r="G556" s="3">
        <v>43209</v>
      </c>
      <c r="H556" s="3">
        <v>43209</v>
      </c>
      <c r="I556" s="4">
        <v>420.5</v>
      </c>
      <c r="J556" t="str">
        <f>INDEX(Bd_VENTILATIONS!$G:$G,MATCH(Bd_MÉLANGES!$E:$E,Bd_VENTILATIONS!$D:$D,0))</f>
        <v>A109M04</v>
      </c>
      <c r="K556" s="4">
        <f>SUMIF('Bd_CONSO MP'!$F:$F,Tab_Mélanges[[#This Row],[PIECENO]],'Bd_CONSO MP'!$I:$I)</f>
        <v>423</v>
      </c>
    </row>
    <row r="557" spans="1:11" hidden="1" x14ac:dyDescent="0.2">
      <c r="A557">
        <v>102</v>
      </c>
      <c r="B557">
        <v>5</v>
      </c>
      <c r="C557">
        <v>42334</v>
      </c>
      <c r="D557">
        <v>698422</v>
      </c>
      <c r="E557">
        <v>47063</v>
      </c>
      <c r="F557" t="s">
        <v>709</v>
      </c>
      <c r="G557" s="3">
        <v>43209</v>
      </c>
      <c r="H557" s="3">
        <v>43209</v>
      </c>
      <c r="I557" s="4">
        <v>421.9</v>
      </c>
      <c r="J557" t="str">
        <f>INDEX(Bd_VENTILATIONS!$G:$G,MATCH(Bd_MÉLANGES!$E:$E,Bd_VENTILATIONS!$D:$D,0))</f>
        <v>A109M02</v>
      </c>
      <c r="K557" s="4">
        <f>SUMIF('Bd_CONSO MP'!$F:$F,Tab_Mélanges[[#This Row],[PIECENO]],'Bd_CONSO MP'!$I:$I)</f>
        <v>423</v>
      </c>
    </row>
    <row r="558" spans="1:11" hidden="1" x14ac:dyDescent="0.2">
      <c r="A558">
        <v>102</v>
      </c>
      <c r="B558">
        <v>5</v>
      </c>
      <c r="C558">
        <v>42335</v>
      </c>
      <c r="D558">
        <v>698425</v>
      </c>
      <c r="E558">
        <v>47062</v>
      </c>
      <c r="F558" t="s">
        <v>709</v>
      </c>
      <c r="G558" s="3">
        <v>43209</v>
      </c>
      <c r="H558" s="3">
        <v>43209</v>
      </c>
      <c r="I558" s="4">
        <v>409.7</v>
      </c>
      <c r="J558" t="str">
        <f>INDEX(Bd_VENTILATIONS!$G:$G,MATCH(Bd_MÉLANGES!$E:$E,Bd_VENTILATIONS!$D:$D,0))</f>
        <v>A109M01</v>
      </c>
      <c r="K558" s="4">
        <f>SUMIF('Bd_CONSO MP'!$F:$F,Tab_Mélanges[[#This Row],[PIECENO]],'Bd_CONSO MP'!$I:$I)</f>
        <v>423</v>
      </c>
    </row>
    <row r="559" spans="1:11" hidden="1" x14ac:dyDescent="0.2">
      <c r="A559">
        <v>102</v>
      </c>
      <c r="B559">
        <v>5</v>
      </c>
      <c r="C559">
        <v>42338</v>
      </c>
      <c r="D559">
        <v>698437</v>
      </c>
      <c r="E559">
        <v>47070</v>
      </c>
      <c r="F559" t="s">
        <v>955</v>
      </c>
      <c r="G559" s="3">
        <v>43209</v>
      </c>
      <c r="H559" s="3">
        <v>43209</v>
      </c>
      <c r="I559" s="4">
        <v>521.29999999999995</v>
      </c>
      <c r="J559" t="str">
        <f>INDEX(Bd_VENTILATIONS!$G:$G,MATCH(Bd_MÉLANGES!$E:$E,Bd_VENTILATIONS!$D:$D,0))</f>
        <v>A109M07</v>
      </c>
      <c r="K559" s="4">
        <f>SUMIF('Bd_CONSO MP'!$F:$F,Tab_Mélanges[[#This Row],[PIECENO]],'Bd_CONSO MP'!$I:$I)</f>
        <v>518.99</v>
      </c>
    </row>
    <row r="560" spans="1:11" hidden="1" x14ac:dyDescent="0.2">
      <c r="A560">
        <v>102</v>
      </c>
      <c r="B560">
        <v>5</v>
      </c>
      <c r="C560">
        <v>42342</v>
      </c>
      <c r="D560">
        <v>698468</v>
      </c>
      <c r="E560">
        <v>47075</v>
      </c>
      <c r="F560" t="s">
        <v>979</v>
      </c>
      <c r="G560" s="3">
        <v>43209</v>
      </c>
      <c r="H560" s="3">
        <v>43209</v>
      </c>
      <c r="I560" s="4">
        <v>520.79999999999995</v>
      </c>
      <c r="J560" t="str">
        <f>INDEX(Bd_VENTILATIONS!$G:$G,MATCH(Bd_MÉLANGES!$E:$E,Bd_VENTILATIONS!$D:$D,0))</f>
        <v>A109M08</v>
      </c>
      <c r="K560" s="4">
        <f>SUMIF('Bd_CONSO MP'!$F:$F,Tab_Mélanges[[#This Row],[PIECENO]],'Bd_CONSO MP'!$I:$I)</f>
        <v>519</v>
      </c>
    </row>
    <row r="561" spans="1:11" hidden="1" x14ac:dyDescent="0.2">
      <c r="A561">
        <v>102</v>
      </c>
      <c r="B561">
        <v>5</v>
      </c>
      <c r="C561">
        <v>42346</v>
      </c>
      <c r="D561">
        <v>698497</v>
      </c>
      <c r="E561">
        <v>47087</v>
      </c>
      <c r="F561" t="s">
        <v>804</v>
      </c>
      <c r="G561" s="3">
        <v>43210</v>
      </c>
      <c r="H561" s="3">
        <v>43210</v>
      </c>
      <c r="I561" s="4">
        <v>388.9</v>
      </c>
      <c r="J561" t="str">
        <f>INDEX(Bd_VENTILATIONS!$G:$G,MATCH(Bd_MÉLANGES!$E:$E,Bd_VENTILATIONS!$D:$D,0))</f>
        <v>A110M03</v>
      </c>
      <c r="K561" s="4">
        <f>SUMIF('Bd_CONSO MP'!$F:$F,Tab_Mélanges[[#This Row],[PIECENO]],'Bd_CONSO MP'!$I:$I)</f>
        <v>388.81</v>
      </c>
    </row>
    <row r="562" spans="1:11" hidden="1" x14ac:dyDescent="0.2">
      <c r="A562">
        <v>102</v>
      </c>
      <c r="B562">
        <v>5</v>
      </c>
      <c r="C562">
        <v>42348</v>
      </c>
      <c r="D562">
        <v>698516</v>
      </c>
      <c r="E562">
        <v>47088</v>
      </c>
      <c r="F562" t="s">
        <v>967</v>
      </c>
      <c r="G562" s="3">
        <v>43210</v>
      </c>
      <c r="H562" s="3">
        <v>43210</v>
      </c>
      <c r="I562" s="4">
        <v>519.5</v>
      </c>
      <c r="J562" t="str">
        <f>INDEX(Bd_VENTILATIONS!$G:$G,MATCH(Bd_MÉLANGES!$E:$E,Bd_VENTILATIONS!$D:$D,0))</f>
        <v>A110M04</v>
      </c>
      <c r="K562" s="4">
        <f>SUMIF('Bd_CONSO MP'!$F:$F,Tab_Mélanges[[#This Row],[PIECENO]],'Bd_CONSO MP'!$I:$I)</f>
        <v>518.99</v>
      </c>
    </row>
    <row r="563" spans="1:11" hidden="1" x14ac:dyDescent="0.2">
      <c r="A563">
        <v>102</v>
      </c>
      <c r="B563">
        <v>5</v>
      </c>
      <c r="C563">
        <v>42352</v>
      </c>
      <c r="D563">
        <v>698546</v>
      </c>
      <c r="E563">
        <v>47082</v>
      </c>
      <c r="F563" t="s">
        <v>964</v>
      </c>
      <c r="G563" s="3">
        <v>43209</v>
      </c>
      <c r="H563" s="3">
        <v>43210</v>
      </c>
      <c r="I563" s="4">
        <v>426.3</v>
      </c>
      <c r="J563" t="str">
        <f>INDEX(Bd_VENTILATIONS!$G:$G,MATCH(Bd_MÉLANGES!$E:$E,Bd_VENTILATIONS!$D:$D,0))</f>
        <v>A110M02</v>
      </c>
      <c r="K563" s="4">
        <f>SUMIF('Bd_CONSO MP'!$F:$F,Tab_Mélanges[[#This Row],[PIECENO]],'Bd_CONSO MP'!$I:$I)</f>
        <v>424.99</v>
      </c>
    </row>
    <row r="564" spans="1:11" hidden="1" x14ac:dyDescent="0.2">
      <c r="A564">
        <v>102</v>
      </c>
      <c r="B564">
        <v>5</v>
      </c>
      <c r="C564">
        <v>42367</v>
      </c>
      <c r="D564">
        <v>698640</v>
      </c>
      <c r="E564">
        <v>47078</v>
      </c>
      <c r="F564" t="s">
        <v>792</v>
      </c>
      <c r="G564" s="3">
        <v>43209</v>
      </c>
      <c r="H564" s="3">
        <v>43210</v>
      </c>
      <c r="I564" s="4">
        <v>194.3</v>
      </c>
      <c r="J564" t="str">
        <f>INDEX(Bd_VENTILATIONS!$G:$G,MATCH(Bd_MÉLANGES!$E:$E,Bd_VENTILATIONS!$D:$D,0))</f>
        <v>A110M01</v>
      </c>
      <c r="K564" s="4">
        <f>SUMIF('Bd_CONSO MP'!$F:$F,Tab_Mélanges[[#This Row],[PIECENO]],'Bd_CONSO MP'!$I:$I)</f>
        <v>194.39999999999995</v>
      </c>
    </row>
    <row r="565" spans="1:11" hidden="1" x14ac:dyDescent="0.2">
      <c r="A565">
        <v>102</v>
      </c>
      <c r="B565">
        <v>5</v>
      </c>
      <c r="C565">
        <v>42463</v>
      </c>
      <c r="D565">
        <v>699969</v>
      </c>
      <c r="E565">
        <v>47089</v>
      </c>
      <c r="F565" t="s">
        <v>964</v>
      </c>
      <c r="G565" s="3">
        <v>43210</v>
      </c>
      <c r="H565" s="3">
        <v>43210</v>
      </c>
      <c r="I565" s="4">
        <v>519.1</v>
      </c>
      <c r="J565" t="str">
        <f>INDEX(Bd_VENTILATIONS!$G:$G,MATCH(Bd_MÉLANGES!$E:$E,Bd_VENTILATIONS!$D:$D,0))</f>
        <v>A110M05</v>
      </c>
      <c r="K565" s="4">
        <f>SUMIF('Bd_CONSO MP'!$F:$F,Tab_Mélanges[[#This Row],[PIECENO]],'Bd_CONSO MP'!$I:$I)</f>
        <v>518.99999999999989</v>
      </c>
    </row>
    <row r="566" spans="1:11" hidden="1" x14ac:dyDescent="0.2">
      <c r="A566">
        <v>102</v>
      </c>
      <c r="B566">
        <v>5</v>
      </c>
      <c r="C566">
        <v>42356</v>
      </c>
      <c r="D566">
        <v>698576</v>
      </c>
      <c r="E566">
        <v>47096</v>
      </c>
      <c r="F566" t="s">
        <v>927</v>
      </c>
      <c r="G566" s="3">
        <v>43213</v>
      </c>
      <c r="H566" s="3">
        <v>43213</v>
      </c>
      <c r="I566" s="4">
        <v>403.9</v>
      </c>
      <c r="J566" t="str">
        <f>INDEX(Bd_VENTILATIONS!$G:$G,MATCH(Bd_MÉLANGES!$E:$E,Bd_VENTILATIONS!$D:$D,0))</f>
        <v>A113M04</v>
      </c>
      <c r="K566" s="4">
        <f>SUMIF('Bd_CONSO MP'!$F:$F,Tab_Mélanges[[#This Row],[PIECENO]],'Bd_CONSO MP'!$I:$I)</f>
        <v>405</v>
      </c>
    </row>
    <row r="567" spans="1:11" hidden="1" x14ac:dyDescent="0.2">
      <c r="A567">
        <v>102</v>
      </c>
      <c r="B567">
        <v>5</v>
      </c>
      <c r="C567">
        <v>42358</v>
      </c>
      <c r="D567">
        <v>698585</v>
      </c>
      <c r="E567">
        <v>47098</v>
      </c>
      <c r="F567" t="s">
        <v>927</v>
      </c>
      <c r="G567" s="3">
        <v>43213</v>
      </c>
      <c r="H567" s="3">
        <v>43213</v>
      </c>
      <c r="I567" s="4">
        <v>428.3</v>
      </c>
      <c r="J567" t="str">
        <f>INDEX(Bd_VENTILATIONS!$G:$G,MATCH(Bd_MÉLANGES!$E:$E,Bd_VENTILATIONS!$D:$D,0))</f>
        <v>A113M06</v>
      </c>
      <c r="K567" s="4">
        <f>SUMIF('Bd_CONSO MP'!$F:$F,Tab_Mélanges[[#This Row],[PIECENO]],'Bd_CONSO MP'!$I:$I)</f>
        <v>405</v>
      </c>
    </row>
    <row r="568" spans="1:11" hidden="1" x14ac:dyDescent="0.2">
      <c r="A568">
        <v>102</v>
      </c>
      <c r="B568">
        <v>5</v>
      </c>
      <c r="C568">
        <v>42360</v>
      </c>
      <c r="D568">
        <v>698594</v>
      </c>
      <c r="E568">
        <v>47097</v>
      </c>
      <c r="F568" t="s">
        <v>927</v>
      </c>
      <c r="G568" s="3">
        <v>43213</v>
      </c>
      <c r="H568" s="3">
        <v>43213</v>
      </c>
      <c r="I568" s="4">
        <v>405.7</v>
      </c>
      <c r="J568" t="str">
        <f>INDEX(Bd_VENTILATIONS!$G:$G,MATCH(Bd_MÉLANGES!$E:$E,Bd_VENTILATIONS!$D:$D,0))</f>
        <v>A113M05</v>
      </c>
      <c r="K568" s="4">
        <f>SUMIF('Bd_CONSO MP'!$F:$F,Tab_Mélanges[[#This Row],[PIECENO]],'Bd_CONSO MP'!$I:$I)</f>
        <v>405</v>
      </c>
    </row>
    <row r="569" spans="1:11" hidden="1" x14ac:dyDescent="0.2">
      <c r="A569">
        <v>102</v>
      </c>
      <c r="B569">
        <v>5</v>
      </c>
      <c r="C569">
        <v>42363</v>
      </c>
      <c r="D569">
        <v>698611</v>
      </c>
      <c r="E569">
        <v>47100</v>
      </c>
      <c r="F569" t="s">
        <v>908</v>
      </c>
      <c r="G569" s="3">
        <v>43213</v>
      </c>
      <c r="H569" s="3">
        <v>43213</v>
      </c>
      <c r="I569" s="4">
        <v>634.4</v>
      </c>
      <c r="J569" t="str">
        <f>INDEX(Bd_VENTILATIONS!$G:$G,MATCH(Bd_MÉLANGES!$E:$E,Bd_VENTILATIONS!$D:$D,0))</f>
        <v>A113M07</v>
      </c>
      <c r="K569" s="4">
        <f>SUMIF('Bd_CONSO MP'!$F:$F,Tab_Mélanges[[#This Row],[PIECENO]],'Bd_CONSO MP'!$I:$I)</f>
        <v>631.79</v>
      </c>
    </row>
    <row r="570" spans="1:11" hidden="1" x14ac:dyDescent="0.2">
      <c r="A570">
        <v>102</v>
      </c>
      <c r="B570">
        <v>5</v>
      </c>
      <c r="C570">
        <v>42365</v>
      </c>
      <c r="D570">
        <v>698625</v>
      </c>
      <c r="E570">
        <v>47103</v>
      </c>
      <c r="F570" t="s">
        <v>766</v>
      </c>
      <c r="G570" s="3">
        <v>43213</v>
      </c>
      <c r="H570" s="3">
        <v>43213</v>
      </c>
      <c r="I570" s="4">
        <v>632.1</v>
      </c>
      <c r="J570" t="str">
        <f>INDEX(Bd_VENTILATIONS!$G:$G,MATCH(Bd_MÉLANGES!$E:$E,Bd_VENTILATIONS!$D:$D,0))</f>
        <v>A113M08</v>
      </c>
      <c r="K570" s="4">
        <f>SUMIF('Bd_CONSO MP'!$F:$F,Tab_Mélanges[[#This Row],[PIECENO]],'Bd_CONSO MP'!$I:$I)</f>
        <v>631.99999999999989</v>
      </c>
    </row>
    <row r="571" spans="1:11" hidden="1" x14ac:dyDescent="0.2">
      <c r="A571">
        <v>102</v>
      </c>
      <c r="B571">
        <v>5</v>
      </c>
      <c r="C571">
        <v>42369</v>
      </c>
      <c r="D571">
        <v>698660</v>
      </c>
      <c r="E571">
        <v>47095</v>
      </c>
      <c r="F571" t="s">
        <v>233</v>
      </c>
      <c r="G571" s="3">
        <v>43213</v>
      </c>
      <c r="H571" s="3">
        <v>43213</v>
      </c>
      <c r="I571" s="4">
        <v>324.5</v>
      </c>
      <c r="J571" t="str">
        <f>INDEX(Bd_VENTILATIONS!$G:$G,MATCH(Bd_MÉLANGES!$E:$E,Bd_VENTILATIONS!$D:$D,0))</f>
        <v>A113M03</v>
      </c>
      <c r="K571" s="4">
        <f>SUMIF('Bd_CONSO MP'!$F:$F,Tab_Mélanges[[#This Row],[PIECENO]],'Bd_CONSO MP'!$I:$I)</f>
        <v>324.81</v>
      </c>
    </row>
    <row r="572" spans="1:11" hidden="1" x14ac:dyDescent="0.2">
      <c r="A572">
        <v>102</v>
      </c>
      <c r="B572">
        <v>5</v>
      </c>
      <c r="C572">
        <v>42429</v>
      </c>
      <c r="D572">
        <v>699628</v>
      </c>
      <c r="E572">
        <v>47090</v>
      </c>
      <c r="F572" t="s">
        <v>810</v>
      </c>
      <c r="G572" s="3">
        <v>43210</v>
      </c>
      <c r="H572" s="3">
        <v>43213</v>
      </c>
      <c r="I572" s="4">
        <v>130.30000000000001</v>
      </c>
      <c r="J572" t="str">
        <f>INDEX(Bd_VENTILATIONS!$G:$G,MATCH(Bd_MÉLANGES!$E:$E,Bd_VENTILATIONS!$D:$D,0))</f>
        <v>A113M01</v>
      </c>
      <c r="K572" s="4">
        <f>SUMIF('Bd_CONSO MP'!$F:$F,Tab_Mélanges[[#This Row],[PIECENO]],'Bd_CONSO MP'!$I:$I)</f>
        <v>129.01000000000002</v>
      </c>
    </row>
    <row r="573" spans="1:11" hidden="1" x14ac:dyDescent="0.2">
      <c r="A573">
        <v>102</v>
      </c>
      <c r="B573">
        <v>5</v>
      </c>
      <c r="C573">
        <v>42431</v>
      </c>
      <c r="D573">
        <v>699648</v>
      </c>
      <c r="E573">
        <v>47094</v>
      </c>
      <c r="F573" t="s">
        <v>801</v>
      </c>
      <c r="G573" s="3">
        <v>43213</v>
      </c>
      <c r="H573" s="3">
        <v>43213</v>
      </c>
      <c r="I573" s="4">
        <v>145.69999999999999</v>
      </c>
      <c r="J573" t="str">
        <f>INDEX(Bd_VENTILATIONS!$G:$G,MATCH(Bd_MÉLANGES!$E:$E,Bd_VENTILATIONS!$D:$D,0))</f>
        <v>A113M02</v>
      </c>
      <c r="K573" s="4">
        <f>SUMIF('Bd_CONSO MP'!$F:$F,Tab_Mélanges[[#This Row],[PIECENO]],'Bd_CONSO MP'!$I:$I)</f>
        <v>145.82</v>
      </c>
    </row>
    <row r="574" spans="1:11" hidden="1" x14ac:dyDescent="0.2">
      <c r="A574">
        <v>102</v>
      </c>
      <c r="B574">
        <v>5</v>
      </c>
      <c r="C574">
        <v>42371</v>
      </c>
      <c r="D574">
        <v>698673</v>
      </c>
      <c r="E574">
        <v>47119</v>
      </c>
      <c r="F574" t="s">
        <v>531</v>
      </c>
      <c r="G574" s="3">
        <v>43214</v>
      </c>
      <c r="H574" s="3">
        <v>43214</v>
      </c>
      <c r="I574" s="4">
        <v>540.5</v>
      </c>
      <c r="J574" t="str">
        <f>INDEX(Bd_VENTILATIONS!$G:$G,MATCH(Bd_MÉLANGES!$E:$E,Bd_VENTILATIONS!$D:$D,0))</f>
        <v>A114M03</v>
      </c>
      <c r="K574" s="4">
        <f>SUMIF('Bd_CONSO MP'!$F:$F,Tab_Mélanges[[#This Row],[PIECENO]],'Bd_CONSO MP'!$I:$I)</f>
        <v>539.99999999999989</v>
      </c>
    </row>
    <row r="575" spans="1:11" hidden="1" x14ac:dyDescent="0.2">
      <c r="A575">
        <v>102</v>
      </c>
      <c r="B575">
        <v>5</v>
      </c>
      <c r="C575">
        <v>42373</v>
      </c>
      <c r="D575">
        <v>698691</v>
      </c>
      <c r="E575">
        <v>47126</v>
      </c>
      <c r="F575" t="s">
        <v>501</v>
      </c>
      <c r="G575" s="3">
        <v>43214</v>
      </c>
      <c r="H575" s="3">
        <v>43214</v>
      </c>
      <c r="I575" s="4">
        <v>647.9</v>
      </c>
      <c r="J575" t="str">
        <f>INDEX(Bd_VENTILATIONS!$G:$G,MATCH(Bd_MÉLANGES!$E:$E,Bd_VENTILATIONS!$D:$D,0))</f>
        <v>A114M06</v>
      </c>
      <c r="K575" s="4">
        <f>SUMIF('Bd_CONSO MP'!$F:$F,Tab_Mélanges[[#This Row],[PIECENO]],'Bd_CONSO MP'!$I:$I)</f>
        <v>647.99000000000012</v>
      </c>
    </row>
    <row r="576" spans="1:11" hidden="1" x14ac:dyDescent="0.2">
      <c r="A576">
        <v>102</v>
      </c>
      <c r="B576">
        <v>5</v>
      </c>
      <c r="C576">
        <v>42375</v>
      </c>
      <c r="D576">
        <v>698709</v>
      </c>
      <c r="E576">
        <v>47106</v>
      </c>
      <c r="F576" t="s">
        <v>40</v>
      </c>
      <c r="G576" s="3">
        <v>43213</v>
      </c>
      <c r="H576" s="3">
        <v>43214</v>
      </c>
      <c r="I576" s="4">
        <v>99.9</v>
      </c>
      <c r="J576" t="str">
        <f>INDEX(Bd_VENTILATIONS!$G:$G,MATCH(Bd_MÉLANGES!$E:$E,Bd_VENTILATIONS!$D:$D,0))</f>
        <v>A114M01</v>
      </c>
      <c r="K576" s="4">
        <f>SUMIF('Bd_CONSO MP'!$F:$F,Tab_Mélanges[[#This Row],[PIECENO]],'Bd_CONSO MP'!$I:$I)</f>
        <v>100</v>
      </c>
    </row>
    <row r="577" spans="1:11" hidden="1" x14ac:dyDescent="0.2">
      <c r="A577">
        <v>102</v>
      </c>
      <c r="B577">
        <v>5</v>
      </c>
      <c r="C577">
        <v>42403</v>
      </c>
      <c r="D577">
        <v>699112</v>
      </c>
      <c r="E577">
        <v>47117</v>
      </c>
      <c r="F577" t="s">
        <v>48</v>
      </c>
      <c r="G577" s="3">
        <v>43214</v>
      </c>
      <c r="H577" s="3">
        <v>43214</v>
      </c>
      <c r="I577" s="4">
        <v>692.8</v>
      </c>
      <c r="J577" t="str">
        <f>INDEX(Bd_VENTILATIONS!$G:$G,MATCH(Bd_MÉLANGES!$E:$E,Bd_VENTILATIONS!$D:$D,0))</f>
        <v>A114M02</v>
      </c>
      <c r="K577" s="4">
        <f>SUMIF('Bd_CONSO MP'!$F:$F,Tab_Mélanges[[#This Row],[PIECENO]],'Bd_CONSO MP'!$I:$I)</f>
        <v>691.19000000000017</v>
      </c>
    </row>
    <row r="578" spans="1:11" hidden="1" x14ac:dyDescent="0.2">
      <c r="A578">
        <v>102</v>
      </c>
      <c r="B578">
        <v>5</v>
      </c>
      <c r="C578">
        <v>42435</v>
      </c>
      <c r="D578">
        <v>699696</v>
      </c>
      <c r="E578">
        <v>47104</v>
      </c>
      <c r="F578" t="s">
        <v>1012</v>
      </c>
      <c r="G578" s="3">
        <v>43213</v>
      </c>
      <c r="H578" s="3">
        <v>43214</v>
      </c>
      <c r="I578" s="4">
        <v>75.900000000000006</v>
      </c>
      <c r="J578" t="str">
        <f>INDEX(Bd_VENTILATIONS!$G:$G,MATCH(Bd_MÉLANGES!$E:$E,Bd_VENTILATIONS!$D:$D,0))</f>
        <v>A114M04</v>
      </c>
      <c r="K578" s="4">
        <f>SUMIF('Bd_CONSO MP'!$F:$F,Tab_Mélanges[[#This Row],[PIECENO]],'Bd_CONSO MP'!$I:$I)</f>
        <v>71.44</v>
      </c>
    </row>
    <row r="579" spans="1:11" hidden="1" x14ac:dyDescent="0.2">
      <c r="A579">
        <v>102</v>
      </c>
      <c r="B579">
        <v>5</v>
      </c>
      <c r="C579">
        <v>42438</v>
      </c>
      <c r="D579">
        <v>699755</v>
      </c>
      <c r="E579">
        <v>47125</v>
      </c>
      <c r="F579" t="s">
        <v>266</v>
      </c>
      <c r="G579" s="3">
        <v>43214</v>
      </c>
      <c r="H579" s="3">
        <v>43214</v>
      </c>
      <c r="I579" s="4">
        <v>201.6</v>
      </c>
      <c r="J579" t="str">
        <f>INDEX(Bd_VENTILATIONS!$G:$G,MATCH(Bd_MÉLANGES!$E:$E,Bd_VENTILATIONS!$D:$D,0))</f>
        <v>A114M05</v>
      </c>
      <c r="K579" s="4">
        <f>SUMIF('Bd_CONSO MP'!$F:$F,Tab_Mélanges[[#This Row],[PIECENO]],'Bd_CONSO MP'!$I:$I)</f>
        <v>202</v>
      </c>
    </row>
    <row r="580" spans="1:11" hidden="1" x14ac:dyDescent="0.2">
      <c r="A580">
        <v>102</v>
      </c>
      <c r="B580">
        <v>5</v>
      </c>
      <c r="C580">
        <v>42401</v>
      </c>
      <c r="D580">
        <v>699086</v>
      </c>
      <c r="E580">
        <v>47133</v>
      </c>
      <c r="F580" t="s">
        <v>56</v>
      </c>
      <c r="G580" s="3">
        <v>43214</v>
      </c>
      <c r="H580" s="3">
        <v>43215</v>
      </c>
      <c r="I580" s="4">
        <v>457.7</v>
      </c>
      <c r="J580" t="str">
        <f>INDEX(Bd_VENTILATIONS!$G:$G,MATCH(Bd_MÉLANGES!$E:$E,Bd_VENTILATIONS!$D:$D,0))</f>
        <v>A115M01</v>
      </c>
      <c r="K580" s="4">
        <f>SUMIF('Bd_CONSO MP'!$F:$F,Tab_Mélanges[[#This Row],[PIECENO]],'Bd_CONSO MP'!$I:$I)</f>
        <v>458.61999999999995</v>
      </c>
    </row>
    <row r="581" spans="1:11" hidden="1" x14ac:dyDescent="0.2">
      <c r="A581">
        <v>102</v>
      </c>
      <c r="B581">
        <v>5</v>
      </c>
      <c r="C581">
        <v>42405</v>
      </c>
      <c r="D581">
        <v>699142</v>
      </c>
      <c r="E581">
        <v>47134</v>
      </c>
      <c r="F581" t="s">
        <v>71</v>
      </c>
      <c r="G581" s="3">
        <v>43214</v>
      </c>
      <c r="H581" s="3">
        <v>43215</v>
      </c>
      <c r="I581" s="4">
        <v>230.3</v>
      </c>
      <c r="J581" t="str">
        <f>INDEX(Bd_VENTILATIONS!$G:$G,MATCH(Bd_MÉLANGES!$E:$E,Bd_VENTILATIONS!$D:$D,0))</f>
        <v>A115M02</v>
      </c>
      <c r="K581" s="4">
        <f>SUMIF('Bd_CONSO MP'!$F:$F,Tab_Mélanges[[#This Row],[PIECENO]],'Bd_CONSO MP'!$I:$I)</f>
        <v>230.40999999999994</v>
      </c>
    </row>
    <row r="582" spans="1:11" hidden="1" x14ac:dyDescent="0.2">
      <c r="A582">
        <v>102</v>
      </c>
      <c r="B582">
        <v>5</v>
      </c>
      <c r="C582">
        <v>42407</v>
      </c>
      <c r="D582">
        <v>699172</v>
      </c>
      <c r="E582">
        <v>47146</v>
      </c>
      <c r="F582" t="s">
        <v>59</v>
      </c>
      <c r="G582" s="3">
        <v>43215</v>
      </c>
      <c r="H582" s="3">
        <v>43215</v>
      </c>
      <c r="I582" s="4">
        <v>692.4</v>
      </c>
      <c r="J582" t="str">
        <f>INDEX(Bd_VENTILATIONS!$G:$G,MATCH(Bd_MÉLANGES!$E:$E,Bd_VENTILATIONS!$D:$D,0))</f>
        <v>A115M03</v>
      </c>
      <c r="K582" s="4">
        <f>SUMIF('Bd_CONSO MP'!$F:$F,Tab_Mélanges[[#This Row],[PIECENO]],'Bd_CONSO MP'!$I:$I)</f>
        <v>691.18000000000018</v>
      </c>
    </row>
    <row r="583" spans="1:11" hidden="1" x14ac:dyDescent="0.2">
      <c r="A583">
        <v>102</v>
      </c>
      <c r="B583">
        <v>5</v>
      </c>
      <c r="C583">
        <v>42448</v>
      </c>
      <c r="D583">
        <v>699896</v>
      </c>
      <c r="E583">
        <v>47161</v>
      </c>
      <c r="F583" t="s">
        <v>709</v>
      </c>
      <c r="G583" s="3">
        <v>43216</v>
      </c>
      <c r="H583" s="3">
        <v>43216</v>
      </c>
      <c r="I583" s="4">
        <v>411.9</v>
      </c>
      <c r="J583" t="str">
        <f>INDEX(Bd_VENTILATIONS!$G:$G,MATCH(Bd_MÉLANGES!$E:$E,Bd_VENTILATIONS!$D:$D,0))</f>
        <v>A116M01</v>
      </c>
      <c r="K583" s="4">
        <f>SUMIF('Bd_CONSO MP'!$F:$F,Tab_Mélanges[[#This Row],[PIECENO]],'Bd_CONSO MP'!$I:$I)</f>
        <v>423</v>
      </c>
    </row>
    <row r="584" spans="1:11" hidden="1" x14ac:dyDescent="0.2">
      <c r="A584">
        <v>102</v>
      </c>
      <c r="B584">
        <v>5</v>
      </c>
      <c r="C584">
        <v>42449</v>
      </c>
      <c r="D584">
        <v>699899</v>
      </c>
      <c r="E584">
        <v>47166</v>
      </c>
      <c r="F584" t="s">
        <v>709</v>
      </c>
      <c r="G584" s="3">
        <v>43216</v>
      </c>
      <c r="H584" s="3">
        <v>43216</v>
      </c>
      <c r="I584" s="4">
        <v>426.5</v>
      </c>
      <c r="J584" t="str">
        <f>INDEX(Bd_VENTILATIONS!$G:$G,MATCH(Bd_MÉLANGES!$E:$E,Bd_VENTILATIONS!$D:$D,0))</f>
        <v>A116M02</v>
      </c>
      <c r="K584" s="4">
        <f>SUMIF('Bd_CONSO MP'!$F:$F,Tab_Mélanges[[#This Row],[PIECENO]],'Bd_CONSO MP'!$I:$I)</f>
        <v>423</v>
      </c>
    </row>
    <row r="585" spans="1:11" hidden="1" x14ac:dyDescent="0.2">
      <c r="A585">
        <v>102</v>
      </c>
      <c r="B585">
        <v>5</v>
      </c>
      <c r="C585">
        <v>42450</v>
      </c>
      <c r="D585">
        <v>699902</v>
      </c>
      <c r="E585">
        <v>47167</v>
      </c>
      <c r="F585" t="s">
        <v>709</v>
      </c>
      <c r="G585" s="3">
        <v>43216</v>
      </c>
      <c r="H585" s="3">
        <v>43216</v>
      </c>
      <c r="I585" s="4">
        <v>436.1</v>
      </c>
      <c r="J585" t="str">
        <f>INDEX(Bd_VENTILATIONS!$G:$G,MATCH(Bd_MÉLANGES!$E:$E,Bd_VENTILATIONS!$D:$D,0))</f>
        <v>A116MR06</v>
      </c>
      <c r="K585" s="4">
        <f>SUMIF('Bd_CONSO MP'!$F:$F,Tab_Mélanges[[#This Row],[PIECENO]],'Bd_CONSO MP'!$I:$I)</f>
        <v>423</v>
      </c>
    </row>
    <row r="586" spans="1:11" hidden="1" x14ac:dyDescent="0.2">
      <c r="A586">
        <v>102</v>
      </c>
      <c r="B586">
        <v>5</v>
      </c>
      <c r="C586">
        <v>42452</v>
      </c>
      <c r="D586">
        <v>699906</v>
      </c>
      <c r="E586">
        <v>47173</v>
      </c>
      <c r="F586" t="s">
        <v>706</v>
      </c>
      <c r="G586" s="3">
        <v>43216</v>
      </c>
      <c r="H586" s="3">
        <v>43216</v>
      </c>
      <c r="I586" s="4">
        <v>161.1</v>
      </c>
      <c r="J586" t="str">
        <f>INDEX(Bd_VENTILATIONS!$G:$G,MATCH(Bd_MÉLANGES!$E:$E,Bd_VENTILATIONS!$D:$D,0))</f>
        <v>A116M07</v>
      </c>
      <c r="K586" s="4">
        <f>SUMIF('Bd_CONSO MP'!$F:$F,Tab_Mélanges[[#This Row],[PIECENO]],'Bd_CONSO MP'!$I:$I)</f>
        <v>162</v>
      </c>
    </row>
    <row r="587" spans="1:11" hidden="1" x14ac:dyDescent="0.2">
      <c r="A587">
        <v>102</v>
      </c>
      <c r="B587">
        <v>5</v>
      </c>
      <c r="C587">
        <v>42454</v>
      </c>
      <c r="D587">
        <v>699916</v>
      </c>
      <c r="E587">
        <v>47174</v>
      </c>
      <c r="F587" t="s">
        <v>976</v>
      </c>
      <c r="G587" s="3">
        <v>43216</v>
      </c>
      <c r="H587" s="3">
        <v>43216</v>
      </c>
      <c r="I587" s="4">
        <v>258.89999999999998</v>
      </c>
      <c r="J587" t="str">
        <f>INDEX(Bd_VENTILATIONS!$G:$G,MATCH(Bd_MÉLANGES!$E:$E,Bd_VENTILATIONS!$D:$D,0))</f>
        <v>A116M08</v>
      </c>
      <c r="K587" s="4">
        <f>SUMIF('Bd_CONSO MP'!$F:$F,Tab_Mélanges[[#This Row],[PIECENO]],'Bd_CONSO MP'!$I:$I)</f>
        <v>260</v>
      </c>
    </row>
    <row r="588" spans="1:11" hidden="1" x14ac:dyDescent="0.2">
      <c r="A588">
        <v>102</v>
      </c>
      <c r="B588">
        <v>5</v>
      </c>
      <c r="C588">
        <v>42455</v>
      </c>
      <c r="D588">
        <v>699929</v>
      </c>
      <c r="E588">
        <v>47168</v>
      </c>
      <c r="F588" t="s">
        <v>709</v>
      </c>
      <c r="G588" s="3">
        <v>43216</v>
      </c>
      <c r="H588" s="3">
        <v>43216</v>
      </c>
      <c r="I588" s="4">
        <v>425.9</v>
      </c>
      <c r="J588" t="str">
        <f>INDEX(Bd_VENTILATIONS!$G:$G,MATCH(Bd_MÉLANGES!$E:$E,Bd_VENTILATIONS!$D:$D,0))</f>
        <v>A116M03</v>
      </c>
      <c r="K588" s="4">
        <f>SUMIF('Bd_CONSO MP'!$F:$F,Tab_Mélanges[[#This Row],[PIECENO]],'Bd_CONSO MP'!$I:$I)</f>
        <v>423</v>
      </c>
    </row>
    <row r="589" spans="1:11" hidden="1" x14ac:dyDescent="0.2">
      <c r="A589">
        <v>102</v>
      </c>
      <c r="B589">
        <v>5</v>
      </c>
      <c r="C589">
        <v>42456</v>
      </c>
      <c r="D589">
        <v>699932</v>
      </c>
      <c r="E589">
        <v>47169</v>
      </c>
      <c r="F589" t="s">
        <v>709</v>
      </c>
      <c r="G589" s="3">
        <v>43216</v>
      </c>
      <c r="H589" s="3">
        <v>43216</v>
      </c>
      <c r="I589" s="4">
        <v>420.5</v>
      </c>
      <c r="J589" t="str">
        <f>INDEX(Bd_VENTILATIONS!$G:$G,MATCH(Bd_MÉLANGES!$E:$E,Bd_VENTILATIONS!$D:$D,0))</f>
        <v>A116M05</v>
      </c>
      <c r="K589" s="4">
        <f>SUMIF('Bd_CONSO MP'!$F:$F,Tab_Mélanges[[#This Row],[PIECENO]],'Bd_CONSO MP'!$I:$I)</f>
        <v>423</v>
      </c>
    </row>
    <row r="590" spans="1:11" hidden="1" x14ac:dyDescent="0.2">
      <c r="A590">
        <v>102</v>
      </c>
      <c r="B590">
        <v>5</v>
      </c>
      <c r="C590">
        <v>42457</v>
      </c>
      <c r="D590">
        <v>699935</v>
      </c>
      <c r="E590">
        <v>47171</v>
      </c>
      <c r="F590" t="s">
        <v>709</v>
      </c>
      <c r="G590" s="3">
        <v>43216</v>
      </c>
      <c r="H590" s="3">
        <v>43216</v>
      </c>
      <c r="I590" s="4">
        <v>425.3</v>
      </c>
      <c r="J590" t="str">
        <f>INDEX(Bd_VENTILATIONS!$G:$G,MATCH(Bd_MÉLANGES!$E:$E,Bd_VENTILATIONS!$D:$D,0))</f>
        <v>A116M04</v>
      </c>
      <c r="K590" s="4">
        <f>SUMIF('Bd_CONSO MP'!$F:$F,Tab_Mélanges[[#This Row],[PIECENO]],'Bd_CONSO MP'!$I:$I)</f>
        <v>423</v>
      </c>
    </row>
    <row r="591" spans="1:11" hidden="1" x14ac:dyDescent="0.2">
      <c r="A591">
        <v>102</v>
      </c>
      <c r="B591">
        <v>5</v>
      </c>
      <c r="C591">
        <v>42461</v>
      </c>
      <c r="D591">
        <v>699954</v>
      </c>
      <c r="E591">
        <v>47175</v>
      </c>
      <c r="F591" t="s">
        <v>952</v>
      </c>
      <c r="G591" s="3">
        <v>43216</v>
      </c>
      <c r="H591" s="3">
        <v>43217</v>
      </c>
      <c r="I591" s="4">
        <v>518.9</v>
      </c>
      <c r="J591" t="str">
        <f>INDEX(Bd_VENTILATIONS!$G:$G,MATCH(Bd_MÉLANGES!$E:$E,Bd_VENTILATIONS!$D:$D,0))</f>
        <v>A117M01</v>
      </c>
      <c r="K591" s="4">
        <f>SUMIF('Bd_CONSO MP'!$F:$F,Tab_Mélanges[[#This Row],[PIECENO]],'Bd_CONSO MP'!$I:$I)</f>
        <v>518.99</v>
      </c>
    </row>
    <row r="592" spans="1:11" hidden="1" x14ac:dyDescent="0.2">
      <c r="A592">
        <v>102</v>
      </c>
      <c r="B592">
        <v>5</v>
      </c>
      <c r="C592">
        <v>42465</v>
      </c>
      <c r="D592">
        <v>699985</v>
      </c>
      <c r="E592">
        <v>47179</v>
      </c>
      <c r="F592" t="s">
        <v>1093</v>
      </c>
      <c r="G592" s="3">
        <v>43216</v>
      </c>
      <c r="H592" s="3">
        <v>43217</v>
      </c>
      <c r="I592" s="4">
        <v>159.9</v>
      </c>
      <c r="J592" t="str">
        <f>INDEX(Bd_VENTILATIONS!$G:$G,MATCH(Bd_MÉLANGES!$E:$E,Bd_VENTILATIONS!$D:$D,0))</f>
        <v>A117M02</v>
      </c>
      <c r="K592" s="4">
        <f>SUMIF('Bd_CONSO MP'!$F:$F,Tab_Mélanges[[#This Row],[PIECENO]],'Bd_CONSO MP'!$I:$I)</f>
        <v>160</v>
      </c>
    </row>
    <row r="593" spans="1:11" hidden="1" x14ac:dyDescent="0.2">
      <c r="A593">
        <v>102</v>
      </c>
      <c r="B593">
        <v>5</v>
      </c>
      <c r="C593">
        <v>42467</v>
      </c>
      <c r="D593">
        <v>700001</v>
      </c>
      <c r="E593">
        <v>47188</v>
      </c>
      <c r="F593" t="s">
        <v>282</v>
      </c>
      <c r="G593" s="3">
        <v>43217</v>
      </c>
      <c r="H593" s="3">
        <v>43217</v>
      </c>
      <c r="I593" s="4">
        <v>120.8</v>
      </c>
      <c r="J593" t="str">
        <f>INDEX(Bd_VENTILATIONS!$G:$G,MATCH(Bd_MÉLANGES!$E:$E,Bd_VENTILATIONS!$D:$D,0))</f>
        <v>A117M06</v>
      </c>
      <c r="K593" s="4">
        <f>SUMIF('Bd_CONSO MP'!$F:$F,Tab_Mélanges[[#This Row],[PIECENO]],'Bd_CONSO MP'!$I:$I)</f>
        <v>119.99999999999999</v>
      </c>
    </row>
    <row r="594" spans="1:11" hidden="1" x14ac:dyDescent="0.2">
      <c r="A594">
        <v>102</v>
      </c>
      <c r="B594">
        <v>5</v>
      </c>
      <c r="C594">
        <v>42567</v>
      </c>
      <c r="D594">
        <v>701221</v>
      </c>
      <c r="E594">
        <v>47199</v>
      </c>
      <c r="F594" t="s">
        <v>964</v>
      </c>
      <c r="G594" s="3">
        <v>43216</v>
      </c>
      <c r="H594" s="3">
        <v>43217</v>
      </c>
      <c r="I594" s="4">
        <v>519.29999999999995</v>
      </c>
      <c r="J594" t="str">
        <f>INDEX(Bd_VENTILATIONS!$G:$G,MATCH(Bd_MÉLANGES!$E:$E,Bd_VENTILATIONS!$D:$D,0))</f>
        <v>A117M03</v>
      </c>
      <c r="K594" s="4">
        <f>SUMIF('Bd_CONSO MP'!$F:$F,Tab_Mélanges[[#This Row],[PIECENO]],'Bd_CONSO MP'!$I:$I)</f>
        <v>519</v>
      </c>
    </row>
    <row r="595" spans="1:11" hidden="1" x14ac:dyDescent="0.2">
      <c r="A595">
        <v>102</v>
      </c>
      <c r="B595">
        <v>5</v>
      </c>
      <c r="C595">
        <v>42393</v>
      </c>
      <c r="D595">
        <v>699001</v>
      </c>
      <c r="E595">
        <v>47206</v>
      </c>
      <c r="F595" t="s">
        <v>143</v>
      </c>
      <c r="G595" s="3">
        <v>43220</v>
      </c>
      <c r="H595" s="3">
        <v>43220</v>
      </c>
      <c r="I595" s="4">
        <v>107.7</v>
      </c>
      <c r="J595" t="str">
        <f>INDEX(Bd_VENTILATIONS!$G:$G,MATCH(Bd_MÉLANGES!$E:$E,Bd_VENTILATIONS!$D:$D,0))</f>
        <v>A120M09</v>
      </c>
      <c r="K595" s="4">
        <f>SUMIF('Bd_CONSO MP'!$F:$F,Tab_Mélanges[[#This Row],[PIECENO]],'Bd_CONSO MP'!$I:$I)</f>
        <v>107.98999999999998</v>
      </c>
    </row>
    <row r="596" spans="1:11" hidden="1" x14ac:dyDescent="0.2">
      <c r="A596">
        <v>102</v>
      </c>
      <c r="B596">
        <v>5</v>
      </c>
      <c r="C596">
        <v>42469</v>
      </c>
      <c r="D596">
        <v>700013</v>
      </c>
      <c r="E596">
        <v>47189</v>
      </c>
      <c r="F596" t="s">
        <v>1158</v>
      </c>
      <c r="G596" s="3">
        <v>43217</v>
      </c>
      <c r="H596" s="3">
        <v>43220</v>
      </c>
      <c r="I596" s="4">
        <v>646.9</v>
      </c>
      <c r="J596" t="str">
        <f>INDEX(Bd_VENTILATIONS!$G:$G,MATCH(Bd_MÉLANGES!$E:$E,Bd_VENTILATIONS!$D:$D,0))</f>
        <v>A120M01</v>
      </c>
      <c r="K596" s="4">
        <f>SUMIF('Bd_CONSO MP'!$F:$F,Tab_Mélanges[[#This Row],[PIECENO]],'Bd_CONSO MP'!$I:$I)</f>
        <v>648.0100000000001</v>
      </c>
    </row>
    <row r="597" spans="1:11" hidden="1" x14ac:dyDescent="0.2">
      <c r="A597">
        <v>102</v>
      </c>
      <c r="B597">
        <v>5</v>
      </c>
      <c r="C597">
        <v>42471</v>
      </c>
      <c r="D597">
        <v>700034</v>
      </c>
      <c r="E597">
        <v>47190</v>
      </c>
      <c r="F597" t="s">
        <v>1155</v>
      </c>
      <c r="G597" s="3">
        <v>43217</v>
      </c>
      <c r="H597" s="3">
        <v>43220</v>
      </c>
      <c r="I597" s="4">
        <v>679.9</v>
      </c>
      <c r="J597" t="str">
        <f>INDEX(Bd_VENTILATIONS!$G:$G,MATCH(Bd_MÉLANGES!$E:$E,Bd_VENTILATIONS!$D:$D,0))</f>
        <v>A120M02</v>
      </c>
      <c r="K597" s="4">
        <f>SUMIF('Bd_CONSO MP'!$F:$F,Tab_Mélanges[[#This Row],[PIECENO]],'Bd_CONSO MP'!$I:$I)</f>
        <v>680.9899999999999</v>
      </c>
    </row>
    <row r="598" spans="1:11" hidden="1" x14ac:dyDescent="0.2">
      <c r="A598">
        <v>102</v>
      </c>
      <c r="B598">
        <v>5</v>
      </c>
      <c r="C598">
        <v>42473</v>
      </c>
      <c r="D598">
        <v>700055</v>
      </c>
      <c r="E598">
        <v>47192</v>
      </c>
      <c r="F598" t="s">
        <v>1168</v>
      </c>
      <c r="G598" s="3">
        <v>43217</v>
      </c>
      <c r="H598" s="3">
        <v>43220</v>
      </c>
      <c r="I598" s="4">
        <v>679.9</v>
      </c>
      <c r="J598" t="str">
        <f>INDEX(Bd_VENTILATIONS!$G:$G,MATCH(Bd_MÉLANGES!$E:$E,Bd_VENTILATIONS!$D:$D,0))</f>
        <v>A120M03</v>
      </c>
      <c r="K598" s="4">
        <f>SUMIF('Bd_CONSO MP'!$F:$F,Tab_Mélanges[[#This Row],[PIECENO]],'Bd_CONSO MP'!$I:$I)</f>
        <v>681.03999999999985</v>
      </c>
    </row>
    <row r="599" spans="1:11" hidden="1" x14ac:dyDescent="0.2">
      <c r="A599">
        <v>102</v>
      </c>
      <c r="B599">
        <v>5</v>
      </c>
      <c r="C599">
        <v>42513</v>
      </c>
      <c r="D599">
        <v>700699</v>
      </c>
      <c r="E599">
        <v>47200</v>
      </c>
      <c r="F599" t="s">
        <v>417</v>
      </c>
      <c r="G599" s="3">
        <v>43220</v>
      </c>
      <c r="H599" s="3">
        <v>43220</v>
      </c>
      <c r="I599" s="4">
        <v>324.5</v>
      </c>
      <c r="J599" t="str">
        <f>INDEX(Bd_VENTILATIONS!$G:$G,MATCH(Bd_MÉLANGES!$E:$E,Bd_VENTILATIONS!$D:$D,0))</f>
        <v>A120M08</v>
      </c>
      <c r="K599" s="4">
        <f>SUMIF('Bd_CONSO MP'!$F:$F,Tab_Mélanges[[#This Row],[PIECENO]],'Bd_CONSO MP'!$I:$I)</f>
        <v>324.01</v>
      </c>
    </row>
    <row r="600" spans="1:11" hidden="1" x14ac:dyDescent="0.2">
      <c r="A600">
        <v>102</v>
      </c>
      <c r="B600">
        <v>5</v>
      </c>
      <c r="C600">
        <v>42515</v>
      </c>
      <c r="D600">
        <v>700716</v>
      </c>
      <c r="E600">
        <v>47194</v>
      </c>
      <c r="F600" t="s">
        <v>896</v>
      </c>
      <c r="G600" s="3">
        <v>43220</v>
      </c>
      <c r="H600" s="3">
        <v>43220</v>
      </c>
      <c r="I600" s="4">
        <v>113.9</v>
      </c>
      <c r="J600" t="str">
        <f>INDEX(Bd_VENTILATIONS!$G:$G,MATCH(Bd_MÉLANGES!$E:$E,Bd_VENTILATIONS!$D:$D,0))</f>
        <v>A120M04</v>
      </c>
      <c r="K600" s="4">
        <f>SUMIF('Bd_CONSO MP'!$F:$F,Tab_Mélanges[[#This Row],[PIECENO]],'Bd_CONSO MP'!$I:$I)</f>
        <v>114</v>
      </c>
    </row>
    <row r="601" spans="1:11" hidden="1" x14ac:dyDescent="0.2">
      <c r="A601">
        <v>102</v>
      </c>
      <c r="B601">
        <v>5</v>
      </c>
      <c r="C601">
        <v>42517</v>
      </c>
      <c r="D601">
        <v>700733</v>
      </c>
      <c r="E601">
        <v>47195</v>
      </c>
      <c r="F601" t="s">
        <v>902</v>
      </c>
      <c r="G601" s="3">
        <v>43220</v>
      </c>
      <c r="H601" s="3">
        <v>43220</v>
      </c>
      <c r="I601" s="4">
        <v>113.9</v>
      </c>
      <c r="J601" t="str">
        <f>INDEX(Bd_VENTILATIONS!$G:$G,MATCH(Bd_MÉLANGES!$E:$E,Bd_VENTILATIONS!$D:$D,0))</f>
        <v>A120M05</v>
      </c>
      <c r="K601" s="4">
        <f>SUMIF('Bd_CONSO MP'!$F:$F,Tab_Mélanges[[#This Row],[PIECENO]],'Bd_CONSO MP'!$I:$I)</f>
        <v>114</v>
      </c>
    </row>
    <row r="602" spans="1:11" hidden="1" x14ac:dyDescent="0.2">
      <c r="A602">
        <v>102</v>
      </c>
      <c r="B602">
        <v>5</v>
      </c>
      <c r="C602">
        <v>42519</v>
      </c>
      <c r="D602">
        <v>700749</v>
      </c>
      <c r="E602">
        <v>47197</v>
      </c>
      <c r="F602" t="s">
        <v>874</v>
      </c>
      <c r="G602" s="3">
        <v>43220</v>
      </c>
      <c r="H602" s="3">
        <v>43220</v>
      </c>
      <c r="I602" s="4">
        <v>64.5</v>
      </c>
      <c r="J602" t="str">
        <f>INDEX(Bd_VENTILATIONS!$G:$G,MATCH(Bd_MÉLANGES!$E:$E,Bd_VENTILATIONS!$D:$D,0))</f>
        <v>A120M06</v>
      </c>
      <c r="K602" s="4">
        <f>SUMIF('Bd_CONSO MP'!$F:$F,Tab_Mélanges[[#This Row],[PIECENO]],'Bd_CONSO MP'!$I:$I)</f>
        <v>64.61</v>
      </c>
    </row>
    <row r="603" spans="1:11" hidden="1" x14ac:dyDescent="0.2">
      <c r="A603">
        <v>102</v>
      </c>
      <c r="B603">
        <v>5</v>
      </c>
      <c r="C603">
        <v>42523</v>
      </c>
      <c r="D603">
        <v>700786</v>
      </c>
      <c r="E603">
        <v>47198</v>
      </c>
      <c r="F603" t="s">
        <v>276</v>
      </c>
      <c r="G603" s="3">
        <v>43220</v>
      </c>
      <c r="H603" s="3">
        <v>43220</v>
      </c>
      <c r="I603" s="4">
        <v>118.7</v>
      </c>
      <c r="J603" t="str">
        <f>INDEX(Bd_VENTILATIONS!$G:$G,MATCH(Bd_MÉLANGES!$E:$E,Bd_VENTILATIONS!$D:$D,0))</f>
        <v>A120M07</v>
      </c>
      <c r="K603" s="4">
        <f>SUMIF('Bd_CONSO MP'!$F:$F,Tab_Mélanges[[#This Row],[PIECENO]],'Bd_CONSO MP'!$I:$I)</f>
        <v>119</v>
      </c>
    </row>
    <row r="604" spans="1:11" hidden="1" x14ac:dyDescent="0.2">
      <c r="A604">
        <v>102</v>
      </c>
      <c r="B604">
        <v>5</v>
      </c>
      <c r="C604">
        <v>42391</v>
      </c>
      <c r="D604">
        <v>698980</v>
      </c>
      <c r="E604">
        <v>47204</v>
      </c>
      <c r="F604" t="s">
        <v>140</v>
      </c>
      <c r="G604" s="3">
        <v>43220</v>
      </c>
      <c r="H604" s="3">
        <v>43222</v>
      </c>
      <c r="I604" s="4">
        <v>107.9</v>
      </c>
      <c r="J604" t="str">
        <f>INDEX(Bd_VENTILATIONS!$G:$G,MATCH(Bd_MÉLANGES!$E:$E,Bd_VENTILATIONS!$D:$D,0))</f>
        <v>A122M01</v>
      </c>
      <c r="K604" s="4">
        <f>SUMIF('Bd_CONSO MP'!$F:$F,Tab_Mélanges[[#This Row],[PIECENO]],'Bd_CONSO MP'!$I:$I)</f>
        <v>108.00999999999999</v>
      </c>
    </row>
    <row r="605" spans="1:11" hidden="1" x14ac:dyDescent="0.2">
      <c r="A605">
        <v>102</v>
      </c>
      <c r="B605">
        <v>5</v>
      </c>
      <c r="C605">
        <v>42397</v>
      </c>
      <c r="D605">
        <v>699039</v>
      </c>
      <c r="E605">
        <v>47213</v>
      </c>
      <c r="F605" t="s">
        <v>80</v>
      </c>
      <c r="G605" s="3">
        <v>43222</v>
      </c>
      <c r="H605" s="3">
        <v>43222</v>
      </c>
      <c r="I605" s="4">
        <v>324.10000000000002</v>
      </c>
      <c r="J605" t="str">
        <f>INDEX(Bd_VENTILATIONS!$G:$G,MATCH(Bd_MÉLANGES!$E:$E,Bd_VENTILATIONS!$D:$D,0))</f>
        <v>A122M04</v>
      </c>
      <c r="K605" s="4">
        <f>SUMIF('Bd_CONSO MP'!$F:$F,Tab_Mélanges[[#This Row],[PIECENO]],'Bd_CONSO MP'!$I:$I)</f>
        <v>323.99000000000007</v>
      </c>
    </row>
    <row r="606" spans="1:11" hidden="1" x14ac:dyDescent="0.2">
      <c r="A606">
        <v>102</v>
      </c>
      <c r="B606">
        <v>5</v>
      </c>
      <c r="C606">
        <v>42399</v>
      </c>
      <c r="D606">
        <v>699061</v>
      </c>
      <c r="E606">
        <v>47212</v>
      </c>
      <c r="F606" t="s">
        <v>65</v>
      </c>
      <c r="G606" s="3">
        <v>43222</v>
      </c>
      <c r="H606" s="3">
        <v>43222</v>
      </c>
      <c r="I606" s="4">
        <v>215.7</v>
      </c>
      <c r="J606" t="str">
        <f>INDEX(Bd_VENTILATIONS!$G:$G,MATCH(Bd_MÉLANGES!$E:$E,Bd_VENTILATIONS!$D:$D,0))</f>
        <v>A122M03</v>
      </c>
      <c r="K606" s="4">
        <f>SUMIF('Bd_CONSO MP'!$F:$F,Tab_Mélanges[[#This Row],[PIECENO]],'Bd_CONSO MP'!$I:$I)</f>
        <v>216.00000000000006</v>
      </c>
    </row>
    <row r="607" spans="1:11" hidden="1" x14ac:dyDescent="0.2">
      <c r="A607">
        <v>102</v>
      </c>
      <c r="B607">
        <v>5</v>
      </c>
      <c r="C607">
        <v>42415</v>
      </c>
      <c r="D607">
        <v>699268</v>
      </c>
      <c r="E607">
        <v>47216</v>
      </c>
      <c r="F607" t="s">
        <v>68</v>
      </c>
      <c r="G607" s="3">
        <v>43222</v>
      </c>
      <c r="H607" s="3">
        <v>43222</v>
      </c>
      <c r="I607" s="4">
        <v>86.1</v>
      </c>
      <c r="J607" t="str">
        <f>INDEX(Bd_VENTILATIONS!$G:$G,MATCH(Bd_MÉLANGES!$E:$E,Bd_VENTILATIONS!$D:$D,0))</f>
        <v>A122M05</v>
      </c>
      <c r="K607" s="4">
        <f>SUMIF('Bd_CONSO MP'!$F:$F,Tab_Mélanges[[#This Row],[PIECENO]],'Bd_CONSO MP'!$I:$I)</f>
        <v>86.390000000000015</v>
      </c>
    </row>
    <row r="608" spans="1:11" hidden="1" x14ac:dyDescent="0.2">
      <c r="A608">
        <v>102</v>
      </c>
      <c r="B608">
        <v>5</v>
      </c>
      <c r="C608">
        <v>42487</v>
      </c>
      <c r="D608">
        <v>700182</v>
      </c>
      <c r="E608">
        <v>47208</v>
      </c>
      <c r="F608" t="s">
        <v>472</v>
      </c>
      <c r="G608" s="3">
        <v>43220</v>
      </c>
      <c r="H608" s="3">
        <v>43222</v>
      </c>
      <c r="I608" s="4">
        <v>323.10000000000002</v>
      </c>
      <c r="J608" t="str">
        <f>INDEX(Bd_VENTILATIONS!$G:$G,MATCH(Bd_MÉLANGES!$E:$E,Bd_VENTILATIONS!$D:$D,0))</f>
        <v>A122M02</v>
      </c>
      <c r="K608" s="4">
        <f>SUMIF('Bd_CONSO MP'!$F:$F,Tab_Mélanges[[#This Row],[PIECENO]],'Bd_CONSO MP'!$I:$I)</f>
        <v>323.97999999999996</v>
      </c>
    </row>
    <row r="609" spans="1:11" hidden="1" x14ac:dyDescent="0.2">
      <c r="A609">
        <v>102</v>
      </c>
      <c r="B609">
        <v>5</v>
      </c>
      <c r="C609">
        <v>42544</v>
      </c>
      <c r="D609">
        <v>700973</v>
      </c>
      <c r="E609">
        <v>47236</v>
      </c>
      <c r="F609" t="s">
        <v>807</v>
      </c>
      <c r="G609" s="3">
        <v>43223</v>
      </c>
      <c r="H609" s="3">
        <v>43223</v>
      </c>
      <c r="I609" s="4">
        <v>340.1</v>
      </c>
      <c r="J609" t="str">
        <f>INDEX(Bd_VENTILATIONS!$G:$G,MATCH(Bd_MÉLANGES!$E:$E,Bd_VENTILATIONS!$D:$D,0))</f>
        <v>A123M02</v>
      </c>
      <c r="K609" s="4">
        <f>SUMIF('Bd_CONSO MP'!$F:$F,Tab_Mélanges[[#This Row],[PIECENO]],'Bd_CONSO MP'!$I:$I)</f>
        <v>340</v>
      </c>
    </row>
    <row r="610" spans="1:11" hidden="1" x14ac:dyDescent="0.2">
      <c r="A610">
        <v>102</v>
      </c>
      <c r="B610">
        <v>5</v>
      </c>
      <c r="C610">
        <v>42546</v>
      </c>
      <c r="D610">
        <v>700992</v>
      </c>
      <c r="E610">
        <v>47241</v>
      </c>
      <c r="F610" t="s">
        <v>1087</v>
      </c>
      <c r="G610" s="3">
        <v>43223</v>
      </c>
      <c r="H610" s="3">
        <v>43223</v>
      </c>
      <c r="I610" s="4">
        <v>539.5</v>
      </c>
      <c r="J610" t="str">
        <f>INDEX(Bd_VENTILATIONS!$G:$G,MATCH(Bd_MÉLANGES!$E:$E,Bd_VENTILATIONS!$D:$D,0))</f>
        <v>A123M04</v>
      </c>
      <c r="K610" s="4">
        <f>SUMIF('Bd_CONSO MP'!$F:$F,Tab_Mélanges[[#This Row],[PIECENO]],'Bd_CONSO MP'!$I:$I)</f>
        <v>539.99</v>
      </c>
    </row>
    <row r="611" spans="1:11" hidden="1" x14ac:dyDescent="0.2">
      <c r="A611">
        <v>102</v>
      </c>
      <c r="B611">
        <v>5</v>
      </c>
      <c r="C611">
        <v>42548</v>
      </c>
      <c r="D611">
        <v>701010</v>
      </c>
      <c r="E611">
        <v>47235</v>
      </c>
      <c r="F611" t="s">
        <v>961</v>
      </c>
      <c r="G611" s="3">
        <v>43223</v>
      </c>
      <c r="H611" s="3">
        <v>43223</v>
      </c>
      <c r="I611" s="4">
        <v>208.1</v>
      </c>
      <c r="J611" t="str">
        <f>INDEX(Bd_VENTILATIONS!$G:$G,MATCH(Bd_MÉLANGES!$E:$E,Bd_VENTILATIONS!$D:$D,0))</f>
        <v>A123M01</v>
      </c>
      <c r="K611" s="4">
        <f>SUMIF('Bd_CONSO MP'!$F:$F,Tab_Mélanges[[#This Row],[PIECENO]],'Bd_CONSO MP'!$I:$I)</f>
        <v>208</v>
      </c>
    </row>
    <row r="612" spans="1:11" hidden="1" x14ac:dyDescent="0.2">
      <c r="A612">
        <v>102</v>
      </c>
      <c r="B612">
        <v>5</v>
      </c>
      <c r="C612">
        <v>42575</v>
      </c>
      <c r="D612">
        <v>701466</v>
      </c>
      <c r="E612">
        <v>47240</v>
      </c>
      <c r="F612" t="s">
        <v>810</v>
      </c>
      <c r="G612" s="3">
        <v>43223</v>
      </c>
      <c r="H612" s="3">
        <v>43223</v>
      </c>
      <c r="I612" s="4">
        <v>197.05</v>
      </c>
      <c r="J612" t="str">
        <f>INDEX(Bd_VENTILATIONS!$G:$G,MATCH(Bd_MÉLANGES!$E:$E,Bd_VENTILATIONS!$D:$D,0))</f>
        <v>A123M03</v>
      </c>
      <c r="K612" s="4">
        <f>SUMIF('Bd_CONSO MP'!$F:$F,Tab_Mélanges[[#This Row],[PIECENO]],'Bd_CONSO MP'!$I:$I)</f>
        <v>198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A1:I1773"/>
  <sheetViews>
    <sheetView workbookViewId="0">
      <selection activeCell="I1259" sqref="A1259:I1259"/>
    </sheetView>
  </sheetViews>
  <sheetFormatPr baseColWidth="10" defaultRowHeight="12.75" x14ac:dyDescent="0.2"/>
  <cols>
    <col min="1" max="1" width="9.5703125" bestFit="1" customWidth="1"/>
    <col min="2" max="2" width="16.5703125" bestFit="1" customWidth="1"/>
    <col min="3" max="3" width="10.85546875" bestFit="1" customWidth="1"/>
    <col min="4" max="4" width="9.85546875" bestFit="1" customWidth="1"/>
    <col min="5" max="5" width="10.42578125" bestFit="1" customWidth="1"/>
    <col min="6" max="6" width="17.140625" bestFit="1" customWidth="1"/>
    <col min="7" max="7" width="12.140625" bestFit="1" customWidth="1"/>
    <col min="8" max="8" width="17.28515625" bestFit="1" customWidth="1"/>
    <col min="9" max="9" width="17.42578125" bestFit="1" customWidth="1"/>
  </cols>
  <sheetData>
    <row r="1" spans="1:9" x14ac:dyDescent="0.2">
      <c r="A1" t="s">
        <v>18</v>
      </c>
      <c r="B1" t="s">
        <v>2567</v>
      </c>
      <c r="C1" t="s">
        <v>2539</v>
      </c>
      <c r="D1" t="s">
        <v>2538</v>
      </c>
      <c r="E1" t="s">
        <v>2568</v>
      </c>
      <c r="F1" t="s">
        <v>20</v>
      </c>
      <c r="G1" t="s">
        <v>2569</v>
      </c>
      <c r="H1" t="s">
        <v>2570</v>
      </c>
      <c r="I1" t="s">
        <v>2571</v>
      </c>
    </row>
    <row r="2" spans="1:9" hidden="1" x14ac:dyDescent="0.2">
      <c r="A2">
        <v>102</v>
      </c>
      <c r="B2" t="s">
        <v>2572</v>
      </c>
      <c r="C2">
        <v>674771</v>
      </c>
      <c r="D2">
        <v>45438</v>
      </c>
      <c r="E2" s="3">
        <v>43103</v>
      </c>
      <c r="F2" t="s">
        <v>1122</v>
      </c>
      <c r="G2" t="s">
        <v>2573</v>
      </c>
      <c r="H2" s="3">
        <v>43827</v>
      </c>
      <c r="I2">
        <v>5184</v>
      </c>
    </row>
    <row r="3" spans="1:9" hidden="1" x14ac:dyDescent="0.2">
      <c r="A3">
        <v>102</v>
      </c>
      <c r="B3" t="s">
        <v>2572</v>
      </c>
      <c r="C3">
        <v>674789</v>
      </c>
      <c r="D3">
        <v>45419</v>
      </c>
      <c r="E3" s="3">
        <v>43103</v>
      </c>
      <c r="F3" t="s">
        <v>1090</v>
      </c>
      <c r="G3" t="s">
        <v>2574</v>
      </c>
      <c r="H3" s="3">
        <v>43103</v>
      </c>
      <c r="I3">
        <v>130.6</v>
      </c>
    </row>
    <row r="4" spans="1:9" hidden="1" x14ac:dyDescent="0.2">
      <c r="A4">
        <v>102</v>
      </c>
      <c r="B4" t="s">
        <v>2572</v>
      </c>
      <c r="C4">
        <v>674804</v>
      </c>
      <c r="D4">
        <v>45427</v>
      </c>
      <c r="E4" s="3">
        <v>43103</v>
      </c>
      <c r="F4" t="s">
        <v>775</v>
      </c>
      <c r="G4" t="s">
        <v>2575</v>
      </c>
      <c r="H4" s="3">
        <v>43833</v>
      </c>
      <c r="I4">
        <v>65.2</v>
      </c>
    </row>
    <row r="5" spans="1:9" hidden="1" x14ac:dyDescent="0.2">
      <c r="A5">
        <v>102</v>
      </c>
      <c r="B5" t="s">
        <v>2572</v>
      </c>
      <c r="C5">
        <v>674847</v>
      </c>
      <c r="D5">
        <v>45422</v>
      </c>
      <c r="E5" s="3">
        <v>43103</v>
      </c>
      <c r="F5" t="s">
        <v>967</v>
      </c>
      <c r="G5" t="s">
        <v>2576</v>
      </c>
      <c r="H5" s="3">
        <v>43833</v>
      </c>
      <c r="I5">
        <v>417.6</v>
      </c>
    </row>
    <row r="6" spans="1:9" hidden="1" x14ac:dyDescent="0.2">
      <c r="A6">
        <v>102</v>
      </c>
      <c r="B6" t="s">
        <v>2572</v>
      </c>
      <c r="C6">
        <v>674860</v>
      </c>
      <c r="D6">
        <v>45423</v>
      </c>
      <c r="E6" s="3">
        <v>43103</v>
      </c>
      <c r="F6" t="s">
        <v>967</v>
      </c>
      <c r="G6" t="s">
        <v>2577</v>
      </c>
      <c r="H6" s="3">
        <v>43833</v>
      </c>
      <c r="I6">
        <v>261.2</v>
      </c>
    </row>
    <row r="7" spans="1:9" hidden="1" x14ac:dyDescent="0.2">
      <c r="A7">
        <v>102</v>
      </c>
      <c r="B7" t="s">
        <v>2572</v>
      </c>
      <c r="C7">
        <v>675219</v>
      </c>
      <c r="D7">
        <v>45420</v>
      </c>
      <c r="E7" s="3">
        <v>43103</v>
      </c>
      <c r="F7" t="s">
        <v>239</v>
      </c>
      <c r="G7" t="s">
        <v>2588</v>
      </c>
      <c r="H7" s="3">
        <v>43833</v>
      </c>
      <c r="I7">
        <v>135.6</v>
      </c>
    </row>
    <row r="8" spans="1:9" hidden="1" x14ac:dyDescent="0.2">
      <c r="A8">
        <v>102</v>
      </c>
      <c r="B8" t="s">
        <v>2572</v>
      </c>
      <c r="C8">
        <v>675752</v>
      </c>
      <c r="D8">
        <v>45445</v>
      </c>
      <c r="E8" s="3">
        <v>43103</v>
      </c>
      <c r="F8" t="s">
        <v>972</v>
      </c>
      <c r="G8" t="s">
        <v>2599</v>
      </c>
      <c r="H8" s="3">
        <v>43827</v>
      </c>
      <c r="I8">
        <v>324</v>
      </c>
    </row>
    <row r="9" spans="1:9" hidden="1" x14ac:dyDescent="0.2">
      <c r="A9">
        <v>102</v>
      </c>
      <c r="B9" t="s">
        <v>2572</v>
      </c>
      <c r="C9">
        <v>675920</v>
      </c>
      <c r="D9">
        <v>45426</v>
      </c>
      <c r="E9" s="3">
        <v>43103</v>
      </c>
      <c r="F9" t="s">
        <v>964</v>
      </c>
      <c r="G9" t="s">
        <v>2600</v>
      </c>
      <c r="H9" s="3">
        <v>43833</v>
      </c>
      <c r="I9">
        <v>421.2</v>
      </c>
    </row>
    <row r="10" spans="1:9" hidden="1" x14ac:dyDescent="0.2">
      <c r="A10">
        <v>102</v>
      </c>
      <c r="B10" t="s">
        <v>2572</v>
      </c>
      <c r="C10">
        <v>676933</v>
      </c>
      <c r="D10">
        <v>45429</v>
      </c>
      <c r="E10" s="3">
        <v>43103</v>
      </c>
      <c r="F10" t="s">
        <v>759</v>
      </c>
      <c r="G10" t="s">
        <v>2604</v>
      </c>
      <c r="H10" s="3">
        <v>43685</v>
      </c>
      <c r="I10">
        <v>720</v>
      </c>
    </row>
    <row r="11" spans="1:9" hidden="1" x14ac:dyDescent="0.2">
      <c r="A11">
        <v>102</v>
      </c>
      <c r="B11" t="s">
        <v>2572</v>
      </c>
      <c r="C11">
        <v>676933</v>
      </c>
      <c r="D11">
        <v>45429</v>
      </c>
      <c r="E11" s="3">
        <v>43103</v>
      </c>
      <c r="F11" t="s">
        <v>759</v>
      </c>
      <c r="G11" t="s">
        <v>2604</v>
      </c>
      <c r="H11" s="3">
        <v>43685</v>
      </c>
      <c r="I11">
        <v>6</v>
      </c>
    </row>
    <row r="12" spans="1:9" hidden="1" x14ac:dyDescent="0.2">
      <c r="A12">
        <v>102</v>
      </c>
      <c r="B12" t="s">
        <v>2572</v>
      </c>
      <c r="C12">
        <v>677646</v>
      </c>
      <c r="D12">
        <v>45425</v>
      </c>
      <c r="E12" s="3">
        <v>43103</v>
      </c>
      <c r="F12" t="s">
        <v>756</v>
      </c>
      <c r="G12" t="s">
        <v>2606</v>
      </c>
      <c r="H12" s="3">
        <v>43827</v>
      </c>
      <c r="I12">
        <v>2412</v>
      </c>
    </row>
    <row r="13" spans="1:9" hidden="1" x14ac:dyDescent="0.2">
      <c r="A13">
        <v>102</v>
      </c>
      <c r="B13" t="s">
        <v>2572</v>
      </c>
      <c r="C13">
        <v>677654</v>
      </c>
      <c r="D13">
        <v>45428</v>
      </c>
      <c r="E13" s="3">
        <v>43103</v>
      </c>
      <c r="F13" t="s">
        <v>1126</v>
      </c>
      <c r="G13" t="s">
        <v>2607</v>
      </c>
      <c r="H13" s="3">
        <v>43827</v>
      </c>
      <c r="I13">
        <v>2397</v>
      </c>
    </row>
    <row r="14" spans="1:9" hidden="1" x14ac:dyDescent="0.2">
      <c r="A14">
        <v>102</v>
      </c>
      <c r="B14" t="s">
        <v>2572</v>
      </c>
      <c r="C14">
        <v>677851</v>
      </c>
      <c r="D14">
        <v>45434</v>
      </c>
      <c r="E14" s="3">
        <v>43103</v>
      </c>
      <c r="F14" t="s">
        <v>1139</v>
      </c>
      <c r="G14" t="s">
        <v>2608</v>
      </c>
      <c r="H14" s="3">
        <v>43820</v>
      </c>
      <c r="I14">
        <v>420</v>
      </c>
    </row>
    <row r="15" spans="1:9" hidden="1" x14ac:dyDescent="0.2">
      <c r="A15">
        <v>102</v>
      </c>
      <c r="B15" t="s">
        <v>2572</v>
      </c>
      <c r="C15">
        <v>677856</v>
      </c>
      <c r="D15">
        <v>45435</v>
      </c>
      <c r="E15" s="3">
        <v>43103</v>
      </c>
      <c r="F15" t="s">
        <v>1139</v>
      </c>
      <c r="G15" t="s">
        <v>2609</v>
      </c>
      <c r="H15" s="3">
        <v>43820</v>
      </c>
      <c r="I15">
        <v>420</v>
      </c>
    </row>
    <row r="16" spans="1:9" hidden="1" x14ac:dyDescent="0.2">
      <c r="A16">
        <v>102</v>
      </c>
      <c r="B16" t="s">
        <v>2572</v>
      </c>
      <c r="C16">
        <v>677862</v>
      </c>
      <c r="D16">
        <v>45436</v>
      </c>
      <c r="E16" s="3">
        <v>43103</v>
      </c>
      <c r="F16" t="s">
        <v>915</v>
      </c>
      <c r="G16" t="s">
        <v>2610</v>
      </c>
      <c r="H16" s="3">
        <v>43820</v>
      </c>
      <c r="I16">
        <v>526</v>
      </c>
    </row>
    <row r="17" spans="1:9" hidden="1" x14ac:dyDescent="0.2">
      <c r="A17">
        <v>102</v>
      </c>
      <c r="B17" t="s">
        <v>2572</v>
      </c>
      <c r="C17">
        <v>677868</v>
      </c>
      <c r="D17">
        <v>45437</v>
      </c>
      <c r="E17" s="3">
        <v>43103</v>
      </c>
      <c r="F17" t="s">
        <v>915</v>
      </c>
      <c r="G17" t="s">
        <v>2611</v>
      </c>
      <c r="H17" s="3">
        <v>43820</v>
      </c>
      <c r="I17">
        <v>515</v>
      </c>
    </row>
    <row r="18" spans="1:9" hidden="1" x14ac:dyDescent="0.2">
      <c r="A18">
        <v>102</v>
      </c>
      <c r="B18" t="s">
        <v>2572</v>
      </c>
      <c r="C18">
        <v>677876</v>
      </c>
      <c r="D18">
        <v>45439</v>
      </c>
      <c r="E18" s="3">
        <v>43103</v>
      </c>
      <c r="F18" t="s">
        <v>759</v>
      </c>
      <c r="G18" t="s">
        <v>2612</v>
      </c>
      <c r="H18" s="3">
        <v>44172</v>
      </c>
      <c r="I18">
        <v>677</v>
      </c>
    </row>
    <row r="19" spans="1:9" hidden="1" x14ac:dyDescent="0.2">
      <c r="A19">
        <v>102</v>
      </c>
      <c r="B19" t="s">
        <v>2572</v>
      </c>
      <c r="C19">
        <v>677889</v>
      </c>
      <c r="D19">
        <v>45441</v>
      </c>
      <c r="E19" s="3">
        <v>43103</v>
      </c>
      <c r="F19" t="s">
        <v>1139</v>
      </c>
      <c r="G19" t="s">
        <v>2613</v>
      </c>
      <c r="H19" s="3">
        <v>43820</v>
      </c>
      <c r="I19">
        <v>420</v>
      </c>
    </row>
    <row r="20" spans="1:9" hidden="1" x14ac:dyDescent="0.2">
      <c r="A20">
        <v>102</v>
      </c>
      <c r="B20" t="s">
        <v>2572</v>
      </c>
      <c r="C20">
        <v>677891</v>
      </c>
      <c r="D20">
        <v>45442</v>
      </c>
      <c r="E20" s="3">
        <v>43103</v>
      </c>
      <c r="F20" t="s">
        <v>915</v>
      </c>
      <c r="G20" t="s">
        <v>2614</v>
      </c>
      <c r="H20" s="3">
        <v>43820</v>
      </c>
      <c r="I20">
        <v>524</v>
      </c>
    </row>
    <row r="21" spans="1:9" hidden="1" x14ac:dyDescent="0.2">
      <c r="A21">
        <v>102</v>
      </c>
      <c r="B21" t="s">
        <v>2572</v>
      </c>
      <c r="C21">
        <v>677892</v>
      </c>
      <c r="D21">
        <v>45443</v>
      </c>
      <c r="E21" s="3">
        <v>43103</v>
      </c>
      <c r="F21" t="s">
        <v>1130</v>
      </c>
      <c r="G21" t="s">
        <v>2615</v>
      </c>
      <c r="H21" s="3">
        <v>43833</v>
      </c>
      <c r="I21">
        <v>4812</v>
      </c>
    </row>
    <row r="22" spans="1:9" hidden="1" x14ac:dyDescent="0.2">
      <c r="A22">
        <v>102</v>
      </c>
      <c r="B22" t="s">
        <v>2572</v>
      </c>
      <c r="C22">
        <v>677897</v>
      </c>
      <c r="D22">
        <v>45446</v>
      </c>
      <c r="E22" s="3">
        <v>43103</v>
      </c>
      <c r="F22" t="s">
        <v>774</v>
      </c>
      <c r="G22" t="s">
        <v>2616</v>
      </c>
      <c r="H22" s="3">
        <v>43833</v>
      </c>
      <c r="I22">
        <v>2400</v>
      </c>
    </row>
    <row r="23" spans="1:9" hidden="1" x14ac:dyDescent="0.2">
      <c r="A23">
        <v>102</v>
      </c>
      <c r="B23" t="s">
        <v>2572</v>
      </c>
      <c r="C23">
        <v>677899</v>
      </c>
      <c r="D23">
        <v>45447</v>
      </c>
      <c r="E23" s="3">
        <v>43103</v>
      </c>
      <c r="F23" t="s">
        <v>1139</v>
      </c>
      <c r="G23" t="s">
        <v>2617</v>
      </c>
      <c r="H23" s="3">
        <v>43820</v>
      </c>
      <c r="I23">
        <v>420</v>
      </c>
    </row>
    <row r="24" spans="1:9" hidden="1" x14ac:dyDescent="0.2">
      <c r="A24">
        <v>102</v>
      </c>
      <c r="B24" t="s">
        <v>2572</v>
      </c>
      <c r="C24">
        <v>677901</v>
      </c>
      <c r="D24">
        <v>45424</v>
      </c>
      <c r="E24" s="3">
        <v>43103</v>
      </c>
      <c r="F24" t="s">
        <v>964</v>
      </c>
      <c r="G24" t="s">
        <v>2618</v>
      </c>
      <c r="H24" s="3">
        <v>43833</v>
      </c>
      <c r="I24">
        <v>517</v>
      </c>
    </row>
    <row r="25" spans="1:9" hidden="1" x14ac:dyDescent="0.2">
      <c r="A25">
        <v>102</v>
      </c>
      <c r="B25" t="s">
        <v>2572</v>
      </c>
      <c r="C25">
        <v>674894</v>
      </c>
      <c r="D25">
        <v>45464</v>
      </c>
      <c r="E25" s="3">
        <v>43104</v>
      </c>
      <c r="F25" t="s">
        <v>1144</v>
      </c>
      <c r="G25" t="s">
        <v>2578</v>
      </c>
      <c r="H25" s="3">
        <v>43833</v>
      </c>
      <c r="I25">
        <v>650</v>
      </c>
    </row>
    <row r="26" spans="1:9" hidden="1" x14ac:dyDescent="0.2">
      <c r="A26">
        <v>102</v>
      </c>
      <c r="B26" t="s">
        <v>2572</v>
      </c>
      <c r="C26">
        <v>674895</v>
      </c>
      <c r="D26">
        <v>45430</v>
      </c>
      <c r="E26" s="3">
        <v>43104</v>
      </c>
      <c r="F26" t="s">
        <v>1145</v>
      </c>
      <c r="G26" t="s">
        <v>2579</v>
      </c>
      <c r="H26" s="3">
        <v>43833</v>
      </c>
      <c r="I26">
        <v>588.20000000000005</v>
      </c>
    </row>
    <row r="27" spans="1:9" hidden="1" x14ac:dyDescent="0.2">
      <c r="A27">
        <v>102</v>
      </c>
      <c r="B27" t="s">
        <v>2572</v>
      </c>
      <c r="C27">
        <v>674954</v>
      </c>
      <c r="D27">
        <v>45432</v>
      </c>
      <c r="E27" s="3">
        <v>43104</v>
      </c>
      <c r="F27" t="s">
        <v>1155</v>
      </c>
      <c r="G27" t="s">
        <v>2581</v>
      </c>
      <c r="H27" s="3">
        <v>43833</v>
      </c>
      <c r="I27">
        <v>689.8</v>
      </c>
    </row>
    <row r="28" spans="1:9" hidden="1" x14ac:dyDescent="0.2">
      <c r="A28">
        <v>102</v>
      </c>
      <c r="B28" t="s">
        <v>2572</v>
      </c>
      <c r="C28">
        <v>674996</v>
      </c>
      <c r="D28">
        <v>45458</v>
      </c>
      <c r="E28" s="3">
        <v>43104</v>
      </c>
      <c r="F28" t="s">
        <v>143</v>
      </c>
      <c r="G28" t="s">
        <v>2582</v>
      </c>
      <c r="H28" s="3">
        <v>43834</v>
      </c>
      <c r="I28">
        <v>324</v>
      </c>
    </row>
    <row r="29" spans="1:9" hidden="1" x14ac:dyDescent="0.2">
      <c r="A29">
        <v>102</v>
      </c>
      <c r="B29" t="s">
        <v>2572</v>
      </c>
      <c r="C29">
        <v>677613</v>
      </c>
      <c r="D29">
        <v>45450</v>
      </c>
      <c r="E29" s="3">
        <v>43104</v>
      </c>
      <c r="F29" t="s">
        <v>1139</v>
      </c>
      <c r="G29" t="s">
        <v>2605</v>
      </c>
      <c r="H29" s="3">
        <v>43820</v>
      </c>
      <c r="I29">
        <v>433</v>
      </c>
    </row>
    <row r="30" spans="1:9" hidden="1" x14ac:dyDescent="0.2">
      <c r="A30">
        <v>102</v>
      </c>
      <c r="B30" t="s">
        <v>2572</v>
      </c>
      <c r="C30">
        <v>677907</v>
      </c>
      <c r="D30">
        <v>45452</v>
      </c>
      <c r="E30" s="3">
        <v>43104</v>
      </c>
      <c r="F30" t="s">
        <v>951</v>
      </c>
      <c r="G30" t="s">
        <v>2619</v>
      </c>
      <c r="H30" s="3">
        <v>43827</v>
      </c>
      <c r="I30">
        <v>644</v>
      </c>
    </row>
    <row r="31" spans="1:9" hidden="1" x14ac:dyDescent="0.2">
      <c r="A31">
        <v>102</v>
      </c>
      <c r="B31" t="s">
        <v>2572</v>
      </c>
      <c r="C31">
        <v>677911</v>
      </c>
      <c r="D31">
        <v>45431</v>
      </c>
      <c r="E31" s="3">
        <v>43104</v>
      </c>
      <c r="F31" t="s">
        <v>1155</v>
      </c>
      <c r="G31" t="s">
        <v>2620</v>
      </c>
      <c r="H31" s="3">
        <v>43833</v>
      </c>
      <c r="I31">
        <v>680.8</v>
      </c>
    </row>
    <row r="32" spans="1:9" hidden="1" x14ac:dyDescent="0.2">
      <c r="A32">
        <v>102</v>
      </c>
      <c r="B32" t="s">
        <v>2572</v>
      </c>
      <c r="C32">
        <v>677912</v>
      </c>
      <c r="D32">
        <v>45433</v>
      </c>
      <c r="E32" s="3">
        <v>43104</v>
      </c>
      <c r="F32" t="s">
        <v>1165</v>
      </c>
      <c r="G32" t="s">
        <v>2621</v>
      </c>
      <c r="H32" s="3">
        <v>43833</v>
      </c>
      <c r="I32">
        <v>583.79999999999995</v>
      </c>
    </row>
    <row r="33" spans="1:9" hidden="1" x14ac:dyDescent="0.2">
      <c r="A33">
        <v>102</v>
      </c>
      <c r="B33" t="s">
        <v>2572</v>
      </c>
      <c r="C33">
        <v>677916</v>
      </c>
      <c r="D33">
        <v>45454</v>
      </c>
      <c r="E33" s="3">
        <v>43104</v>
      </c>
      <c r="F33" t="s">
        <v>960</v>
      </c>
      <c r="G33" t="s">
        <v>2622</v>
      </c>
      <c r="H33" s="3">
        <v>43827</v>
      </c>
      <c r="I33">
        <v>323</v>
      </c>
    </row>
    <row r="34" spans="1:9" hidden="1" x14ac:dyDescent="0.2">
      <c r="A34">
        <v>102</v>
      </c>
      <c r="B34" t="s">
        <v>2572</v>
      </c>
      <c r="C34">
        <v>677918</v>
      </c>
      <c r="D34">
        <v>45456</v>
      </c>
      <c r="E34" s="3">
        <v>43104</v>
      </c>
      <c r="F34" t="s">
        <v>238</v>
      </c>
      <c r="G34" t="s">
        <v>2623</v>
      </c>
      <c r="H34" s="3">
        <v>43833</v>
      </c>
      <c r="I34">
        <v>1300</v>
      </c>
    </row>
    <row r="35" spans="1:9" hidden="1" x14ac:dyDescent="0.2">
      <c r="A35">
        <v>102</v>
      </c>
      <c r="B35" t="s">
        <v>2572</v>
      </c>
      <c r="C35">
        <v>677922</v>
      </c>
      <c r="D35">
        <v>45457</v>
      </c>
      <c r="E35" s="3">
        <v>43104</v>
      </c>
      <c r="F35" t="s">
        <v>966</v>
      </c>
      <c r="G35" t="s">
        <v>2624</v>
      </c>
      <c r="H35" s="3">
        <v>43833</v>
      </c>
      <c r="I35">
        <v>323</v>
      </c>
    </row>
    <row r="36" spans="1:9" hidden="1" x14ac:dyDescent="0.2">
      <c r="A36">
        <v>102</v>
      </c>
      <c r="B36" t="s">
        <v>2572</v>
      </c>
      <c r="C36">
        <v>677943</v>
      </c>
      <c r="D36">
        <v>45460</v>
      </c>
      <c r="E36" s="3">
        <v>43104</v>
      </c>
      <c r="F36" t="s">
        <v>963</v>
      </c>
      <c r="G36" t="s">
        <v>2625</v>
      </c>
      <c r="H36" s="3">
        <v>43833</v>
      </c>
      <c r="I36">
        <v>640</v>
      </c>
    </row>
    <row r="37" spans="1:9" hidden="1" x14ac:dyDescent="0.2">
      <c r="A37">
        <v>102</v>
      </c>
      <c r="B37" t="s">
        <v>2572</v>
      </c>
      <c r="C37">
        <v>677995</v>
      </c>
      <c r="D37">
        <v>45461</v>
      </c>
      <c r="E37" s="3">
        <v>43104</v>
      </c>
      <c r="F37" t="s">
        <v>1086</v>
      </c>
      <c r="G37" t="s">
        <v>2626</v>
      </c>
      <c r="H37" s="3">
        <v>43827</v>
      </c>
      <c r="I37">
        <v>307</v>
      </c>
    </row>
    <row r="38" spans="1:9" hidden="1" x14ac:dyDescent="0.2">
      <c r="A38">
        <v>102</v>
      </c>
      <c r="B38" t="s">
        <v>2572</v>
      </c>
      <c r="C38">
        <v>678036</v>
      </c>
      <c r="D38">
        <v>45467</v>
      </c>
      <c r="E38" s="3">
        <v>43104</v>
      </c>
      <c r="F38" t="s">
        <v>1053</v>
      </c>
      <c r="G38" t="s">
        <v>2627</v>
      </c>
      <c r="H38" s="3">
        <v>43833</v>
      </c>
      <c r="I38">
        <v>5127</v>
      </c>
    </row>
    <row r="39" spans="1:9" hidden="1" x14ac:dyDescent="0.2">
      <c r="A39">
        <v>102</v>
      </c>
      <c r="B39" t="s">
        <v>2572</v>
      </c>
      <c r="C39">
        <v>678038</v>
      </c>
      <c r="D39">
        <v>45468</v>
      </c>
      <c r="E39" s="3">
        <v>43104</v>
      </c>
      <c r="F39" t="s">
        <v>1154</v>
      </c>
      <c r="G39" t="s">
        <v>2628</v>
      </c>
      <c r="H39" s="3">
        <v>43833</v>
      </c>
      <c r="I39">
        <v>750</v>
      </c>
    </row>
    <row r="40" spans="1:9" hidden="1" x14ac:dyDescent="0.2">
      <c r="A40">
        <v>102</v>
      </c>
      <c r="B40" t="s">
        <v>2572</v>
      </c>
      <c r="C40">
        <v>678041</v>
      </c>
      <c r="D40">
        <v>45469</v>
      </c>
      <c r="E40" s="3">
        <v>43104</v>
      </c>
      <c r="F40" t="s">
        <v>289</v>
      </c>
      <c r="G40" t="s">
        <v>2629</v>
      </c>
      <c r="H40" s="3">
        <v>43834</v>
      </c>
      <c r="I40">
        <v>296</v>
      </c>
    </row>
    <row r="41" spans="1:9" hidden="1" x14ac:dyDescent="0.2">
      <c r="A41">
        <v>102</v>
      </c>
      <c r="B41" t="s">
        <v>2572</v>
      </c>
      <c r="C41">
        <v>674953</v>
      </c>
      <c r="D41">
        <v>45474</v>
      </c>
      <c r="E41" s="3">
        <v>43105</v>
      </c>
      <c r="F41" t="s">
        <v>1154</v>
      </c>
      <c r="G41" t="s">
        <v>2580</v>
      </c>
      <c r="H41" s="3">
        <v>43833</v>
      </c>
      <c r="I41">
        <v>758</v>
      </c>
    </row>
    <row r="42" spans="1:9" hidden="1" x14ac:dyDescent="0.2">
      <c r="A42">
        <v>102</v>
      </c>
      <c r="B42" t="s">
        <v>2572</v>
      </c>
      <c r="C42">
        <v>675016</v>
      </c>
      <c r="D42">
        <v>45440</v>
      </c>
      <c r="E42" s="3">
        <v>43105</v>
      </c>
      <c r="F42" t="s">
        <v>908</v>
      </c>
      <c r="G42" t="s">
        <v>2583</v>
      </c>
      <c r="H42" s="3">
        <v>43834</v>
      </c>
      <c r="I42">
        <v>632.79999999999995</v>
      </c>
    </row>
    <row r="43" spans="1:9" hidden="1" x14ac:dyDescent="0.2">
      <c r="A43">
        <v>102</v>
      </c>
      <c r="B43" t="s">
        <v>2572</v>
      </c>
      <c r="C43">
        <v>675043</v>
      </c>
      <c r="D43">
        <v>45448</v>
      </c>
      <c r="E43" s="3">
        <v>43105</v>
      </c>
      <c r="F43" t="s">
        <v>930</v>
      </c>
      <c r="G43" t="s">
        <v>2586</v>
      </c>
      <c r="H43" s="3">
        <v>43834</v>
      </c>
      <c r="I43">
        <v>324.8</v>
      </c>
    </row>
    <row r="44" spans="1:9" hidden="1" x14ac:dyDescent="0.2">
      <c r="A44">
        <v>102</v>
      </c>
      <c r="B44" t="s">
        <v>2572</v>
      </c>
      <c r="C44">
        <v>675057</v>
      </c>
      <c r="D44">
        <v>45449</v>
      </c>
      <c r="E44" s="3">
        <v>43105</v>
      </c>
      <c r="F44" t="s">
        <v>786</v>
      </c>
      <c r="G44" t="s">
        <v>2587</v>
      </c>
      <c r="H44" s="3">
        <v>43834</v>
      </c>
      <c r="I44">
        <v>324.60000000000002</v>
      </c>
    </row>
    <row r="45" spans="1:9" hidden="1" x14ac:dyDescent="0.2">
      <c r="A45">
        <v>102</v>
      </c>
      <c r="B45" t="s">
        <v>2572</v>
      </c>
      <c r="C45">
        <v>678528</v>
      </c>
      <c r="D45">
        <v>45485</v>
      </c>
      <c r="E45" s="3">
        <v>43105</v>
      </c>
      <c r="F45" t="s">
        <v>2546</v>
      </c>
      <c r="G45" t="s">
        <v>2650</v>
      </c>
      <c r="H45" s="3">
        <v>43776</v>
      </c>
      <c r="I45">
        <v>15</v>
      </c>
    </row>
    <row r="46" spans="1:9" hidden="1" x14ac:dyDescent="0.2">
      <c r="A46">
        <v>102</v>
      </c>
      <c r="B46" t="s">
        <v>2572</v>
      </c>
      <c r="C46">
        <v>678536</v>
      </c>
      <c r="D46">
        <v>45477</v>
      </c>
      <c r="E46" s="3">
        <v>43105</v>
      </c>
      <c r="F46" t="s">
        <v>1049</v>
      </c>
      <c r="G46" t="s">
        <v>2651</v>
      </c>
      <c r="H46" s="3">
        <v>43833</v>
      </c>
      <c r="I46">
        <v>5157</v>
      </c>
    </row>
    <row r="47" spans="1:9" hidden="1" x14ac:dyDescent="0.2">
      <c r="A47">
        <v>102</v>
      </c>
      <c r="B47" t="s">
        <v>2572</v>
      </c>
      <c r="C47">
        <v>678579</v>
      </c>
      <c r="D47">
        <v>45479</v>
      </c>
      <c r="E47" s="3">
        <v>43105</v>
      </c>
      <c r="F47" t="s">
        <v>289</v>
      </c>
      <c r="G47" t="s">
        <v>2629</v>
      </c>
      <c r="H47" s="3">
        <v>43835</v>
      </c>
      <c r="I47">
        <v>126</v>
      </c>
    </row>
    <row r="48" spans="1:9" hidden="1" x14ac:dyDescent="0.2">
      <c r="A48">
        <v>102</v>
      </c>
      <c r="B48" t="s">
        <v>2572</v>
      </c>
      <c r="C48">
        <v>678791</v>
      </c>
      <c r="D48">
        <v>45483</v>
      </c>
      <c r="E48" s="3">
        <v>43105</v>
      </c>
      <c r="F48" t="s">
        <v>1061</v>
      </c>
      <c r="G48" t="s">
        <v>2656</v>
      </c>
      <c r="H48" s="3">
        <v>43827</v>
      </c>
      <c r="I48">
        <v>5095</v>
      </c>
    </row>
    <row r="49" spans="1:9" hidden="1" x14ac:dyDescent="0.2">
      <c r="A49">
        <v>102</v>
      </c>
      <c r="B49" t="s">
        <v>2572</v>
      </c>
      <c r="C49">
        <v>678797</v>
      </c>
      <c r="D49">
        <v>45484</v>
      </c>
      <c r="E49" s="3">
        <v>43105</v>
      </c>
      <c r="F49" t="s">
        <v>291</v>
      </c>
      <c r="G49" t="s">
        <v>2658</v>
      </c>
      <c r="H49" s="3">
        <v>43835</v>
      </c>
      <c r="I49">
        <v>309</v>
      </c>
    </row>
    <row r="50" spans="1:9" hidden="1" x14ac:dyDescent="0.2">
      <c r="A50">
        <v>102</v>
      </c>
      <c r="B50" t="s">
        <v>2572</v>
      </c>
      <c r="C50">
        <v>678822</v>
      </c>
      <c r="D50">
        <v>45486</v>
      </c>
      <c r="E50" s="3">
        <v>43105</v>
      </c>
      <c r="F50" t="s">
        <v>660</v>
      </c>
      <c r="G50" t="s">
        <v>2659</v>
      </c>
      <c r="H50" s="3">
        <v>43834</v>
      </c>
      <c r="I50">
        <v>321</v>
      </c>
    </row>
    <row r="51" spans="1:9" hidden="1" x14ac:dyDescent="0.2">
      <c r="A51">
        <v>102</v>
      </c>
      <c r="B51" t="s">
        <v>2572</v>
      </c>
      <c r="C51">
        <v>678823</v>
      </c>
      <c r="D51">
        <v>45487</v>
      </c>
      <c r="E51" s="3">
        <v>43105</v>
      </c>
      <c r="F51" t="s">
        <v>1164</v>
      </c>
      <c r="G51" t="s">
        <v>2660</v>
      </c>
      <c r="H51" s="3">
        <v>43833</v>
      </c>
      <c r="I51">
        <v>641</v>
      </c>
    </row>
    <row r="52" spans="1:9" hidden="1" x14ac:dyDescent="0.2">
      <c r="A52">
        <v>102</v>
      </c>
      <c r="B52" t="s">
        <v>2572</v>
      </c>
      <c r="C52">
        <v>675030</v>
      </c>
      <c r="D52">
        <v>45444</v>
      </c>
      <c r="E52" s="3">
        <v>43108</v>
      </c>
      <c r="F52" t="s">
        <v>769</v>
      </c>
      <c r="G52" t="s">
        <v>2585</v>
      </c>
      <c r="H52" s="3">
        <v>43834</v>
      </c>
      <c r="I52">
        <v>411.6</v>
      </c>
    </row>
    <row r="53" spans="1:9" hidden="1" x14ac:dyDescent="0.2">
      <c r="A53">
        <v>102</v>
      </c>
      <c r="B53" t="s">
        <v>2572</v>
      </c>
      <c r="C53">
        <v>675251</v>
      </c>
      <c r="D53">
        <v>45471</v>
      </c>
      <c r="E53" s="3">
        <v>43108</v>
      </c>
      <c r="F53" t="s">
        <v>48</v>
      </c>
      <c r="G53" t="s">
        <v>2589</v>
      </c>
      <c r="H53" s="3">
        <v>43835</v>
      </c>
      <c r="I53">
        <v>696.6</v>
      </c>
    </row>
    <row r="54" spans="1:9" hidden="1" x14ac:dyDescent="0.2">
      <c r="A54">
        <v>102</v>
      </c>
      <c r="B54" t="s">
        <v>2572</v>
      </c>
      <c r="C54">
        <v>675305</v>
      </c>
      <c r="D54">
        <v>45494</v>
      </c>
      <c r="E54" s="3">
        <v>43108</v>
      </c>
      <c r="F54" t="s">
        <v>56</v>
      </c>
      <c r="G54" t="s">
        <v>2591</v>
      </c>
      <c r="H54" s="3">
        <v>43838</v>
      </c>
      <c r="I54">
        <v>461.2</v>
      </c>
    </row>
    <row r="55" spans="1:9" hidden="1" x14ac:dyDescent="0.2">
      <c r="A55">
        <v>102</v>
      </c>
      <c r="B55" t="s">
        <v>2572</v>
      </c>
      <c r="C55">
        <v>675357</v>
      </c>
      <c r="D55">
        <v>45462</v>
      </c>
      <c r="E55" s="3">
        <v>43108</v>
      </c>
      <c r="F55" t="s">
        <v>62</v>
      </c>
      <c r="G55" t="s">
        <v>2592</v>
      </c>
      <c r="H55" s="3">
        <v>43835</v>
      </c>
      <c r="I55">
        <v>162</v>
      </c>
    </row>
    <row r="56" spans="1:9" hidden="1" x14ac:dyDescent="0.2">
      <c r="A56">
        <v>102</v>
      </c>
      <c r="B56" t="s">
        <v>2572</v>
      </c>
      <c r="C56">
        <v>675503</v>
      </c>
      <c r="D56">
        <v>45489</v>
      </c>
      <c r="E56" s="3">
        <v>43108</v>
      </c>
      <c r="F56" t="s">
        <v>80</v>
      </c>
      <c r="G56" t="s">
        <v>2595</v>
      </c>
      <c r="H56" s="3">
        <v>43838</v>
      </c>
      <c r="I56">
        <v>646.6</v>
      </c>
    </row>
    <row r="57" spans="1:9" hidden="1" x14ac:dyDescent="0.2">
      <c r="A57">
        <v>102</v>
      </c>
      <c r="B57" t="s">
        <v>2572</v>
      </c>
      <c r="C57">
        <v>675541</v>
      </c>
      <c r="D57">
        <v>45453</v>
      </c>
      <c r="E57" s="3">
        <v>43108</v>
      </c>
      <c r="F57" t="s">
        <v>94</v>
      </c>
      <c r="G57" t="s">
        <v>2596</v>
      </c>
      <c r="H57" s="3">
        <v>43834</v>
      </c>
      <c r="I57">
        <v>300</v>
      </c>
    </row>
    <row r="58" spans="1:9" hidden="1" x14ac:dyDescent="0.2">
      <c r="A58">
        <v>102</v>
      </c>
      <c r="B58" t="s">
        <v>2572</v>
      </c>
      <c r="C58">
        <v>675541</v>
      </c>
      <c r="D58">
        <v>45453</v>
      </c>
      <c r="E58" s="3">
        <v>43108</v>
      </c>
      <c r="F58" t="s">
        <v>94</v>
      </c>
      <c r="G58" t="s">
        <v>2596</v>
      </c>
      <c r="H58" s="3">
        <v>43834</v>
      </c>
      <c r="I58">
        <v>0.4</v>
      </c>
    </row>
    <row r="59" spans="1:9" hidden="1" x14ac:dyDescent="0.2">
      <c r="A59">
        <v>102</v>
      </c>
      <c r="B59" t="s">
        <v>2572</v>
      </c>
      <c r="C59">
        <v>675558</v>
      </c>
      <c r="D59">
        <v>45451</v>
      </c>
      <c r="E59" s="3">
        <v>43108</v>
      </c>
      <c r="F59" t="s">
        <v>424</v>
      </c>
      <c r="G59" t="s">
        <v>2597</v>
      </c>
      <c r="H59" s="3">
        <v>43834</v>
      </c>
      <c r="I59">
        <v>300</v>
      </c>
    </row>
    <row r="60" spans="1:9" hidden="1" x14ac:dyDescent="0.2">
      <c r="A60">
        <v>102</v>
      </c>
      <c r="B60" t="s">
        <v>2572</v>
      </c>
      <c r="C60">
        <v>675558</v>
      </c>
      <c r="D60">
        <v>45451</v>
      </c>
      <c r="E60" s="3">
        <v>43108</v>
      </c>
      <c r="F60" t="s">
        <v>424</v>
      </c>
      <c r="G60" t="s">
        <v>2597</v>
      </c>
      <c r="H60" s="3">
        <v>43834</v>
      </c>
      <c r="I60">
        <v>1.8</v>
      </c>
    </row>
    <row r="61" spans="1:9" hidden="1" x14ac:dyDescent="0.2">
      <c r="A61">
        <v>102</v>
      </c>
      <c r="B61" t="s">
        <v>2572</v>
      </c>
      <c r="C61">
        <v>675575</v>
      </c>
      <c r="D61">
        <v>45455</v>
      </c>
      <c r="E61" s="3">
        <v>43108</v>
      </c>
      <c r="F61" t="s">
        <v>440</v>
      </c>
      <c r="G61" t="s">
        <v>2598</v>
      </c>
      <c r="H61" s="3">
        <v>43834</v>
      </c>
      <c r="I61">
        <v>300</v>
      </c>
    </row>
    <row r="62" spans="1:9" hidden="1" x14ac:dyDescent="0.2">
      <c r="A62">
        <v>102</v>
      </c>
      <c r="B62" t="s">
        <v>2572</v>
      </c>
      <c r="C62">
        <v>675575</v>
      </c>
      <c r="D62">
        <v>45455</v>
      </c>
      <c r="E62" s="3">
        <v>43108</v>
      </c>
      <c r="F62" t="s">
        <v>440</v>
      </c>
      <c r="G62" t="s">
        <v>2598</v>
      </c>
      <c r="H62" s="3">
        <v>43834</v>
      </c>
      <c r="I62">
        <v>0.6</v>
      </c>
    </row>
    <row r="63" spans="1:9" hidden="1" x14ac:dyDescent="0.2">
      <c r="A63">
        <v>102</v>
      </c>
      <c r="B63" t="s">
        <v>2572</v>
      </c>
      <c r="C63">
        <v>675996</v>
      </c>
      <c r="D63">
        <v>45481</v>
      </c>
      <c r="E63" s="3">
        <v>43108</v>
      </c>
      <c r="F63" t="s">
        <v>552</v>
      </c>
      <c r="G63" t="s">
        <v>2601</v>
      </c>
      <c r="H63" s="3">
        <v>43838</v>
      </c>
      <c r="I63">
        <v>357</v>
      </c>
    </row>
    <row r="64" spans="1:9" hidden="1" x14ac:dyDescent="0.2">
      <c r="A64">
        <v>102</v>
      </c>
      <c r="B64" t="s">
        <v>2572</v>
      </c>
      <c r="C64">
        <v>675996</v>
      </c>
      <c r="D64">
        <v>45481</v>
      </c>
      <c r="E64" s="3">
        <v>43108</v>
      </c>
      <c r="F64" t="s">
        <v>552</v>
      </c>
      <c r="G64" t="s">
        <v>2601</v>
      </c>
      <c r="H64" s="3">
        <v>43838</v>
      </c>
      <c r="I64">
        <v>2.2000000000000002</v>
      </c>
    </row>
    <row r="65" spans="1:9" hidden="1" x14ac:dyDescent="0.2">
      <c r="A65">
        <v>102</v>
      </c>
      <c r="B65" t="s">
        <v>2572</v>
      </c>
      <c r="C65">
        <v>676217</v>
      </c>
      <c r="D65">
        <v>45473</v>
      </c>
      <c r="E65" s="3">
        <v>43108</v>
      </c>
      <c r="F65" t="s">
        <v>487</v>
      </c>
      <c r="G65" t="s">
        <v>2602</v>
      </c>
      <c r="H65" s="3">
        <v>43835</v>
      </c>
      <c r="I65">
        <v>324</v>
      </c>
    </row>
    <row r="66" spans="1:9" hidden="1" x14ac:dyDescent="0.2">
      <c r="A66">
        <v>102</v>
      </c>
      <c r="B66" t="s">
        <v>2572</v>
      </c>
      <c r="C66">
        <v>676217</v>
      </c>
      <c r="D66">
        <v>45473</v>
      </c>
      <c r="E66" s="3">
        <v>43108</v>
      </c>
      <c r="F66" t="s">
        <v>487</v>
      </c>
      <c r="G66" t="s">
        <v>2602</v>
      </c>
      <c r="H66" s="3">
        <v>43835</v>
      </c>
      <c r="I66">
        <v>0.6</v>
      </c>
    </row>
    <row r="67" spans="1:9" hidden="1" x14ac:dyDescent="0.2">
      <c r="A67">
        <v>102</v>
      </c>
      <c r="B67" t="s">
        <v>2572</v>
      </c>
      <c r="C67">
        <v>678552</v>
      </c>
      <c r="D67">
        <v>45480</v>
      </c>
      <c r="E67" s="3">
        <v>43108</v>
      </c>
      <c r="F67" t="s">
        <v>74</v>
      </c>
      <c r="G67" t="s">
        <v>2652</v>
      </c>
      <c r="H67" s="3">
        <v>43835</v>
      </c>
      <c r="I67">
        <v>139.80000000000001</v>
      </c>
    </row>
    <row r="68" spans="1:9" hidden="1" x14ac:dyDescent="0.2">
      <c r="A68">
        <v>102</v>
      </c>
      <c r="B68" t="s">
        <v>2572</v>
      </c>
      <c r="C68">
        <v>678552</v>
      </c>
      <c r="D68">
        <v>45480</v>
      </c>
      <c r="E68" s="3">
        <v>43108</v>
      </c>
      <c r="F68" t="s">
        <v>74</v>
      </c>
      <c r="G68" t="s">
        <v>2652</v>
      </c>
      <c r="H68" s="3">
        <v>43835</v>
      </c>
      <c r="I68">
        <v>0.2</v>
      </c>
    </row>
    <row r="69" spans="1:9" hidden="1" x14ac:dyDescent="0.2">
      <c r="A69">
        <v>102</v>
      </c>
      <c r="B69" t="s">
        <v>2572</v>
      </c>
      <c r="C69">
        <v>678864</v>
      </c>
      <c r="D69">
        <v>45499</v>
      </c>
      <c r="E69" s="3">
        <v>43108</v>
      </c>
      <c r="F69" t="s">
        <v>42</v>
      </c>
      <c r="G69" t="s">
        <v>2662</v>
      </c>
      <c r="H69" s="3">
        <v>43445</v>
      </c>
      <c r="I69">
        <v>306</v>
      </c>
    </row>
    <row r="70" spans="1:9" hidden="1" x14ac:dyDescent="0.2">
      <c r="A70">
        <v>102</v>
      </c>
      <c r="B70" t="s">
        <v>2572</v>
      </c>
      <c r="C70">
        <v>678879</v>
      </c>
      <c r="D70">
        <v>45495</v>
      </c>
      <c r="E70" s="3">
        <v>43108</v>
      </c>
      <c r="F70" t="s">
        <v>1034</v>
      </c>
      <c r="G70" t="s">
        <v>2663</v>
      </c>
      <c r="H70" s="3">
        <v>43827</v>
      </c>
      <c r="I70">
        <v>2533</v>
      </c>
    </row>
    <row r="71" spans="1:9" hidden="1" x14ac:dyDescent="0.2">
      <c r="A71">
        <v>102</v>
      </c>
      <c r="B71" t="s">
        <v>2572</v>
      </c>
      <c r="C71">
        <v>678885</v>
      </c>
      <c r="D71">
        <v>45496</v>
      </c>
      <c r="E71" s="3">
        <v>43108</v>
      </c>
      <c r="F71" t="s">
        <v>42</v>
      </c>
      <c r="G71" t="s">
        <v>2664</v>
      </c>
      <c r="H71" s="3">
        <v>43426</v>
      </c>
      <c r="I71">
        <v>126</v>
      </c>
    </row>
    <row r="72" spans="1:9" hidden="1" x14ac:dyDescent="0.2">
      <c r="A72">
        <v>102</v>
      </c>
      <c r="B72" t="s">
        <v>2572</v>
      </c>
      <c r="C72">
        <v>678939</v>
      </c>
      <c r="D72">
        <v>45478</v>
      </c>
      <c r="E72" s="3">
        <v>43108</v>
      </c>
      <c r="F72" t="s">
        <v>74</v>
      </c>
      <c r="G72" t="s">
        <v>2666</v>
      </c>
      <c r="H72" s="3">
        <v>43835</v>
      </c>
      <c r="I72">
        <v>227.8</v>
      </c>
    </row>
    <row r="73" spans="1:9" hidden="1" x14ac:dyDescent="0.2">
      <c r="A73">
        <v>102</v>
      </c>
      <c r="B73" t="s">
        <v>2572</v>
      </c>
      <c r="C73">
        <v>678940</v>
      </c>
      <c r="D73">
        <v>45488</v>
      </c>
      <c r="E73" s="3">
        <v>43108</v>
      </c>
      <c r="F73" t="s">
        <v>579</v>
      </c>
      <c r="G73" t="s">
        <v>2667</v>
      </c>
      <c r="H73" s="3">
        <v>43838</v>
      </c>
      <c r="I73">
        <v>69.2</v>
      </c>
    </row>
    <row r="74" spans="1:9" hidden="1" x14ac:dyDescent="0.2">
      <c r="A74">
        <v>102</v>
      </c>
      <c r="B74" t="s">
        <v>2572</v>
      </c>
      <c r="C74">
        <v>678941</v>
      </c>
      <c r="D74">
        <v>45472</v>
      </c>
      <c r="E74" s="3">
        <v>43108</v>
      </c>
      <c r="F74" t="s">
        <v>77</v>
      </c>
      <c r="G74" t="s">
        <v>2668</v>
      </c>
      <c r="H74" s="3">
        <v>43835</v>
      </c>
      <c r="I74">
        <v>86.2</v>
      </c>
    </row>
    <row r="75" spans="1:9" hidden="1" x14ac:dyDescent="0.2">
      <c r="A75">
        <v>102</v>
      </c>
      <c r="B75" t="s">
        <v>2572</v>
      </c>
      <c r="C75">
        <v>678942</v>
      </c>
      <c r="D75">
        <v>45500</v>
      </c>
      <c r="E75" s="3">
        <v>43108</v>
      </c>
      <c r="F75" t="s">
        <v>917</v>
      </c>
      <c r="G75" t="s">
        <v>2669</v>
      </c>
      <c r="H75" s="3">
        <v>44172</v>
      </c>
      <c r="I75">
        <v>341</v>
      </c>
    </row>
    <row r="76" spans="1:9" hidden="1" x14ac:dyDescent="0.2">
      <c r="A76">
        <v>102</v>
      </c>
      <c r="B76" t="s">
        <v>2572</v>
      </c>
      <c r="C76">
        <v>678943</v>
      </c>
      <c r="D76">
        <v>45501</v>
      </c>
      <c r="E76" s="3">
        <v>43108</v>
      </c>
      <c r="F76" t="s">
        <v>821</v>
      </c>
      <c r="G76" t="s">
        <v>2670</v>
      </c>
      <c r="H76" s="3">
        <v>43820</v>
      </c>
      <c r="I76">
        <v>2190</v>
      </c>
    </row>
    <row r="77" spans="1:9" hidden="1" x14ac:dyDescent="0.2">
      <c r="A77">
        <v>102</v>
      </c>
      <c r="B77" t="s">
        <v>2572</v>
      </c>
      <c r="C77">
        <v>678946</v>
      </c>
      <c r="D77">
        <v>45463</v>
      </c>
      <c r="E77" s="3">
        <v>43108</v>
      </c>
      <c r="F77" t="s">
        <v>507</v>
      </c>
      <c r="G77" t="s">
        <v>2671</v>
      </c>
      <c r="H77" s="3">
        <v>43835</v>
      </c>
      <c r="I77">
        <v>107.4</v>
      </c>
    </row>
    <row r="78" spans="1:9" hidden="1" x14ac:dyDescent="0.2">
      <c r="A78">
        <v>102</v>
      </c>
      <c r="B78" t="s">
        <v>2572</v>
      </c>
      <c r="C78">
        <v>678947</v>
      </c>
      <c r="D78">
        <v>45502</v>
      </c>
      <c r="E78" s="3">
        <v>43108</v>
      </c>
      <c r="F78" t="s">
        <v>551</v>
      </c>
      <c r="G78" t="s">
        <v>2672</v>
      </c>
      <c r="H78" s="3">
        <v>43838</v>
      </c>
      <c r="I78">
        <v>16550</v>
      </c>
    </row>
    <row r="79" spans="1:9" hidden="1" x14ac:dyDescent="0.2">
      <c r="A79">
        <v>102</v>
      </c>
      <c r="B79" t="s">
        <v>2572</v>
      </c>
      <c r="C79">
        <v>678949</v>
      </c>
      <c r="D79">
        <v>45465</v>
      </c>
      <c r="E79" s="3">
        <v>43108</v>
      </c>
      <c r="F79" t="s">
        <v>534</v>
      </c>
      <c r="G79" t="s">
        <v>2673</v>
      </c>
      <c r="H79" s="3">
        <v>43835</v>
      </c>
      <c r="I79">
        <v>267.39999999999998</v>
      </c>
    </row>
    <row r="80" spans="1:9" hidden="1" x14ac:dyDescent="0.2">
      <c r="A80">
        <v>102</v>
      </c>
      <c r="B80" t="s">
        <v>2572</v>
      </c>
      <c r="C80">
        <v>678950</v>
      </c>
      <c r="D80">
        <v>45503</v>
      </c>
      <c r="E80" s="3">
        <v>43108</v>
      </c>
      <c r="F80" t="s">
        <v>578</v>
      </c>
      <c r="G80" t="s">
        <v>2674</v>
      </c>
      <c r="H80" s="3">
        <v>43838</v>
      </c>
      <c r="I80">
        <v>3000</v>
      </c>
    </row>
    <row r="81" spans="1:9" hidden="1" x14ac:dyDescent="0.2">
      <c r="A81">
        <v>102</v>
      </c>
      <c r="B81" t="s">
        <v>2572</v>
      </c>
      <c r="C81">
        <v>678952</v>
      </c>
      <c r="D81">
        <v>45475</v>
      </c>
      <c r="E81" s="3">
        <v>43108</v>
      </c>
      <c r="F81" t="s">
        <v>377</v>
      </c>
      <c r="G81" t="s">
        <v>2675</v>
      </c>
      <c r="H81" s="3">
        <v>43835</v>
      </c>
      <c r="I81">
        <v>215.8</v>
      </c>
    </row>
    <row r="82" spans="1:9" hidden="1" x14ac:dyDescent="0.2">
      <c r="A82">
        <v>102</v>
      </c>
      <c r="B82" t="s">
        <v>2572</v>
      </c>
      <c r="C82">
        <v>678953</v>
      </c>
      <c r="D82">
        <v>45504</v>
      </c>
      <c r="E82" s="3">
        <v>43108</v>
      </c>
      <c r="F82" t="s">
        <v>61</v>
      </c>
      <c r="G82" t="s">
        <v>2676</v>
      </c>
      <c r="H82" s="3">
        <v>43835</v>
      </c>
      <c r="I82">
        <v>106</v>
      </c>
    </row>
    <row r="83" spans="1:9" hidden="1" x14ac:dyDescent="0.2">
      <c r="A83">
        <v>102</v>
      </c>
      <c r="B83" t="s">
        <v>2572</v>
      </c>
      <c r="C83">
        <v>678959</v>
      </c>
      <c r="D83">
        <v>45505</v>
      </c>
      <c r="E83" s="3">
        <v>43108</v>
      </c>
      <c r="F83" t="s">
        <v>1139</v>
      </c>
      <c r="G83" t="s">
        <v>2677</v>
      </c>
      <c r="H83" s="3">
        <v>43820</v>
      </c>
      <c r="I83">
        <v>420</v>
      </c>
    </row>
    <row r="84" spans="1:9" hidden="1" x14ac:dyDescent="0.2">
      <c r="A84">
        <v>102</v>
      </c>
      <c r="B84" t="s">
        <v>2572</v>
      </c>
      <c r="C84">
        <v>678960</v>
      </c>
      <c r="D84">
        <v>45506</v>
      </c>
      <c r="E84" s="3">
        <v>43108</v>
      </c>
      <c r="F84" t="s">
        <v>506</v>
      </c>
      <c r="G84" t="s">
        <v>2678</v>
      </c>
      <c r="H84" s="3">
        <v>43835</v>
      </c>
      <c r="I84">
        <v>106</v>
      </c>
    </row>
    <row r="85" spans="1:9" hidden="1" x14ac:dyDescent="0.2">
      <c r="A85">
        <v>102</v>
      </c>
      <c r="B85" t="s">
        <v>2572</v>
      </c>
      <c r="C85">
        <v>678978</v>
      </c>
      <c r="D85">
        <v>45492</v>
      </c>
      <c r="E85" s="3">
        <v>43108</v>
      </c>
      <c r="F85" t="s">
        <v>65</v>
      </c>
      <c r="G85" t="s">
        <v>2679</v>
      </c>
      <c r="H85" s="3">
        <v>43838</v>
      </c>
      <c r="I85">
        <v>116.2</v>
      </c>
    </row>
    <row r="86" spans="1:9" hidden="1" x14ac:dyDescent="0.2">
      <c r="A86">
        <v>102</v>
      </c>
      <c r="B86" t="s">
        <v>2572</v>
      </c>
      <c r="C86">
        <v>678981</v>
      </c>
      <c r="D86">
        <v>45490</v>
      </c>
      <c r="E86" s="3">
        <v>43108</v>
      </c>
      <c r="F86" t="s">
        <v>124</v>
      </c>
      <c r="G86" t="s">
        <v>2680</v>
      </c>
      <c r="H86" s="3">
        <v>43838</v>
      </c>
      <c r="I86">
        <v>149.4</v>
      </c>
    </row>
    <row r="87" spans="1:9" hidden="1" x14ac:dyDescent="0.2">
      <c r="A87">
        <v>102</v>
      </c>
      <c r="B87" t="s">
        <v>2572</v>
      </c>
      <c r="C87">
        <v>678982</v>
      </c>
      <c r="D87">
        <v>45491</v>
      </c>
      <c r="E87" s="3">
        <v>43108</v>
      </c>
      <c r="F87" t="s">
        <v>501</v>
      </c>
      <c r="G87" t="s">
        <v>2681</v>
      </c>
      <c r="H87" s="3">
        <v>43838</v>
      </c>
      <c r="I87">
        <v>323.60000000000002</v>
      </c>
    </row>
    <row r="88" spans="1:9" hidden="1" x14ac:dyDescent="0.2">
      <c r="A88">
        <v>102</v>
      </c>
      <c r="B88" t="s">
        <v>2572</v>
      </c>
      <c r="C88">
        <v>675424</v>
      </c>
      <c r="D88">
        <v>45497</v>
      </c>
      <c r="E88" s="3">
        <v>43109</v>
      </c>
      <c r="F88" t="s">
        <v>71</v>
      </c>
      <c r="G88" t="s">
        <v>2593</v>
      </c>
      <c r="H88" s="3">
        <v>43839</v>
      </c>
      <c r="I88">
        <v>230.8</v>
      </c>
    </row>
    <row r="89" spans="1:9" hidden="1" x14ac:dyDescent="0.2">
      <c r="A89">
        <v>102</v>
      </c>
      <c r="B89" t="s">
        <v>2572</v>
      </c>
      <c r="C89">
        <v>675453</v>
      </c>
      <c r="D89">
        <v>45523</v>
      </c>
      <c r="E89" s="3">
        <v>43109</v>
      </c>
      <c r="F89" t="s">
        <v>73</v>
      </c>
      <c r="G89" t="s">
        <v>2594</v>
      </c>
      <c r="H89" s="3">
        <v>43835</v>
      </c>
      <c r="I89">
        <v>384</v>
      </c>
    </row>
    <row r="90" spans="1:9" hidden="1" x14ac:dyDescent="0.2">
      <c r="A90">
        <v>102</v>
      </c>
      <c r="B90" t="s">
        <v>2572</v>
      </c>
      <c r="C90">
        <v>678792</v>
      </c>
      <c r="D90">
        <v>45521</v>
      </c>
      <c r="E90" s="3">
        <v>43109</v>
      </c>
      <c r="F90" t="s">
        <v>1139</v>
      </c>
      <c r="G90" t="s">
        <v>2657</v>
      </c>
      <c r="H90" s="3">
        <v>43821</v>
      </c>
      <c r="I90">
        <v>423</v>
      </c>
    </row>
    <row r="91" spans="1:9" hidden="1" x14ac:dyDescent="0.2">
      <c r="A91">
        <v>102</v>
      </c>
      <c r="B91" t="s">
        <v>2572</v>
      </c>
      <c r="C91">
        <v>678792</v>
      </c>
      <c r="D91">
        <v>45521</v>
      </c>
      <c r="E91" s="3">
        <v>43109</v>
      </c>
      <c r="F91" t="s">
        <v>1139</v>
      </c>
      <c r="G91" t="s">
        <v>2657</v>
      </c>
      <c r="H91" s="3">
        <v>43821</v>
      </c>
      <c r="I91">
        <v>14</v>
      </c>
    </row>
    <row r="92" spans="1:9" hidden="1" x14ac:dyDescent="0.2">
      <c r="A92">
        <v>102</v>
      </c>
      <c r="B92" t="s">
        <v>2572</v>
      </c>
      <c r="C92">
        <v>678995</v>
      </c>
      <c r="D92">
        <v>45510</v>
      </c>
      <c r="E92" s="3">
        <v>43109</v>
      </c>
      <c r="F92" t="s">
        <v>1139</v>
      </c>
      <c r="G92" t="s">
        <v>2682</v>
      </c>
      <c r="H92" s="3">
        <v>43820</v>
      </c>
      <c r="I92">
        <v>420</v>
      </c>
    </row>
    <row r="93" spans="1:9" hidden="1" x14ac:dyDescent="0.2">
      <c r="A93">
        <v>102</v>
      </c>
      <c r="B93" t="s">
        <v>2572</v>
      </c>
      <c r="C93">
        <v>679000</v>
      </c>
      <c r="D93">
        <v>45512</v>
      </c>
      <c r="E93" s="3">
        <v>43109</v>
      </c>
      <c r="F93" t="s">
        <v>533</v>
      </c>
      <c r="G93" t="s">
        <v>2683</v>
      </c>
      <c r="H93" s="3">
        <v>43835</v>
      </c>
      <c r="I93">
        <v>262</v>
      </c>
    </row>
    <row r="94" spans="1:9" hidden="1" x14ac:dyDescent="0.2">
      <c r="A94">
        <v>102</v>
      </c>
      <c r="B94" t="s">
        <v>2572</v>
      </c>
      <c r="C94">
        <v>679005</v>
      </c>
      <c r="D94">
        <v>45514</v>
      </c>
      <c r="E94" s="3">
        <v>43109</v>
      </c>
      <c r="F94" t="s">
        <v>486</v>
      </c>
      <c r="G94" t="s">
        <v>2684</v>
      </c>
      <c r="H94" s="3">
        <v>43835</v>
      </c>
      <c r="I94">
        <v>318</v>
      </c>
    </row>
    <row r="95" spans="1:9" hidden="1" x14ac:dyDescent="0.2">
      <c r="A95">
        <v>102</v>
      </c>
      <c r="B95" t="s">
        <v>2572</v>
      </c>
      <c r="C95">
        <v>679094</v>
      </c>
      <c r="D95">
        <v>45516</v>
      </c>
      <c r="E95" s="3">
        <v>43109</v>
      </c>
      <c r="F95" t="s">
        <v>590</v>
      </c>
      <c r="G95" t="s">
        <v>2687</v>
      </c>
      <c r="H95" s="3">
        <v>43838</v>
      </c>
      <c r="I95">
        <v>144</v>
      </c>
    </row>
    <row r="96" spans="1:9" hidden="1" x14ac:dyDescent="0.2">
      <c r="A96">
        <v>102</v>
      </c>
      <c r="B96" t="s">
        <v>2572</v>
      </c>
      <c r="C96">
        <v>679098</v>
      </c>
      <c r="D96">
        <v>45517</v>
      </c>
      <c r="E96" s="3">
        <v>43109</v>
      </c>
      <c r="F96" t="s">
        <v>1139</v>
      </c>
      <c r="G96" t="s">
        <v>2688</v>
      </c>
      <c r="H96" s="3">
        <v>43821</v>
      </c>
      <c r="I96">
        <v>420</v>
      </c>
    </row>
    <row r="97" spans="1:9" hidden="1" x14ac:dyDescent="0.2">
      <c r="A97">
        <v>102</v>
      </c>
      <c r="B97" t="s">
        <v>2572</v>
      </c>
      <c r="C97">
        <v>679099</v>
      </c>
      <c r="D97">
        <v>45519</v>
      </c>
      <c r="E97" s="3">
        <v>43109</v>
      </c>
      <c r="F97" t="s">
        <v>699</v>
      </c>
      <c r="G97" t="s">
        <v>2689</v>
      </c>
      <c r="H97" s="3">
        <v>43834</v>
      </c>
      <c r="I97">
        <v>288</v>
      </c>
    </row>
    <row r="98" spans="1:9" hidden="1" x14ac:dyDescent="0.2">
      <c r="A98">
        <v>102</v>
      </c>
      <c r="B98" t="s">
        <v>2572</v>
      </c>
      <c r="C98">
        <v>679101</v>
      </c>
      <c r="D98">
        <v>45520</v>
      </c>
      <c r="E98" s="3">
        <v>43109</v>
      </c>
      <c r="F98" t="s">
        <v>500</v>
      </c>
      <c r="G98" t="s">
        <v>2690</v>
      </c>
      <c r="H98" s="3">
        <v>43838</v>
      </c>
      <c r="I98">
        <v>315</v>
      </c>
    </row>
    <row r="99" spans="1:9" hidden="1" x14ac:dyDescent="0.2">
      <c r="A99">
        <v>102</v>
      </c>
      <c r="B99" t="s">
        <v>2572</v>
      </c>
      <c r="C99">
        <v>679104</v>
      </c>
      <c r="D99">
        <v>45511</v>
      </c>
      <c r="E99" s="3">
        <v>43109</v>
      </c>
      <c r="F99" t="s">
        <v>478</v>
      </c>
      <c r="G99" t="s">
        <v>2691</v>
      </c>
      <c r="H99" s="3">
        <v>43839</v>
      </c>
      <c r="I99">
        <v>323.8</v>
      </c>
    </row>
    <row r="100" spans="1:9" hidden="1" x14ac:dyDescent="0.2">
      <c r="A100">
        <v>102</v>
      </c>
      <c r="B100" t="s">
        <v>2572</v>
      </c>
      <c r="C100">
        <v>679105</v>
      </c>
      <c r="D100">
        <v>45513</v>
      </c>
      <c r="E100" s="3">
        <v>43109</v>
      </c>
      <c r="F100" t="s">
        <v>53</v>
      </c>
      <c r="G100" t="s">
        <v>2692</v>
      </c>
      <c r="H100" s="3">
        <v>43839</v>
      </c>
      <c r="I100">
        <v>230</v>
      </c>
    </row>
    <row r="101" spans="1:9" hidden="1" x14ac:dyDescent="0.2">
      <c r="A101">
        <v>102</v>
      </c>
      <c r="B101" t="s">
        <v>2572</v>
      </c>
      <c r="C101">
        <v>679113</v>
      </c>
      <c r="D101">
        <v>45522</v>
      </c>
      <c r="E101" s="3">
        <v>43109</v>
      </c>
      <c r="F101" t="s">
        <v>73</v>
      </c>
      <c r="G101" t="s">
        <v>2694</v>
      </c>
      <c r="H101" s="3">
        <v>43835</v>
      </c>
      <c r="I101">
        <v>220</v>
      </c>
    </row>
    <row r="102" spans="1:9" hidden="1" x14ac:dyDescent="0.2">
      <c r="A102">
        <v>102</v>
      </c>
      <c r="B102" t="s">
        <v>2572</v>
      </c>
      <c r="C102">
        <v>679115</v>
      </c>
      <c r="D102">
        <v>45509</v>
      </c>
      <c r="E102" s="3">
        <v>43109</v>
      </c>
      <c r="F102" t="s">
        <v>59</v>
      </c>
      <c r="G102" t="s">
        <v>2695</v>
      </c>
      <c r="H102" s="3">
        <v>43839</v>
      </c>
      <c r="I102">
        <v>691.1</v>
      </c>
    </row>
    <row r="103" spans="1:9" hidden="1" x14ac:dyDescent="0.2">
      <c r="A103">
        <v>102</v>
      </c>
      <c r="B103" t="s">
        <v>2572</v>
      </c>
      <c r="C103">
        <v>679116</v>
      </c>
      <c r="D103">
        <v>45524</v>
      </c>
      <c r="E103" s="3">
        <v>43109</v>
      </c>
      <c r="F103" t="s">
        <v>701</v>
      </c>
      <c r="G103" t="s">
        <v>2696</v>
      </c>
      <c r="H103" s="3">
        <v>43834</v>
      </c>
      <c r="I103">
        <v>290</v>
      </c>
    </row>
    <row r="104" spans="1:9" hidden="1" x14ac:dyDescent="0.2">
      <c r="A104">
        <v>102</v>
      </c>
      <c r="B104" t="s">
        <v>2572</v>
      </c>
      <c r="C104">
        <v>679118</v>
      </c>
      <c r="D104">
        <v>45525</v>
      </c>
      <c r="E104" s="3">
        <v>43109</v>
      </c>
      <c r="F104" t="s">
        <v>76</v>
      </c>
      <c r="G104" t="s">
        <v>2697</v>
      </c>
      <c r="H104" s="3">
        <v>43835</v>
      </c>
      <c r="I104">
        <v>142</v>
      </c>
    </row>
    <row r="105" spans="1:9" hidden="1" x14ac:dyDescent="0.2">
      <c r="A105">
        <v>102</v>
      </c>
      <c r="B105" t="s">
        <v>2572</v>
      </c>
      <c r="C105">
        <v>679122</v>
      </c>
      <c r="D105">
        <v>45526</v>
      </c>
      <c r="E105" s="3">
        <v>43109</v>
      </c>
      <c r="F105" t="s">
        <v>592</v>
      </c>
      <c r="G105" t="s">
        <v>2698</v>
      </c>
      <c r="H105" s="3">
        <v>43835</v>
      </c>
      <c r="I105">
        <v>211</v>
      </c>
    </row>
    <row r="106" spans="1:9" hidden="1" x14ac:dyDescent="0.2">
      <c r="A106">
        <v>102</v>
      </c>
      <c r="B106" t="s">
        <v>2572</v>
      </c>
      <c r="C106">
        <v>679125</v>
      </c>
      <c r="D106">
        <v>45527</v>
      </c>
      <c r="E106" s="3">
        <v>43109</v>
      </c>
      <c r="F106" t="s">
        <v>47</v>
      </c>
      <c r="G106" t="s">
        <v>2699</v>
      </c>
      <c r="H106" s="3">
        <v>43835</v>
      </c>
      <c r="I106">
        <v>1145</v>
      </c>
    </row>
    <row r="107" spans="1:9" hidden="1" x14ac:dyDescent="0.2">
      <c r="A107">
        <v>102</v>
      </c>
      <c r="B107" t="s">
        <v>2572</v>
      </c>
      <c r="C107">
        <v>679128</v>
      </c>
      <c r="D107">
        <v>45528</v>
      </c>
      <c r="E107" s="3">
        <v>43109</v>
      </c>
      <c r="F107" t="s">
        <v>1139</v>
      </c>
      <c r="G107" t="s">
        <v>2700</v>
      </c>
      <c r="H107" s="3">
        <v>43821</v>
      </c>
      <c r="I107">
        <v>420</v>
      </c>
    </row>
    <row r="108" spans="1:9" hidden="1" x14ac:dyDescent="0.2">
      <c r="A108">
        <v>102</v>
      </c>
      <c r="B108" t="s">
        <v>2572</v>
      </c>
      <c r="C108">
        <v>675029</v>
      </c>
      <c r="D108">
        <v>45545</v>
      </c>
      <c r="E108" s="3">
        <v>43110</v>
      </c>
      <c r="F108" t="s">
        <v>768</v>
      </c>
      <c r="G108" t="s">
        <v>2584</v>
      </c>
      <c r="H108" s="3">
        <v>43834</v>
      </c>
      <c r="I108">
        <v>620</v>
      </c>
    </row>
    <row r="109" spans="1:9" hidden="1" x14ac:dyDescent="0.2">
      <c r="A109">
        <v>102</v>
      </c>
      <c r="B109" t="s">
        <v>2572</v>
      </c>
      <c r="C109">
        <v>675304</v>
      </c>
      <c r="D109">
        <v>45546</v>
      </c>
      <c r="E109" s="3">
        <v>43110</v>
      </c>
      <c r="F109" t="s">
        <v>55</v>
      </c>
      <c r="G109" t="s">
        <v>2590</v>
      </c>
      <c r="H109" s="3">
        <v>43838</v>
      </c>
      <c r="I109">
        <v>760</v>
      </c>
    </row>
    <row r="110" spans="1:9" hidden="1" x14ac:dyDescent="0.2">
      <c r="A110">
        <v>102</v>
      </c>
      <c r="B110" t="s">
        <v>2572</v>
      </c>
      <c r="C110">
        <v>678900</v>
      </c>
      <c r="D110">
        <v>45543</v>
      </c>
      <c r="E110" s="3">
        <v>43110</v>
      </c>
      <c r="F110" t="s">
        <v>209</v>
      </c>
      <c r="G110" t="s">
        <v>2665</v>
      </c>
      <c r="H110" s="3">
        <v>43587</v>
      </c>
      <c r="I110">
        <v>110</v>
      </c>
    </row>
    <row r="111" spans="1:9" hidden="1" x14ac:dyDescent="0.2">
      <c r="A111">
        <v>102</v>
      </c>
      <c r="B111" t="s">
        <v>2572</v>
      </c>
      <c r="C111">
        <v>679106</v>
      </c>
      <c r="D111">
        <v>45534</v>
      </c>
      <c r="E111" s="3">
        <v>43110</v>
      </c>
      <c r="F111" t="s">
        <v>2549</v>
      </c>
      <c r="G111" t="s">
        <v>2693</v>
      </c>
      <c r="H111" s="3">
        <v>44009</v>
      </c>
      <c r="I111">
        <v>900</v>
      </c>
    </row>
    <row r="112" spans="1:9" hidden="1" x14ac:dyDescent="0.2">
      <c r="A112">
        <v>102</v>
      </c>
      <c r="B112" t="s">
        <v>2572</v>
      </c>
      <c r="C112">
        <v>679106</v>
      </c>
      <c r="D112">
        <v>45534</v>
      </c>
      <c r="E112" s="3">
        <v>43110</v>
      </c>
      <c r="F112" t="s">
        <v>2549</v>
      </c>
      <c r="G112" t="s">
        <v>2693</v>
      </c>
      <c r="H112" s="3">
        <v>44009</v>
      </c>
      <c r="I112">
        <v>4</v>
      </c>
    </row>
    <row r="113" spans="1:9" hidden="1" x14ac:dyDescent="0.2">
      <c r="A113">
        <v>102</v>
      </c>
      <c r="B113" t="s">
        <v>2572</v>
      </c>
      <c r="C113">
        <v>679130</v>
      </c>
      <c r="D113">
        <v>45544</v>
      </c>
      <c r="E113" s="3">
        <v>43110</v>
      </c>
      <c r="F113" t="s">
        <v>2550</v>
      </c>
      <c r="G113" t="s">
        <v>2701</v>
      </c>
      <c r="H113" s="3">
        <v>43586</v>
      </c>
      <c r="I113">
        <v>88</v>
      </c>
    </row>
    <row r="114" spans="1:9" hidden="1" x14ac:dyDescent="0.2">
      <c r="A114">
        <v>102</v>
      </c>
      <c r="B114" t="s">
        <v>2572</v>
      </c>
      <c r="C114">
        <v>679187</v>
      </c>
      <c r="D114">
        <v>45539</v>
      </c>
      <c r="E114" s="3">
        <v>43110</v>
      </c>
      <c r="F114" t="s">
        <v>1162</v>
      </c>
      <c r="G114" t="s">
        <v>2712</v>
      </c>
      <c r="H114" s="3">
        <v>43817</v>
      </c>
      <c r="I114">
        <v>270</v>
      </c>
    </row>
    <row r="115" spans="1:9" hidden="1" x14ac:dyDescent="0.2">
      <c r="A115">
        <v>102</v>
      </c>
      <c r="B115" t="s">
        <v>2572</v>
      </c>
      <c r="C115">
        <v>679187</v>
      </c>
      <c r="D115">
        <v>45539</v>
      </c>
      <c r="E115" s="3">
        <v>43110</v>
      </c>
      <c r="F115" t="s">
        <v>1162</v>
      </c>
      <c r="G115" t="s">
        <v>2712</v>
      </c>
      <c r="H115" s="3">
        <v>43817</v>
      </c>
      <c r="I115">
        <v>6</v>
      </c>
    </row>
    <row r="116" spans="1:9" hidden="1" x14ac:dyDescent="0.2">
      <c r="A116">
        <v>102</v>
      </c>
      <c r="B116" t="s">
        <v>2572</v>
      </c>
      <c r="C116">
        <v>679207</v>
      </c>
      <c r="D116">
        <v>45533</v>
      </c>
      <c r="E116" s="3">
        <v>43110</v>
      </c>
      <c r="F116" t="s">
        <v>64</v>
      </c>
      <c r="G116" t="s">
        <v>2713</v>
      </c>
      <c r="H116" s="3">
        <v>43838</v>
      </c>
      <c r="I116">
        <v>76</v>
      </c>
    </row>
    <row r="117" spans="1:9" hidden="1" x14ac:dyDescent="0.2">
      <c r="A117">
        <v>102</v>
      </c>
      <c r="B117" t="s">
        <v>2572</v>
      </c>
      <c r="C117">
        <v>679211</v>
      </c>
      <c r="D117">
        <v>45536</v>
      </c>
      <c r="E117" s="3">
        <v>43110</v>
      </c>
      <c r="F117" t="s">
        <v>79</v>
      </c>
      <c r="G117" t="s">
        <v>2714</v>
      </c>
      <c r="H117" s="3">
        <v>43838</v>
      </c>
      <c r="I117">
        <v>427</v>
      </c>
    </row>
    <row r="118" spans="1:9" hidden="1" x14ac:dyDescent="0.2">
      <c r="A118">
        <v>102</v>
      </c>
      <c r="B118" t="s">
        <v>2572</v>
      </c>
      <c r="C118">
        <v>679214</v>
      </c>
      <c r="D118">
        <v>45537</v>
      </c>
      <c r="E118" s="3">
        <v>43110</v>
      </c>
      <c r="F118" t="s">
        <v>697</v>
      </c>
      <c r="G118" t="s">
        <v>2715</v>
      </c>
      <c r="H118" s="3">
        <v>43834</v>
      </c>
      <c r="I118">
        <v>296</v>
      </c>
    </row>
    <row r="119" spans="1:9" hidden="1" x14ac:dyDescent="0.2">
      <c r="A119">
        <v>102</v>
      </c>
      <c r="B119" t="s">
        <v>2572</v>
      </c>
      <c r="C119">
        <v>679215</v>
      </c>
      <c r="D119">
        <v>45538</v>
      </c>
      <c r="E119" s="3">
        <v>43110</v>
      </c>
      <c r="F119" t="s">
        <v>477</v>
      </c>
      <c r="G119" t="s">
        <v>2716</v>
      </c>
      <c r="H119" s="3">
        <v>43839</v>
      </c>
      <c r="I119">
        <v>319</v>
      </c>
    </row>
    <row r="120" spans="1:9" hidden="1" x14ac:dyDescent="0.2">
      <c r="A120">
        <v>102</v>
      </c>
      <c r="B120" t="s">
        <v>2572</v>
      </c>
      <c r="C120">
        <v>679237</v>
      </c>
      <c r="D120">
        <v>45515</v>
      </c>
      <c r="E120" s="3">
        <v>43110</v>
      </c>
      <c r="F120" t="s">
        <v>68</v>
      </c>
      <c r="G120" t="s">
        <v>2718</v>
      </c>
      <c r="H120" s="3">
        <v>43840</v>
      </c>
      <c r="I120">
        <v>230.2</v>
      </c>
    </row>
    <row r="121" spans="1:9" hidden="1" x14ac:dyDescent="0.2">
      <c r="A121">
        <v>102</v>
      </c>
      <c r="B121" t="s">
        <v>2572</v>
      </c>
      <c r="C121">
        <v>679648</v>
      </c>
      <c r="D121">
        <v>45547</v>
      </c>
      <c r="E121" s="3">
        <v>43110</v>
      </c>
      <c r="F121" t="s">
        <v>209</v>
      </c>
      <c r="G121" t="s">
        <v>2737</v>
      </c>
      <c r="H121" s="3">
        <v>43587</v>
      </c>
      <c r="I121">
        <v>110</v>
      </c>
    </row>
    <row r="122" spans="1:9" hidden="1" x14ac:dyDescent="0.2">
      <c r="A122">
        <v>102</v>
      </c>
      <c r="B122" t="s">
        <v>2572</v>
      </c>
      <c r="C122">
        <v>679652</v>
      </c>
      <c r="D122">
        <v>45548</v>
      </c>
      <c r="E122" s="3">
        <v>43110</v>
      </c>
      <c r="F122" t="s">
        <v>907</v>
      </c>
      <c r="G122" t="s">
        <v>2738</v>
      </c>
      <c r="H122" s="3">
        <v>43834</v>
      </c>
      <c r="I122">
        <v>959</v>
      </c>
    </row>
    <row r="123" spans="1:9" hidden="1" x14ac:dyDescent="0.2">
      <c r="A123">
        <v>102</v>
      </c>
      <c r="B123" t="s">
        <v>2572</v>
      </c>
      <c r="C123">
        <v>679653</v>
      </c>
      <c r="D123">
        <v>45549</v>
      </c>
      <c r="E123" s="3">
        <v>43110</v>
      </c>
      <c r="F123" t="s">
        <v>70</v>
      </c>
      <c r="G123" t="s">
        <v>2739</v>
      </c>
      <c r="H123" s="3">
        <v>43839</v>
      </c>
      <c r="I123">
        <v>377</v>
      </c>
    </row>
    <row r="124" spans="1:9" hidden="1" x14ac:dyDescent="0.2">
      <c r="A124">
        <v>102</v>
      </c>
      <c r="B124" t="s">
        <v>2572</v>
      </c>
      <c r="C124">
        <v>679656</v>
      </c>
      <c r="D124">
        <v>40412</v>
      </c>
      <c r="E124" s="3">
        <v>43110</v>
      </c>
      <c r="F124" t="s">
        <v>768</v>
      </c>
      <c r="G124" t="s">
        <v>2740</v>
      </c>
      <c r="H124" s="3">
        <v>43834</v>
      </c>
      <c r="I124">
        <v>28</v>
      </c>
    </row>
    <row r="125" spans="1:9" hidden="1" x14ac:dyDescent="0.2">
      <c r="A125">
        <v>102</v>
      </c>
      <c r="B125" t="s">
        <v>2572</v>
      </c>
      <c r="C125">
        <v>679657</v>
      </c>
      <c r="D125">
        <v>40441</v>
      </c>
      <c r="E125" s="3">
        <v>43110</v>
      </c>
      <c r="F125" t="s">
        <v>55</v>
      </c>
      <c r="G125" t="s">
        <v>2740</v>
      </c>
      <c r="H125" s="3">
        <v>43838</v>
      </c>
      <c r="I125">
        <v>8</v>
      </c>
    </row>
    <row r="126" spans="1:9" hidden="1" x14ac:dyDescent="0.2">
      <c r="A126">
        <v>102</v>
      </c>
      <c r="B126" t="s">
        <v>2572</v>
      </c>
      <c r="C126">
        <v>679658</v>
      </c>
      <c r="D126">
        <v>45560</v>
      </c>
      <c r="E126" s="3">
        <v>43111</v>
      </c>
      <c r="F126" t="s">
        <v>929</v>
      </c>
      <c r="G126" t="s">
        <v>2741</v>
      </c>
      <c r="H126" s="3">
        <v>43834</v>
      </c>
      <c r="I126">
        <v>1564</v>
      </c>
    </row>
    <row r="127" spans="1:9" hidden="1" x14ac:dyDescent="0.2">
      <c r="A127">
        <v>102</v>
      </c>
      <c r="B127" t="s">
        <v>2572</v>
      </c>
      <c r="C127">
        <v>679660</v>
      </c>
      <c r="D127">
        <v>45561</v>
      </c>
      <c r="E127" s="3">
        <v>43111</v>
      </c>
      <c r="F127" t="s">
        <v>58</v>
      </c>
      <c r="G127" t="s">
        <v>2742</v>
      </c>
      <c r="H127" s="3">
        <v>43839</v>
      </c>
      <c r="I127">
        <v>1123</v>
      </c>
    </row>
    <row r="128" spans="1:9" hidden="1" x14ac:dyDescent="0.2">
      <c r="A128">
        <v>102</v>
      </c>
      <c r="B128" t="s">
        <v>2572</v>
      </c>
      <c r="C128">
        <v>679678</v>
      </c>
      <c r="D128">
        <v>45564</v>
      </c>
      <c r="E128" s="3">
        <v>43111</v>
      </c>
      <c r="F128" t="s">
        <v>52</v>
      </c>
      <c r="G128" t="s">
        <v>2743</v>
      </c>
      <c r="H128" s="3">
        <v>43839</v>
      </c>
      <c r="I128">
        <v>377</v>
      </c>
    </row>
    <row r="129" spans="1:9" hidden="1" x14ac:dyDescent="0.2">
      <c r="A129">
        <v>102</v>
      </c>
      <c r="B129" t="s">
        <v>2572</v>
      </c>
      <c r="C129">
        <v>679686</v>
      </c>
      <c r="D129">
        <v>45566</v>
      </c>
      <c r="E129" s="3">
        <v>43111</v>
      </c>
      <c r="F129" t="s">
        <v>785</v>
      </c>
      <c r="G129" t="s">
        <v>2744</v>
      </c>
      <c r="H129" s="3">
        <v>43834</v>
      </c>
      <c r="I129">
        <v>1565</v>
      </c>
    </row>
    <row r="130" spans="1:9" hidden="1" x14ac:dyDescent="0.2">
      <c r="A130">
        <v>102</v>
      </c>
      <c r="B130" t="s">
        <v>2572</v>
      </c>
      <c r="C130">
        <v>679691</v>
      </c>
      <c r="D130">
        <v>45568</v>
      </c>
      <c r="E130" s="3">
        <v>43111</v>
      </c>
      <c r="F130" t="s">
        <v>67</v>
      </c>
      <c r="G130" t="s">
        <v>2745</v>
      </c>
      <c r="H130" s="3">
        <v>43840</v>
      </c>
      <c r="I130">
        <v>375</v>
      </c>
    </row>
    <row r="131" spans="1:9" hidden="1" x14ac:dyDescent="0.2">
      <c r="A131">
        <v>102</v>
      </c>
      <c r="B131" t="s">
        <v>2572</v>
      </c>
      <c r="C131">
        <v>679752</v>
      </c>
      <c r="D131">
        <v>45572</v>
      </c>
      <c r="E131" s="3">
        <v>43111</v>
      </c>
      <c r="F131" t="s">
        <v>42</v>
      </c>
      <c r="G131" t="s">
        <v>2746</v>
      </c>
      <c r="H131" s="3">
        <v>43445</v>
      </c>
      <c r="I131">
        <v>432</v>
      </c>
    </row>
    <row r="132" spans="1:9" hidden="1" x14ac:dyDescent="0.2">
      <c r="A132">
        <v>102</v>
      </c>
      <c r="B132" t="s">
        <v>2572</v>
      </c>
      <c r="C132">
        <v>679761</v>
      </c>
      <c r="D132">
        <v>45573</v>
      </c>
      <c r="E132" s="3">
        <v>43111</v>
      </c>
      <c r="F132" t="s">
        <v>291</v>
      </c>
      <c r="G132" t="s">
        <v>2747</v>
      </c>
      <c r="H132" s="3">
        <v>43841</v>
      </c>
      <c r="I132">
        <v>774</v>
      </c>
    </row>
    <row r="133" spans="1:9" hidden="1" x14ac:dyDescent="0.2">
      <c r="A133">
        <v>102</v>
      </c>
      <c r="B133" t="s">
        <v>2572</v>
      </c>
      <c r="C133">
        <v>676473</v>
      </c>
      <c r="D133">
        <v>45569</v>
      </c>
      <c r="E133" s="3">
        <v>43112</v>
      </c>
      <c r="F133" t="s">
        <v>322</v>
      </c>
      <c r="G133" t="s">
        <v>2603</v>
      </c>
      <c r="H133" s="3">
        <v>43841</v>
      </c>
      <c r="I133">
        <v>243.2</v>
      </c>
    </row>
    <row r="134" spans="1:9" hidden="1" x14ac:dyDescent="0.2">
      <c r="A134">
        <v>102</v>
      </c>
      <c r="B134" t="s">
        <v>2572</v>
      </c>
      <c r="C134">
        <v>678076</v>
      </c>
      <c r="D134">
        <v>45586</v>
      </c>
      <c r="E134" s="3">
        <v>43112</v>
      </c>
      <c r="F134" t="s">
        <v>976</v>
      </c>
      <c r="G134" t="s">
        <v>2631</v>
      </c>
      <c r="H134" s="3">
        <v>43842</v>
      </c>
      <c r="I134">
        <v>264</v>
      </c>
    </row>
    <row r="135" spans="1:9" hidden="1" x14ac:dyDescent="0.2">
      <c r="A135">
        <v>102</v>
      </c>
      <c r="B135" t="s">
        <v>2572</v>
      </c>
      <c r="C135">
        <v>678146</v>
      </c>
      <c r="D135">
        <v>45583</v>
      </c>
      <c r="E135" s="3">
        <v>43112</v>
      </c>
      <c r="F135" t="s">
        <v>1096</v>
      </c>
      <c r="G135" t="s">
        <v>2635</v>
      </c>
      <c r="H135" s="3">
        <v>43842</v>
      </c>
      <c r="I135">
        <v>130</v>
      </c>
    </row>
    <row r="136" spans="1:9" hidden="1" x14ac:dyDescent="0.2">
      <c r="A136">
        <v>102</v>
      </c>
      <c r="B136" t="s">
        <v>2572</v>
      </c>
      <c r="C136">
        <v>678161</v>
      </c>
      <c r="D136">
        <v>45584</v>
      </c>
      <c r="E136" s="3">
        <v>43112</v>
      </c>
      <c r="F136" t="s">
        <v>1081</v>
      </c>
      <c r="G136" t="s">
        <v>2636</v>
      </c>
      <c r="H136" s="3">
        <v>43842</v>
      </c>
      <c r="I136">
        <v>130.4</v>
      </c>
    </row>
    <row r="137" spans="1:9" hidden="1" x14ac:dyDescent="0.2">
      <c r="A137">
        <v>102</v>
      </c>
      <c r="B137" t="s">
        <v>2572</v>
      </c>
      <c r="C137">
        <v>678177</v>
      </c>
      <c r="D137">
        <v>45585</v>
      </c>
      <c r="E137" s="3">
        <v>43112</v>
      </c>
      <c r="F137" t="s">
        <v>1093</v>
      </c>
      <c r="G137" t="s">
        <v>2637</v>
      </c>
      <c r="H137" s="3">
        <v>43842</v>
      </c>
      <c r="I137">
        <v>130.4</v>
      </c>
    </row>
    <row r="138" spans="1:9" hidden="1" x14ac:dyDescent="0.2">
      <c r="A138">
        <v>102</v>
      </c>
      <c r="B138" t="s">
        <v>2572</v>
      </c>
      <c r="C138">
        <v>678842</v>
      </c>
      <c r="D138">
        <v>45577</v>
      </c>
      <c r="E138" s="3">
        <v>43112</v>
      </c>
      <c r="F138" t="s">
        <v>706</v>
      </c>
      <c r="G138" t="s">
        <v>2661</v>
      </c>
      <c r="H138" s="3">
        <v>43842</v>
      </c>
      <c r="I138">
        <v>19.5</v>
      </c>
    </row>
    <row r="139" spans="1:9" hidden="1" x14ac:dyDescent="0.2">
      <c r="A139">
        <v>102</v>
      </c>
      <c r="B139" t="s">
        <v>2572</v>
      </c>
      <c r="C139">
        <v>679155</v>
      </c>
      <c r="D139">
        <v>45558</v>
      </c>
      <c r="E139" s="3">
        <v>43112</v>
      </c>
      <c r="F139" t="s">
        <v>709</v>
      </c>
      <c r="G139" t="s">
        <v>2704</v>
      </c>
      <c r="H139" s="3">
        <v>43841</v>
      </c>
      <c r="I139">
        <v>426.9</v>
      </c>
    </row>
    <row r="140" spans="1:9" hidden="1" x14ac:dyDescent="0.2">
      <c r="A140">
        <v>102</v>
      </c>
      <c r="B140" t="s">
        <v>2572</v>
      </c>
      <c r="C140">
        <v>679158</v>
      </c>
      <c r="D140">
        <v>45557</v>
      </c>
      <c r="E140" s="3">
        <v>43112</v>
      </c>
      <c r="F140" t="s">
        <v>709</v>
      </c>
      <c r="G140" t="s">
        <v>2705</v>
      </c>
      <c r="H140" s="3">
        <v>43841</v>
      </c>
      <c r="I140">
        <v>430.7</v>
      </c>
    </row>
    <row r="141" spans="1:9" hidden="1" x14ac:dyDescent="0.2">
      <c r="A141">
        <v>102</v>
      </c>
      <c r="B141" t="s">
        <v>2572</v>
      </c>
      <c r="C141">
        <v>679161</v>
      </c>
      <c r="D141">
        <v>45556</v>
      </c>
      <c r="E141" s="3">
        <v>43112</v>
      </c>
      <c r="F141" t="s">
        <v>709</v>
      </c>
      <c r="G141" t="s">
        <v>2706</v>
      </c>
      <c r="H141" s="3">
        <v>43841</v>
      </c>
      <c r="I141">
        <v>427.3</v>
      </c>
    </row>
    <row r="142" spans="1:9" hidden="1" x14ac:dyDescent="0.2">
      <c r="A142">
        <v>102</v>
      </c>
      <c r="B142" t="s">
        <v>2572</v>
      </c>
      <c r="C142">
        <v>679164</v>
      </c>
      <c r="D142">
        <v>45555</v>
      </c>
      <c r="E142" s="3">
        <v>43112</v>
      </c>
      <c r="F142" t="s">
        <v>709</v>
      </c>
      <c r="G142" t="s">
        <v>2707</v>
      </c>
      <c r="H142" s="3">
        <v>43841</v>
      </c>
      <c r="I142">
        <v>424.7</v>
      </c>
    </row>
    <row r="143" spans="1:9" hidden="1" x14ac:dyDescent="0.2">
      <c r="A143">
        <v>102</v>
      </c>
      <c r="B143" t="s">
        <v>2572</v>
      </c>
      <c r="C143">
        <v>679167</v>
      </c>
      <c r="D143">
        <v>45554</v>
      </c>
      <c r="E143" s="3">
        <v>43112</v>
      </c>
      <c r="F143" t="s">
        <v>709</v>
      </c>
      <c r="G143" t="s">
        <v>2708</v>
      </c>
      <c r="H143" s="3">
        <v>43841</v>
      </c>
      <c r="I143">
        <v>429.1</v>
      </c>
    </row>
    <row r="144" spans="1:9" hidden="1" x14ac:dyDescent="0.2">
      <c r="A144">
        <v>102</v>
      </c>
      <c r="B144" t="s">
        <v>2572</v>
      </c>
      <c r="C144">
        <v>679170</v>
      </c>
      <c r="D144">
        <v>45553</v>
      </c>
      <c r="E144" s="3">
        <v>43112</v>
      </c>
      <c r="F144" t="s">
        <v>709</v>
      </c>
      <c r="G144" t="s">
        <v>2709</v>
      </c>
      <c r="H144" s="3">
        <v>43841</v>
      </c>
      <c r="I144">
        <v>427.3</v>
      </c>
    </row>
    <row r="145" spans="1:9" hidden="1" x14ac:dyDescent="0.2">
      <c r="A145">
        <v>102</v>
      </c>
      <c r="B145" t="s">
        <v>2572</v>
      </c>
      <c r="C145">
        <v>679173</v>
      </c>
      <c r="D145">
        <v>45552</v>
      </c>
      <c r="E145" s="3">
        <v>43112</v>
      </c>
      <c r="F145" t="s">
        <v>709</v>
      </c>
      <c r="G145" t="s">
        <v>2710</v>
      </c>
      <c r="H145" s="3">
        <v>43841</v>
      </c>
      <c r="I145">
        <v>436.7</v>
      </c>
    </row>
    <row r="146" spans="1:9" hidden="1" x14ac:dyDescent="0.2">
      <c r="A146">
        <v>102</v>
      </c>
      <c r="B146" t="s">
        <v>2572</v>
      </c>
      <c r="C146">
        <v>679179</v>
      </c>
      <c r="D146">
        <v>45551</v>
      </c>
      <c r="E146" s="3">
        <v>43112</v>
      </c>
      <c r="F146" t="s">
        <v>709</v>
      </c>
      <c r="G146" t="s">
        <v>2711</v>
      </c>
      <c r="H146" s="3">
        <v>43841</v>
      </c>
      <c r="I146">
        <v>424.5</v>
      </c>
    </row>
    <row r="147" spans="1:9" hidden="1" x14ac:dyDescent="0.2">
      <c r="A147">
        <v>102</v>
      </c>
      <c r="B147" t="s">
        <v>2572</v>
      </c>
      <c r="C147">
        <v>679822</v>
      </c>
      <c r="D147">
        <v>45559</v>
      </c>
      <c r="E147" s="3">
        <v>43112</v>
      </c>
      <c r="F147" t="s">
        <v>307</v>
      </c>
      <c r="G147" t="s">
        <v>2748</v>
      </c>
      <c r="H147" s="3">
        <v>43841</v>
      </c>
      <c r="I147">
        <v>299.8</v>
      </c>
    </row>
    <row r="148" spans="1:9" hidden="1" x14ac:dyDescent="0.2">
      <c r="A148">
        <v>102</v>
      </c>
      <c r="B148" t="s">
        <v>2572</v>
      </c>
      <c r="C148">
        <v>679824</v>
      </c>
      <c r="D148">
        <v>45550</v>
      </c>
      <c r="E148" s="3">
        <v>43112</v>
      </c>
      <c r="F148" t="s">
        <v>709</v>
      </c>
      <c r="G148" t="s">
        <v>2749</v>
      </c>
      <c r="H148" s="3">
        <v>43841</v>
      </c>
      <c r="I148">
        <v>414.9</v>
      </c>
    </row>
    <row r="149" spans="1:9" hidden="1" x14ac:dyDescent="0.2">
      <c r="A149">
        <v>102</v>
      </c>
      <c r="B149" t="s">
        <v>2572</v>
      </c>
      <c r="C149">
        <v>679908</v>
      </c>
      <c r="D149">
        <v>45580</v>
      </c>
      <c r="E149" s="3">
        <v>43112</v>
      </c>
      <c r="F149" t="s">
        <v>706</v>
      </c>
      <c r="G149" t="s">
        <v>2753</v>
      </c>
      <c r="H149" s="3">
        <v>43842</v>
      </c>
      <c r="I149">
        <v>19.32</v>
      </c>
    </row>
    <row r="150" spans="1:9" hidden="1" x14ac:dyDescent="0.2">
      <c r="A150">
        <v>102</v>
      </c>
      <c r="B150" t="s">
        <v>2572</v>
      </c>
      <c r="C150">
        <v>679909</v>
      </c>
      <c r="D150">
        <v>45570</v>
      </c>
      <c r="E150" s="3">
        <v>43112</v>
      </c>
      <c r="F150" t="s">
        <v>905</v>
      </c>
      <c r="G150" t="s">
        <v>2754</v>
      </c>
      <c r="H150" s="3">
        <v>43842</v>
      </c>
      <c r="I150">
        <v>161.80000000000001</v>
      </c>
    </row>
    <row r="151" spans="1:9" hidden="1" x14ac:dyDescent="0.2">
      <c r="A151">
        <v>102</v>
      </c>
      <c r="B151" t="s">
        <v>2572</v>
      </c>
      <c r="C151">
        <v>679910</v>
      </c>
      <c r="D151">
        <v>45582</v>
      </c>
      <c r="E151" s="3">
        <v>43112</v>
      </c>
      <c r="F151" t="s">
        <v>757</v>
      </c>
      <c r="G151" t="s">
        <v>2755</v>
      </c>
      <c r="H151" s="3">
        <v>43842</v>
      </c>
      <c r="I151">
        <v>129.6</v>
      </c>
    </row>
    <row r="152" spans="1:9" hidden="1" x14ac:dyDescent="0.2">
      <c r="A152">
        <v>102</v>
      </c>
      <c r="B152" t="s">
        <v>2572</v>
      </c>
      <c r="C152">
        <v>678090</v>
      </c>
      <c r="D152">
        <v>45591</v>
      </c>
      <c r="E152" s="3">
        <v>43115</v>
      </c>
      <c r="F152" t="s">
        <v>955</v>
      </c>
      <c r="G152" t="s">
        <v>2632</v>
      </c>
      <c r="H152" s="3">
        <v>43845</v>
      </c>
      <c r="I152">
        <v>518.6</v>
      </c>
    </row>
    <row r="153" spans="1:9" hidden="1" x14ac:dyDescent="0.2">
      <c r="A153">
        <v>102</v>
      </c>
      <c r="B153" t="s">
        <v>2572</v>
      </c>
      <c r="C153">
        <v>678104</v>
      </c>
      <c r="D153">
        <v>45588</v>
      </c>
      <c r="E153" s="3">
        <v>43115</v>
      </c>
      <c r="F153" t="s">
        <v>982</v>
      </c>
      <c r="G153" t="s">
        <v>2633</v>
      </c>
      <c r="H153" s="3">
        <v>43845</v>
      </c>
      <c r="I153">
        <v>208.8</v>
      </c>
    </row>
    <row r="154" spans="1:9" hidden="1" x14ac:dyDescent="0.2">
      <c r="A154">
        <v>102</v>
      </c>
      <c r="B154" t="s">
        <v>2572</v>
      </c>
      <c r="C154">
        <v>678121</v>
      </c>
      <c r="D154">
        <v>45590</v>
      </c>
      <c r="E154" s="3">
        <v>43115</v>
      </c>
      <c r="F154" t="s">
        <v>979</v>
      </c>
      <c r="G154" t="s">
        <v>2634</v>
      </c>
      <c r="H154" s="3">
        <v>43845</v>
      </c>
      <c r="I154">
        <v>210.4</v>
      </c>
    </row>
    <row r="155" spans="1:9" hidden="1" x14ac:dyDescent="0.2">
      <c r="A155">
        <v>102</v>
      </c>
      <c r="B155" t="s">
        <v>2572</v>
      </c>
      <c r="C155">
        <v>679993</v>
      </c>
      <c r="D155">
        <v>45593</v>
      </c>
      <c r="E155" s="3">
        <v>43115</v>
      </c>
      <c r="F155" t="s">
        <v>756</v>
      </c>
      <c r="G155" t="s">
        <v>2758</v>
      </c>
      <c r="H155" s="3">
        <v>43842</v>
      </c>
      <c r="I155">
        <v>5036</v>
      </c>
    </row>
    <row r="156" spans="1:9" hidden="1" x14ac:dyDescent="0.2">
      <c r="A156">
        <v>102</v>
      </c>
      <c r="B156" t="s">
        <v>2572</v>
      </c>
      <c r="C156">
        <v>680043</v>
      </c>
      <c r="D156">
        <v>45592</v>
      </c>
      <c r="E156" s="3">
        <v>43115</v>
      </c>
      <c r="F156" t="s">
        <v>2548</v>
      </c>
      <c r="G156" t="s">
        <v>2759</v>
      </c>
      <c r="H156" s="3">
        <v>43174</v>
      </c>
      <c r="I156">
        <v>499.4</v>
      </c>
    </row>
    <row r="157" spans="1:9" hidden="1" x14ac:dyDescent="0.2">
      <c r="A157">
        <v>102</v>
      </c>
      <c r="B157" t="s">
        <v>2572</v>
      </c>
      <c r="C157">
        <v>680237</v>
      </c>
      <c r="D157">
        <v>45603</v>
      </c>
      <c r="E157" s="3">
        <v>43115</v>
      </c>
      <c r="F157" t="s">
        <v>321</v>
      </c>
      <c r="G157" t="s">
        <v>2761</v>
      </c>
      <c r="H157" s="3">
        <v>43841</v>
      </c>
      <c r="I157">
        <v>313</v>
      </c>
    </row>
    <row r="158" spans="1:9" hidden="1" x14ac:dyDescent="0.2">
      <c r="A158">
        <v>102</v>
      </c>
      <c r="B158" t="s">
        <v>2572</v>
      </c>
      <c r="C158">
        <v>680240</v>
      </c>
      <c r="D158">
        <v>45604</v>
      </c>
      <c r="E158" s="3">
        <v>43115</v>
      </c>
      <c r="F158" t="s">
        <v>833</v>
      </c>
      <c r="G158" t="s">
        <v>2762</v>
      </c>
      <c r="H158" s="3">
        <v>43842</v>
      </c>
      <c r="I158">
        <v>2640</v>
      </c>
    </row>
    <row r="159" spans="1:9" hidden="1" x14ac:dyDescent="0.2">
      <c r="A159">
        <v>102</v>
      </c>
      <c r="B159" t="s">
        <v>2572</v>
      </c>
      <c r="C159">
        <v>680241</v>
      </c>
      <c r="D159">
        <v>45605</v>
      </c>
      <c r="E159" s="3">
        <v>43115</v>
      </c>
      <c r="F159" t="s">
        <v>1107</v>
      </c>
      <c r="G159" t="s">
        <v>2763</v>
      </c>
      <c r="H159" s="3">
        <v>43842</v>
      </c>
      <c r="I159">
        <v>4944</v>
      </c>
    </row>
    <row r="160" spans="1:9" hidden="1" x14ac:dyDescent="0.2">
      <c r="A160">
        <v>102</v>
      </c>
      <c r="B160" t="s">
        <v>2572</v>
      </c>
      <c r="C160">
        <v>680286</v>
      </c>
      <c r="D160">
        <v>45614</v>
      </c>
      <c r="E160" s="3">
        <v>43115</v>
      </c>
      <c r="F160" t="s">
        <v>904</v>
      </c>
      <c r="G160" t="s">
        <v>2765</v>
      </c>
      <c r="H160" s="3">
        <v>43842</v>
      </c>
      <c r="I160">
        <v>312</v>
      </c>
    </row>
    <row r="161" spans="1:9" hidden="1" x14ac:dyDescent="0.2">
      <c r="A161">
        <v>102</v>
      </c>
      <c r="B161" t="s">
        <v>2572</v>
      </c>
      <c r="C161">
        <v>680289</v>
      </c>
      <c r="D161">
        <v>45615</v>
      </c>
      <c r="E161" s="3">
        <v>43115</v>
      </c>
      <c r="F161" t="s">
        <v>1114</v>
      </c>
      <c r="G161" t="s">
        <v>2766</v>
      </c>
      <c r="H161" s="3">
        <v>43842</v>
      </c>
      <c r="I161">
        <v>4926</v>
      </c>
    </row>
    <row r="162" spans="1:9" hidden="1" x14ac:dyDescent="0.2">
      <c r="A162">
        <v>102</v>
      </c>
      <c r="B162" t="s">
        <v>2572</v>
      </c>
      <c r="C162">
        <v>680308</v>
      </c>
      <c r="D162">
        <v>45616</v>
      </c>
      <c r="E162" s="3">
        <v>43115</v>
      </c>
      <c r="F162" t="s">
        <v>833</v>
      </c>
      <c r="G162" t="s">
        <v>2767</v>
      </c>
      <c r="H162" s="3">
        <v>43842</v>
      </c>
      <c r="I162">
        <v>2687</v>
      </c>
    </row>
    <row r="163" spans="1:9" hidden="1" x14ac:dyDescent="0.2">
      <c r="A163">
        <v>102</v>
      </c>
      <c r="B163" t="s">
        <v>2572</v>
      </c>
      <c r="C163">
        <v>680339</v>
      </c>
      <c r="D163">
        <v>45618</v>
      </c>
      <c r="E163" s="3">
        <v>43115</v>
      </c>
      <c r="F163" t="s">
        <v>291</v>
      </c>
      <c r="G163" t="s">
        <v>2768</v>
      </c>
      <c r="H163" s="3">
        <v>43845</v>
      </c>
      <c r="I163">
        <v>475</v>
      </c>
    </row>
    <row r="164" spans="1:9" hidden="1" x14ac:dyDescent="0.2">
      <c r="A164">
        <v>102</v>
      </c>
      <c r="B164" t="s">
        <v>2572</v>
      </c>
      <c r="C164">
        <v>693325</v>
      </c>
      <c r="D164">
        <v>46553</v>
      </c>
      <c r="E164" s="3">
        <v>43115</v>
      </c>
      <c r="F164" t="s">
        <v>2555</v>
      </c>
      <c r="G164" t="s">
        <v>3509</v>
      </c>
      <c r="H164" s="3">
        <v>43296</v>
      </c>
      <c r="I164">
        <v>51</v>
      </c>
    </row>
    <row r="165" spans="1:9" hidden="1" x14ac:dyDescent="0.2">
      <c r="A165">
        <v>102</v>
      </c>
      <c r="B165" t="s">
        <v>2572</v>
      </c>
      <c r="C165">
        <v>693332</v>
      </c>
      <c r="D165">
        <v>41913</v>
      </c>
      <c r="E165" s="3">
        <v>43115</v>
      </c>
      <c r="F165" t="s">
        <v>2555</v>
      </c>
      <c r="G165" t="s">
        <v>2740</v>
      </c>
      <c r="H165" s="3">
        <v>43296</v>
      </c>
      <c r="I165">
        <v>9</v>
      </c>
    </row>
    <row r="166" spans="1:9" hidden="1" x14ac:dyDescent="0.2">
      <c r="A166">
        <v>102</v>
      </c>
      <c r="B166" t="s">
        <v>2572</v>
      </c>
      <c r="C166">
        <v>678193</v>
      </c>
      <c r="D166">
        <v>45601</v>
      </c>
      <c r="E166" s="3">
        <v>43116</v>
      </c>
      <c r="F166" t="s">
        <v>296</v>
      </c>
      <c r="G166" t="s">
        <v>2639</v>
      </c>
      <c r="H166" s="3">
        <v>43845</v>
      </c>
      <c r="I166">
        <v>245.5</v>
      </c>
    </row>
    <row r="167" spans="1:9" hidden="1" x14ac:dyDescent="0.2">
      <c r="A167">
        <v>102</v>
      </c>
      <c r="B167" t="s">
        <v>2572</v>
      </c>
      <c r="C167">
        <v>678230</v>
      </c>
      <c r="D167">
        <v>45613</v>
      </c>
      <c r="E167" s="3">
        <v>43116</v>
      </c>
      <c r="F167" t="s">
        <v>763</v>
      </c>
      <c r="G167" t="s">
        <v>2642</v>
      </c>
      <c r="H167" s="3">
        <v>43845</v>
      </c>
      <c r="I167">
        <v>640.79999999999995</v>
      </c>
    </row>
    <row r="168" spans="1:9" hidden="1" x14ac:dyDescent="0.2">
      <c r="A168">
        <v>102</v>
      </c>
      <c r="B168" t="s">
        <v>2572</v>
      </c>
      <c r="C168">
        <v>678243</v>
      </c>
      <c r="D168">
        <v>45596</v>
      </c>
      <c r="E168" s="3">
        <v>43116</v>
      </c>
      <c r="F168" t="s">
        <v>83</v>
      </c>
      <c r="G168" t="s">
        <v>2643</v>
      </c>
      <c r="H168" s="3">
        <v>43845</v>
      </c>
      <c r="I168">
        <v>324.89999999999998</v>
      </c>
    </row>
    <row r="169" spans="1:9" hidden="1" x14ac:dyDescent="0.2">
      <c r="A169">
        <v>102</v>
      </c>
      <c r="B169" t="s">
        <v>2572</v>
      </c>
      <c r="C169">
        <v>678270</v>
      </c>
      <c r="D169">
        <v>45595</v>
      </c>
      <c r="E169" s="3">
        <v>43116</v>
      </c>
      <c r="F169" t="s">
        <v>927</v>
      </c>
      <c r="G169" t="s">
        <v>2646</v>
      </c>
      <c r="H169" s="3">
        <v>43674</v>
      </c>
      <c r="I169">
        <v>407.8</v>
      </c>
    </row>
    <row r="170" spans="1:9" hidden="1" x14ac:dyDescent="0.2">
      <c r="A170">
        <v>102</v>
      </c>
      <c r="B170" t="s">
        <v>2572</v>
      </c>
      <c r="C170">
        <v>678429</v>
      </c>
      <c r="D170">
        <v>45627</v>
      </c>
      <c r="E170" s="3">
        <v>43116</v>
      </c>
      <c r="F170" t="s">
        <v>48</v>
      </c>
      <c r="G170" t="s">
        <v>2649</v>
      </c>
      <c r="H170" s="3">
        <v>43846</v>
      </c>
      <c r="I170">
        <v>693.4</v>
      </c>
    </row>
    <row r="171" spans="1:9" hidden="1" x14ac:dyDescent="0.2">
      <c r="A171">
        <v>102</v>
      </c>
      <c r="B171" t="s">
        <v>2572</v>
      </c>
      <c r="C171">
        <v>678590</v>
      </c>
      <c r="D171">
        <v>45594</v>
      </c>
      <c r="E171" s="3">
        <v>43116</v>
      </c>
      <c r="F171" t="s">
        <v>2547</v>
      </c>
      <c r="G171" t="s">
        <v>2653</v>
      </c>
      <c r="H171" s="3">
        <v>43174</v>
      </c>
      <c r="I171">
        <v>501.2</v>
      </c>
    </row>
    <row r="172" spans="1:9" hidden="1" x14ac:dyDescent="0.2">
      <c r="A172">
        <v>102</v>
      </c>
      <c r="B172" t="s">
        <v>2572</v>
      </c>
      <c r="C172">
        <v>678644</v>
      </c>
      <c r="D172">
        <v>45621</v>
      </c>
      <c r="E172" s="3">
        <v>43116</v>
      </c>
      <c r="F172" t="s">
        <v>62</v>
      </c>
      <c r="G172" t="s">
        <v>2655</v>
      </c>
      <c r="H172" s="3">
        <v>43846</v>
      </c>
      <c r="I172">
        <v>324.7</v>
      </c>
    </row>
    <row r="173" spans="1:9" hidden="1" x14ac:dyDescent="0.2">
      <c r="A173">
        <v>102</v>
      </c>
      <c r="B173" t="s">
        <v>2572</v>
      </c>
      <c r="C173">
        <v>679825</v>
      </c>
      <c r="D173">
        <v>45632</v>
      </c>
      <c r="E173" s="3">
        <v>43116</v>
      </c>
      <c r="F173" t="s">
        <v>1139</v>
      </c>
      <c r="G173" t="s">
        <v>2750</v>
      </c>
      <c r="H173" s="3">
        <v>43841</v>
      </c>
      <c r="I173">
        <v>420</v>
      </c>
    </row>
    <row r="174" spans="1:9" hidden="1" x14ac:dyDescent="0.2">
      <c r="A174">
        <v>102</v>
      </c>
      <c r="B174" t="s">
        <v>2572</v>
      </c>
      <c r="C174">
        <v>679831</v>
      </c>
      <c r="D174">
        <v>45633</v>
      </c>
      <c r="E174" s="3">
        <v>43116</v>
      </c>
      <c r="F174" t="s">
        <v>1139</v>
      </c>
      <c r="G174" t="s">
        <v>2751</v>
      </c>
      <c r="H174" s="3">
        <v>43841</v>
      </c>
      <c r="I174">
        <v>425</v>
      </c>
    </row>
    <row r="175" spans="1:9" hidden="1" x14ac:dyDescent="0.2">
      <c r="A175">
        <v>102</v>
      </c>
      <c r="B175" t="s">
        <v>2572</v>
      </c>
      <c r="C175">
        <v>679880</v>
      </c>
      <c r="D175">
        <v>45630</v>
      </c>
      <c r="E175" s="3">
        <v>43116</v>
      </c>
      <c r="F175" t="s">
        <v>915</v>
      </c>
      <c r="G175" t="s">
        <v>2752</v>
      </c>
      <c r="H175" s="3">
        <v>43841</v>
      </c>
      <c r="I175">
        <v>551</v>
      </c>
    </row>
    <row r="176" spans="1:9" hidden="1" x14ac:dyDescent="0.2">
      <c r="A176">
        <v>102</v>
      </c>
      <c r="B176" t="s">
        <v>2572</v>
      </c>
      <c r="C176">
        <v>679915</v>
      </c>
      <c r="D176">
        <v>45606</v>
      </c>
      <c r="E176" s="3">
        <v>43116</v>
      </c>
      <c r="F176" t="s">
        <v>558</v>
      </c>
      <c r="G176" t="s">
        <v>2756</v>
      </c>
      <c r="H176" s="3">
        <v>43845</v>
      </c>
      <c r="I176">
        <v>180</v>
      </c>
    </row>
    <row r="177" spans="1:9" hidden="1" x14ac:dyDescent="0.2">
      <c r="A177">
        <v>102</v>
      </c>
      <c r="B177" t="s">
        <v>2572</v>
      </c>
      <c r="C177">
        <v>679915</v>
      </c>
      <c r="D177">
        <v>45606</v>
      </c>
      <c r="E177" s="3">
        <v>43116</v>
      </c>
      <c r="F177" t="s">
        <v>558</v>
      </c>
      <c r="G177" t="s">
        <v>2756</v>
      </c>
      <c r="H177" s="3">
        <v>43845</v>
      </c>
      <c r="I177">
        <v>0.3</v>
      </c>
    </row>
    <row r="178" spans="1:9" hidden="1" x14ac:dyDescent="0.2">
      <c r="A178">
        <v>102</v>
      </c>
      <c r="B178" t="s">
        <v>2572</v>
      </c>
      <c r="C178">
        <v>680414</v>
      </c>
      <c r="D178">
        <v>45623</v>
      </c>
      <c r="E178" s="3">
        <v>43116</v>
      </c>
      <c r="F178" t="s">
        <v>1139</v>
      </c>
      <c r="G178" t="s">
        <v>2771</v>
      </c>
      <c r="H178" s="3">
        <v>43792</v>
      </c>
      <c r="I178">
        <v>420</v>
      </c>
    </row>
    <row r="179" spans="1:9" hidden="1" x14ac:dyDescent="0.2">
      <c r="A179">
        <v>102</v>
      </c>
      <c r="B179" t="s">
        <v>2572</v>
      </c>
      <c r="C179">
        <v>680419</v>
      </c>
      <c r="D179">
        <v>45624</v>
      </c>
      <c r="E179" s="3">
        <v>43116</v>
      </c>
      <c r="F179" t="s">
        <v>915</v>
      </c>
      <c r="G179" t="s">
        <v>2772</v>
      </c>
      <c r="H179" s="3">
        <v>43841</v>
      </c>
      <c r="I179">
        <v>524</v>
      </c>
    </row>
    <row r="180" spans="1:9" hidden="1" x14ac:dyDescent="0.2">
      <c r="A180">
        <v>102</v>
      </c>
      <c r="B180" t="s">
        <v>2572</v>
      </c>
      <c r="C180">
        <v>680424</v>
      </c>
      <c r="D180">
        <v>45625</v>
      </c>
      <c r="E180" s="3">
        <v>43116</v>
      </c>
      <c r="F180" t="s">
        <v>915</v>
      </c>
      <c r="G180" t="s">
        <v>2773</v>
      </c>
      <c r="H180" s="3">
        <v>43841</v>
      </c>
      <c r="I180">
        <v>523</v>
      </c>
    </row>
    <row r="181" spans="1:9" hidden="1" x14ac:dyDescent="0.2">
      <c r="A181">
        <v>102</v>
      </c>
      <c r="B181" t="s">
        <v>2572</v>
      </c>
      <c r="C181">
        <v>680430</v>
      </c>
      <c r="D181">
        <v>45626</v>
      </c>
      <c r="E181" s="3">
        <v>43116</v>
      </c>
      <c r="F181" t="s">
        <v>1126</v>
      </c>
      <c r="G181" t="s">
        <v>2774</v>
      </c>
      <c r="H181" s="3">
        <v>43842</v>
      </c>
      <c r="I181">
        <v>4829</v>
      </c>
    </row>
    <row r="182" spans="1:9" hidden="1" x14ac:dyDescent="0.2">
      <c r="A182">
        <v>102</v>
      </c>
      <c r="B182" t="s">
        <v>2572</v>
      </c>
      <c r="C182">
        <v>680506</v>
      </c>
      <c r="D182">
        <v>45631</v>
      </c>
      <c r="E182" s="3">
        <v>43116</v>
      </c>
      <c r="F182" t="s">
        <v>1139</v>
      </c>
      <c r="G182" t="s">
        <v>2777</v>
      </c>
      <c r="H182" s="3">
        <v>43806</v>
      </c>
      <c r="I182">
        <v>430</v>
      </c>
    </row>
    <row r="183" spans="1:9" hidden="1" x14ac:dyDescent="0.2">
      <c r="A183">
        <v>102</v>
      </c>
      <c r="B183" t="s">
        <v>2572</v>
      </c>
      <c r="C183">
        <v>680536</v>
      </c>
      <c r="D183">
        <v>45637</v>
      </c>
      <c r="E183" s="3">
        <v>43116</v>
      </c>
      <c r="F183" t="s">
        <v>681</v>
      </c>
      <c r="G183" t="s">
        <v>2778</v>
      </c>
      <c r="H183" s="3">
        <v>43846</v>
      </c>
      <c r="I183">
        <v>80</v>
      </c>
    </row>
    <row r="184" spans="1:9" hidden="1" x14ac:dyDescent="0.2">
      <c r="A184">
        <v>102</v>
      </c>
      <c r="B184" t="s">
        <v>2572</v>
      </c>
      <c r="C184">
        <v>680556</v>
      </c>
      <c r="D184">
        <v>45639</v>
      </c>
      <c r="E184" s="3">
        <v>43116</v>
      </c>
      <c r="F184" t="s">
        <v>291</v>
      </c>
      <c r="G184" t="s">
        <v>2768</v>
      </c>
      <c r="H184" s="3">
        <v>43846</v>
      </c>
      <c r="I184">
        <v>306</v>
      </c>
    </row>
    <row r="185" spans="1:9" hidden="1" x14ac:dyDescent="0.2">
      <c r="A185">
        <v>102</v>
      </c>
      <c r="B185" t="s">
        <v>2572</v>
      </c>
      <c r="C185">
        <v>680563</v>
      </c>
      <c r="D185">
        <v>45640</v>
      </c>
      <c r="E185" s="3">
        <v>43116</v>
      </c>
      <c r="F185" t="s">
        <v>557</v>
      </c>
      <c r="G185" t="s">
        <v>2779</v>
      </c>
      <c r="H185" s="3">
        <v>43845</v>
      </c>
      <c r="I185">
        <v>8600</v>
      </c>
    </row>
    <row r="186" spans="1:9" hidden="1" x14ac:dyDescent="0.2">
      <c r="A186">
        <v>102</v>
      </c>
      <c r="B186" t="s">
        <v>2572</v>
      </c>
      <c r="C186">
        <v>680567</v>
      </c>
      <c r="D186">
        <v>45641</v>
      </c>
      <c r="E186" s="3">
        <v>43116</v>
      </c>
      <c r="F186" t="s">
        <v>913</v>
      </c>
      <c r="G186" t="s">
        <v>2780</v>
      </c>
      <c r="H186" s="3">
        <v>43841</v>
      </c>
      <c r="I186">
        <v>1395</v>
      </c>
    </row>
    <row r="187" spans="1:9" hidden="1" x14ac:dyDescent="0.2">
      <c r="A187">
        <v>102</v>
      </c>
      <c r="B187" t="s">
        <v>2572</v>
      </c>
      <c r="C187">
        <v>680573</v>
      </c>
      <c r="D187">
        <v>45642</v>
      </c>
      <c r="E187" s="3">
        <v>43116</v>
      </c>
      <c r="F187" t="s">
        <v>913</v>
      </c>
      <c r="G187" t="s">
        <v>2781</v>
      </c>
      <c r="H187" s="3">
        <v>43841</v>
      </c>
      <c r="I187">
        <v>1403</v>
      </c>
    </row>
    <row r="188" spans="1:9" hidden="1" x14ac:dyDescent="0.2">
      <c r="A188">
        <v>102</v>
      </c>
      <c r="B188" t="s">
        <v>2572</v>
      </c>
      <c r="C188">
        <v>680579</v>
      </c>
      <c r="D188">
        <v>45643</v>
      </c>
      <c r="E188" s="3">
        <v>43116</v>
      </c>
      <c r="F188" t="s">
        <v>291</v>
      </c>
      <c r="G188" t="s">
        <v>2768</v>
      </c>
      <c r="H188" s="3">
        <v>43846</v>
      </c>
      <c r="I188">
        <v>347</v>
      </c>
    </row>
    <row r="189" spans="1:9" hidden="1" x14ac:dyDescent="0.2">
      <c r="A189">
        <v>102</v>
      </c>
      <c r="B189" t="s">
        <v>2572</v>
      </c>
      <c r="C189">
        <v>678075</v>
      </c>
      <c r="D189">
        <v>45663</v>
      </c>
      <c r="E189" s="3">
        <v>43117</v>
      </c>
      <c r="F189" t="s">
        <v>975</v>
      </c>
      <c r="G189" t="s">
        <v>2630</v>
      </c>
      <c r="H189" s="3">
        <v>43842</v>
      </c>
      <c r="I189">
        <v>327</v>
      </c>
    </row>
    <row r="190" spans="1:9" hidden="1" x14ac:dyDescent="0.2">
      <c r="A190">
        <v>102</v>
      </c>
      <c r="B190" t="s">
        <v>2572</v>
      </c>
      <c r="C190">
        <v>678192</v>
      </c>
      <c r="D190">
        <v>45665</v>
      </c>
      <c r="E190" s="3">
        <v>43117</v>
      </c>
      <c r="F190" t="s">
        <v>295</v>
      </c>
      <c r="G190" t="s">
        <v>2638</v>
      </c>
      <c r="H190" s="3">
        <v>43845</v>
      </c>
      <c r="I190">
        <v>325</v>
      </c>
    </row>
    <row r="191" spans="1:9" hidden="1" x14ac:dyDescent="0.2">
      <c r="A191">
        <v>102</v>
      </c>
      <c r="B191" t="s">
        <v>2572</v>
      </c>
      <c r="C191">
        <v>678213</v>
      </c>
      <c r="D191">
        <v>45620</v>
      </c>
      <c r="E191" s="3">
        <v>43117</v>
      </c>
      <c r="F191" t="s">
        <v>1142</v>
      </c>
      <c r="G191" t="s">
        <v>2640</v>
      </c>
      <c r="H191" s="3">
        <v>43846</v>
      </c>
      <c r="I191">
        <v>588.79999999999995</v>
      </c>
    </row>
    <row r="192" spans="1:9" hidden="1" x14ac:dyDescent="0.2">
      <c r="A192">
        <v>102</v>
      </c>
      <c r="B192" t="s">
        <v>2572</v>
      </c>
      <c r="C192">
        <v>678229</v>
      </c>
      <c r="D192">
        <v>45667</v>
      </c>
      <c r="E192" s="3">
        <v>43117</v>
      </c>
      <c r="F192" t="s">
        <v>762</v>
      </c>
      <c r="G192" t="s">
        <v>2641</v>
      </c>
      <c r="H192" s="3">
        <v>43845</v>
      </c>
      <c r="I192">
        <v>976</v>
      </c>
    </row>
    <row r="193" spans="1:9" hidden="1" x14ac:dyDescent="0.2">
      <c r="A193">
        <v>102</v>
      </c>
      <c r="B193" t="s">
        <v>2572</v>
      </c>
      <c r="C193">
        <v>678334</v>
      </c>
      <c r="D193">
        <v>45638</v>
      </c>
      <c r="E193" s="3">
        <v>43117</v>
      </c>
      <c r="F193" t="s">
        <v>751</v>
      </c>
      <c r="G193" t="s">
        <v>2647</v>
      </c>
      <c r="H193" s="3">
        <v>43847</v>
      </c>
      <c r="I193">
        <v>182.5</v>
      </c>
    </row>
    <row r="194" spans="1:9" hidden="1" x14ac:dyDescent="0.2">
      <c r="A194">
        <v>102</v>
      </c>
      <c r="B194" t="s">
        <v>2572</v>
      </c>
      <c r="C194">
        <v>678356</v>
      </c>
      <c r="D194">
        <v>45518</v>
      </c>
      <c r="E194" s="3">
        <v>43117</v>
      </c>
      <c r="F194" t="s">
        <v>552</v>
      </c>
      <c r="G194" t="s">
        <v>2648</v>
      </c>
      <c r="H194" s="3">
        <v>43847</v>
      </c>
      <c r="I194">
        <v>402.5</v>
      </c>
    </row>
    <row r="195" spans="1:9" hidden="1" x14ac:dyDescent="0.2">
      <c r="A195">
        <v>102</v>
      </c>
      <c r="B195" t="s">
        <v>2572</v>
      </c>
      <c r="C195">
        <v>678609</v>
      </c>
      <c r="D195">
        <v>45647</v>
      </c>
      <c r="E195" s="3">
        <v>43117</v>
      </c>
      <c r="F195" t="s">
        <v>140</v>
      </c>
      <c r="G195" t="s">
        <v>2654</v>
      </c>
      <c r="H195" s="3">
        <v>43847</v>
      </c>
      <c r="I195">
        <v>124.1</v>
      </c>
    </row>
    <row r="196" spans="1:9" hidden="1" x14ac:dyDescent="0.2">
      <c r="A196">
        <v>102</v>
      </c>
      <c r="B196" t="s">
        <v>2572</v>
      </c>
      <c r="C196">
        <v>679037</v>
      </c>
      <c r="D196">
        <v>45619</v>
      </c>
      <c r="E196" s="3">
        <v>43117</v>
      </c>
      <c r="F196" t="s">
        <v>1168</v>
      </c>
      <c r="G196" t="s">
        <v>2685</v>
      </c>
      <c r="H196" s="3">
        <v>43846</v>
      </c>
      <c r="I196">
        <v>683.8</v>
      </c>
    </row>
    <row r="197" spans="1:9" hidden="1" x14ac:dyDescent="0.2">
      <c r="A197">
        <v>102</v>
      </c>
      <c r="B197" t="s">
        <v>2572</v>
      </c>
      <c r="C197">
        <v>679059</v>
      </c>
      <c r="D197">
        <v>45617</v>
      </c>
      <c r="E197" s="3">
        <v>43117</v>
      </c>
      <c r="F197" t="s">
        <v>1158</v>
      </c>
      <c r="G197" t="s">
        <v>2686</v>
      </c>
      <c r="H197" s="3">
        <v>43846</v>
      </c>
      <c r="I197">
        <v>470.7</v>
      </c>
    </row>
    <row r="198" spans="1:9" hidden="1" x14ac:dyDescent="0.2">
      <c r="A198">
        <v>102</v>
      </c>
      <c r="B198" t="s">
        <v>2572</v>
      </c>
      <c r="C198">
        <v>680454</v>
      </c>
      <c r="D198">
        <v>45651</v>
      </c>
      <c r="E198" s="3">
        <v>43117</v>
      </c>
      <c r="F198" t="s">
        <v>1134</v>
      </c>
      <c r="G198" t="s">
        <v>2775</v>
      </c>
      <c r="H198" s="3">
        <v>43776</v>
      </c>
      <c r="I198">
        <v>330</v>
      </c>
    </row>
    <row r="199" spans="1:9" hidden="1" x14ac:dyDescent="0.2">
      <c r="A199">
        <v>102</v>
      </c>
      <c r="B199" t="s">
        <v>2572</v>
      </c>
      <c r="C199">
        <v>680468</v>
      </c>
      <c r="D199">
        <v>45661</v>
      </c>
      <c r="E199" s="3">
        <v>43117</v>
      </c>
      <c r="F199" t="s">
        <v>922</v>
      </c>
      <c r="G199" t="s">
        <v>2776</v>
      </c>
      <c r="H199" s="3">
        <v>43512</v>
      </c>
      <c r="I199">
        <v>1346</v>
      </c>
    </row>
    <row r="200" spans="1:9" hidden="1" x14ac:dyDescent="0.2">
      <c r="A200">
        <v>102</v>
      </c>
      <c r="B200" t="s">
        <v>2572</v>
      </c>
      <c r="C200">
        <v>680665</v>
      </c>
      <c r="D200">
        <v>45650</v>
      </c>
      <c r="E200" s="3">
        <v>43117</v>
      </c>
      <c r="F200" t="s">
        <v>61</v>
      </c>
      <c r="G200" t="s">
        <v>2784</v>
      </c>
      <c r="H200" s="3">
        <v>43846</v>
      </c>
      <c r="I200">
        <v>215</v>
      </c>
    </row>
    <row r="201" spans="1:9" hidden="1" x14ac:dyDescent="0.2">
      <c r="A201">
        <v>102</v>
      </c>
      <c r="B201" t="s">
        <v>2572</v>
      </c>
      <c r="C201">
        <v>680671</v>
      </c>
      <c r="D201">
        <v>45652</v>
      </c>
      <c r="E201" s="3">
        <v>43117</v>
      </c>
      <c r="F201" t="s">
        <v>1032</v>
      </c>
      <c r="G201" t="s">
        <v>2785</v>
      </c>
      <c r="H201" s="3">
        <v>43845</v>
      </c>
      <c r="I201">
        <v>2517</v>
      </c>
    </row>
    <row r="202" spans="1:9" hidden="1" x14ac:dyDescent="0.2">
      <c r="A202">
        <v>102</v>
      </c>
      <c r="B202" t="s">
        <v>2572</v>
      </c>
      <c r="C202">
        <v>680675</v>
      </c>
      <c r="D202">
        <v>45653</v>
      </c>
      <c r="E202" s="3">
        <v>43117</v>
      </c>
      <c r="F202" t="s">
        <v>1057</v>
      </c>
      <c r="G202" t="s">
        <v>2786</v>
      </c>
      <c r="H202" s="3">
        <v>43845</v>
      </c>
      <c r="I202">
        <v>2574</v>
      </c>
    </row>
    <row r="203" spans="1:9" hidden="1" x14ac:dyDescent="0.2">
      <c r="A203">
        <v>102</v>
      </c>
      <c r="B203" t="s">
        <v>2572</v>
      </c>
      <c r="C203">
        <v>680678</v>
      </c>
      <c r="D203">
        <v>45654</v>
      </c>
      <c r="E203" s="3">
        <v>43117</v>
      </c>
      <c r="F203" t="s">
        <v>922</v>
      </c>
      <c r="G203" t="s">
        <v>2787</v>
      </c>
      <c r="H203" s="3">
        <v>43512</v>
      </c>
      <c r="I203">
        <v>1331</v>
      </c>
    </row>
    <row r="204" spans="1:9" hidden="1" x14ac:dyDescent="0.2">
      <c r="A204">
        <v>102</v>
      </c>
      <c r="B204" t="s">
        <v>2572</v>
      </c>
      <c r="C204">
        <v>680691</v>
      </c>
      <c r="D204">
        <v>45657</v>
      </c>
      <c r="E204" s="3">
        <v>43117</v>
      </c>
      <c r="F204" t="s">
        <v>679</v>
      </c>
      <c r="G204" t="s">
        <v>2788</v>
      </c>
      <c r="H204" s="3">
        <v>43847</v>
      </c>
      <c r="I204">
        <v>80</v>
      </c>
    </row>
    <row r="205" spans="1:9" hidden="1" x14ac:dyDescent="0.2">
      <c r="A205">
        <v>102</v>
      </c>
      <c r="B205" t="s">
        <v>2572</v>
      </c>
      <c r="C205">
        <v>680725</v>
      </c>
      <c r="D205">
        <v>45629</v>
      </c>
      <c r="E205" s="3">
        <v>43117</v>
      </c>
      <c r="F205" t="s">
        <v>77</v>
      </c>
      <c r="G205" t="s">
        <v>2796</v>
      </c>
      <c r="H205" s="3">
        <v>43846</v>
      </c>
      <c r="I205">
        <v>189.9</v>
      </c>
    </row>
    <row r="206" spans="1:9" hidden="1" x14ac:dyDescent="0.2">
      <c r="A206">
        <v>102</v>
      </c>
      <c r="B206" t="s">
        <v>2572</v>
      </c>
      <c r="C206">
        <v>680726</v>
      </c>
      <c r="D206">
        <v>45656</v>
      </c>
      <c r="E206" s="3">
        <v>43117</v>
      </c>
      <c r="F206" t="s">
        <v>291</v>
      </c>
      <c r="G206" t="s">
        <v>2768</v>
      </c>
      <c r="H206" s="3">
        <v>43847</v>
      </c>
      <c r="I206">
        <v>169</v>
      </c>
    </row>
    <row r="207" spans="1:9" hidden="1" x14ac:dyDescent="0.2">
      <c r="A207">
        <v>102</v>
      </c>
      <c r="B207" t="s">
        <v>2572</v>
      </c>
      <c r="C207">
        <v>680728</v>
      </c>
      <c r="D207">
        <v>45636</v>
      </c>
      <c r="E207" s="3">
        <v>43117</v>
      </c>
      <c r="F207" t="s">
        <v>745</v>
      </c>
      <c r="G207" t="s">
        <v>2797</v>
      </c>
      <c r="H207" s="3">
        <v>43847</v>
      </c>
      <c r="I207">
        <v>180.9</v>
      </c>
    </row>
    <row r="208" spans="1:9" hidden="1" x14ac:dyDescent="0.2">
      <c r="A208">
        <v>102</v>
      </c>
      <c r="B208" t="s">
        <v>2572</v>
      </c>
      <c r="C208">
        <v>680763</v>
      </c>
      <c r="D208">
        <v>45658</v>
      </c>
      <c r="E208" s="3">
        <v>43117</v>
      </c>
      <c r="F208" t="s">
        <v>662</v>
      </c>
      <c r="G208" t="s">
        <v>2798</v>
      </c>
      <c r="H208" s="3">
        <v>43845</v>
      </c>
      <c r="I208">
        <v>320</v>
      </c>
    </row>
    <row r="209" spans="1:9" hidden="1" x14ac:dyDescent="0.2">
      <c r="A209">
        <v>102</v>
      </c>
      <c r="B209" t="s">
        <v>2572</v>
      </c>
      <c r="C209">
        <v>680766</v>
      </c>
      <c r="D209">
        <v>45659</v>
      </c>
      <c r="E209" s="3">
        <v>43117</v>
      </c>
      <c r="F209" t="s">
        <v>47</v>
      </c>
      <c r="G209" t="s">
        <v>2799</v>
      </c>
      <c r="H209" s="3">
        <v>43846</v>
      </c>
      <c r="I209">
        <v>1145</v>
      </c>
    </row>
    <row r="210" spans="1:9" hidden="1" x14ac:dyDescent="0.2">
      <c r="A210">
        <v>102</v>
      </c>
      <c r="B210" t="s">
        <v>2572</v>
      </c>
      <c r="C210">
        <v>680773</v>
      </c>
      <c r="D210">
        <v>45660</v>
      </c>
      <c r="E210" s="3">
        <v>43117</v>
      </c>
      <c r="F210" t="s">
        <v>922</v>
      </c>
      <c r="G210" t="s">
        <v>2800</v>
      </c>
      <c r="H210" s="3">
        <v>43512</v>
      </c>
      <c r="I210">
        <v>1331</v>
      </c>
    </row>
    <row r="211" spans="1:9" hidden="1" x14ac:dyDescent="0.2">
      <c r="A211">
        <v>102</v>
      </c>
      <c r="B211" t="s">
        <v>2572</v>
      </c>
      <c r="C211">
        <v>680778</v>
      </c>
      <c r="D211">
        <v>45662</v>
      </c>
      <c r="E211" s="3">
        <v>43117</v>
      </c>
      <c r="F211" t="s">
        <v>285</v>
      </c>
      <c r="G211" t="s">
        <v>2801</v>
      </c>
      <c r="H211" s="3">
        <v>43847</v>
      </c>
      <c r="I211">
        <v>334</v>
      </c>
    </row>
    <row r="212" spans="1:9" hidden="1" x14ac:dyDescent="0.2">
      <c r="A212">
        <v>102</v>
      </c>
      <c r="B212" t="s">
        <v>2572</v>
      </c>
      <c r="C212">
        <v>680780</v>
      </c>
      <c r="D212">
        <v>45644</v>
      </c>
      <c r="E212" s="3">
        <v>43117</v>
      </c>
      <c r="F212" t="s">
        <v>59</v>
      </c>
      <c r="G212" t="s">
        <v>2802</v>
      </c>
      <c r="H212" s="3">
        <v>43847</v>
      </c>
      <c r="I212">
        <v>690.3</v>
      </c>
    </row>
    <row r="213" spans="1:9" hidden="1" x14ac:dyDescent="0.2">
      <c r="A213">
        <v>102</v>
      </c>
      <c r="B213" t="s">
        <v>2572</v>
      </c>
      <c r="C213">
        <v>680783</v>
      </c>
      <c r="D213">
        <v>45666</v>
      </c>
      <c r="E213" s="3">
        <v>43117</v>
      </c>
      <c r="F213" t="s">
        <v>58</v>
      </c>
      <c r="G213" t="s">
        <v>2803</v>
      </c>
      <c r="H213" s="3">
        <v>43847</v>
      </c>
      <c r="I213">
        <v>1138</v>
      </c>
    </row>
    <row r="214" spans="1:9" hidden="1" x14ac:dyDescent="0.2">
      <c r="A214">
        <v>102</v>
      </c>
      <c r="B214" t="s">
        <v>2572</v>
      </c>
      <c r="C214">
        <v>680791</v>
      </c>
      <c r="D214">
        <v>45668</v>
      </c>
      <c r="E214" s="3">
        <v>43117</v>
      </c>
      <c r="F214" t="s">
        <v>954</v>
      </c>
      <c r="G214" t="s">
        <v>2804</v>
      </c>
      <c r="H214" s="3">
        <v>43845</v>
      </c>
      <c r="I214">
        <v>642</v>
      </c>
    </row>
    <row r="215" spans="1:9" hidden="1" x14ac:dyDescent="0.2">
      <c r="A215">
        <v>102</v>
      </c>
      <c r="B215" t="s">
        <v>2572</v>
      </c>
      <c r="C215">
        <v>680801</v>
      </c>
      <c r="D215">
        <v>45670</v>
      </c>
      <c r="E215" s="3">
        <v>43117</v>
      </c>
      <c r="F215" t="s">
        <v>76</v>
      </c>
      <c r="G215" t="s">
        <v>2805</v>
      </c>
      <c r="H215" s="3">
        <v>43846</v>
      </c>
      <c r="I215">
        <v>312</v>
      </c>
    </row>
    <row r="216" spans="1:9" hidden="1" x14ac:dyDescent="0.2">
      <c r="A216">
        <v>102</v>
      </c>
      <c r="B216" t="s">
        <v>2572</v>
      </c>
      <c r="C216">
        <v>679222</v>
      </c>
      <c r="D216">
        <v>45649</v>
      </c>
      <c r="E216" s="3">
        <v>43118</v>
      </c>
      <c r="F216" t="s">
        <v>632</v>
      </c>
      <c r="G216" t="s">
        <v>2717</v>
      </c>
      <c r="H216" s="3">
        <v>43847</v>
      </c>
      <c r="I216">
        <v>250</v>
      </c>
    </row>
    <row r="217" spans="1:9" hidden="1" x14ac:dyDescent="0.2">
      <c r="A217">
        <v>102</v>
      </c>
      <c r="B217" t="s">
        <v>2572</v>
      </c>
      <c r="C217">
        <v>679222</v>
      </c>
      <c r="D217">
        <v>45649</v>
      </c>
      <c r="E217" s="3">
        <v>43118</v>
      </c>
      <c r="F217" t="s">
        <v>632</v>
      </c>
      <c r="G217" t="s">
        <v>2717</v>
      </c>
      <c r="H217" s="3">
        <v>43847</v>
      </c>
      <c r="I217">
        <v>0.9</v>
      </c>
    </row>
    <row r="218" spans="1:9" hidden="1" x14ac:dyDescent="0.2">
      <c r="A218">
        <v>102</v>
      </c>
      <c r="B218" t="s">
        <v>2572</v>
      </c>
      <c r="C218">
        <v>679374</v>
      </c>
      <c r="D218">
        <v>45688</v>
      </c>
      <c r="E218" s="3">
        <v>43118</v>
      </c>
      <c r="F218" t="s">
        <v>795</v>
      </c>
      <c r="G218" t="s">
        <v>2726</v>
      </c>
      <c r="H218" s="3">
        <v>43848</v>
      </c>
      <c r="I218">
        <v>145.80000000000001</v>
      </c>
    </row>
    <row r="219" spans="1:9" hidden="1" x14ac:dyDescent="0.2">
      <c r="A219">
        <v>102</v>
      </c>
      <c r="B219" t="s">
        <v>2572</v>
      </c>
      <c r="C219">
        <v>679374</v>
      </c>
      <c r="D219">
        <v>45688</v>
      </c>
      <c r="E219" s="3">
        <v>43118</v>
      </c>
      <c r="F219" t="s">
        <v>795</v>
      </c>
      <c r="G219" t="s">
        <v>2726</v>
      </c>
      <c r="H219" s="3">
        <v>43848</v>
      </c>
      <c r="I219">
        <v>0.2</v>
      </c>
    </row>
    <row r="220" spans="1:9" hidden="1" x14ac:dyDescent="0.2">
      <c r="A220">
        <v>102</v>
      </c>
      <c r="B220" t="s">
        <v>2572</v>
      </c>
      <c r="C220">
        <v>679952</v>
      </c>
      <c r="D220">
        <v>45694</v>
      </c>
      <c r="E220" s="3">
        <v>43118</v>
      </c>
      <c r="F220" t="s">
        <v>792</v>
      </c>
      <c r="G220" t="s">
        <v>2757</v>
      </c>
      <c r="H220" s="3">
        <v>43848</v>
      </c>
      <c r="I220">
        <v>218.7</v>
      </c>
    </row>
    <row r="221" spans="1:9" hidden="1" x14ac:dyDescent="0.2">
      <c r="A221">
        <v>102</v>
      </c>
      <c r="B221" t="s">
        <v>2572</v>
      </c>
      <c r="C221">
        <v>679952</v>
      </c>
      <c r="D221">
        <v>45694</v>
      </c>
      <c r="E221" s="3">
        <v>43118</v>
      </c>
      <c r="F221" t="s">
        <v>792</v>
      </c>
      <c r="G221" t="s">
        <v>2757</v>
      </c>
      <c r="H221" s="3">
        <v>43848</v>
      </c>
      <c r="I221">
        <v>1.7</v>
      </c>
    </row>
    <row r="222" spans="1:9" hidden="1" x14ac:dyDescent="0.2">
      <c r="A222">
        <v>102</v>
      </c>
      <c r="B222" t="s">
        <v>2572</v>
      </c>
      <c r="C222">
        <v>680697</v>
      </c>
      <c r="D222">
        <v>45681</v>
      </c>
      <c r="E222" s="3">
        <v>43118</v>
      </c>
      <c r="F222" t="s">
        <v>709</v>
      </c>
      <c r="G222" t="s">
        <v>2789</v>
      </c>
      <c r="H222" s="3">
        <v>43848</v>
      </c>
      <c r="I222">
        <v>423.9</v>
      </c>
    </row>
    <row r="223" spans="1:9" hidden="1" x14ac:dyDescent="0.2">
      <c r="A223">
        <v>102</v>
      </c>
      <c r="B223" t="s">
        <v>2572</v>
      </c>
      <c r="C223">
        <v>680700</v>
      </c>
      <c r="D223">
        <v>45680</v>
      </c>
      <c r="E223" s="3">
        <v>43118</v>
      </c>
      <c r="F223" t="s">
        <v>709</v>
      </c>
      <c r="G223" t="s">
        <v>2790</v>
      </c>
      <c r="H223" s="3">
        <v>43848</v>
      </c>
      <c r="I223">
        <v>423.5</v>
      </c>
    </row>
    <row r="224" spans="1:9" hidden="1" x14ac:dyDescent="0.2">
      <c r="A224">
        <v>102</v>
      </c>
      <c r="B224" t="s">
        <v>2572</v>
      </c>
      <c r="C224">
        <v>680703</v>
      </c>
      <c r="D224">
        <v>45679</v>
      </c>
      <c r="E224" s="3">
        <v>43118</v>
      </c>
      <c r="F224" t="s">
        <v>709</v>
      </c>
      <c r="G224" t="s">
        <v>2791</v>
      </c>
      <c r="H224" s="3">
        <v>43848</v>
      </c>
      <c r="I224">
        <v>424.3</v>
      </c>
    </row>
    <row r="225" spans="1:9" hidden="1" x14ac:dyDescent="0.2">
      <c r="A225">
        <v>102</v>
      </c>
      <c r="B225" t="s">
        <v>2572</v>
      </c>
      <c r="C225">
        <v>680706</v>
      </c>
      <c r="D225">
        <v>45678</v>
      </c>
      <c r="E225" s="3">
        <v>43118</v>
      </c>
      <c r="F225" t="s">
        <v>709</v>
      </c>
      <c r="G225" t="s">
        <v>2792</v>
      </c>
      <c r="H225" s="3">
        <v>43848</v>
      </c>
      <c r="I225">
        <v>425.5</v>
      </c>
    </row>
    <row r="226" spans="1:9" hidden="1" x14ac:dyDescent="0.2">
      <c r="A226">
        <v>102</v>
      </c>
      <c r="B226" t="s">
        <v>2572</v>
      </c>
      <c r="C226">
        <v>680709</v>
      </c>
      <c r="D226">
        <v>45677</v>
      </c>
      <c r="E226" s="3">
        <v>43118</v>
      </c>
      <c r="F226" t="s">
        <v>709</v>
      </c>
      <c r="G226" t="s">
        <v>2793</v>
      </c>
      <c r="H226" s="3">
        <v>43848</v>
      </c>
      <c r="I226">
        <v>427.9</v>
      </c>
    </row>
    <row r="227" spans="1:9" hidden="1" x14ac:dyDescent="0.2">
      <c r="A227">
        <v>102</v>
      </c>
      <c r="B227" t="s">
        <v>2572</v>
      </c>
      <c r="C227">
        <v>680712</v>
      </c>
      <c r="D227">
        <v>45676</v>
      </c>
      <c r="E227" s="3">
        <v>43118</v>
      </c>
      <c r="F227" t="s">
        <v>709</v>
      </c>
      <c r="G227" t="s">
        <v>2794</v>
      </c>
      <c r="H227" s="3">
        <v>43848</v>
      </c>
      <c r="I227">
        <v>432.5</v>
      </c>
    </row>
    <row r="228" spans="1:9" hidden="1" x14ac:dyDescent="0.2">
      <c r="A228">
        <v>102</v>
      </c>
      <c r="B228" t="s">
        <v>2572</v>
      </c>
      <c r="C228">
        <v>680715</v>
      </c>
      <c r="D228">
        <v>45683</v>
      </c>
      <c r="E228" s="3">
        <v>43118</v>
      </c>
      <c r="F228" t="s">
        <v>709</v>
      </c>
      <c r="G228" t="s">
        <v>2795</v>
      </c>
      <c r="H228" s="3">
        <v>43848</v>
      </c>
      <c r="I228">
        <v>423.9</v>
      </c>
    </row>
    <row r="229" spans="1:9" hidden="1" x14ac:dyDescent="0.2">
      <c r="A229">
        <v>102</v>
      </c>
      <c r="B229" t="s">
        <v>2572</v>
      </c>
      <c r="C229">
        <v>680803</v>
      </c>
      <c r="D229">
        <v>45672</v>
      </c>
      <c r="E229" s="3">
        <v>43118</v>
      </c>
      <c r="F229" t="s">
        <v>1141</v>
      </c>
      <c r="G229" t="s">
        <v>2806</v>
      </c>
      <c r="H229" s="3">
        <v>43846</v>
      </c>
      <c r="I229">
        <v>646</v>
      </c>
    </row>
    <row r="230" spans="1:9" hidden="1" x14ac:dyDescent="0.2">
      <c r="A230">
        <v>102</v>
      </c>
      <c r="B230" t="s">
        <v>2572</v>
      </c>
      <c r="C230">
        <v>680988</v>
      </c>
      <c r="D230">
        <v>45684</v>
      </c>
      <c r="E230" s="3">
        <v>43118</v>
      </c>
      <c r="F230" t="s">
        <v>926</v>
      </c>
      <c r="G230" t="s">
        <v>2811</v>
      </c>
      <c r="H230" s="3">
        <v>43674</v>
      </c>
      <c r="I230">
        <v>800</v>
      </c>
    </row>
    <row r="231" spans="1:9" hidden="1" x14ac:dyDescent="0.2">
      <c r="A231">
        <v>102</v>
      </c>
      <c r="B231" t="s">
        <v>2572</v>
      </c>
      <c r="C231">
        <v>680991</v>
      </c>
      <c r="D231">
        <v>45685</v>
      </c>
      <c r="E231" s="3">
        <v>43118</v>
      </c>
      <c r="F231" t="s">
        <v>744</v>
      </c>
      <c r="G231" t="s">
        <v>2812</v>
      </c>
      <c r="H231" s="3">
        <v>43847</v>
      </c>
      <c r="I231">
        <v>2474</v>
      </c>
    </row>
    <row r="232" spans="1:9" hidden="1" x14ac:dyDescent="0.2">
      <c r="A232">
        <v>102</v>
      </c>
      <c r="B232" t="s">
        <v>2572</v>
      </c>
      <c r="C232">
        <v>680994</v>
      </c>
      <c r="D232">
        <v>45686</v>
      </c>
      <c r="E232" s="3">
        <v>43118</v>
      </c>
      <c r="F232" t="s">
        <v>1157</v>
      </c>
      <c r="G232" t="s">
        <v>2813</v>
      </c>
      <c r="H232" s="3">
        <v>43846</v>
      </c>
      <c r="I232">
        <v>619</v>
      </c>
    </row>
    <row r="233" spans="1:9" hidden="1" x14ac:dyDescent="0.2">
      <c r="A233">
        <v>102</v>
      </c>
      <c r="B233" t="s">
        <v>2572</v>
      </c>
      <c r="C233">
        <v>680997</v>
      </c>
      <c r="D233">
        <v>45687</v>
      </c>
      <c r="E233" s="3">
        <v>43118</v>
      </c>
      <c r="F233" t="s">
        <v>750</v>
      </c>
      <c r="G233" t="s">
        <v>2814</v>
      </c>
      <c r="H233" s="3">
        <v>43847</v>
      </c>
      <c r="I233">
        <v>2496</v>
      </c>
    </row>
    <row r="234" spans="1:9" hidden="1" x14ac:dyDescent="0.2">
      <c r="A234">
        <v>102</v>
      </c>
      <c r="B234" t="s">
        <v>2572</v>
      </c>
      <c r="C234">
        <v>681082</v>
      </c>
      <c r="D234">
        <v>45690</v>
      </c>
      <c r="E234" s="3">
        <v>43118</v>
      </c>
      <c r="F234" t="s">
        <v>551</v>
      </c>
      <c r="G234" t="s">
        <v>2815</v>
      </c>
      <c r="H234" s="3">
        <v>43847</v>
      </c>
      <c r="I234">
        <v>18560</v>
      </c>
    </row>
    <row r="235" spans="1:9" hidden="1" x14ac:dyDescent="0.2">
      <c r="A235">
        <v>102</v>
      </c>
      <c r="B235" t="s">
        <v>2572</v>
      </c>
      <c r="C235">
        <v>681083</v>
      </c>
      <c r="D235">
        <v>45691</v>
      </c>
      <c r="E235" s="3">
        <v>43118</v>
      </c>
      <c r="F235" t="s">
        <v>616</v>
      </c>
      <c r="G235" t="s">
        <v>2816</v>
      </c>
      <c r="H235" s="3">
        <v>43847</v>
      </c>
      <c r="I235">
        <v>123</v>
      </c>
    </row>
    <row r="236" spans="1:9" hidden="1" x14ac:dyDescent="0.2">
      <c r="A236">
        <v>102</v>
      </c>
      <c r="B236" t="s">
        <v>2572</v>
      </c>
      <c r="C236">
        <v>681085</v>
      </c>
      <c r="D236">
        <v>45692</v>
      </c>
      <c r="E236" s="3">
        <v>43118</v>
      </c>
      <c r="F236" t="s">
        <v>1167</v>
      </c>
      <c r="G236" t="s">
        <v>2817</v>
      </c>
      <c r="H236" s="3">
        <v>43846</v>
      </c>
      <c r="I236">
        <v>752</v>
      </c>
    </row>
    <row r="237" spans="1:9" hidden="1" x14ac:dyDescent="0.2">
      <c r="A237">
        <v>102</v>
      </c>
      <c r="B237" t="s">
        <v>2572</v>
      </c>
      <c r="C237">
        <v>681086</v>
      </c>
      <c r="D237">
        <v>45693</v>
      </c>
      <c r="E237" s="3">
        <v>43118</v>
      </c>
      <c r="F237" t="s">
        <v>285</v>
      </c>
      <c r="G237" t="s">
        <v>2801</v>
      </c>
      <c r="H237" s="3">
        <v>43848</v>
      </c>
      <c r="I237">
        <v>484</v>
      </c>
    </row>
    <row r="238" spans="1:9" hidden="1" x14ac:dyDescent="0.2">
      <c r="A238">
        <v>102</v>
      </c>
      <c r="B238" t="s">
        <v>2572</v>
      </c>
      <c r="C238">
        <v>681087</v>
      </c>
      <c r="D238">
        <v>45695</v>
      </c>
      <c r="E238" s="3">
        <v>43118</v>
      </c>
      <c r="F238" t="s">
        <v>631</v>
      </c>
      <c r="G238" t="s">
        <v>2818</v>
      </c>
      <c r="H238" s="3">
        <v>43847</v>
      </c>
      <c r="I238">
        <v>198</v>
      </c>
    </row>
    <row r="239" spans="1:9" hidden="1" x14ac:dyDescent="0.2">
      <c r="A239">
        <v>102</v>
      </c>
      <c r="B239" t="s">
        <v>2572</v>
      </c>
      <c r="C239">
        <v>681159</v>
      </c>
      <c r="D239">
        <v>45697</v>
      </c>
      <c r="E239" s="3">
        <v>43118</v>
      </c>
      <c r="F239" t="s">
        <v>289</v>
      </c>
      <c r="G239" t="s">
        <v>2801</v>
      </c>
      <c r="H239" s="3">
        <v>43848</v>
      </c>
      <c r="I239">
        <v>101</v>
      </c>
    </row>
    <row r="240" spans="1:9" hidden="1" x14ac:dyDescent="0.2">
      <c r="A240">
        <v>102</v>
      </c>
      <c r="B240" t="s">
        <v>2572</v>
      </c>
      <c r="C240">
        <v>681350</v>
      </c>
      <c r="D240">
        <v>45671</v>
      </c>
      <c r="E240" s="3">
        <v>43118</v>
      </c>
      <c r="F240" t="s">
        <v>709</v>
      </c>
      <c r="G240" t="s">
        <v>2834</v>
      </c>
      <c r="H240" s="3">
        <v>43848</v>
      </c>
      <c r="I240">
        <v>415.5</v>
      </c>
    </row>
    <row r="241" spans="1:9" hidden="1" x14ac:dyDescent="0.2">
      <c r="A241">
        <v>102</v>
      </c>
      <c r="B241" t="s">
        <v>2572</v>
      </c>
      <c r="C241">
        <v>681356</v>
      </c>
      <c r="D241">
        <v>45673</v>
      </c>
      <c r="E241" s="3">
        <v>43118</v>
      </c>
      <c r="F241" t="s">
        <v>709</v>
      </c>
      <c r="G241" t="s">
        <v>2835</v>
      </c>
      <c r="H241" s="3">
        <v>43848</v>
      </c>
      <c r="I241">
        <v>422.1</v>
      </c>
    </row>
    <row r="242" spans="1:9" hidden="1" x14ac:dyDescent="0.2">
      <c r="A242">
        <v>102</v>
      </c>
      <c r="B242" t="s">
        <v>2572</v>
      </c>
      <c r="C242">
        <v>681367</v>
      </c>
      <c r="D242">
        <v>45682</v>
      </c>
      <c r="E242" s="3">
        <v>43118</v>
      </c>
      <c r="F242" t="s">
        <v>813</v>
      </c>
      <c r="G242" t="s">
        <v>2837</v>
      </c>
      <c r="H242" s="3">
        <v>43848</v>
      </c>
      <c r="I242">
        <v>145.69999999999999</v>
      </c>
    </row>
    <row r="243" spans="1:9" hidden="1" x14ac:dyDescent="0.2">
      <c r="A243">
        <v>102</v>
      </c>
      <c r="B243" t="s">
        <v>2572</v>
      </c>
      <c r="C243">
        <v>679134</v>
      </c>
      <c r="D243">
        <v>45562</v>
      </c>
      <c r="E243" s="3">
        <v>43122</v>
      </c>
      <c r="F243" t="s">
        <v>2370</v>
      </c>
      <c r="G243" t="s">
        <v>2702</v>
      </c>
      <c r="H243" s="3">
        <v>43170</v>
      </c>
      <c r="I243">
        <v>100</v>
      </c>
    </row>
    <row r="244" spans="1:9" hidden="1" x14ac:dyDescent="0.2">
      <c r="A244">
        <v>102</v>
      </c>
      <c r="B244" t="s">
        <v>2572</v>
      </c>
      <c r="C244">
        <v>679144</v>
      </c>
      <c r="D244">
        <v>45563</v>
      </c>
      <c r="E244" s="3">
        <v>43122</v>
      </c>
      <c r="F244" t="s">
        <v>2372</v>
      </c>
      <c r="G244" t="s">
        <v>2703</v>
      </c>
      <c r="H244" s="3">
        <v>43170</v>
      </c>
      <c r="I244">
        <v>100</v>
      </c>
    </row>
    <row r="245" spans="1:9" hidden="1" x14ac:dyDescent="0.2">
      <c r="A245">
        <v>102</v>
      </c>
      <c r="B245" t="s">
        <v>2572</v>
      </c>
      <c r="C245">
        <v>679239</v>
      </c>
      <c r="D245">
        <v>45704</v>
      </c>
      <c r="E245" s="3">
        <v>43122</v>
      </c>
      <c r="F245" t="s">
        <v>964</v>
      </c>
      <c r="G245" t="s">
        <v>2720</v>
      </c>
      <c r="H245" s="3">
        <v>43852</v>
      </c>
      <c r="I245">
        <v>259.2</v>
      </c>
    </row>
    <row r="246" spans="1:9" hidden="1" x14ac:dyDescent="0.2">
      <c r="A246">
        <v>102</v>
      </c>
      <c r="B246" t="s">
        <v>2572</v>
      </c>
      <c r="C246">
        <v>679239</v>
      </c>
      <c r="D246">
        <v>45704</v>
      </c>
      <c r="E246" s="3">
        <v>43122</v>
      </c>
      <c r="F246" t="s">
        <v>964</v>
      </c>
      <c r="G246" t="s">
        <v>2720</v>
      </c>
      <c r="H246" s="3">
        <v>43852</v>
      </c>
      <c r="I246">
        <v>5.8</v>
      </c>
    </row>
    <row r="247" spans="1:9" hidden="1" x14ac:dyDescent="0.2">
      <c r="A247">
        <v>102</v>
      </c>
      <c r="B247" t="s">
        <v>2572</v>
      </c>
      <c r="C247">
        <v>679269</v>
      </c>
      <c r="D247">
        <v>45708</v>
      </c>
      <c r="E247" s="3">
        <v>43122</v>
      </c>
      <c r="F247" t="s">
        <v>970</v>
      </c>
      <c r="G247" t="s">
        <v>2722</v>
      </c>
      <c r="H247" s="3">
        <v>43852</v>
      </c>
      <c r="I247">
        <v>259.2</v>
      </c>
    </row>
    <row r="248" spans="1:9" hidden="1" x14ac:dyDescent="0.2">
      <c r="A248">
        <v>102</v>
      </c>
      <c r="B248" t="s">
        <v>2572</v>
      </c>
      <c r="C248">
        <v>679269</v>
      </c>
      <c r="D248">
        <v>45708</v>
      </c>
      <c r="E248" s="3">
        <v>43122</v>
      </c>
      <c r="F248" t="s">
        <v>970</v>
      </c>
      <c r="G248" t="s">
        <v>2722</v>
      </c>
      <c r="H248" s="3">
        <v>43852</v>
      </c>
      <c r="I248">
        <v>1.8</v>
      </c>
    </row>
    <row r="249" spans="1:9" hidden="1" x14ac:dyDescent="0.2">
      <c r="A249">
        <v>102</v>
      </c>
      <c r="B249" t="s">
        <v>2572</v>
      </c>
      <c r="C249">
        <v>679284</v>
      </c>
      <c r="D249">
        <v>45700</v>
      </c>
      <c r="E249" s="3">
        <v>43122</v>
      </c>
      <c r="F249" t="s">
        <v>1081</v>
      </c>
      <c r="G249" t="s">
        <v>2723</v>
      </c>
      <c r="H249" s="3">
        <v>43849</v>
      </c>
      <c r="I249">
        <v>405</v>
      </c>
    </row>
    <row r="250" spans="1:9" hidden="1" x14ac:dyDescent="0.2">
      <c r="A250">
        <v>102</v>
      </c>
      <c r="B250" t="s">
        <v>2572</v>
      </c>
      <c r="C250">
        <v>679284</v>
      </c>
      <c r="D250">
        <v>45700</v>
      </c>
      <c r="E250" s="3">
        <v>43122</v>
      </c>
      <c r="F250" t="s">
        <v>1081</v>
      </c>
      <c r="G250" t="s">
        <v>2723</v>
      </c>
      <c r="H250" s="3">
        <v>43849</v>
      </c>
      <c r="I250">
        <v>0.4</v>
      </c>
    </row>
    <row r="251" spans="1:9" hidden="1" x14ac:dyDescent="0.2">
      <c r="A251">
        <v>102</v>
      </c>
      <c r="B251" t="s">
        <v>2572</v>
      </c>
      <c r="C251">
        <v>679322</v>
      </c>
      <c r="D251">
        <v>45701</v>
      </c>
      <c r="E251" s="3">
        <v>43122</v>
      </c>
      <c r="F251" t="s">
        <v>1087</v>
      </c>
      <c r="G251" t="s">
        <v>2724</v>
      </c>
      <c r="H251" s="3">
        <v>43849</v>
      </c>
      <c r="I251">
        <v>129.6</v>
      </c>
    </row>
    <row r="252" spans="1:9" hidden="1" x14ac:dyDescent="0.2">
      <c r="A252">
        <v>102</v>
      </c>
      <c r="B252" t="s">
        <v>2572</v>
      </c>
      <c r="C252">
        <v>679322</v>
      </c>
      <c r="D252">
        <v>45701</v>
      </c>
      <c r="E252" s="3">
        <v>43122</v>
      </c>
      <c r="F252" t="s">
        <v>1087</v>
      </c>
      <c r="G252" t="s">
        <v>2724</v>
      </c>
      <c r="H252" s="3">
        <v>43849</v>
      </c>
      <c r="I252">
        <v>0.4</v>
      </c>
    </row>
    <row r="253" spans="1:9" hidden="1" x14ac:dyDescent="0.2">
      <c r="A253">
        <v>102</v>
      </c>
      <c r="B253" t="s">
        <v>2572</v>
      </c>
      <c r="C253">
        <v>679339</v>
      </c>
      <c r="D253">
        <v>45702</v>
      </c>
      <c r="E253" s="3">
        <v>43122</v>
      </c>
      <c r="F253" t="s">
        <v>1090</v>
      </c>
      <c r="G253" t="s">
        <v>2725</v>
      </c>
      <c r="H253" s="3">
        <v>43849</v>
      </c>
      <c r="I253">
        <v>194.4</v>
      </c>
    </row>
    <row r="254" spans="1:9" hidden="1" x14ac:dyDescent="0.2">
      <c r="A254">
        <v>102</v>
      </c>
      <c r="B254" t="s">
        <v>2572</v>
      </c>
      <c r="C254">
        <v>679339</v>
      </c>
      <c r="D254">
        <v>45702</v>
      </c>
      <c r="E254" s="3">
        <v>43122</v>
      </c>
      <c r="F254" t="s">
        <v>1090</v>
      </c>
      <c r="G254" t="s">
        <v>2725</v>
      </c>
      <c r="H254" s="3">
        <v>43849</v>
      </c>
      <c r="I254">
        <v>0.6</v>
      </c>
    </row>
    <row r="255" spans="1:9" hidden="1" x14ac:dyDescent="0.2">
      <c r="A255">
        <v>102</v>
      </c>
      <c r="B255" t="s">
        <v>2572</v>
      </c>
      <c r="C255">
        <v>679393</v>
      </c>
      <c r="D255">
        <v>45696</v>
      </c>
      <c r="E255" s="3">
        <v>43122</v>
      </c>
      <c r="F255" t="s">
        <v>810</v>
      </c>
      <c r="G255" t="s">
        <v>2727</v>
      </c>
      <c r="H255" s="3">
        <v>43849</v>
      </c>
      <c r="I255">
        <v>160.19999999999999</v>
      </c>
    </row>
    <row r="256" spans="1:9" hidden="1" x14ac:dyDescent="0.2">
      <c r="A256">
        <v>102</v>
      </c>
      <c r="B256" t="s">
        <v>2572</v>
      </c>
      <c r="C256">
        <v>679432</v>
      </c>
      <c r="D256">
        <v>45703</v>
      </c>
      <c r="E256" s="3">
        <v>43122</v>
      </c>
      <c r="F256" t="s">
        <v>952</v>
      </c>
      <c r="G256" t="s">
        <v>2728</v>
      </c>
      <c r="H256" s="3">
        <v>43849</v>
      </c>
      <c r="I256">
        <v>207</v>
      </c>
    </row>
    <row r="257" spans="1:9" hidden="1" x14ac:dyDescent="0.2">
      <c r="A257">
        <v>102</v>
      </c>
      <c r="B257" t="s">
        <v>2572</v>
      </c>
      <c r="C257">
        <v>679432</v>
      </c>
      <c r="D257">
        <v>45703</v>
      </c>
      <c r="E257" s="3">
        <v>43122</v>
      </c>
      <c r="F257" t="s">
        <v>952</v>
      </c>
      <c r="G257" t="s">
        <v>2728</v>
      </c>
      <c r="H257" s="3">
        <v>43849</v>
      </c>
      <c r="I257">
        <v>0.8</v>
      </c>
    </row>
    <row r="258" spans="1:9" hidden="1" x14ac:dyDescent="0.2">
      <c r="A258">
        <v>102</v>
      </c>
      <c r="B258" t="s">
        <v>2572</v>
      </c>
      <c r="C258">
        <v>681326</v>
      </c>
      <c r="D258">
        <v>45714</v>
      </c>
      <c r="E258" s="3">
        <v>43122</v>
      </c>
      <c r="F258" t="s">
        <v>759</v>
      </c>
      <c r="G258" t="s">
        <v>2832</v>
      </c>
      <c r="H258" s="3">
        <v>43685</v>
      </c>
      <c r="I258">
        <v>720</v>
      </c>
    </row>
    <row r="259" spans="1:9" hidden="1" x14ac:dyDescent="0.2">
      <c r="A259">
        <v>102</v>
      </c>
      <c r="B259" t="s">
        <v>2572</v>
      </c>
      <c r="C259">
        <v>681326</v>
      </c>
      <c r="D259">
        <v>45714</v>
      </c>
      <c r="E259" s="3">
        <v>43122</v>
      </c>
      <c r="F259" t="s">
        <v>759</v>
      </c>
      <c r="G259" t="s">
        <v>2832</v>
      </c>
      <c r="H259" s="3">
        <v>43685</v>
      </c>
      <c r="I259">
        <v>16</v>
      </c>
    </row>
    <row r="260" spans="1:9" hidden="1" x14ac:dyDescent="0.2">
      <c r="A260">
        <v>102</v>
      </c>
      <c r="B260" t="s">
        <v>2572</v>
      </c>
      <c r="C260">
        <v>681333</v>
      </c>
      <c r="D260">
        <v>45715</v>
      </c>
      <c r="E260" s="3">
        <v>43122</v>
      </c>
      <c r="F260" t="s">
        <v>759</v>
      </c>
      <c r="G260" t="s">
        <v>2833</v>
      </c>
      <c r="H260" s="3">
        <v>44172</v>
      </c>
      <c r="I260">
        <v>720</v>
      </c>
    </row>
    <row r="261" spans="1:9" hidden="1" x14ac:dyDescent="0.2">
      <c r="A261">
        <v>102</v>
      </c>
      <c r="B261" t="s">
        <v>2572</v>
      </c>
      <c r="C261">
        <v>681333</v>
      </c>
      <c r="D261">
        <v>45715</v>
      </c>
      <c r="E261" s="3">
        <v>43122</v>
      </c>
      <c r="F261" t="s">
        <v>759</v>
      </c>
      <c r="G261" t="s">
        <v>2833</v>
      </c>
      <c r="H261" s="3">
        <v>44172</v>
      </c>
      <c r="I261">
        <v>32</v>
      </c>
    </row>
    <row r="262" spans="1:9" hidden="1" x14ac:dyDescent="0.2">
      <c r="A262">
        <v>102</v>
      </c>
      <c r="B262" t="s">
        <v>2572</v>
      </c>
      <c r="C262">
        <v>681357</v>
      </c>
      <c r="D262">
        <v>45722</v>
      </c>
      <c r="E262" s="3">
        <v>43122</v>
      </c>
      <c r="F262" t="s">
        <v>1139</v>
      </c>
      <c r="G262" t="s">
        <v>2836</v>
      </c>
      <c r="H262" s="3">
        <v>43848</v>
      </c>
      <c r="I262">
        <v>422</v>
      </c>
    </row>
    <row r="263" spans="1:9" hidden="1" x14ac:dyDescent="0.2">
      <c r="A263">
        <v>102</v>
      </c>
      <c r="B263" t="s">
        <v>2572</v>
      </c>
      <c r="C263">
        <v>681357</v>
      </c>
      <c r="D263">
        <v>45722</v>
      </c>
      <c r="E263" s="3">
        <v>43122</v>
      </c>
      <c r="F263" t="s">
        <v>1139</v>
      </c>
      <c r="G263" t="s">
        <v>2836</v>
      </c>
      <c r="H263" s="3">
        <v>43848</v>
      </c>
      <c r="I263">
        <v>8</v>
      </c>
    </row>
    <row r="264" spans="1:9" hidden="1" x14ac:dyDescent="0.2">
      <c r="A264">
        <v>102</v>
      </c>
      <c r="B264" t="s">
        <v>2572</v>
      </c>
      <c r="C264">
        <v>681503</v>
      </c>
      <c r="D264">
        <v>45717</v>
      </c>
      <c r="E264" s="3">
        <v>43122</v>
      </c>
      <c r="F264" t="s">
        <v>1139</v>
      </c>
      <c r="G264" t="s">
        <v>2840</v>
      </c>
      <c r="H264" s="3">
        <v>43841</v>
      </c>
      <c r="I264">
        <v>430</v>
      </c>
    </row>
    <row r="265" spans="1:9" hidden="1" x14ac:dyDescent="0.2">
      <c r="A265">
        <v>102</v>
      </c>
      <c r="B265" t="s">
        <v>2572</v>
      </c>
      <c r="C265">
        <v>681505</v>
      </c>
      <c r="D265">
        <v>45718</v>
      </c>
      <c r="E265" s="3">
        <v>43122</v>
      </c>
      <c r="F265" t="s">
        <v>1139</v>
      </c>
      <c r="G265" t="s">
        <v>2841</v>
      </c>
      <c r="H265" s="3">
        <v>43841</v>
      </c>
      <c r="I265">
        <v>420</v>
      </c>
    </row>
    <row r="266" spans="1:9" hidden="1" x14ac:dyDescent="0.2">
      <c r="A266">
        <v>102</v>
      </c>
      <c r="B266" t="s">
        <v>2572</v>
      </c>
      <c r="C266">
        <v>681506</v>
      </c>
      <c r="D266">
        <v>45719</v>
      </c>
      <c r="E266" s="3">
        <v>43122</v>
      </c>
      <c r="F266" t="s">
        <v>1139</v>
      </c>
      <c r="G266" t="s">
        <v>2842</v>
      </c>
      <c r="H266" s="3">
        <v>43848</v>
      </c>
      <c r="I266">
        <v>410</v>
      </c>
    </row>
    <row r="267" spans="1:9" hidden="1" x14ac:dyDescent="0.2">
      <c r="A267">
        <v>102</v>
      </c>
      <c r="B267" t="s">
        <v>2572</v>
      </c>
      <c r="C267">
        <v>681507</v>
      </c>
      <c r="D267">
        <v>45720</v>
      </c>
      <c r="E267" s="3">
        <v>43122</v>
      </c>
      <c r="F267" t="s">
        <v>915</v>
      </c>
      <c r="G267" t="s">
        <v>2843</v>
      </c>
      <c r="H267" s="3">
        <v>43848</v>
      </c>
      <c r="I267">
        <v>527</v>
      </c>
    </row>
    <row r="268" spans="1:9" hidden="1" x14ac:dyDescent="0.2">
      <c r="A268">
        <v>102</v>
      </c>
      <c r="B268" t="s">
        <v>2572</v>
      </c>
      <c r="C268">
        <v>681542</v>
      </c>
      <c r="D268">
        <v>45723</v>
      </c>
      <c r="E268" s="3">
        <v>43122</v>
      </c>
      <c r="F268" t="s">
        <v>915</v>
      </c>
      <c r="G268" t="s">
        <v>2844</v>
      </c>
      <c r="H268" s="3">
        <v>43848</v>
      </c>
      <c r="I268">
        <v>516</v>
      </c>
    </row>
    <row r="269" spans="1:9" hidden="1" x14ac:dyDescent="0.2">
      <c r="A269">
        <v>102</v>
      </c>
      <c r="B269" t="s">
        <v>2572</v>
      </c>
      <c r="C269">
        <v>681592</v>
      </c>
      <c r="D269">
        <v>45725</v>
      </c>
      <c r="E269" s="3">
        <v>43122</v>
      </c>
      <c r="F269" t="s">
        <v>1139</v>
      </c>
      <c r="G269" t="s">
        <v>2845</v>
      </c>
      <c r="H269" s="3">
        <v>43848</v>
      </c>
      <c r="I269">
        <v>410</v>
      </c>
    </row>
    <row r="270" spans="1:9" hidden="1" x14ac:dyDescent="0.2">
      <c r="A270">
        <v>102</v>
      </c>
      <c r="B270" t="s">
        <v>2572</v>
      </c>
      <c r="C270">
        <v>681594</v>
      </c>
      <c r="D270">
        <v>45706</v>
      </c>
      <c r="E270" s="3">
        <v>43122</v>
      </c>
      <c r="F270" t="s">
        <v>967</v>
      </c>
      <c r="G270" t="s">
        <v>2846</v>
      </c>
      <c r="H270" s="3">
        <v>43852</v>
      </c>
      <c r="I270">
        <v>259.2</v>
      </c>
    </row>
    <row r="271" spans="1:9" hidden="1" x14ac:dyDescent="0.2">
      <c r="A271">
        <v>102</v>
      </c>
      <c r="B271" t="s">
        <v>2572</v>
      </c>
      <c r="C271">
        <v>681594</v>
      </c>
      <c r="D271">
        <v>45706</v>
      </c>
      <c r="E271" s="3">
        <v>43122</v>
      </c>
      <c r="F271" t="s">
        <v>967</v>
      </c>
      <c r="G271" t="s">
        <v>2846</v>
      </c>
      <c r="H271" s="3">
        <v>43852</v>
      </c>
      <c r="I271">
        <v>0.4</v>
      </c>
    </row>
    <row r="272" spans="1:9" hidden="1" x14ac:dyDescent="0.2">
      <c r="A272">
        <v>102</v>
      </c>
      <c r="B272" t="s">
        <v>2572</v>
      </c>
      <c r="C272">
        <v>681595</v>
      </c>
      <c r="D272">
        <v>45707</v>
      </c>
      <c r="E272" s="3">
        <v>43122</v>
      </c>
      <c r="F272" t="s">
        <v>801</v>
      </c>
      <c r="G272" t="s">
        <v>2847</v>
      </c>
      <c r="H272" s="3">
        <v>43852</v>
      </c>
      <c r="I272">
        <v>129</v>
      </c>
    </row>
    <row r="273" spans="1:9" hidden="1" x14ac:dyDescent="0.2">
      <c r="A273">
        <v>102</v>
      </c>
      <c r="B273" t="s">
        <v>2572</v>
      </c>
      <c r="C273">
        <v>681596</v>
      </c>
      <c r="D273">
        <v>45728</v>
      </c>
      <c r="E273" s="3">
        <v>43122</v>
      </c>
      <c r="F273" t="s">
        <v>913</v>
      </c>
      <c r="G273" t="s">
        <v>2848</v>
      </c>
      <c r="H273" s="3">
        <v>43848</v>
      </c>
      <c r="I273">
        <v>1388</v>
      </c>
    </row>
    <row r="274" spans="1:9" hidden="1" x14ac:dyDescent="0.2">
      <c r="A274">
        <v>102</v>
      </c>
      <c r="B274" t="s">
        <v>2572</v>
      </c>
      <c r="C274">
        <v>681601</v>
      </c>
      <c r="D274">
        <v>45705</v>
      </c>
      <c r="E274" s="3">
        <v>43122</v>
      </c>
      <c r="F274" t="s">
        <v>804</v>
      </c>
      <c r="G274" t="s">
        <v>2849</v>
      </c>
      <c r="H274" s="3">
        <v>43852</v>
      </c>
      <c r="I274">
        <v>145.6</v>
      </c>
    </row>
    <row r="275" spans="1:9" hidden="1" x14ac:dyDescent="0.2">
      <c r="A275">
        <v>102</v>
      </c>
      <c r="B275" t="s">
        <v>2572</v>
      </c>
      <c r="C275">
        <v>681602</v>
      </c>
      <c r="D275">
        <v>45729</v>
      </c>
      <c r="E275" s="3">
        <v>43122</v>
      </c>
      <c r="F275" t="s">
        <v>289</v>
      </c>
      <c r="G275" t="s">
        <v>2850</v>
      </c>
      <c r="H275" s="3">
        <v>43852</v>
      </c>
      <c r="I275">
        <v>237</v>
      </c>
    </row>
    <row r="276" spans="1:9" hidden="1" x14ac:dyDescent="0.2">
      <c r="A276">
        <v>102</v>
      </c>
      <c r="B276" t="s">
        <v>2572</v>
      </c>
      <c r="C276">
        <v>681609</v>
      </c>
      <c r="D276">
        <v>45730</v>
      </c>
      <c r="E276" s="3">
        <v>43122</v>
      </c>
      <c r="F276" t="s">
        <v>817</v>
      </c>
      <c r="G276" t="s">
        <v>2851</v>
      </c>
      <c r="H276" s="3">
        <v>43848</v>
      </c>
      <c r="I276">
        <v>7215</v>
      </c>
    </row>
    <row r="277" spans="1:9" hidden="1" x14ac:dyDescent="0.2">
      <c r="A277">
        <v>102</v>
      </c>
      <c r="B277" t="s">
        <v>2572</v>
      </c>
      <c r="C277">
        <v>681610</v>
      </c>
      <c r="D277">
        <v>45731</v>
      </c>
      <c r="E277" s="3">
        <v>43122</v>
      </c>
      <c r="F277" t="s">
        <v>285</v>
      </c>
      <c r="G277" t="s">
        <v>2850</v>
      </c>
      <c r="H277" s="3">
        <v>43852</v>
      </c>
      <c r="I277">
        <v>238</v>
      </c>
    </row>
    <row r="278" spans="1:9" hidden="1" x14ac:dyDescent="0.2">
      <c r="A278">
        <v>102</v>
      </c>
      <c r="B278" t="s">
        <v>2572</v>
      </c>
      <c r="C278">
        <v>678260</v>
      </c>
      <c r="D278">
        <v>45757</v>
      </c>
      <c r="E278" s="3">
        <v>43123</v>
      </c>
      <c r="F278" t="s">
        <v>926</v>
      </c>
      <c r="G278" t="s">
        <v>2644</v>
      </c>
      <c r="H278" s="3">
        <v>43674</v>
      </c>
      <c r="I278">
        <v>810</v>
      </c>
    </row>
    <row r="279" spans="1:9" hidden="1" x14ac:dyDescent="0.2">
      <c r="A279">
        <v>102</v>
      </c>
      <c r="B279" t="s">
        <v>2572</v>
      </c>
      <c r="C279">
        <v>678260</v>
      </c>
      <c r="D279">
        <v>45757</v>
      </c>
      <c r="E279" s="3">
        <v>43123</v>
      </c>
      <c r="F279" t="s">
        <v>926</v>
      </c>
      <c r="G279" t="s">
        <v>2644</v>
      </c>
      <c r="H279" s="3">
        <v>43674</v>
      </c>
      <c r="I279">
        <v>1</v>
      </c>
    </row>
    <row r="280" spans="1:9" hidden="1" x14ac:dyDescent="0.2">
      <c r="A280">
        <v>102</v>
      </c>
      <c r="B280" t="s">
        <v>2572</v>
      </c>
      <c r="C280">
        <v>678261</v>
      </c>
      <c r="D280">
        <v>45712</v>
      </c>
      <c r="E280" s="3">
        <v>43123</v>
      </c>
      <c r="F280" t="s">
        <v>927</v>
      </c>
      <c r="G280" t="s">
        <v>2645</v>
      </c>
      <c r="H280" s="3">
        <v>43674</v>
      </c>
      <c r="I280">
        <v>408.8</v>
      </c>
    </row>
    <row r="281" spans="1:9" hidden="1" x14ac:dyDescent="0.2">
      <c r="A281">
        <v>102</v>
      </c>
      <c r="B281" t="s">
        <v>2572</v>
      </c>
      <c r="C281">
        <v>679238</v>
      </c>
      <c r="D281">
        <v>45743</v>
      </c>
      <c r="E281" s="3">
        <v>43123</v>
      </c>
      <c r="F281" t="s">
        <v>963</v>
      </c>
      <c r="G281" t="s">
        <v>2719</v>
      </c>
      <c r="H281" s="3">
        <v>43852</v>
      </c>
      <c r="I281">
        <v>331</v>
      </c>
    </row>
    <row r="282" spans="1:9" hidden="1" x14ac:dyDescent="0.2">
      <c r="A282">
        <v>102</v>
      </c>
      <c r="B282" t="s">
        <v>2572</v>
      </c>
      <c r="C282">
        <v>679268</v>
      </c>
      <c r="D282">
        <v>45749</v>
      </c>
      <c r="E282" s="3">
        <v>43123</v>
      </c>
      <c r="F282" t="s">
        <v>969</v>
      </c>
      <c r="G282" t="s">
        <v>2721</v>
      </c>
      <c r="H282" s="3">
        <v>43852</v>
      </c>
      <c r="I282">
        <v>324</v>
      </c>
    </row>
    <row r="283" spans="1:9" hidden="1" x14ac:dyDescent="0.2">
      <c r="A283">
        <v>102</v>
      </c>
      <c r="B283" t="s">
        <v>2572</v>
      </c>
      <c r="C283">
        <v>679455</v>
      </c>
      <c r="D283">
        <v>45716</v>
      </c>
      <c r="E283" s="3">
        <v>43123</v>
      </c>
      <c r="F283" t="s">
        <v>1142</v>
      </c>
      <c r="G283" t="s">
        <v>2729</v>
      </c>
      <c r="H283" s="3">
        <v>43852</v>
      </c>
      <c r="I283">
        <v>583.20000000000005</v>
      </c>
    </row>
    <row r="284" spans="1:9" hidden="1" x14ac:dyDescent="0.2">
      <c r="A284">
        <v>102</v>
      </c>
      <c r="B284" t="s">
        <v>2572</v>
      </c>
      <c r="C284">
        <v>679455</v>
      </c>
      <c r="D284">
        <v>45716</v>
      </c>
      <c r="E284" s="3">
        <v>43123</v>
      </c>
      <c r="F284" t="s">
        <v>1142</v>
      </c>
      <c r="G284" t="s">
        <v>2729</v>
      </c>
      <c r="H284" s="3">
        <v>43852</v>
      </c>
      <c r="I284">
        <v>3.2</v>
      </c>
    </row>
    <row r="285" spans="1:9" hidden="1" x14ac:dyDescent="0.2">
      <c r="A285">
        <v>102</v>
      </c>
      <c r="B285" t="s">
        <v>2572</v>
      </c>
      <c r="C285">
        <v>679472</v>
      </c>
      <c r="D285">
        <v>45713</v>
      </c>
      <c r="E285" s="3">
        <v>43123</v>
      </c>
      <c r="F285" t="s">
        <v>1145</v>
      </c>
      <c r="G285" t="s">
        <v>2731</v>
      </c>
      <c r="H285" s="3">
        <v>43852</v>
      </c>
      <c r="I285">
        <v>583.20000000000005</v>
      </c>
    </row>
    <row r="286" spans="1:9" hidden="1" x14ac:dyDescent="0.2">
      <c r="A286">
        <v>102</v>
      </c>
      <c r="B286" t="s">
        <v>2572</v>
      </c>
      <c r="C286">
        <v>679472</v>
      </c>
      <c r="D286">
        <v>45713</v>
      </c>
      <c r="E286" s="3">
        <v>43123</v>
      </c>
      <c r="F286" t="s">
        <v>1145</v>
      </c>
      <c r="G286" t="s">
        <v>2731</v>
      </c>
      <c r="H286" s="3">
        <v>43852</v>
      </c>
      <c r="I286">
        <v>3.1</v>
      </c>
    </row>
    <row r="287" spans="1:9" hidden="1" x14ac:dyDescent="0.2">
      <c r="A287">
        <v>102</v>
      </c>
      <c r="B287" t="s">
        <v>2572</v>
      </c>
      <c r="C287">
        <v>679509</v>
      </c>
      <c r="D287">
        <v>45724</v>
      </c>
      <c r="E287" s="3">
        <v>43123</v>
      </c>
      <c r="F287" t="s">
        <v>766</v>
      </c>
      <c r="G287" t="s">
        <v>2732</v>
      </c>
      <c r="H287" s="3">
        <v>43853</v>
      </c>
      <c r="I287">
        <v>421.2</v>
      </c>
    </row>
    <row r="288" spans="1:9" hidden="1" x14ac:dyDescent="0.2">
      <c r="A288">
        <v>102</v>
      </c>
      <c r="B288" t="s">
        <v>2572</v>
      </c>
      <c r="C288">
        <v>679509</v>
      </c>
      <c r="D288">
        <v>45724</v>
      </c>
      <c r="E288" s="3">
        <v>43123</v>
      </c>
      <c r="F288" t="s">
        <v>766</v>
      </c>
      <c r="G288" t="s">
        <v>2732</v>
      </c>
      <c r="H288" s="3">
        <v>43853</v>
      </c>
      <c r="I288">
        <v>3.3</v>
      </c>
    </row>
    <row r="289" spans="1:9" hidden="1" x14ac:dyDescent="0.2">
      <c r="A289">
        <v>102</v>
      </c>
      <c r="B289" t="s">
        <v>2572</v>
      </c>
      <c r="C289">
        <v>679561</v>
      </c>
      <c r="D289">
        <v>45735</v>
      </c>
      <c r="E289" s="3">
        <v>43123</v>
      </c>
      <c r="F289" t="s">
        <v>893</v>
      </c>
      <c r="G289" t="s">
        <v>2734</v>
      </c>
      <c r="H289" s="3">
        <v>43853</v>
      </c>
      <c r="I289">
        <v>103.68</v>
      </c>
    </row>
    <row r="290" spans="1:9" hidden="1" x14ac:dyDescent="0.2">
      <c r="A290">
        <v>102</v>
      </c>
      <c r="B290" t="s">
        <v>2572</v>
      </c>
      <c r="C290">
        <v>679561</v>
      </c>
      <c r="D290">
        <v>45735</v>
      </c>
      <c r="E290" s="3">
        <v>43123</v>
      </c>
      <c r="F290" t="s">
        <v>893</v>
      </c>
      <c r="G290" t="s">
        <v>2734</v>
      </c>
      <c r="H290" s="3">
        <v>43853</v>
      </c>
      <c r="I290">
        <v>0.02</v>
      </c>
    </row>
    <row r="291" spans="1:9" hidden="1" x14ac:dyDescent="0.2">
      <c r="A291">
        <v>102</v>
      </c>
      <c r="B291" t="s">
        <v>2572</v>
      </c>
      <c r="C291">
        <v>681419</v>
      </c>
      <c r="D291">
        <v>45740</v>
      </c>
      <c r="E291" s="3">
        <v>43123</v>
      </c>
      <c r="F291" t="s">
        <v>913</v>
      </c>
      <c r="G291" t="s">
        <v>2839</v>
      </c>
      <c r="H291" s="3">
        <v>43848</v>
      </c>
      <c r="I291">
        <v>1414</v>
      </c>
    </row>
    <row r="292" spans="1:9" hidden="1" x14ac:dyDescent="0.2">
      <c r="A292">
        <v>102</v>
      </c>
      <c r="B292" t="s">
        <v>2572</v>
      </c>
      <c r="C292">
        <v>681633</v>
      </c>
      <c r="D292">
        <v>45736</v>
      </c>
      <c r="E292" s="3">
        <v>43123</v>
      </c>
      <c r="F292" t="s">
        <v>1041</v>
      </c>
      <c r="G292" t="s">
        <v>2852</v>
      </c>
      <c r="H292" s="3">
        <v>43849</v>
      </c>
      <c r="I292">
        <v>2519</v>
      </c>
    </row>
    <row r="293" spans="1:9" hidden="1" x14ac:dyDescent="0.2">
      <c r="A293">
        <v>102</v>
      </c>
      <c r="B293" t="s">
        <v>2572</v>
      </c>
      <c r="C293">
        <v>682704</v>
      </c>
      <c r="D293">
        <v>45709</v>
      </c>
      <c r="E293" s="3">
        <v>43123</v>
      </c>
      <c r="F293" t="s">
        <v>927</v>
      </c>
      <c r="G293" t="s">
        <v>2853</v>
      </c>
      <c r="H293" s="3">
        <v>43672</v>
      </c>
      <c r="I293">
        <v>403</v>
      </c>
    </row>
    <row r="294" spans="1:9" hidden="1" x14ac:dyDescent="0.2">
      <c r="A294">
        <v>102</v>
      </c>
      <c r="B294" t="s">
        <v>2572</v>
      </c>
      <c r="C294">
        <v>682709</v>
      </c>
      <c r="D294">
        <v>45739</v>
      </c>
      <c r="E294" s="3">
        <v>43123</v>
      </c>
      <c r="F294" t="s">
        <v>285</v>
      </c>
      <c r="G294" t="s">
        <v>2850</v>
      </c>
      <c r="H294" s="3">
        <v>43853</v>
      </c>
      <c r="I294">
        <v>2</v>
      </c>
    </row>
    <row r="295" spans="1:9" hidden="1" x14ac:dyDescent="0.2">
      <c r="A295">
        <v>102</v>
      </c>
      <c r="B295" t="s">
        <v>2572</v>
      </c>
      <c r="C295">
        <v>682715</v>
      </c>
      <c r="D295">
        <v>45739</v>
      </c>
      <c r="E295" s="3">
        <v>43123</v>
      </c>
      <c r="F295" t="s">
        <v>285</v>
      </c>
      <c r="G295" t="s">
        <v>2850</v>
      </c>
      <c r="H295" s="3">
        <v>43853</v>
      </c>
      <c r="I295">
        <v>104</v>
      </c>
    </row>
    <row r="296" spans="1:9" hidden="1" x14ac:dyDescent="0.2">
      <c r="A296">
        <v>102</v>
      </c>
      <c r="B296" t="s">
        <v>2572</v>
      </c>
      <c r="C296">
        <v>682718</v>
      </c>
      <c r="D296">
        <v>45741</v>
      </c>
      <c r="E296" s="3">
        <v>43123</v>
      </c>
      <c r="F296" t="s">
        <v>1080</v>
      </c>
      <c r="G296" t="s">
        <v>2854</v>
      </c>
      <c r="H296" s="3">
        <v>43849</v>
      </c>
      <c r="I296">
        <v>645</v>
      </c>
    </row>
    <row r="297" spans="1:9" hidden="1" x14ac:dyDescent="0.2">
      <c r="A297">
        <v>102</v>
      </c>
      <c r="B297" t="s">
        <v>2572</v>
      </c>
      <c r="C297">
        <v>682729</v>
      </c>
      <c r="D297">
        <v>45744</v>
      </c>
      <c r="E297" s="3">
        <v>43123</v>
      </c>
      <c r="F297" t="s">
        <v>1122</v>
      </c>
      <c r="G297" t="s">
        <v>2855</v>
      </c>
      <c r="H297" s="3">
        <v>43849</v>
      </c>
      <c r="I297">
        <v>4829</v>
      </c>
    </row>
    <row r="298" spans="1:9" hidden="1" x14ac:dyDescent="0.2">
      <c r="A298">
        <v>102</v>
      </c>
      <c r="B298" t="s">
        <v>2572</v>
      </c>
      <c r="C298">
        <v>682733</v>
      </c>
      <c r="D298">
        <v>45726</v>
      </c>
      <c r="E298" s="3">
        <v>43123</v>
      </c>
      <c r="F298" t="s">
        <v>933</v>
      </c>
      <c r="G298" t="s">
        <v>2856</v>
      </c>
      <c r="H298" s="3">
        <v>43853</v>
      </c>
      <c r="I298">
        <v>323.3</v>
      </c>
    </row>
    <row r="299" spans="1:9" hidden="1" x14ac:dyDescent="0.2">
      <c r="A299">
        <v>102</v>
      </c>
      <c r="B299" t="s">
        <v>2572</v>
      </c>
      <c r="C299">
        <v>682735</v>
      </c>
      <c r="D299">
        <v>45747</v>
      </c>
      <c r="E299" s="3">
        <v>43123</v>
      </c>
      <c r="F299" t="s">
        <v>966</v>
      </c>
      <c r="G299" t="s">
        <v>2857</v>
      </c>
      <c r="H299" s="3">
        <v>43852</v>
      </c>
      <c r="I299">
        <v>323</v>
      </c>
    </row>
    <row r="300" spans="1:9" hidden="1" x14ac:dyDescent="0.2">
      <c r="A300">
        <v>102</v>
      </c>
      <c r="B300" t="s">
        <v>2572</v>
      </c>
      <c r="C300">
        <v>682771</v>
      </c>
      <c r="D300">
        <v>45751</v>
      </c>
      <c r="E300" s="3">
        <v>43123</v>
      </c>
      <c r="F300" t="s">
        <v>800</v>
      </c>
      <c r="G300" t="s">
        <v>2859</v>
      </c>
      <c r="H300" s="3">
        <v>43852</v>
      </c>
      <c r="I300">
        <v>214</v>
      </c>
    </row>
    <row r="301" spans="1:9" hidden="1" x14ac:dyDescent="0.2">
      <c r="A301">
        <v>102</v>
      </c>
      <c r="B301" t="s">
        <v>2572</v>
      </c>
      <c r="C301">
        <v>682815</v>
      </c>
      <c r="D301">
        <v>45753</v>
      </c>
      <c r="E301" s="3">
        <v>43123</v>
      </c>
      <c r="F301" t="s">
        <v>819</v>
      </c>
      <c r="G301" t="s">
        <v>2861</v>
      </c>
      <c r="H301" s="3">
        <v>43848</v>
      </c>
      <c r="I301">
        <v>4710</v>
      </c>
    </row>
    <row r="302" spans="1:9" hidden="1" x14ac:dyDescent="0.2">
      <c r="A302">
        <v>102</v>
      </c>
      <c r="B302" t="s">
        <v>2572</v>
      </c>
      <c r="C302">
        <v>682816</v>
      </c>
      <c r="D302">
        <v>45754</v>
      </c>
      <c r="E302" s="3">
        <v>43123</v>
      </c>
      <c r="F302" t="s">
        <v>1130</v>
      </c>
      <c r="G302" t="s">
        <v>2862</v>
      </c>
      <c r="H302" s="3">
        <v>43849</v>
      </c>
      <c r="I302">
        <v>7552</v>
      </c>
    </row>
    <row r="303" spans="1:9" hidden="1" x14ac:dyDescent="0.2">
      <c r="A303">
        <v>102</v>
      </c>
      <c r="B303" t="s">
        <v>2572</v>
      </c>
      <c r="C303">
        <v>682817</v>
      </c>
      <c r="D303">
        <v>45755</v>
      </c>
      <c r="E303" s="3">
        <v>43123</v>
      </c>
      <c r="F303" t="s">
        <v>926</v>
      </c>
      <c r="G303" t="s">
        <v>2863</v>
      </c>
      <c r="H303" s="3">
        <v>43672</v>
      </c>
      <c r="I303">
        <v>798</v>
      </c>
    </row>
    <row r="304" spans="1:9" hidden="1" x14ac:dyDescent="0.2">
      <c r="A304">
        <v>102</v>
      </c>
      <c r="B304" t="s">
        <v>2572</v>
      </c>
      <c r="C304">
        <v>682832</v>
      </c>
      <c r="D304">
        <v>45758</v>
      </c>
      <c r="E304" s="3">
        <v>43123</v>
      </c>
      <c r="F304" t="s">
        <v>298</v>
      </c>
      <c r="G304" t="s">
        <v>2864</v>
      </c>
      <c r="H304" s="3">
        <v>43853</v>
      </c>
      <c r="I304">
        <v>801</v>
      </c>
    </row>
    <row r="305" spans="1:9" hidden="1" x14ac:dyDescent="0.2">
      <c r="A305">
        <v>102</v>
      </c>
      <c r="B305" t="s">
        <v>2572</v>
      </c>
      <c r="C305">
        <v>682835</v>
      </c>
      <c r="D305">
        <v>45721</v>
      </c>
      <c r="E305" s="3">
        <v>43123</v>
      </c>
      <c r="F305" t="s">
        <v>269</v>
      </c>
      <c r="G305" t="s">
        <v>2865</v>
      </c>
      <c r="H305" s="3">
        <v>43853</v>
      </c>
      <c r="I305">
        <v>108.5</v>
      </c>
    </row>
    <row r="306" spans="1:9" hidden="1" x14ac:dyDescent="0.2">
      <c r="A306">
        <v>102</v>
      </c>
      <c r="B306" t="s">
        <v>2572</v>
      </c>
      <c r="C306">
        <v>679471</v>
      </c>
      <c r="D306">
        <v>45764</v>
      </c>
      <c r="E306" s="3">
        <v>43124</v>
      </c>
      <c r="F306" t="s">
        <v>1144</v>
      </c>
      <c r="G306" t="s">
        <v>2730</v>
      </c>
      <c r="H306" s="3">
        <v>43852</v>
      </c>
      <c r="I306">
        <v>648</v>
      </c>
    </row>
    <row r="307" spans="1:9" hidden="1" x14ac:dyDescent="0.2">
      <c r="A307">
        <v>102</v>
      </c>
      <c r="B307" t="s">
        <v>2572</v>
      </c>
      <c r="C307">
        <v>679471</v>
      </c>
      <c r="D307">
        <v>45764</v>
      </c>
      <c r="E307" s="3">
        <v>43124</v>
      </c>
      <c r="F307" t="s">
        <v>1144</v>
      </c>
      <c r="G307" t="s">
        <v>2730</v>
      </c>
      <c r="H307" s="3">
        <v>43852</v>
      </c>
      <c r="I307">
        <v>1</v>
      </c>
    </row>
    <row r="308" spans="1:9" hidden="1" x14ac:dyDescent="0.2">
      <c r="A308">
        <v>102</v>
      </c>
      <c r="B308" t="s">
        <v>2572</v>
      </c>
      <c r="C308">
        <v>679538</v>
      </c>
      <c r="D308">
        <v>45752</v>
      </c>
      <c r="E308" s="3">
        <v>43124</v>
      </c>
      <c r="F308" t="s">
        <v>748</v>
      </c>
      <c r="G308" t="s">
        <v>2733</v>
      </c>
      <c r="H308" s="3">
        <v>43854</v>
      </c>
      <c r="I308">
        <v>181.44</v>
      </c>
    </row>
    <row r="309" spans="1:9" hidden="1" x14ac:dyDescent="0.2">
      <c r="A309">
        <v>102</v>
      </c>
      <c r="B309" t="s">
        <v>2572</v>
      </c>
      <c r="C309">
        <v>679538</v>
      </c>
      <c r="D309">
        <v>45752</v>
      </c>
      <c r="E309" s="3">
        <v>43124</v>
      </c>
      <c r="F309" t="s">
        <v>748</v>
      </c>
      <c r="G309" t="s">
        <v>2733</v>
      </c>
      <c r="H309" s="3">
        <v>43854</v>
      </c>
      <c r="I309">
        <v>0.66</v>
      </c>
    </row>
    <row r="310" spans="1:9" hidden="1" x14ac:dyDescent="0.2">
      <c r="A310">
        <v>102</v>
      </c>
      <c r="B310" t="s">
        <v>2572</v>
      </c>
      <c r="C310">
        <v>679576</v>
      </c>
      <c r="D310">
        <v>45759</v>
      </c>
      <c r="E310" s="3">
        <v>43124</v>
      </c>
      <c r="F310" t="s">
        <v>573</v>
      </c>
      <c r="G310" t="s">
        <v>2735</v>
      </c>
      <c r="H310" s="3">
        <v>43854</v>
      </c>
      <c r="I310">
        <v>600</v>
      </c>
    </row>
    <row r="311" spans="1:9" hidden="1" x14ac:dyDescent="0.2">
      <c r="A311">
        <v>102</v>
      </c>
      <c r="B311" t="s">
        <v>2572</v>
      </c>
      <c r="C311">
        <v>679598</v>
      </c>
      <c r="D311">
        <v>45746</v>
      </c>
      <c r="E311" s="3">
        <v>43124</v>
      </c>
      <c r="F311" t="s">
        <v>472</v>
      </c>
      <c r="G311" t="s">
        <v>2736</v>
      </c>
      <c r="H311" s="3">
        <v>43853</v>
      </c>
      <c r="I311">
        <v>324</v>
      </c>
    </row>
    <row r="312" spans="1:9" hidden="1" x14ac:dyDescent="0.2">
      <c r="A312">
        <v>102</v>
      </c>
      <c r="B312" t="s">
        <v>2572</v>
      </c>
      <c r="C312">
        <v>679598</v>
      </c>
      <c r="D312">
        <v>45746</v>
      </c>
      <c r="E312" s="3">
        <v>43124</v>
      </c>
      <c r="F312" t="s">
        <v>472</v>
      </c>
      <c r="G312" t="s">
        <v>2736</v>
      </c>
      <c r="H312" s="3">
        <v>43853</v>
      </c>
      <c r="I312">
        <v>3.3</v>
      </c>
    </row>
    <row r="313" spans="1:9" hidden="1" x14ac:dyDescent="0.2">
      <c r="A313">
        <v>102</v>
      </c>
      <c r="B313" t="s">
        <v>2572</v>
      </c>
      <c r="C313">
        <v>682910</v>
      </c>
      <c r="D313">
        <v>45760</v>
      </c>
      <c r="E313" s="3">
        <v>43124</v>
      </c>
      <c r="F313" t="s">
        <v>765</v>
      </c>
      <c r="G313" t="s">
        <v>2866</v>
      </c>
      <c r="H313" s="3">
        <v>43853</v>
      </c>
      <c r="I313">
        <v>641</v>
      </c>
    </row>
    <row r="314" spans="1:9" hidden="1" x14ac:dyDescent="0.2">
      <c r="A314">
        <v>102</v>
      </c>
      <c r="B314" t="s">
        <v>2572</v>
      </c>
      <c r="C314">
        <v>682911</v>
      </c>
      <c r="D314">
        <v>45761</v>
      </c>
      <c r="E314" s="3">
        <v>43124</v>
      </c>
      <c r="F314" t="s">
        <v>1141</v>
      </c>
      <c r="G314" t="s">
        <v>2867</v>
      </c>
      <c r="H314" s="3">
        <v>43852</v>
      </c>
      <c r="I314">
        <v>646</v>
      </c>
    </row>
    <row r="315" spans="1:9" hidden="1" x14ac:dyDescent="0.2">
      <c r="A315">
        <v>102</v>
      </c>
      <c r="B315" t="s">
        <v>2572</v>
      </c>
      <c r="C315">
        <v>682917</v>
      </c>
      <c r="D315">
        <v>45738</v>
      </c>
      <c r="E315" s="3">
        <v>43124</v>
      </c>
      <c r="F315" t="s">
        <v>390</v>
      </c>
      <c r="G315" t="s">
        <v>2868</v>
      </c>
      <c r="H315" s="3">
        <v>43853</v>
      </c>
      <c r="I315">
        <v>193.9</v>
      </c>
    </row>
    <row r="316" spans="1:9" hidden="1" x14ac:dyDescent="0.2">
      <c r="A316">
        <v>102</v>
      </c>
      <c r="B316" t="s">
        <v>2572</v>
      </c>
      <c r="C316">
        <v>682921</v>
      </c>
      <c r="D316">
        <v>45765</v>
      </c>
      <c r="E316" s="3">
        <v>43124</v>
      </c>
      <c r="F316" t="s">
        <v>268</v>
      </c>
      <c r="G316" t="s">
        <v>2869</v>
      </c>
      <c r="H316" s="3">
        <v>43853</v>
      </c>
      <c r="I316">
        <v>320</v>
      </c>
    </row>
    <row r="317" spans="1:9" hidden="1" x14ac:dyDescent="0.2">
      <c r="A317">
        <v>102</v>
      </c>
      <c r="B317" t="s">
        <v>2572</v>
      </c>
      <c r="C317">
        <v>682925</v>
      </c>
      <c r="D317">
        <v>45737</v>
      </c>
      <c r="E317" s="3">
        <v>43124</v>
      </c>
      <c r="F317" t="s">
        <v>531</v>
      </c>
      <c r="G317" t="s">
        <v>2870</v>
      </c>
      <c r="H317" s="3">
        <v>43853</v>
      </c>
      <c r="I317">
        <v>269.7</v>
      </c>
    </row>
    <row r="318" spans="1:9" hidden="1" x14ac:dyDescent="0.2">
      <c r="A318">
        <v>102</v>
      </c>
      <c r="B318" t="s">
        <v>2572</v>
      </c>
      <c r="C318">
        <v>682926</v>
      </c>
      <c r="D318">
        <v>45766</v>
      </c>
      <c r="E318" s="3">
        <v>43124</v>
      </c>
      <c r="F318" t="s">
        <v>605</v>
      </c>
      <c r="G318" t="s">
        <v>2871</v>
      </c>
      <c r="H318" s="3">
        <v>43853</v>
      </c>
      <c r="I318">
        <v>212</v>
      </c>
    </row>
    <row r="319" spans="1:9" hidden="1" x14ac:dyDescent="0.2">
      <c r="A319">
        <v>102</v>
      </c>
      <c r="B319" t="s">
        <v>2572</v>
      </c>
      <c r="C319">
        <v>682930</v>
      </c>
      <c r="D319">
        <v>45767</v>
      </c>
      <c r="E319" s="3">
        <v>43124</v>
      </c>
      <c r="F319" t="s">
        <v>932</v>
      </c>
      <c r="G319" t="s">
        <v>2872</v>
      </c>
      <c r="H319" s="3">
        <v>43853</v>
      </c>
      <c r="I319">
        <v>1573</v>
      </c>
    </row>
    <row r="320" spans="1:9" hidden="1" x14ac:dyDescent="0.2">
      <c r="A320">
        <v>102</v>
      </c>
      <c r="B320" t="s">
        <v>2572</v>
      </c>
      <c r="C320">
        <v>682932</v>
      </c>
      <c r="D320">
        <v>45768</v>
      </c>
      <c r="E320" s="3">
        <v>43124</v>
      </c>
      <c r="F320" t="s">
        <v>829</v>
      </c>
      <c r="G320" t="s">
        <v>2873</v>
      </c>
      <c r="H320" s="3">
        <v>43849</v>
      </c>
      <c r="I320">
        <v>5175</v>
      </c>
    </row>
    <row r="321" spans="1:9" hidden="1" x14ac:dyDescent="0.2">
      <c r="A321">
        <v>102</v>
      </c>
      <c r="B321" t="s">
        <v>2572</v>
      </c>
      <c r="C321">
        <v>682933</v>
      </c>
      <c r="D321">
        <v>45769</v>
      </c>
      <c r="E321" s="3">
        <v>43124</v>
      </c>
      <c r="F321" t="s">
        <v>1160</v>
      </c>
      <c r="G321" t="s">
        <v>2874</v>
      </c>
      <c r="H321" s="3">
        <v>43833</v>
      </c>
      <c r="I321">
        <v>278</v>
      </c>
    </row>
    <row r="322" spans="1:9" hidden="1" x14ac:dyDescent="0.2">
      <c r="A322">
        <v>102</v>
      </c>
      <c r="B322" t="s">
        <v>2572</v>
      </c>
      <c r="C322">
        <v>682934</v>
      </c>
      <c r="D322">
        <v>45770</v>
      </c>
      <c r="E322" s="3">
        <v>43124</v>
      </c>
      <c r="F322" t="s">
        <v>471</v>
      </c>
      <c r="G322" t="s">
        <v>2875</v>
      </c>
      <c r="H322" s="3">
        <v>43853</v>
      </c>
      <c r="I322">
        <v>322</v>
      </c>
    </row>
    <row r="323" spans="1:9" hidden="1" x14ac:dyDescent="0.2">
      <c r="A323">
        <v>102</v>
      </c>
      <c r="B323" t="s">
        <v>2572</v>
      </c>
      <c r="C323">
        <v>683075</v>
      </c>
      <c r="D323">
        <v>45771</v>
      </c>
      <c r="E323" s="3">
        <v>43124</v>
      </c>
      <c r="F323" t="s">
        <v>298</v>
      </c>
      <c r="G323" t="s">
        <v>2864</v>
      </c>
      <c r="H323" s="3">
        <v>43854</v>
      </c>
      <c r="I323">
        <v>1041</v>
      </c>
    </row>
    <row r="324" spans="1:9" hidden="1" x14ac:dyDescent="0.2">
      <c r="A324">
        <v>102</v>
      </c>
      <c r="B324" t="s">
        <v>2572</v>
      </c>
      <c r="C324">
        <v>683120</v>
      </c>
      <c r="D324">
        <v>45772</v>
      </c>
      <c r="E324" s="3">
        <v>43124</v>
      </c>
      <c r="F324" t="s">
        <v>859</v>
      </c>
      <c r="G324" t="s">
        <v>2879</v>
      </c>
      <c r="H324" s="3">
        <v>43841</v>
      </c>
      <c r="I324">
        <v>2359</v>
      </c>
    </row>
    <row r="325" spans="1:9" hidden="1" x14ac:dyDescent="0.2">
      <c r="A325">
        <v>102</v>
      </c>
      <c r="B325" t="s">
        <v>2572</v>
      </c>
      <c r="C325">
        <v>683172</v>
      </c>
      <c r="D325">
        <v>45773</v>
      </c>
      <c r="E325" s="3">
        <v>43124</v>
      </c>
      <c r="F325" t="s">
        <v>747</v>
      </c>
      <c r="G325" t="s">
        <v>2882</v>
      </c>
      <c r="H325" s="3">
        <v>43854</v>
      </c>
      <c r="I325">
        <v>2441</v>
      </c>
    </row>
    <row r="326" spans="1:9" hidden="1" x14ac:dyDescent="0.2">
      <c r="A326">
        <v>102</v>
      </c>
      <c r="B326" t="s">
        <v>2572</v>
      </c>
      <c r="C326">
        <v>683194</v>
      </c>
      <c r="D326">
        <v>45774</v>
      </c>
      <c r="E326" s="3">
        <v>43124</v>
      </c>
      <c r="F326" t="s">
        <v>530</v>
      </c>
      <c r="G326" t="s">
        <v>2883</v>
      </c>
      <c r="H326" s="3">
        <v>43853</v>
      </c>
      <c r="I326">
        <v>265</v>
      </c>
    </row>
    <row r="327" spans="1:9" hidden="1" x14ac:dyDescent="0.2">
      <c r="A327">
        <v>102</v>
      </c>
      <c r="B327" t="s">
        <v>2572</v>
      </c>
      <c r="C327">
        <v>683216</v>
      </c>
      <c r="D327">
        <v>45775</v>
      </c>
      <c r="E327" s="3">
        <v>43124</v>
      </c>
      <c r="F327" t="s">
        <v>892</v>
      </c>
      <c r="G327" t="s">
        <v>2884</v>
      </c>
      <c r="H327" s="3">
        <v>43853</v>
      </c>
      <c r="I327">
        <v>2448</v>
      </c>
    </row>
    <row r="328" spans="1:9" hidden="1" x14ac:dyDescent="0.2">
      <c r="A328">
        <v>102</v>
      </c>
      <c r="B328" t="s">
        <v>2572</v>
      </c>
      <c r="C328">
        <v>683508</v>
      </c>
      <c r="D328">
        <v>45783</v>
      </c>
      <c r="E328" s="3">
        <v>43125</v>
      </c>
      <c r="F328" t="s">
        <v>2549</v>
      </c>
      <c r="G328" t="s">
        <v>2892</v>
      </c>
      <c r="H328" s="3">
        <v>44188</v>
      </c>
      <c r="I328">
        <v>846</v>
      </c>
    </row>
    <row r="329" spans="1:9" hidden="1" x14ac:dyDescent="0.2">
      <c r="A329">
        <v>102</v>
      </c>
      <c r="B329" t="s">
        <v>2572</v>
      </c>
      <c r="C329">
        <v>683513</v>
      </c>
      <c r="D329">
        <v>45784</v>
      </c>
      <c r="E329" s="3">
        <v>43125</v>
      </c>
      <c r="F329" t="s">
        <v>831</v>
      </c>
      <c r="G329" t="s">
        <v>2893</v>
      </c>
      <c r="H329" s="3">
        <v>43848</v>
      </c>
      <c r="I329">
        <v>4710</v>
      </c>
    </row>
    <row r="330" spans="1:9" hidden="1" x14ac:dyDescent="0.2">
      <c r="A330">
        <v>102</v>
      </c>
      <c r="B330" t="s">
        <v>2572</v>
      </c>
      <c r="C330">
        <v>683541</v>
      </c>
      <c r="D330">
        <v>45789</v>
      </c>
      <c r="E330" s="3">
        <v>43125</v>
      </c>
      <c r="F330" t="s">
        <v>2549</v>
      </c>
      <c r="G330" t="s">
        <v>2894</v>
      </c>
      <c r="H330" s="3">
        <v>44188</v>
      </c>
      <c r="I330">
        <v>848</v>
      </c>
    </row>
    <row r="331" spans="1:9" hidden="1" x14ac:dyDescent="0.2">
      <c r="A331">
        <v>102</v>
      </c>
      <c r="B331" t="s">
        <v>2572</v>
      </c>
      <c r="C331">
        <v>683547</v>
      </c>
      <c r="D331">
        <v>45790</v>
      </c>
      <c r="E331" s="3">
        <v>43125</v>
      </c>
      <c r="F331" t="s">
        <v>298</v>
      </c>
      <c r="G331" t="s">
        <v>2864</v>
      </c>
      <c r="H331" s="3">
        <v>43855</v>
      </c>
      <c r="I331">
        <v>439</v>
      </c>
    </row>
    <row r="332" spans="1:9" hidden="1" x14ac:dyDescent="0.2">
      <c r="A332">
        <v>102</v>
      </c>
      <c r="B332" t="s">
        <v>2572</v>
      </c>
      <c r="C332">
        <v>683560</v>
      </c>
      <c r="D332">
        <v>45794</v>
      </c>
      <c r="E332" s="3">
        <v>43125</v>
      </c>
      <c r="F332" t="s">
        <v>2549</v>
      </c>
      <c r="G332" t="s">
        <v>2895</v>
      </c>
      <c r="H332" s="3">
        <v>44188</v>
      </c>
      <c r="I332">
        <v>849</v>
      </c>
    </row>
    <row r="333" spans="1:9" hidden="1" x14ac:dyDescent="0.2">
      <c r="A333">
        <v>102</v>
      </c>
      <c r="B333" t="s">
        <v>2572</v>
      </c>
      <c r="C333">
        <v>683569</v>
      </c>
      <c r="D333">
        <v>45799</v>
      </c>
      <c r="E333" s="3">
        <v>43125</v>
      </c>
      <c r="F333" t="s">
        <v>2549</v>
      </c>
      <c r="G333" t="s">
        <v>2896</v>
      </c>
      <c r="H333" s="3">
        <v>44188</v>
      </c>
      <c r="I333">
        <v>853</v>
      </c>
    </row>
    <row r="334" spans="1:9" hidden="1" x14ac:dyDescent="0.2">
      <c r="A334">
        <v>102</v>
      </c>
      <c r="B334" t="s">
        <v>2572</v>
      </c>
      <c r="C334">
        <v>683670</v>
      </c>
      <c r="D334">
        <v>45801</v>
      </c>
      <c r="E334" s="3">
        <v>43125</v>
      </c>
      <c r="F334" t="s">
        <v>825</v>
      </c>
      <c r="G334" t="s">
        <v>2901</v>
      </c>
      <c r="H334" s="3">
        <v>43852</v>
      </c>
      <c r="I334">
        <v>4695</v>
      </c>
    </row>
    <row r="335" spans="1:9" hidden="1" x14ac:dyDescent="0.2">
      <c r="A335">
        <v>102</v>
      </c>
      <c r="B335" t="s">
        <v>2572</v>
      </c>
      <c r="C335">
        <v>683685</v>
      </c>
      <c r="D335">
        <v>45802</v>
      </c>
      <c r="E335" s="3">
        <v>43125</v>
      </c>
      <c r="F335" t="s">
        <v>572</v>
      </c>
      <c r="G335" t="s">
        <v>2902</v>
      </c>
      <c r="H335" s="3">
        <v>43854</v>
      </c>
      <c r="I335">
        <v>29000</v>
      </c>
    </row>
    <row r="336" spans="1:9" hidden="1" x14ac:dyDescent="0.2">
      <c r="A336">
        <v>102</v>
      </c>
      <c r="B336" t="s">
        <v>2572</v>
      </c>
      <c r="C336">
        <v>683776</v>
      </c>
      <c r="D336">
        <v>45804</v>
      </c>
      <c r="E336" s="3">
        <v>43125</v>
      </c>
      <c r="F336" t="s">
        <v>291</v>
      </c>
      <c r="G336" t="s">
        <v>2905</v>
      </c>
      <c r="H336" s="3">
        <v>43855</v>
      </c>
      <c r="I336">
        <v>413</v>
      </c>
    </row>
    <row r="337" spans="1:9" hidden="1" x14ac:dyDescent="0.2">
      <c r="A337">
        <v>102</v>
      </c>
      <c r="B337" t="s">
        <v>2572</v>
      </c>
      <c r="C337">
        <v>684031</v>
      </c>
      <c r="D337">
        <v>45777</v>
      </c>
      <c r="E337" s="3">
        <v>43125</v>
      </c>
      <c r="F337" t="s">
        <v>709</v>
      </c>
      <c r="G337" t="s">
        <v>2916</v>
      </c>
      <c r="H337" s="3">
        <v>43855</v>
      </c>
      <c r="I337">
        <v>417.3</v>
      </c>
    </row>
    <row r="338" spans="1:9" hidden="1" x14ac:dyDescent="0.2">
      <c r="A338">
        <v>102</v>
      </c>
      <c r="B338" t="s">
        <v>2572</v>
      </c>
      <c r="C338">
        <v>681177</v>
      </c>
      <c r="D338">
        <v>45787</v>
      </c>
      <c r="E338" s="3">
        <v>43126</v>
      </c>
      <c r="F338" t="s">
        <v>798</v>
      </c>
      <c r="G338" t="s">
        <v>2821</v>
      </c>
      <c r="H338" s="3">
        <v>43855</v>
      </c>
      <c r="I338">
        <v>194.4</v>
      </c>
    </row>
    <row r="339" spans="1:9" hidden="1" x14ac:dyDescent="0.2">
      <c r="A339">
        <v>102</v>
      </c>
      <c r="B339" t="s">
        <v>2572</v>
      </c>
      <c r="C339">
        <v>681177</v>
      </c>
      <c r="D339">
        <v>45787</v>
      </c>
      <c r="E339" s="3">
        <v>43126</v>
      </c>
      <c r="F339" t="s">
        <v>798</v>
      </c>
      <c r="G339" t="s">
        <v>2821</v>
      </c>
      <c r="H339" s="3">
        <v>43855</v>
      </c>
      <c r="I339">
        <v>0.1</v>
      </c>
    </row>
    <row r="340" spans="1:9" hidden="1" x14ac:dyDescent="0.2">
      <c r="A340">
        <v>102</v>
      </c>
      <c r="B340" t="s">
        <v>2572</v>
      </c>
      <c r="C340">
        <v>681227</v>
      </c>
      <c r="D340">
        <v>45796</v>
      </c>
      <c r="E340" s="3">
        <v>43126</v>
      </c>
      <c r="F340" t="s">
        <v>982</v>
      </c>
      <c r="G340" t="s">
        <v>2823</v>
      </c>
      <c r="H340" s="3">
        <v>43856</v>
      </c>
      <c r="I340">
        <v>259.2</v>
      </c>
    </row>
    <row r="341" spans="1:9" hidden="1" x14ac:dyDescent="0.2">
      <c r="A341">
        <v>102</v>
      </c>
      <c r="B341" t="s">
        <v>2572</v>
      </c>
      <c r="C341">
        <v>681227</v>
      </c>
      <c r="D341">
        <v>45796</v>
      </c>
      <c r="E341" s="3">
        <v>43126</v>
      </c>
      <c r="F341" t="s">
        <v>982</v>
      </c>
      <c r="G341" t="s">
        <v>2823</v>
      </c>
      <c r="H341" s="3">
        <v>43856</v>
      </c>
      <c r="I341">
        <v>1.1000000000000001</v>
      </c>
    </row>
    <row r="342" spans="1:9" hidden="1" x14ac:dyDescent="0.2">
      <c r="A342">
        <v>102</v>
      </c>
      <c r="B342" t="s">
        <v>2572</v>
      </c>
      <c r="C342">
        <v>681249</v>
      </c>
      <c r="D342">
        <v>45782</v>
      </c>
      <c r="E342" s="3">
        <v>43126</v>
      </c>
      <c r="F342" t="s">
        <v>709</v>
      </c>
      <c r="G342" t="s">
        <v>2824</v>
      </c>
      <c r="H342" s="3">
        <v>43855</v>
      </c>
      <c r="I342">
        <v>433</v>
      </c>
    </row>
    <row r="343" spans="1:9" hidden="1" x14ac:dyDescent="0.2">
      <c r="A343">
        <v>102</v>
      </c>
      <c r="B343" t="s">
        <v>2572</v>
      </c>
      <c r="C343">
        <v>681252</v>
      </c>
      <c r="D343">
        <v>45781</v>
      </c>
      <c r="E343" s="3">
        <v>43126</v>
      </c>
      <c r="F343" t="s">
        <v>709</v>
      </c>
      <c r="G343" t="s">
        <v>2825</v>
      </c>
      <c r="H343" s="3">
        <v>43855</v>
      </c>
      <c r="I343">
        <v>427.7</v>
      </c>
    </row>
    <row r="344" spans="1:9" hidden="1" x14ac:dyDescent="0.2">
      <c r="A344">
        <v>102</v>
      </c>
      <c r="B344" t="s">
        <v>2572</v>
      </c>
      <c r="C344">
        <v>681255</v>
      </c>
      <c r="D344">
        <v>45780</v>
      </c>
      <c r="E344" s="3">
        <v>43126</v>
      </c>
      <c r="F344" t="s">
        <v>709</v>
      </c>
      <c r="G344" t="s">
        <v>2826</v>
      </c>
      <c r="H344" s="3">
        <v>43855</v>
      </c>
      <c r="I344">
        <v>427</v>
      </c>
    </row>
    <row r="345" spans="1:9" hidden="1" x14ac:dyDescent="0.2">
      <c r="A345">
        <v>102</v>
      </c>
      <c r="B345" t="s">
        <v>2572</v>
      </c>
      <c r="C345">
        <v>681258</v>
      </c>
      <c r="D345">
        <v>45779</v>
      </c>
      <c r="E345" s="3">
        <v>43126</v>
      </c>
      <c r="F345" t="s">
        <v>709</v>
      </c>
      <c r="G345" t="s">
        <v>2827</v>
      </c>
      <c r="H345" s="3">
        <v>43855</v>
      </c>
      <c r="I345">
        <v>428.3</v>
      </c>
    </row>
    <row r="346" spans="1:9" hidden="1" x14ac:dyDescent="0.2">
      <c r="A346">
        <v>102</v>
      </c>
      <c r="B346" t="s">
        <v>2572</v>
      </c>
      <c r="C346">
        <v>681261</v>
      </c>
      <c r="D346">
        <v>45778</v>
      </c>
      <c r="E346" s="3">
        <v>43126</v>
      </c>
      <c r="F346" t="s">
        <v>709</v>
      </c>
      <c r="G346" t="s">
        <v>2828</v>
      </c>
      <c r="H346" s="3">
        <v>43855</v>
      </c>
      <c r="I346">
        <v>428.5</v>
      </c>
    </row>
    <row r="347" spans="1:9" hidden="1" x14ac:dyDescent="0.2">
      <c r="A347">
        <v>102</v>
      </c>
      <c r="B347" t="s">
        <v>2572</v>
      </c>
      <c r="C347">
        <v>681268</v>
      </c>
      <c r="D347">
        <v>45800</v>
      </c>
      <c r="E347" s="3">
        <v>43126</v>
      </c>
      <c r="F347" t="s">
        <v>958</v>
      </c>
      <c r="G347" t="s">
        <v>2829</v>
      </c>
      <c r="H347" s="3">
        <v>43856</v>
      </c>
      <c r="I347">
        <v>259.2</v>
      </c>
    </row>
    <row r="348" spans="1:9" hidden="1" x14ac:dyDescent="0.2">
      <c r="A348">
        <v>102</v>
      </c>
      <c r="B348" t="s">
        <v>2572</v>
      </c>
      <c r="C348">
        <v>681268</v>
      </c>
      <c r="D348">
        <v>45800</v>
      </c>
      <c r="E348" s="3">
        <v>43126</v>
      </c>
      <c r="F348" t="s">
        <v>958</v>
      </c>
      <c r="G348" t="s">
        <v>2829</v>
      </c>
      <c r="H348" s="3">
        <v>43856</v>
      </c>
      <c r="I348">
        <v>1.3</v>
      </c>
    </row>
    <row r="349" spans="1:9" hidden="1" x14ac:dyDescent="0.2">
      <c r="A349">
        <v>102</v>
      </c>
      <c r="B349" t="s">
        <v>2572</v>
      </c>
      <c r="C349">
        <v>684185</v>
      </c>
      <c r="D349">
        <v>45814</v>
      </c>
      <c r="E349" s="3">
        <v>43126</v>
      </c>
      <c r="F349" t="s">
        <v>291</v>
      </c>
      <c r="G349" t="s">
        <v>2905</v>
      </c>
      <c r="H349" s="3">
        <v>43856</v>
      </c>
      <c r="I349">
        <v>416</v>
      </c>
    </row>
    <row r="350" spans="1:9" hidden="1" x14ac:dyDescent="0.2">
      <c r="A350">
        <v>102</v>
      </c>
      <c r="B350" t="s">
        <v>2572</v>
      </c>
      <c r="C350">
        <v>684192</v>
      </c>
      <c r="D350">
        <v>45785</v>
      </c>
      <c r="E350" s="3">
        <v>43126</v>
      </c>
      <c r="F350" t="s">
        <v>709</v>
      </c>
      <c r="G350" t="s">
        <v>2923</v>
      </c>
      <c r="H350" s="3">
        <v>43855</v>
      </c>
      <c r="I350">
        <v>422.1</v>
      </c>
    </row>
    <row r="351" spans="1:9" hidden="1" x14ac:dyDescent="0.2">
      <c r="A351">
        <v>102</v>
      </c>
      <c r="B351" t="s">
        <v>2572</v>
      </c>
      <c r="C351">
        <v>684228</v>
      </c>
      <c r="D351">
        <v>45797</v>
      </c>
      <c r="E351" s="3">
        <v>43126</v>
      </c>
      <c r="F351" t="s">
        <v>964</v>
      </c>
      <c r="G351" t="s">
        <v>2929</v>
      </c>
      <c r="H351" s="3">
        <v>43856</v>
      </c>
      <c r="I351">
        <v>91.8</v>
      </c>
    </row>
    <row r="352" spans="1:9" hidden="1" x14ac:dyDescent="0.2">
      <c r="A352">
        <v>102</v>
      </c>
      <c r="B352" t="s">
        <v>2572</v>
      </c>
      <c r="C352">
        <v>684228</v>
      </c>
      <c r="D352">
        <v>45797</v>
      </c>
      <c r="E352" s="3">
        <v>43126</v>
      </c>
      <c r="F352" t="s">
        <v>964</v>
      </c>
      <c r="G352" t="s">
        <v>2929</v>
      </c>
      <c r="H352" s="3">
        <v>43856</v>
      </c>
      <c r="I352">
        <v>0.1</v>
      </c>
    </row>
    <row r="353" spans="1:9" hidden="1" x14ac:dyDescent="0.2">
      <c r="A353">
        <v>102</v>
      </c>
      <c r="B353" t="s">
        <v>2572</v>
      </c>
      <c r="C353">
        <v>684229</v>
      </c>
      <c r="D353">
        <v>45805</v>
      </c>
      <c r="E353" s="3">
        <v>43126</v>
      </c>
      <c r="F353" t="s">
        <v>282</v>
      </c>
      <c r="G353" t="s">
        <v>2930</v>
      </c>
      <c r="H353" s="3">
        <v>43856</v>
      </c>
      <c r="I353">
        <v>107.7</v>
      </c>
    </row>
    <row r="354" spans="1:9" hidden="1" x14ac:dyDescent="0.2">
      <c r="A354">
        <v>102</v>
      </c>
      <c r="B354" t="s">
        <v>2572</v>
      </c>
      <c r="C354">
        <v>680400</v>
      </c>
      <c r="D354">
        <v>45811</v>
      </c>
      <c r="E354" s="3">
        <v>43129</v>
      </c>
      <c r="F354" t="s">
        <v>908</v>
      </c>
      <c r="G354" t="s">
        <v>2770</v>
      </c>
      <c r="H354" s="3">
        <v>43859</v>
      </c>
      <c r="I354">
        <v>631.79999999999995</v>
      </c>
    </row>
    <row r="355" spans="1:9" hidden="1" x14ac:dyDescent="0.2">
      <c r="A355">
        <v>102</v>
      </c>
      <c r="B355" t="s">
        <v>2572</v>
      </c>
      <c r="C355">
        <v>680400</v>
      </c>
      <c r="D355">
        <v>45811</v>
      </c>
      <c r="E355" s="3">
        <v>43129</v>
      </c>
      <c r="F355" t="s">
        <v>908</v>
      </c>
      <c r="G355" t="s">
        <v>2770</v>
      </c>
      <c r="H355" s="3">
        <v>43859</v>
      </c>
      <c r="I355">
        <v>7.4</v>
      </c>
    </row>
    <row r="356" spans="1:9" hidden="1" x14ac:dyDescent="0.2">
      <c r="A356">
        <v>102</v>
      </c>
      <c r="B356" t="s">
        <v>2572</v>
      </c>
      <c r="C356">
        <v>680830</v>
      </c>
      <c r="D356">
        <v>45823</v>
      </c>
      <c r="E356" s="3">
        <v>43129</v>
      </c>
      <c r="F356" t="s">
        <v>417</v>
      </c>
      <c r="G356" t="s">
        <v>2807</v>
      </c>
      <c r="H356" s="3">
        <v>43859</v>
      </c>
      <c r="I356">
        <v>324</v>
      </c>
    </row>
    <row r="357" spans="1:9" hidden="1" x14ac:dyDescent="0.2">
      <c r="A357">
        <v>102</v>
      </c>
      <c r="B357" t="s">
        <v>2572</v>
      </c>
      <c r="C357">
        <v>680830</v>
      </c>
      <c r="D357">
        <v>45823</v>
      </c>
      <c r="E357" s="3">
        <v>43129</v>
      </c>
      <c r="F357" t="s">
        <v>417</v>
      </c>
      <c r="G357" t="s">
        <v>2807</v>
      </c>
      <c r="H357" s="3">
        <v>43859</v>
      </c>
      <c r="I357">
        <v>0.3</v>
      </c>
    </row>
    <row r="358" spans="1:9" hidden="1" x14ac:dyDescent="0.2">
      <c r="A358">
        <v>102</v>
      </c>
      <c r="B358" t="s">
        <v>2572</v>
      </c>
      <c r="C358">
        <v>680847</v>
      </c>
      <c r="D358">
        <v>45807</v>
      </c>
      <c r="E358" s="3">
        <v>43129</v>
      </c>
      <c r="F358" t="s">
        <v>614</v>
      </c>
      <c r="G358" t="s">
        <v>2808</v>
      </c>
      <c r="H358" s="3">
        <v>43856</v>
      </c>
      <c r="I358">
        <v>194.4</v>
      </c>
    </row>
    <row r="359" spans="1:9" hidden="1" x14ac:dyDescent="0.2">
      <c r="A359">
        <v>102</v>
      </c>
      <c r="B359" t="s">
        <v>2572</v>
      </c>
      <c r="C359">
        <v>680847</v>
      </c>
      <c r="D359">
        <v>45807</v>
      </c>
      <c r="E359" s="3">
        <v>43129</v>
      </c>
      <c r="F359" t="s">
        <v>614</v>
      </c>
      <c r="G359" t="s">
        <v>2808</v>
      </c>
      <c r="H359" s="3">
        <v>43856</v>
      </c>
      <c r="I359">
        <v>0.7</v>
      </c>
    </row>
    <row r="360" spans="1:9" hidden="1" x14ac:dyDescent="0.2">
      <c r="A360">
        <v>102</v>
      </c>
      <c r="B360" t="s">
        <v>2572</v>
      </c>
      <c r="C360">
        <v>681164</v>
      </c>
      <c r="D360">
        <v>45786</v>
      </c>
      <c r="E360" s="3">
        <v>43129</v>
      </c>
      <c r="F360" t="s">
        <v>226</v>
      </c>
      <c r="G360" t="s">
        <v>2820</v>
      </c>
      <c r="H360" s="3">
        <v>43855</v>
      </c>
      <c r="I360">
        <v>268.8</v>
      </c>
    </row>
    <row r="361" spans="1:9" hidden="1" x14ac:dyDescent="0.2">
      <c r="A361">
        <v>102</v>
      </c>
      <c r="B361" t="s">
        <v>2572</v>
      </c>
      <c r="C361">
        <v>681164</v>
      </c>
      <c r="D361">
        <v>45786</v>
      </c>
      <c r="E361" s="3">
        <v>43129</v>
      </c>
      <c r="F361" t="s">
        <v>226</v>
      </c>
      <c r="G361" t="s">
        <v>2820</v>
      </c>
      <c r="H361" s="3">
        <v>43855</v>
      </c>
      <c r="I361">
        <v>0.7</v>
      </c>
    </row>
    <row r="362" spans="1:9" hidden="1" x14ac:dyDescent="0.2">
      <c r="A362">
        <v>102</v>
      </c>
      <c r="B362" t="s">
        <v>2572</v>
      </c>
      <c r="C362">
        <v>681197</v>
      </c>
      <c r="D362">
        <v>45791</v>
      </c>
      <c r="E362" s="3">
        <v>43129</v>
      </c>
      <c r="F362" t="s">
        <v>976</v>
      </c>
      <c r="G362" t="s">
        <v>2822</v>
      </c>
      <c r="H362" s="3">
        <v>43855</v>
      </c>
      <c r="I362">
        <v>259.2</v>
      </c>
    </row>
    <row r="363" spans="1:9" hidden="1" x14ac:dyDescent="0.2">
      <c r="A363">
        <v>102</v>
      </c>
      <c r="B363" t="s">
        <v>2572</v>
      </c>
      <c r="C363">
        <v>681197</v>
      </c>
      <c r="D363">
        <v>45791</v>
      </c>
      <c r="E363" s="3">
        <v>43129</v>
      </c>
      <c r="F363" t="s">
        <v>976</v>
      </c>
      <c r="G363" t="s">
        <v>2822</v>
      </c>
      <c r="H363" s="3">
        <v>43855</v>
      </c>
      <c r="I363">
        <v>1.7</v>
      </c>
    </row>
    <row r="364" spans="1:9" hidden="1" x14ac:dyDescent="0.2">
      <c r="A364">
        <v>102</v>
      </c>
      <c r="B364" t="s">
        <v>2572</v>
      </c>
      <c r="C364">
        <v>681282</v>
      </c>
      <c r="D364">
        <v>45803</v>
      </c>
      <c r="E364" s="3">
        <v>43129</v>
      </c>
      <c r="F364" t="s">
        <v>1090</v>
      </c>
      <c r="G364" t="s">
        <v>2830</v>
      </c>
      <c r="H364" s="3">
        <v>43856</v>
      </c>
      <c r="I364">
        <v>405</v>
      </c>
    </row>
    <row r="365" spans="1:9" hidden="1" x14ac:dyDescent="0.2">
      <c r="A365">
        <v>102</v>
      </c>
      <c r="B365" t="s">
        <v>2572</v>
      </c>
      <c r="C365">
        <v>681282</v>
      </c>
      <c r="D365">
        <v>45803</v>
      </c>
      <c r="E365" s="3">
        <v>43129</v>
      </c>
      <c r="F365" t="s">
        <v>1090</v>
      </c>
      <c r="G365" t="s">
        <v>2830</v>
      </c>
      <c r="H365" s="3">
        <v>43856</v>
      </c>
      <c r="I365">
        <v>0.5</v>
      </c>
    </row>
    <row r="366" spans="1:9" hidden="1" x14ac:dyDescent="0.2">
      <c r="A366">
        <v>102</v>
      </c>
      <c r="B366" t="s">
        <v>2572</v>
      </c>
      <c r="C366">
        <v>682804</v>
      </c>
      <c r="D366">
        <v>45798</v>
      </c>
      <c r="E366" s="3">
        <v>43129</v>
      </c>
      <c r="F366" t="s">
        <v>233</v>
      </c>
      <c r="G366" t="s">
        <v>2860</v>
      </c>
      <c r="H366" s="3">
        <v>43856</v>
      </c>
      <c r="I366">
        <v>134.4</v>
      </c>
    </row>
    <row r="367" spans="1:9" hidden="1" x14ac:dyDescent="0.2">
      <c r="A367">
        <v>102</v>
      </c>
      <c r="B367" t="s">
        <v>2572</v>
      </c>
      <c r="C367">
        <v>682804</v>
      </c>
      <c r="D367">
        <v>45798</v>
      </c>
      <c r="E367" s="3">
        <v>43129</v>
      </c>
      <c r="F367" t="s">
        <v>233</v>
      </c>
      <c r="G367" t="s">
        <v>2860</v>
      </c>
      <c r="H367" s="3">
        <v>43856</v>
      </c>
      <c r="I367">
        <v>0.7</v>
      </c>
    </row>
    <row r="368" spans="1:9" hidden="1" x14ac:dyDescent="0.2">
      <c r="A368">
        <v>102</v>
      </c>
      <c r="B368" t="s">
        <v>2572</v>
      </c>
      <c r="C368">
        <v>683876</v>
      </c>
      <c r="D368">
        <v>45806</v>
      </c>
      <c r="E368" s="3">
        <v>43129</v>
      </c>
      <c r="F368" t="s">
        <v>2547</v>
      </c>
      <c r="G368" t="s">
        <v>2913</v>
      </c>
      <c r="H368" s="3">
        <v>43185</v>
      </c>
      <c r="I368">
        <v>500.2</v>
      </c>
    </row>
    <row r="369" spans="1:9" hidden="1" x14ac:dyDescent="0.2">
      <c r="A369">
        <v>102</v>
      </c>
      <c r="B369" t="s">
        <v>2572</v>
      </c>
      <c r="C369">
        <v>684158</v>
      </c>
      <c r="D369">
        <v>45824</v>
      </c>
      <c r="E369" s="3">
        <v>43129</v>
      </c>
      <c r="F369" t="s">
        <v>919</v>
      </c>
      <c r="G369" t="s">
        <v>2922</v>
      </c>
      <c r="H369" s="3">
        <v>43512</v>
      </c>
      <c r="I369">
        <v>10000</v>
      </c>
    </row>
    <row r="370" spans="1:9" hidden="1" x14ac:dyDescent="0.2">
      <c r="A370">
        <v>102</v>
      </c>
      <c r="B370" t="s">
        <v>2572</v>
      </c>
      <c r="C370">
        <v>684244</v>
      </c>
      <c r="D370">
        <v>45819</v>
      </c>
      <c r="E370" s="3">
        <v>43129</v>
      </c>
      <c r="F370" t="s">
        <v>922</v>
      </c>
      <c r="G370" t="s">
        <v>2931</v>
      </c>
      <c r="H370" s="3">
        <v>43512</v>
      </c>
      <c r="I370">
        <v>1332</v>
      </c>
    </row>
    <row r="371" spans="1:9" hidden="1" x14ac:dyDescent="0.2">
      <c r="A371">
        <v>102</v>
      </c>
      <c r="B371" t="s">
        <v>2572</v>
      </c>
      <c r="C371">
        <v>684247</v>
      </c>
      <c r="D371">
        <v>45821</v>
      </c>
      <c r="E371" s="3">
        <v>43129</v>
      </c>
      <c r="F371" t="s">
        <v>917</v>
      </c>
      <c r="G371" t="s">
        <v>2932</v>
      </c>
      <c r="H371" s="3">
        <v>44205</v>
      </c>
      <c r="I371">
        <v>336</v>
      </c>
    </row>
    <row r="372" spans="1:9" hidden="1" x14ac:dyDescent="0.2">
      <c r="A372">
        <v>102</v>
      </c>
      <c r="B372" t="s">
        <v>2572</v>
      </c>
      <c r="C372">
        <v>684248</v>
      </c>
      <c r="D372">
        <v>45822</v>
      </c>
      <c r="E372" s="3">
        <v>43129</v>
      </c>
      <c r="F372" t="s">
        <v>922</v>
      </c>
      <c r="G372" t="s">
        <v>2933</v>
      </c>
      <c r="H372" s="3">
        <v>43512</v>
      </c>
      <c r="I372">
        <v>893</v>
      </c>
    </row>
    <row r="373" spans="1:9" hidden="1" x14ac:dyDescent="0.2">
      <c r="A373">
        <v>102</v>
      </c>
      <c r="B373" t="s">
        <v>2572</v>
      </c>
      <c r="C373">
        <v>684257</v>
      </c>
      <c r="D373">
        <v>45795</v>
      </c>
      <c r="E373" s="3">
        <v>43129</v>
      </c>
      <c r="F373" t="s">
        <v>1096</v>
      </c>
      <c r="G373" t="s">
        <v>2934</v>
      </c>
      <c r="H373" s="3">
        <v>43855</v>
      </c>
      <c r="I373">
        <v>202.5</v>
      </c>
    </row>
    <row r="374" spans="1:9" hidden="1" x14ac:dyDescent="0.2">
      <c r="A374">
        <v>102</v>
      </c>
      <c r="B374" t="s">
        <v>2572</v>
      </c>
      <c r="C374">
        <v>684261</v>
      </c>
      <c r="D374">
        <v>45826</v>
      </c>
      <c r="E374" s="3">
        <v>43129</v>
      </c>
      <c r="F374" t="s">
        <v>917</v>
      </c>
      <c r="G374" t="s">
        <v>2935</v>
      </c>
      <c r="H374" s="3">
        <v>44205</v>
      </c>
      <c r="I374">
        <v>340</v>
      </c>
    </row>
    <row r="375" spans="1:9" hidden="1" x14ac:dyDescent="0.2">
      <c r="A375">
        <v>102</v>
      </c>
      <c r="B375" t="s">
        <v>2572</v>
      </c>
      <c r="C375">
        <v>684268</v>
      </c>
      <c r="D375">
        <v>45829</v>
      </c>
      <c r="E375" s="3">
        <v>43129</v>
      </c>
      <c r="F375" t="s">
        <v>913</v>
      </c>
      <c r="G375" t="s">
        <v>2936</v>
      </c>
      <c r="H375" s="3">
        <v>43855</v>
      </c>
      <c r="I375">
        <v>1357</v>
      </c>
    </row>
    <row r="376" spans="1:9" hidden="1" x14ac:dyDescent="0.2">
      <c r="A376">
        <v>102</v>
      </c>
      <c r="B376" t="s">
        <v>2572</v>
      </c>
      <c r="C376">
        <v>684273</v>
      </c>
      <c r="D376">
        <v>45831</v>
      </c>
      <c r="E376" s="3">
        <v>43129</v>
      </c>
      <c r="F376" t="s">
        <v>797</v>
      </c>
      <c r="G376" t="s">
        <v>2937</v>
      </c>
      <c r="H376" s="3">
        <v>43855</v>
      </c>
      <c r="I376">
        <v>318</v>
      </c>
    </row>
    <row r="377" spans="1:9" hidden="1" x14ac:dyDescent="0.2">
      <c r="A377">
        <v>102</v>
      </c>
      <c r="B377" t="s">
        <v>2572</v>
      </c>
      <c r="C377">
        <v>684278</v>
      </c>
      <c r="D377">
        <v>45832</v>
      </c>
      <c r="E377" s="3">
        <v>43129</v>
      </c>
      <c r="F377" t="s">
        <v>981</v>
      </c>
      <c r="G377" t="s">
        <v>2938</v>
      </c>
      <c r="H377" s="3">
        <v>43856</v>
      </c>
      <c r="I377">
        <v>322</v>
      </c>
    </row>
    <row r="378" spans="1:9" hidden="1" x14ac:dyDescent="0.2">
      <c r="A378">
        <v>102</v>
      </c>
      <c r="B378" t="s">
        <v>2572</v>
      </c>
      <c r="C378">
        <v>684314</v>
      </c>
      <c r="D378">
        <v>45834</v>
      </c>
      <c r="E378" s="3">
        <v>43129</v>
      </c>
      <c r="F378" t="s">
        <v>917</v>
      </c>
      <c r="G378" t="s">
        <v>2939</v>
      </c>
      <c r="H378" s="3">
        <v>44205</v>
      </c>
      <c r="I378">
        <v>343</v>
      </c>
    </row>
    <row r="379" spans="1:9" hidden="1" x14ac:dyDescent="0.2">
      <c r="A379">
        <v>102</v>
      </c>
      <c r="B379" t="s">
        <v>2572</v>
      </c>
      <c r="C379">
        <v>684318</v>
      </c>
      <c r="D379">
        <v>45835</v>
      </c>
      <c r="E379" s="3">
        <v>43129</v>
      </c>
      <c r="F379" t="s">
        <v>957</v>
      </c>
      <c r="G379" t="s">
        <v>2940</v>
      </c>
      <c r="H379" s="3">
        <v>43856</v>
      </c>
      <c r="I379">
        <v>322</v>
      </c>
    </row>
    <row r="380" spans="1:9" hidden="1" x14ac:dyDescent="0.2">
      <c r="A380">
        <v>102</v>
      </c>
      <c r="B380" t="s">
        <v>2572</v>
      </c>
      <c r="C380">
        <v>684336</v>
      </c>
      <c r="D380">
        <v>45836</v>
      </c>
      <c r="E380" s="3">
        <v>43129</v>
      </c>
      <c r="F380" t="s">
        <v>1139</v>
      </c>
      <c r="G380" t="s">
        <v>2941</v>
      </c>
      <c r="H380" s="3">
        <v>43848</v>
      </c>
      <c r="I380">
        <v>420</v>
      </c>
    </row>
    <row r="381" spans="1:9" hidden="1" x14ac:dyDescent="0.2">
      <c r="A381">
        <v>102</v>
      </c>
      <c r="B381" t="s">
        <v>2572</v>
      </c>
      <c r="C381">
        <v>684337</v>
      </c>
      <c r="D381">
        <v>45837</v>
      </c>
      <c r="E381" s="3">
        <v>43129</v>
      </c>
      <c r="F381" t="s">
        <v>975</v>
      </c>
      <c r="G381" t="s">
        <v>2942</v>
      </c>
      <c r="H381" s="3">
        <v>43855</v>
      </c>
      <c r="I381">
        <v>322</v>
      </c>
    </row>
    <row r="382" spans="1:9" hidden="1" x14ac:dyDescent="0.2">
      <c r="A382">
        <v>102</v>
      </c>
      <c r="B382" t="s">
        <v>2572</v>
      </c>
      <c r="C382">
        <v>684344</v>
      </c>
      <c r="D382">
        <v>45840</v>
      </c>
      <c r="E382" s="3">
        <v>43129</v>
      </c>
      <c r="F382" t="s">
        <v>291</v>
      </c>
      <c r="G382" t="s">
        <v>2943</v>
      </c>
      <c r="H382" s="3">
        <v>43859</v>
      </c>
      <c r="I382">
        <v>800</v>
      </c>
    </row>
    <row r="383" spans="1:9" hidden="1" x14ac:dyDescent="0.2">
      <c r="A383">
        <v>102</v>
      </c>
      <c r="B383" t="s">
        <v>2572</v>
      </c>
      <c r="C383">
        <v>684347</v>
      </c>
      <c r="D383">
        <v>45842</v>
      </c>
      <c r="E383" s="3">
        <v>43129</v>
      </c>
      <c r="F383" t="s">
        <v>681</v>
      </c>
      <c r="G383" t="s">
        <v>2944</v>
      </c>
      <c r="H383" s="3">
        <v>43859</v>
      </c>
      <c r="I383">
        <v>133</v>
      </c>
    </row>
    <row r="384" spans="1:9" hidden="1" x14ac:dyDescent="0.2">
      <c r="A384">
        <v>102</v>
      </c>
      <c r="B384" t="s">
        <v>2572</v>
      </c>
      <c r="C384">
        <v>680248</v>
      </c>
      <c r="D384">
        <v>45844</v>
      </c>
      <c r="E384" s="3">
        <v>43130</v>
      </c>
      <c r="F384" t="s">
        <v>40</v>
      </c>
      <c r="G384" t="s">
        <v>2764</v>
      </c>
      <c r="H384" s="3">
        <v>43860</v>
      </c>
      <c r="I384">
        <v>583.20000000000005</v>
      </c>
    </row>
    <row r="385" spans="1:9" hidden="1" x14ac:dyDescent="0.2">
      <c r="A385">
        <v>102</v>
      </c>
      <c r="B385" t="s">
        <v>2572</v>
      </c>
      <c r="C385">
        <v>680248</v>
      </c>
      <c r="D385">
        <v>45844</v>
      </c>
      <c r="E385" s="3">
        <v>43130</v>
      </c>
      <c r="F385" t="s">
        <v>40</v>
      </c>
      <c r="G385" t="s">
        <v>2764</v>
      </c>
      <c r="H385" s="3">
        <v>43860</v>
      </c>
      <c r="I385">
        <v>1.7</v>
      </c>
    </row>
    <row r="386" spans="1:9" hidden="1" x14ac:dyDescent="0.2">
      <c r="A386">
        <v>102</v>
      </c>
      <c r="B386" t="s">
        <v>2572</v>
      </c>
      <c r="C386">
        <v>680357</v>
      </c>
      <c r="D386">
        <v>45818</v>
      </c>
      <c r="E386" s="3">
        <v>43130</v>
      </c>
      <c r="F386" t="s">
        <v>1155</v>
      </c>
      <c r="G386" t="s">
        <v>2769</v>
      </c>
      <c r="H386" s="3">
        <v>43859</v>
      </c>
      <c r="I386">
        <v>680.4</v>
      </c>
    </row>
    <row r="387" spans="1:9" hidden="1" x14ac:dyDescent="0.2">
      <c r="A387">
        <v>102</v>
      </c>
      <c r="B387" t="s">
        <v>2572</v>
      </c>
      <c r="C387">
        <v>680357</v>
      </c>
      <c r="D387">
        <v>45818</v>
      </c>
      <c r="E387" s="3">
        <v>43130</v>
      </c>
      <c r="F387" t="s">
        <v>1155</v>
      </c>
      <c r="G387" t="s">
        <v>2769</v>
      </c>
      <c r="H387" s="3">
        <v>43859</v>
      </c>
      <c r="I387">
        <v>2.9</v>
      </c>
    </row>
    <row r="388" spans="1:9" hidden="1" x14ac:dyDescent="0.2">
      <c r="A388">
        <v>102</v>
      </c>
      <c r="B388" t="s">
        <v>2572</v>
      </c>
      <c r="C388">
        <v>680585</v>
      </c>
      <c r="D388">
        <v>45833</v>
      </c>
      <c r="E388" s="3">
        <v>43130</v>
      </c>
      <c r="F388" t="s">
        <v>558</v>
      </c>
      <c r="G388" t="s">
        <v>2782</v>
      </c>
      <c r="H388" s="3">
        <v>43860</v>
      </c>
      <c r="I388">
        <v>360</v>
      </c>
    </row>
    <row r="389" spans="1:9" hidden="1" x14ac:dyDescent="0.2">
      <c r="A389">
        <v>102</v>
      </c>
      <c r="B389" t="s">
        <v>2572</v>
      </c>
      <c r="C389">
        <v>680585</v>
      </c>
      <c r="D389">
        <v>45833</v>
      </c>
      <c r="E389" s="3">
        <v>43130</v>
      </c>
      <c r="F389" t="s">
        <v>558</v>
      </c>
      <c r="G389" t="s">
        <v>2782</v>
      </c>
      <c r="H389" s="3">
        <v>43860</v>
      </c>
      <c r="I389">
        <v>40</v>
      </c>
    </row>
    <row r="390" spans="1:9" hidden="1" x14ac:dyDescent="0.2">
      <c r="A390">
        <v>102</v>
      </c>
      <c r="B390" t="s">
        <v>2572</v>
      </c>
      <c r="C390">
        <v>680620</v>
      </c>
      <c r="D390">
        <v>45830</v>
      </c>
      <c r="E390" s="3">
        <v>43130</v>
      </c>
      <c r="F390" t="s">
        <v>576</v>
      </c>
      <c r="G390" t="s">
        <v>2783</v>
      </c>
      <c r="H390" s="3">
        <v>43859</v>
      </c>
      <c r="I390">
        <v>360</v>
      </c>
    </row>
    <row r="391" spans="1:9" hidden="1" x14ac:dyDescent="0.2">
      <c r="A391">
        <v>102</v>
      </c>
      <c r="B391" t="s">
        <v>2572</v>
      </c>
      <c r="C391">
        <v>680620</v>
      </c>
      <c r="D391">
        <v>45830</v>
      </c>
      <c r="E391" s="3">
        <v>43130</v>
      </c>
      <c r="F391" t="s">
        <v>576</v>
      </c>
      <c r="G391" t="s">
        <v>2783</v>
      </c>
      <c r="H391" s="3">
        <v>43859</v>
      </c>
      <c r="I391">
        <v>0.1</v>
      </c>
    </row>
    <row r="392" spans="1:9" hidden="1" x14ac:dyDescent="0.2">
      <c r="A392">
        <v>102</v>
      </c>
      <c r="B392" t="s">
        <v>2572</v>
      </c>
      <c r="C392">
        <v>681110</v>
      </c>
      <c r="D392">
        <v>45848</v>
      </c>
      <c r="E392" s="3">
        <v>43130</v>
      </c>
      <c r="F392" t="s">
        <v>599</v>
      </c>
      <c r="G392" t="s">
        <v>2819</v>
      </c>
      <c r="H392" s="3">
        <v>43860</v>
      </c>
      <c r="I392">
        <v>172.8</v>
      </c>
    </row>
    <row r="393" spans="1:9" hidden="1" x14ac:dyDescent="0.2">
      <c r="A393">
        <v>102</v>
      </c>
      <c r="B393" t="s">
        <v>2572</v>
      </c>
      <c r="C393">
        <v>681110</v>
      </c>
      <c r="D393">
        <v>45848</v>
      </c>
      <c r="E393" s="3">
        <v>43130</v>
      </c>
      <c r="F393" t="s">
        <v>599</v>
      </c>
      <c r="G393" t="s">
        <v>2819</v>
      </c>
      <c r="H393" s="3">
        <v>43860</v>
      </c>
      <c r="I393">
        <v>0.5</v>
      </c>
    </row>
    <row r="394" spans="1:9" hidden="1" x14ac:dyDescent="0.2">
      <c r="A394">
        <v>102</v>
      </c>
      <c r="B394" t="s">
        <v>2572</v>
      </c>
      <c r="C394">
        <v>681298</v>
      </c>
      <c r="D394">
        <v>45820</v>
      </c>
      <c r="E394" s="3">
        <v>43130</v>
      </c>
      <c r="F394" t="s">
        <v>769</v>
      </c>
      <c r="G394" t="s">
        <v>2831</v>
      </c>
      <c r="H394" s="3">
        <v>43859</v>
      </c>
      <c r="I394">
        <v>631.79999999999995</v>
      </c>
    </row>
    <row r="395" spans="1:9" hidden="1" x14ac:dyDescent="0.2">
      <c r="A395">
        <v>102</v>
      </c>
      <c r="B395" t="s">
        <v>2572</v>
      </c>
      <c r="C395">
        <v>681298</v>
      </c>
      <c r="D395">
        <v>45820</v>
      </c>
      <c r="E395" s="3">
        <v>43130</v>
      </c>
      <c r="F395" t="s">
        <v>769</v>
      </c>
      <c r="G395" t="s">
        <v>2831</v>
      </c>
      <c r="H395" s="3">
        <v>43859</v>
      </c>
      <c r="I395">
        <v>3</v>
      </c>
    </row>
    <row r="396" spans="1:9" hidden="1" x14ac:dyDescent="0.2">
      <c r="A396">
        <v>102</v>
      </c>
      <c r="B396" t="s">
        <v>2572</v>
      </c>
      <c r="C396">
        <v>681386</v>
      </c>
      <c r="D396">
        <v>45816</v>
      </c>
      <c r="E396" s="3">
        <v>43130</v>
      </c>
      <c r="F396" t="s">
        <v>1171</v>
      </c>
      <c r="G396" t="s">
        <v>2838</v>
      </c>
      <c r="H396" s="3">
        <v>43859</v>
      </c>
      <c r="I396">
        <v>680.4</v>
      </c>
    </row>
    <row r="397" spans="1:9" hidden="1" x14ac:dyDescent="0.2">
      <c r="A397">
        <v>102</v>
      </c>
      <c r="B397" t="s">
        <v>2572</v>
      </c>
      <c r="C397">
        <v>681386</v>
      </c>
      <c r="D397">
        <v>45816</v>
      </c>
      <c r="E397" s="3">
        <v>43130</v>
      </c>
      <c r="F397" t="s">
        <v>1171</v>
      </c>
      <c r="G397" t="s">
        <v>2838</v>
      </c>
      <c r="H397" s="3">
        <v>43859</v>
      </c>
      <c r="I397">
        <v>0.8</v>
      </c>
    </row>
    <row r="398" spans="1:9" hidden="1" x14ac:dyDescent="0.2">
      <c r="A398">
        <v>102</v>
      </c>
      <c r="B398" t="s">
        <v>2572</v>
      </c>
      <c r="C398">
        <v>682750</v>
      </c>
      <c r="D398">
        <v>45817</v>
      </c>
      <c r="E398" s="3">
        <v>43130</v>
      </c>
      <c r="F398" t="s">
        <v>1158</v>
      </c>
      <c r="G398" t="s">
        <v>2858</v>
      </c>
      <c r="H398" s="3">
        <v>43859</v>
      </c>
      <c r="I398">
        <v>567</v>
      </c>
    </row>
    <row r="399" spans="1:9" hidden="1" x14ac:dyDescent="0.2">
      <c r="A399">
        <v>102</v>
      </c>
      <c r="B399" t="s">
        <v>2572</v>
      </c>
      <c r="C399">
        <v>682750</v>
      </c>
      <c r="D399">
        <v>45817</v>
      </c>
      <c r="E399" s="3">
        <v>43130</v>
      </c>
      <c r="F399" t="s">
        <v>1158</v>
      </c>
      <c r="G399" t="s">
        <v>2858</v>
      </c>
      <c r="H399" s="3">
        <v>43859</v>
      </c>
      <c r="I399">
        <v>0.9</v>
      </c>
    </row>
    <row r="400" spans="1:9" hidden="1" x14ac:dyDescent="0.2">
      <c r="A400">
        <v>102</v>
      </c>
      <c r="B400" t="s">
        <v>2572</v>
      </c>
      <c r="C400">
        <v>684453</v>
      </c>
      <c r="D400">
        <v>45845</v>
      </c>
      <c r="E400" s="3">
        <v>43130</v>
      </c>
      <c r="F400" t="s">
        <v>1139</v>
      </c>
      <c r="G400" t="s">
        <v>2945</v>
      </c>
      <c r="H400" s="3">
        <v>43848</v>
      </c>
      <c r="I400">
        <v>420</v>
      </c>
    </row>
    <row r="401" spans="1:9" hidden="1" x14ac:dyDescent="0.2">
      <c r="A401">
        <v>102</v>
      </c>
      <c r="B401" t="s">
        <v>2572</v>
      </c>
      <c r="C401">
        <v>684454</v>
      </c>
      <c r="D401">
        <v>45846</v>
      </c>
      <c r="E401" s="3">
        <v>43130</v>
      </c>
      <c r="F401" t="s">
        <v>1095</v>
      </c>
      <c r="G401" t="s">
        <v>2946</v>
      </c>
      <c r="H401" s="3">
        <v>43855</v>
      </c>
      <c r="I401">
        <v>322</v>
      </c>
    </row>
    <row r="402" spans="1:9" hidden="1" x14ac:dyDescent="0.2">
      <c r="A402">
        <v>102</v>
      </c>
      <c r="B402" t="s">
        <v>2572</v>
      </c>
      <c r="C402">
        <v>684457</v>
      </c>
      <c r="D402">
        <v>45847</v>
      </c>
      <c r="E402" s="3">
        <v>43130</v>
      </c>
      <c r="F402" t="s">
        <v>281</v>
      </c>
      <c r="G402" t="s">
        <v>2947</v>
      </c>
      <c r="H402" s="3">
        <v>43856</v>
      </c>
      <c r="I402">
        <v>7500</v>
      </c>
    </row>
    <row r="403" spans="1:9" hidden="1" x14ac:dyDescent="0.2">
      <c r="A403">
        <v>102</v>
      </c>
      <c r="B403" t="s">
        <v>2572</v>
      </c>
      <c r="C403">
        <v>684485</v>
      </c>
      <c r="D403">
        <v>45855</v>
      </c>
      <c r="E403" s="3">
        <v>43130</v>
      </c>
      <c r="F403" t="s">
        <v>1003</v>
      </c>
      <c r="G403" t="s">
        <v>2948</v>
      </c>
      <c r="H403" s="3">
        <v>43860</v>
      </c>
      <c r="I403">
        <v>56.7</v>
      </c>
    </row>
    <row r="404" spans="1:9" hidden="1" x14ac:dyDescent="0.2">
      <c r="A404">
        <v>102</v>
      </c>
      <c r="B404" t="s">
        <v>2572</v>
      </c>
      <c r="C404">
        <v>684485</v>
      </c>
      <c r="D404">
        <v>45855</v>
      </c>
      <c r="E404" s="3">
        <v>43130</v>
      </c>
      <c r="F404" t="s">
        <v>1003</v>
      </c>
      <c r="G404" t="s">
        <v>2948</v>
      </c>
      <c r="H404" s="3">
        <v>43860</v>
      </c>
      <c r="I404">
        <v>0.4</v>
      </c>
    </row>
    <row r="405" spans="1:9" hidden="1" x14ac:dyDescent="0.2">
      <c r="A405">
        <v>102</v>
      </c>
      <c r="B405" t="s">
        <v>2572</v>
      </c>
      <c r="C405">
        <v>684510</v>
      </c>
      <c r="D405">
        <v>45825</v>
      </c>
      <c r="E405" s="3">
        <v>43130</v>
      </c>
      <c r="F405" t="s">
        <v>469</v>
      </c>
      <c r="G405" t="s">
        <v>2949</v>
      </c>
      <c r="H405" s="3">
        <v>43859</v>
      </c>
      <c r="I405">
        <v>323.5</v>
      </c>
    </row>
    <row r="406" spans="1:9" hidden="1" x14ac:dyDescent="0.2">
      <c r="A406">
        <v>102</v>
      </c>
      <c r="B406" t="s">
        <v>2572</v>
      </c>
      <c r="C406">
        <v>684511</v>
      </c>
      <c r="D406">
        <v>45850</v>
      </c>
      <c r="E406" s="3">
        <v>43130</v>
      </c>
      <c r="F406" t="s">
        <v>1139</v>
      </c>
      <c r="G406" t="s">
        <v>2950</v>
      </c>
      <c r="H406" s="3">
        <v>43855</v>
      </c>
      <c r="I406">
        <v>420</v>
      </c>
    </row>
    <row r="407" spans="1:9" hidden="1" x14ac:dyDescent="0.2">
      <c r="A407">
        <v>102</v>
      </c>
      <c r="B407" t="s">
        <v>2572</v>
      </c>
      <c r="C407">
        <v>684512</v>
      </c>
      <c r="D407">
        <v>45851</v>
      </c>
      <c r="E407" s="3">
        <v>43130</v>
      </c>
      <c r="F407" t="s">
        <v>613</v>
      </c>
      <c r="G407" t="s">
        <v>2951</v>
      </c>
      <c r="H407" s="3">
        <v>43856</v>
      </c>
      <c r="I407">
        <v>320</v>
      </c>
    </row>
    <row r="408" spans="1:9" hidden="1" x14ac:dyDescent="0.2">
      <c r="A408">
        <v>102</v>
      </c>
      <c r="B408" t="s">
        <v>2572</v>
      </c>
      <c r="C408">
        <v>684514</v>
      </c>
      <c r="D408">
        <v>45852</v>
      </c>
      <c r="E408" s="3">
        <v>43130</v>
      </c>
      <c r="F408" t="s">
        <v>1139</v>
      </c>
      <c r="G408" t="s">
        <v>2952</v>
      </c>
      <c r="H408" s="3">
        <v>43855</v>
      </c>
      <c r="I408">
        <v>420</v>
      </c>
    </row>
    <row r="409" spans="1:9" hidden="1" x14ac:dyDescent="0.2">
      <c r="A409">
        <v>102</v>
      </c>
      <c r="B409" t="s">
        <v>2572</v>
      </c>
      <c r="C409">
        <v>684515</v>
      </c>
      <c r="D409">
        <v>45853</v>
      </c>
      <c r="E409" s="3">
        <v>43130</v>
      </c>
      <c r="F409" t="s">
        <v>1089</v>
      </c>
      <c r="G409" t="s">
        <v>2953</v>
      </c>
      <c r="H409" s="3">
        <v>43856</v>
      </c>
      <c r="I409">
        <v>645</v>
      </c>
    </row>
    <row r="410" spans="1:9" hidden="1" x14ac:dyDescent="0.2">
      <c r="A410">
        <v>102</v>
      </c>
      <c r="B410" t="s">
        <v>2572</v>
      </c>
      <c r="C410">
        <v>684522</v>
      </c>
      <c r="D410">
        <v>45857</v>
      </c>
      <c r="E410" s="3">
        <v>43130</v>
      </c>
      <c r="F410" t="s">
        <v>611</v>
      </c>
      <c r="G410" t="s">
        <v>2954</v>
      </c>
      <c r="H410" s="3">
        <v>43859</v>
      </c>
      <c r="I410">
        <v>322</v>
      </c>
    </row>
    <row r="411" spans="1:9" hidden="1" x14ac:dyDescent="0.2">
      <c r="A411">
        <v>102</v>
      </c>
      <c r="B411" t="s">
        <v>2572</v>
      </c>
      <c r="C411">
        <v>684525</v>
      </c>
      <c r="D411">
        <v>45858</v>
      </c>
      <c r="E411" s="3">
        <v>43130</v>
      </c>
      <c r="F411" t="s">
        <v>1139</v>
      </c>
      <c r="G411" t="s">
        <v>2955</v>
      </c>
      <c r="H411" s="3">
        <v>43855</v>
      </c>
      <c r="I411">
        <v>420</v>
      </c>
    </row>
    <row r="412" spans="1:9" hidden="1" x14ac:dyDescent="0.2">
      <c r="A412">
        <v>102</v>
      </c>
      <c r="B412" t="s">
        <v>2572</v>
      </c>
      <c r="C412">
        <v>684533</v>
      </c>
      <c r="D412">
        <v>45862</v>
      </c>
      <c r="E412" s="3">
        <v>43130</v>
      </c>
      <c r="F412" t="s">
        <v>1157</v>
      </c>
      <c r="G412" t="s">
        <v>2956</v>
      </c>
      <c r="H412" s="3">
        <v>43859</v>
      </c>
      <c r="I412">
        <v>753</v>
      </c>
    </row>
    <row r="413" spans="1:9" hidden="1" x14ac:dyDescent="0.2">
      <c r="A413">
        <v>102</v>
      </c>
      <c r="B413" t="s">
        <v>2572</v>
      </c>
      <c r="C413">
        <v>684539</v>
      </c>
      <c r="D413">
        <v>45864</v>
      </c>
      <c r="E413" s="3">
        <v>43130</v>
      </c>
      <c r="F413" t="s">
        <v>1139</v>
      </c>
      <c r="G413" t="s">
        <v>2957</v>
      </c>
      <c r="H413" s="3">
        <v>43855</v>
      </c>
      <c r="I413">
        <v>420</v>
      </c>
    </row>
    <row r="414" spans="1:9" hidden="1" x14ac:dyDescent="0.2">
      <c r="A414">
        <v>102</v>
      </c>
      <c r="B414" t="s">
        <v>2572</v>
      </c>
      <c r="C414">
        <v>684547</v>
      </c>
      <c r="D414">
        <v>45838</v>
      </c>
      <c r="E414" s="3">
        <v>43130</v>
      </c>
      <c r="F414" t="s">
        <v>496</v>
      </c>
      <c r="G414" t="s">
        <v>2958</v>
      </c>
      <c r="H414" s="3">
        <v>43860</v>
      </c>
      <c r="I414">
        <v>323.3</v>
      </c>
    </row>
    <row r="415" spans="1:9" hidden="1" x14ac:dyDescent="0.2">
      <c r="A415">
        <v>102</v>
      </c>
      <c r="B415" t="s">
        <v>2572</v>
      </c>
      <c r="C415">
        <v>684554</v>
      </c>
      <c r="D415">
        <v>45867</v>
      </c>
      <c r="E415" s="3">
        <v>43130</v>
      </c>
      <c r="F415" t="s">
        <v>285</v>
      </c>
      <c r="G415" t="s">
        <v>2960</v>
      </c>
      <c r="H415" s="3">
        <v>43860</v>
      </c>
      <c r="I415">
        <v>612</v>
      </c>
    </row>
    <row r="416" spans="1:9" hidden="1" x14ac:dyDescent="0.2">
      <c r="A416">
        <v>102</v>
      </c>
      <c r="B416" t="s">
        <v>2572</v>
      </c>
      <c r="C416">
        <v>684555</v>
      </c>
      <c r="D416">
        <v>45849</v>
      </c>
      <c r="E416" s="3">
        <v>43130</v>
      </c>
      <c r="F416" t="s">
        <v>161</v>
      </c>
      <c r="G416" t="s">
        <v>2961</v>
      </c>
      <c r="H416" s="3">
        <v>43860</v>
      </c>
      <c r="I416">
        <v>107.7</v>
      </c>
    </row>
    <row r="417" spans="1:9" hidden="1" x14ac:dyDescent="0.2">
      <c r="A417">
        <v>102</v>
      </c>
      <c r="B417" t="s">
        <v>2572</v>
      </c>
      <c r="C417">
        <v>684564</v>
      </c>
      <c r="D417">
        <v>45868</v>
      </c>
      <c r="E417" s="3">
        <v>43130</v>
      </c>
      <c r="F417" t="s">
        <v>679</v>
      </c>
      <c r="G417" t="s">
        <v>2962</v>
      </c>
      <c r="H417" s="3">
        <v>43860</v>
      </c>
      <c r="I417">
        <v>160</v>
      </c>
    </row>
    <row r="418" spans="1:9" hidden="1" x14ac:dyDescent="0.2">
      <c r="A418">
        <v>102</v>
      </c>
      <c r="B418" t="s">
        <v>2572</v>
      </c>
      <c r="C418">
        <v>680156</v>
      </c>
      <c r="D418">
        <v>45874</v>
      </c>
      <c r="E418" s="3">
        <v>43131</v>
      </c>
      <c r="F418" t="s">
        <v>387</v>
      </c>
      <c r="G418" t="s">
        <v>2760</v>
      </c>
      <c r="H418" s="3">
        <v>43861</v>
      </c>
      <c r="I418">
        <v>97.2</v>
      </c>
    </row>
    <row r="419" spans="1:9" hidden="1" x14ac:dyDescent="0.2">
      <c r="A419">
        <v>102</v>
      </c>
      <c r="B419" t="s">
        <v>2572</v>
      </c>
      <c r="C419">
        <v>680156</v>
      </c>
      <c r="D419">
        <v>45874</v>
      </c>
      <c r="E419" s="3">
        <v>43131</v>
      </c>
      <c r="F419" t="s">
        <v>387</v>
      </c>
      <c r="G419" t="s">
        <v>2760</v>
      </c>
      <c r="H419" s="3">
        <v>43861</v>
      </c>
      <c r="I419">
        <v>1.3</v>
      </c>
    </row>
    <row r="420" spans="1:9" hidden="1" x14ac:dyDescent="0.2">
      <c r="A420">
        <v>102</v>
      </c>
      <c r="B420" t="s">
        <v>2572</v>
      </c>
      <c r="C420">
        <v>680867</v>
      </c>
      <c r="D420">
        <v>45863</v>
      </c>
      <c r="E420" s="3">
        <v>43131</v>
      </c>
      <c r="F420" t="s">
        <v>65</v>
      </c>
      <c r="G420" t="s">
        <v>2809</v>
      </c>
      <c r="H420" s="3">
        <v>43860</v>
      </c>
      <c r="I420">
        <v>324</v>
      </c>
    </row>
    <row r="421" spans="1:9" hidden="1" x14ac:dyDescent="0.2">
      <c r="A421">
        <v>102</v>
      </c>
      <c r="B421" t="s">
        <v>2572</v>
      </c>
      <c r="C421">
        <v>680867</v>
      </c>
      <c r="D421">
        <v>45863</v>
      </c>
      <c r="E421" s="3">
        <v>43131</v>
      </c>
      <c r="F421" t="s">
        <v>65</v>
      </c>
      <c r="G421" t="s">
        <v>2809</v>
      </c>
      <c r="H421" s="3">
        <v>43860</v>
      </c>
      <c r="I421">
        <v>1.1000000000000001</v>
      </c>
    </row>
    <row r="422" spans="1:9" hidden="1" x14ac:dyDescent="0.2">
      <c r="A422">
        <v>102</v>
      </c>
      <c r="B422" t="s">
        <v>2572</v>
      </c>
      <c r="C422">
        <v>680890</v>
      </c>
      <c r="D422">
        <v>45866</v>
      </c>
      <c r="E422" s="3">
        <v>43131</v>
      </c>
      <c r="F422" t="s">
        <v>56</v>
      </c>
      <c r="G422" t="s">
        <v>2810</v>
      </c>
      <c r="H422" s="3">
        <v>43861</v>
      </c>
      <c r="I422">
        <v>460.8</v>
      </c>
    </row>
    <row r="423" spans="1:9" hidden="1" x14ac:dyDescent="0.2">
      <c r="A423">
        <v>102</v>
      </c>
      <c r="B423" t="s">
        <v>2572</v>
      </c>
      <c r="C423">
        <v>680890</v>
      </c>
      <c r="D423">
        <v>45866</v>
      </c>
      <c r="E423" s="3">
        <v>43131</v>
      </c>
      <c r="F423" t="s">
        <v>56</v>
      </c>
      <c r="G423" t="s">
        <v>2810</v>
      </c>
      <c r="H423" s="3">
        <v>43861</v>
      </c>
      <c r="I423">
        <v>1.3</v>
      </c>
    </row>
    <row r="424" spans="1:9" hidden="1" x14ac:dyDescent="0.2">
      <c r="A424">
        <v>102</v>
      </c>
      <c r="B424" t="s">
        <v>2572</v>
      </c>
      <c r="C424">
        <v>683062</v>
      </c>
      <c r="D424">
        <v>45869</v>
      </c>
      <c r="E424" s="3">
        <v>43131</v>
      </c>
      <c r="F424" t="s">
        <v>35</v>
      </c>
      <c r="G424" t="s">
        <v>2876</v>
      </c>
      <c r="H424" s="3">
        <v>43677</v>
      </c>
      <c r="I424">
        <v>60</v>
      </c>
    </row>
    <row r="425" spans="1:9" hidden="1" x14ac:dyDescent="0.2">
      <c r="A425">
        <v>102</v>
      </c>
      <c r="B425" t="s">
        <v>2572</v>
      </c>
      <c r="C425">
        <v>683062</v>
      </c>
      <c r="D425">
        <v>45869</v>
      </c>
      <c r="E425" s="3">
        <v>43131</v>
      </c>
      <c r="F425" t="s">
        <v>35</v>
      </c>
      <c r="G425" t="s">
        <v>2877</v>
      </c>
      <c r="H425" s="3">
        <v>43861</v>
      </c>
      <c r="I425">
        <v>570</v>
      </c>
    </row>
    <row r="426" spans="1:9" hidden="1" x14ac:dyDescent="0.2">
      <c r="A426">
        <v>102</v>
      </c>
      <c r="B426" t="s">
        <v>2572</v>
      </c>
      <c r="C426">
        <v>684208</v>
      </c>
      <c r="D426">
        <v>45870</v>
      </c>
      <c r="E426" s="3">
        <v>43131</v>
      </c>
      <c r="F426" t="s">
        <v>1139</v>
      </c>
      <c r="G426" t="s">
        <v>2924</v>
      </c>
      <c r="H426" s="3">
        <v>43855</v>
      </c>
      <c r="I426">
        <v>463</v>
      </c>
    </row>
    <row r="427" spans="1:9" hidden="1" x14ac:dyDescent="0.2">
      <c r="A427">
        <v>102</v>
      </c>
      <c r="B427" t="s">
        <v>2572</v>
      </c>
      <c r="C427">
        <v>684548</v>
      </c>
      <c r="D427">
        <v>45890</v>
      </c>
      <c r="E427" s="3">
        <v>43131</v>
      </c>
      <c r="F427" t="s">
        <v>2551</v>
      </c>
      <c r="G427" t="s">
        <v>2959</v>
      </c>
      <c r="H427" s="3">
        <v>43434</v>
      </c>
      <c r="I427">
        <v>54</v>
      </c>
    </row>
    <row r="428" spans="1:9" hidden="1" x14ac:dyDescent="0.2">
      <c r="A428">
        <v>102</v>
      </c>
      <c r="B428" t="s">
        <v>2572</v>
      </c>
      <c r="C428">
        <v>684566</v>
      </c>
      <c r="D428">
        <v>45884</v>
      </c>
      <c r="E428" s="3">
        <v>43131</v>
      </c>
      <c r="F428" t="s">
        <v>42</v>
      </c>
      <c r="G428" t="s">
        <v>2963</v>
      </c>
      <c r="H428" s="3">
        <v>43473</v>
      </c>
      <c r="I428">
        <v>198</v>
      </c>
    </row>
    <row r="429" spans="1:9" hidden="1" x14ac:dyDescent="0.2">
      <c r="A429">
        <v>102</v>
      </c>
      <c r="B429" t="s">
        <v>2572</v>
      </c>
      <c r="C429">
        <v>684566</v>
      </c>
      <c r="D429">
        <v>45884</v>
      </c>
      <c r="E429" s="3">
        <v>43131</v>
      </c>
      <c r="F429" t="s">
        <v>42</v>
      </c>
      <c r="G429" t="s">
        <v>2963</v>
      </c>
      <c r="H429" s="3">
        <v>43473</v>
      </c>
      <c r="I429">
        <v>25</v>
      </c>
    </row>
    <row r="430" spans="1:9" hidden="1" x14ac:dyDescent="0.2">
      <c r="A430">
        <v>102</v>
      </c>
      <c r="B430" t="s">
        <v>2572</v>
      </c>
      <c r="C430">
        <v>685317</v>
      </c>
      <c r="D430">
        <v>45871</v>
      </c>
      <c r="E430" s="3">
        <v>43131</v>
      </c>
      <c r="F430" t="s">
        <v>575</v>
      </c>
      <c r="G430" t="s">
        <v>2982</v>
      </c>
      <c r="H430" s="3">
        <v>43859</v>
      </c>
      <c r="I430">
        <v>17709</v>
      </c>
    </row>
    <row r="431" spans="1:9" hidden="1" x14ac:dyDescent="0.2">
      <c r="A431">
        <v>102</v>
      </c>
      <c r="B431" t="s">
        <v>2572</v>
      </c>
      <c r="C431">
        <v>685318</v>
      </c>
      <c r="D431">
        <v>45872</v>
      </c>
      <c r="E431" s="3">
        <v>43131</v>
      </c>
      <c r="F431" t="s">
        <v>1139</v>
      </c>
      <c r="G431" t="s">
        <v>2983</v>
      </c>
      <c r="H431" s="3">
        <v>43855</v>
      </c>
      <c r="I431">
        <v>420</v>
      </c>
    </row>
    <row r="432" spans="1:9" hidden="1" x14ac:dyDescent="0.2">
      <c r="A432">
        <v>102</v>
      </c>
      <c r="B432" t="s">
        <v>2572</v>
      </c>
      <c r="C432">
        <v>685319</v>
      </c>
      <c r="D432">
        <v>45873</v>
      </c>
      <c r="E432" s="3">
        <v>43131</v>
      </c>
      <c r="F432" t="s">
        <v>1154</v>
      </c>
      <c r="G432" t="s">
        <v>2984</v>
      </c>
      <c r="H432" s="3">
        <v>43859</v>
      </c>
      <c r="I432">
        <v>751</v>
      </c>
    </row>
    <row r="433" spans="1:9" hidden="1" x14ac:dyDescent="0.2">
      <c r="A433">
        <v>102</v>
      </c>
      <c r="B433" t="s">
        <v>2572</v>
      </c>
      <c r="C433">
        <v>685332</v>
      </c>
      <c r="D433">
        <v>45876</v>
      </c>
      <c r="E433" s="3">
        <v>43131</v>
      </c>
      <c r="F433" t="s">
        <v>1170</v>
      </c>
      <c r="G433" t="s">
        <v>2985</v>
      </c>
      <c r="H433" s="3">
        <v>43859</v>
      </c>
      <c r="I433">
        <v>739</v>
      </c>
    </row>
    <row r="434" spans="1:9" hidden="1" x14ac:dyDescent="0.2">
      <c r="A434">
        <v>102</v>
      </c>
      <c r="B434" t="s">
        <v>2572</v>
      </c>
      <c r="C434">
        <v>685336</v>
      </c>
      <c r="D434">
        <v>45877</v>
      </c>
      <c r="E434" s="3">
        <v>43131</v>
      </c>
      <c r="F434" t="s">
        <v>468</v>
      </c>
      <c r="G434" t="s">
        <v>2986</v>
      </c>
      <c r="H434" s="3">
        <v>43859</v>
      </c>
      <c r="I434">
        <v>318</v>
      </c>
    </row>
    <row r="435" spans="1:9" hidden="1" x14ac:dyDescent="0.2">
      <c r="A435">
        <v>102</v>
      </c>
      <c r="B435" t="s">
        <v>2572</v>
      </c>
      <c r="C435">
        <v>685345</v>
      </c>
      <c r="D435">
        <v>45861</v>
      </c>
      <c r="E435" s="3">
        <v>43131</v>
      </c>
      <c r="F435" t="s">
        <v>754</v>
      </c>
      <c r="G435" t="s">
        <v>2987</v>
      </c>
      <c r="H435" s="3">
        <v>43860</v>
      </c>
      <c r="I435">
        <v>226.5</v>
      </c>
    </row>
    <row r="436" spans="1:9" hidden="1" x14ac:dyDescent="0.2">
      <c r="A436">
        <v>102</v>
      </c>
      <c r="B436" t="s">
        <v>2572</v>
      </c>
      <c r="C436">
        <v>685346</v>
      </c>
      <c r="D436">
        <v>45856</v>
      </c>
      <c r="E436" s="3">
        <v>43131</v>
      </c>
      <c r="F436" t="s">
        <v>579</v>
      </c>
      <c r="G436" t="s">
        <v>2988</v>
      </c>
      <c r="H436" s="3">
        <v>43860</v>
      </c>
      <c r="I436">
        <v>137.1</v>
      </c>
    </row>
    <row r="437" spans="1:9" hidden="1" x14ac:dyDescent="0.2">
      <c r="A437">
        <v>102</v>
      </c>
      <c r="B437" t="s">
        <v>2572</v>
      </c>
      <c r="C437">
        <v>685438</v>
      </c>
      <c r="D437">
        <v>45892</v>
      </c>
      <c r="E437" s="3">
        <v>43131</v>
      </c>
      <c r="F437" t="s">
        <v>674</v>
      </c>
      <c r="G437" t="s">
        <v>2989</v>
      </c>
      <c r="H437" s="3">
        <v>43677</v>
      </c>
      <c r="I437">
        <v>30</v>
      </c>
    </row>
    <row r="438" spans="1:9" hidden="1" x14ac:dyDescent="0.2">
      <c r="A438">
        <v>102</v>
      </c>
      <c r="B438" t="s">
        <v>2572</v>
      </c>
      <c r="C438">
        <v>685484</v>
      </c>
      <c r="D438">
        <v>45875</v>
      </c>
      <c r="E438" s="3">
        <v>43131</v>
      </c>
      <c r="F438" t="s">
        <v>514</v>
      </c>
      <c r="G438" t="s">
        <v>2990</v>
      </c>
      <c r="H438" s="3">
        <v>43861</v>
      </c>
      <c r="I438">
        <v>322.5</v>
      </c>
    </row>
    <row r="439" spans="1:9" hidden="1" x14ac:dyDescent="0.2">
      <c r="A439">
        <v>102</v>
      </c>
      <c r="B439" t="s">
        <v>2572</v>
      </c>
      <c r="C439">
        <v>685487</v>
      </c>
      <c r="D439">
        <v>45882</v>
      </c>
      <c r="E439" s="3">
        <v>43131</v>
      </c>
      <c r="F439" t="s">
        <v>1002</v>
      </c>
      <c r="G439" t="s">
        <v>2991</v>
      </c>
      <c r="H439" s="3">
        <v>43860</v>
      </c>
      <c r="I439">
        <v>160</v>
      </c>
    </row>
    <row r="440" spans="1:9" hidden="1" x14ac:dyDescent="0.2">
      <c r="A440">
        <v>102</v>
      </c>
      <c r="B440" t="s">
        <v>2572</v>
      </c>
      <c r="C440">
        <v>685489</v>
      </c>
      <c r="D440">
        <v>45883</v>
      </c>
      <c r="E440" s="3">
        <v>43131</v>
      </c>
      <c r="F440" t="s">
        <v>598</v>
      </c>
      <c r="G440" t="s">
        <v>2992</v>
      </c>
      <c r="H440" s="3">
        <v>43860</v>
      </c>
      <c r="I440">
        <v>212</v>
      </c>
    </row>
    <row r="441" spans="1:9" hidden="1" x14ac:dyDescent="0.2">
      <c r="A441">
        <v>102</v>
      </c>
      <c r="B441" t="s">
        <v>2572</v>
      </c>
      <c r="C441">
        <v>685492</v>
      </c>
      <c r="D441">
        <v>45885</v>
      </c>
      <c r="E441" s="3">
        <v>43131</v>
      </c>
      <c r="F441" t="s">
        <v>232</v>
      </c>
      <c r="G441" t="s">
        <v>2993</v>
      </c>
      <c r="H441" s="3">
        <v>43856</v>
      </c>
      <c r="I441">
        <v>1309</v>
      </c>
    </row>
    <row r="442" spans="1:9" hidden="1" x14ac:dyDescent="0.2">
      <c r="A442">
        <v>102</v>
      </c>
      <c r="B442" t="s">
        <v>2572</v>
      </c>
      <c r="C442">
        <v>685493</v>
      </c>
      <c r="D442">
        <v>45886</v>
      </c>
      <c r="E442" s="3">
        <v>43131</v>
      </c>
      <c r="F442" t="s">
        <v>596</v>
      </c>
      <c r="G442" t="s">
        <v>2994</v>
      </c>
      <c r="H442" s="3">
        <v>43860</v>
      </c>
      <c r="I442">
        <v>640</v>
      </c>
    </row>
    <row r="443" spans="1:9" hidden="1" x14ac:dyDescent="0.2">
      <c r="A443">
        <v>102</v>
      </c>
      <c r="B443" t="s">
        <v>2572</v>
      </c>
      <c r="C443">
        <v>685497</v>
      </c>
      <c r="D443">
        <v>45887</v>
      </c>
      <c r="E443" s="3">
        <v>43131</v>
      </c>
      <c r="F443" t="s">
        <v>557</v>
      </c>
      <c r="G443" t="s">
        <v>2995</v>
      </c>
      <c r="H443" s="3">
        <v>43860</v>
      </c>
      <c r="I443">
        <v>19800</v>
      </c>
    </row>
    <row r="444" spans="1:9" hidden="1" x14ac:dyDescent="0.2">
      <c r="A444">
        <v>102</v>
      </c>
      <c r="B444" t="s">
        <v>2572</v>
      </c>
      <c r="C444">
        <v>685501</v>
      </c>
      <c r="D444">
        <v>45888</v>
      </c>
      <c r="E444" s="3">
        <v>43131</v>
      </c>
      <c r="F444" t="s">
        <v>495</v>
      </c>
      <c r="G444" t="s">
        <v>2996</v>
      </c>
      <c r="H444" s="3">
        <v>43860</v>
      </c>
      <c r="I444">
        <v>318</v>
      </c>
    </row>
    <row r="445" spans="1:9" hidden="1" x14ac:dyDescent="0.2">
      <c r="A445">
        <v>102</v>
      </c>
      <c r="B445" t="s">
        <v>2572</v>
      </c>
      <c r="C445">
        <v>685507</v>
      </c>
      <c r="D445">
        <v>45889</v>
      </c>
      <c r="E445" s="3">
        <v>43131</v>
      </c>
      <c r="F445" t="s">
        <v>42</v>
      </c>
      <c r="G445" t="s">
        <v>2997</v>
      </c>
      <c r="H445" s="3">
        <v>43445</v>
      </c>
      <c r="I445">
        <v>209</v>
      </c>
    </row>
    <row r="446" spans="1:9" hidden="1" x14ac:dyDescent="0.2">
      <c r="A446">
        <v>102</v>
      </c>
      <c r="B446" t="s">
        <v>2572</v>
      </c>
      <c r="C446">
        <v>685515</v>
      </c>
      <c r="D446">
        <v>45891</v>
      </c>
      <c r="E446" s="3">
        <v>43131</v>
      </c>
      <c r="F446" t="s">
        <v>225</v>
      </c>
      <c r="G446" t="s">
        <v>2998</v>
      </c>
      <c r="H446" s="3">
        <v>43855</v>
      </c>
      <c r="I446">
        <v>2610</v>
      </c>
    </row>
    <row r="447" spans="1:9" hidden="1" x14ac:dyDescent="0.2">
      <c r="A447">
        <v>102</v>
      </c>
      <c r="B447" t="s">
        <v>2572</v>
      </c>
      <c r="C447">
        <v>685519</v>
      </c>
      <c r="D447">
        <v>45893</v>
      </c>
      <c r="E447" s="3">
        <v>43131</v>
      </c>
      <c r="F447" t="s">
        <v>513</v>
      </c>
      <c r="G447" t="s">
        <v>2999</v>
      </c>
      <c r="H447" s="3">
        <v>43861</v>
      </c>
      <c r="I447">
        <v>317</v>
      </c>
    </row>
    <row r="448" spans="1:9" hidden="1" x14ac:dyDescent="0.2">
      <c r="A448">
        <v>102</v>
      </c>
      <c r="B448" t="s">
        <v>2572</v>
      </c>
      <c r="C448">
        <v>685521</v>
      </c>
      <c r="D448">
        <v>45894</v>
      </c>
      <c r="E448" s="3">
        <v>43131</v>
      </c>
      <c r="F448" t="s">
        <v>907</v>
      </c>
      <c r="G448" t="s">
        <v>3000</v>
      </c>
      <c r="H448" s="3">
        <v>43859</v>
      </c>
      <c r="I448">
        <v>971</v>
      </c>
    </row>
    <row r="449" spans="1:9" hidden="1" x14ac:dyDescent="0.2">
      <c r="A449">
        <v>102</v>
      </c>
      <c r="B449" t="s">
        <v>2572</v>
      </c>
      <c r="C449">
        <v>685522</v>
      </c>
      <c r="D449">
        <v>45895</v>
      </c>
      <c r="E449" s="3">
        <v>43131</v>
      </c>
      <c r="F449" t="s">
        <v>601</v>
      </c>
      <c r="G449" t="s">
        <v>3001</v>
      </c>
      <c r="H449" s="3">
        <v>43861</v>
      </c>
      <c r="I449">
        <v>106</v>
      </c>
    </row>
    <row r="450" spans="1:9" hidden="1" x14ac:dyDescent="0.2">
      <c r="A450">
        <v>102</v>
      </c>
      <c r="B450" t="s">
        <v>2572</v>
      </c>
      <c r="C450">
        <v>685524</v>
      </c>
      <c r="D450">
        <v>45896</v>
      </c>
      <c r="E450" s="3">
        <v>43131</v>
      </c>
      <c r="F450" t="s">
        <v>629</v>
      </c>
      <c r="G450" t="s">
        <v>3002</v>
      </c>
      <c r="H450" s="3">
        <v>43860</v>
      </c>
      <c r="I450">
        <v>105</v>
      </c>
    </row>
    <row r="451" spans="1:9" hidden="1" x14ac:dyDescent="0.2">
      <c r="A451">
        <v>102</v>
      </c>
      <c r="B451" t="s">
        <v>2572</v>
      </c>
      <c r="C451">
        <v>684219</v>
      </c>
      <c r="D451">
        <v>45899</v>
      </c>
      <c r="E451" s="3">
        <v>43132</v>
      </c>
      <c r="F451" t="s">
        <v>709</v>
      </c>
      <c r="G451" t="s">
        <v>2927</v>
      </c>
      <c r="H451" s="3">
        <v>43862</v>
      </c>
      <c r="I451">
        <v>424.7</v>
      </c>
    </row>
    <row r="452" spans="1:9" hidden="1" x14ac:dyDescent="0.2">
      <c r="A452">
        <v>102</v>
      </c>
      <c r="B452" t="s">
        <v>2572</v>
      </c>
      <c r="C452">
        <v>685761</v>
      </c>
      <c r="D452">
        <v>45903</v>
      </c>
      <c r="E452" s="3">
        <v>43132</v>
      </c>
      <c r="F452" t="s">
        <v>578</v>
      </c>
      <c r="G452" t="s">
        <v>3009</v>
      </c>
      <c r="H452" s="3">
        <v>43860</v>
      </c>
      <c r="I452">
        <v>6483</v>
      </c>
    </row>
    <row r="453" spans="1:9" hidden="1" x14ac:dyDescent="0.2">
      <c r="A453">
        <v>102</v>
      </c>
      <c r="B453" t="s">
        <v>2572</v>
      </c>
      <c r="C453">
        <v>685809</v>
      </c>
      <c r="D453">
        <v>45905</v>
      </c>
      <c r="E453" s="3">
        <v>43132</v>
      </c>
      <c r="F453" t="s">
        <v>768</v>
      </c>
      <c r="G453" t="s">
        <v>3010</v>
      </c>
      <c r="H453" s="3">
        <v>43859</v>
      </c>
      <c r="I453">
        <v>964</v>
      </c>
    </row>
    <row r="454" spans="1:9" hidden="1" x14ac:dyDescent="0.2">
      <c r="A454">
        <v>102</v>
      </c>
      <c r="B454" t="s">
        <v>2572</v>
      </c>
      <c r="C454">
        <v>685825</v>
      </c>
      <c r="D454">
        <v>45910</v>
      </c>
      <c r="E454" s="3">
        <v>43132</v>
      </c>
      <c r="F454" t="s">
        <v>2549</v>
      </c>
      <c r="G454" t="s">
        <v>3011</v>
      </c>
      <c r="H454" s="3">
        <v>44188</v>
      </c>
      <c r="I454">
        <v>849</v>
      </c>
    </row>
    <row r="455" spans="1:9" hidden="1" x14ac:dyDescent="0.2">
      <c r="A455">
        <v>102</v>
      </c>
      <c r="B455" t="s">
        <v>2572</v>
      </c>
      <c r="C455">
        <v>685830</v>
      </c>
      <c r="D455">
        <v>45911</v>
      </c>
      <c r="E455" s="3">
        <v>43132</v>
      </c>
      <c r="F455" t="s">
        <v>2549</v>
      </c>
      <c r="G455" t="s">
        <v>3012</v>
      </c>
      <c r="H455" s="3">
        <v>44188</v>
      </c>
      <c r="I455">
        <v>841</v>
      </c>
    </row>
    <row r="456" spans="1:9" hidden="1" x14ac:dyDescent="0.2">
      <c r="A456">
        <v>102</v>
      </c>
      <c r="B456" t="s">
        <v>2572</v>
      </c>
      <c r="C456">
        <v>685836</v>
      </c>
      <c r="D456">
        <v>45912</v>
      </c>
      <c r="E456" s="3">
        <v>43132</v>
      </c>
      <c r="F456" t="s">
        <v>64</v>
      </c>
      <c r="G456" t="s">
        <v>3013</v>
      </c>
      <c r="H456" s="3">
        <v>43860</v>
      </c>
      <c r="I456">
        <v>214</v>
      </c>
    </row>
    <row r="457" spans="1:9" hidden="1" x14ac:dyDescent="0.2">
      <c r="A457">
        <v>102</v>
      </c>
      <c r="B457" t="s">
        <v>2572</v>
      </c>
      <c r="C457">
        <v>685851</v>
      </c>
      <c r="D457">
        <v>45917</v>
      </c>
      <c r="E457" s="3">
        <v>43132</v>
      </c>
      <c r="F457" t="s">
        <v>753</v>
      </c>
      <c r="G457" t="s">
        <v>3014</v>
      </c>
      <c r="H457" s="3">
        <v>43860</v>
      </c>
      <c r="I457">
        <v>3098</v>
      </c>
    </row>
    <row r="458" spans="1:9" hidden="1" x14ac:dyDescent="0.2">
      <c r="A458">
        <v>102</v>
      </c>
      <c r="B458" t="s">
        <v>2572</v>
      </c>
      <c r="C458">
        <v>685856</v>
      </c>
      <c r="D458">
        <v>45918</v>
      </c>
      <c r="E458" s="3">
        <v>43132</v>
      </c>
      <c r="F458" t="s">
        <v>2549</v>
      </c>
      <c r="G458" t="s">
        <v>3015</v>
      </c>
      <c r="H458" s="3">
        <v>44188</v>
      </c>
      <c r="I458">
        <v>847</v>
      </c>
    </row>
    <row r="459" spans="1:9" hidden="1" x14ac:dyDescent="0.2">
      <c r="A459">
        <v>102</v>
      </c>
      <c r="B459" t="s">
        <v>2572</v>
      </c>
      <c r="C459">
        <v>685862</v>
      </c>
      <c r="D459">
        <v>45897</v>
      </c>
      <c r="E459" s="3">
        <v>43132</v>
      </c>
      <c r="F459" t="s">
        <v>709</v>
      </c>
      <c r="G459" t="s">
        <v>3016</v>
      </c>
      <c r="H459" s="3">
        <v>43862</v>
      </c>
      <c r="I459">
        <v>414.3</v>
      </c>
    </row>
    <row r="460" spans="1:9" hidden="1" x14ac:dyDescent="0.2">
      <c r="A460">
        <v>102</v>
      </c>
      <c r="B460" t="s">
        <v>2572</v>
      </c>
      <c r="C460">
        <v>685880</v>
      </c>
      <c r="D460">
        <v>45921</v>
      </c>
      <c r="E460" s="3">
        <v>43132</v>
      </c>
      <c r="F460" t="s">
        <v>55</v>
      </c>
      <c r="G460" t="s">
        <v>3018</v>
      </c>
      <c r="H460" s="3">
        <v>43861</v>
      </c>
      <c r="I460">
        <v>762</v>
      </c>
    </row>
    <row r="461" spans="1:9" hidden="1" x14ac:dyDescent="0.2">
      <c r="A461">
        <v>102</v>
      </c>
      <c r="B461" t="s">
        <v>2572</v>
      </c>
      <c r="C461">
        <v>685887</v>
      </c>
      <c r="D461">
        <v>45922</v>
      </c>
      <c r="E461" s="3">
        <v>43132</v>
      </c>
      <c r="F461" t="s">
        <v>2549</v>
      </c>
      <c r="G461" t="s">
        <v>3019</v>
      </c>
      <c r="H461" s="3">
        <v>44188</v>
      </c>
      <c r="I461">
        <v>849</v>
      </c>
    </row>
    <row r="462" spans="1:9" hidden="1" x14ac:dyDescent="0.2">
      <c r="A462">
        <v>102</v>
      </c>
      <c r="B462" t="s">
        <v>2572</v>
      </c>
      <c r="C462">
        <v>685891</v>
      </c>
      <c r="D462">
        <v>45926</v>
      </c>
      <c r="E462" s="3">
        <v>43132</v>
      </c>
      <c r="F462" t="s">
        <v>289</v>
      </c>
      <c r="G462" t="s">
        <v>2960</v>
      </c>
      <c r="H462" s="3">
        <v>43862</v>
      </c>
      <c r="I462">
        <v>40</v>
      </c>
    </row>
    <row r="463" spans="1:9" hidden="1" x14ac:dyDescent="0.2">
      <c r="A463">
        <v>102</v>
      </c>
      <c r="B463" t="s">
        <v>2572</v>
      </c>
      <c r="C463">
        <v>685897</v>
      </c>
      <c r="D463">
        <v>45925</v>
      </c>
      <c r="E463" s="3">
        <v>43132</v>
      </c>
      <c r="F463" t="s">
        <v>285</v>
      </c>
      <c r="G463" t="s">
        <v>2960</v>
      </c>
      <c r="H463" s="3">
        <v>43862</v>
      </c>
      <c r="I463">
        <v>596</v>
      </c>
    </row>
    <row r="464" spans="1:9" hidden="1" x14ac:dyDescent="0.2">
      <c r="A464">
        <v>102</v>
      </c>
      <c r="B464" t="s">
        <v>2572</v>
      </c>
      <c r="C464">
        <v>685902</v>
      </c>
      <c r="D464">
        <v>45928</v>
      </c>
      <c r="E464" s="3">
        <v>43132</v>
      </c>
      <c r="F464" t="s">
        <v>990</v>
      </c>
      <c r="G464" t="s">
        <v>3020</v>
      </c>
      <c r="H464" s="3">
        <v>43856</v>
      </c>
      <c r="I464">
        <v>3215</v>
      </c>
    </row>
    <row r="465" spans="1:9" hidden="1" x14ac:dyDescent="0.2">
      <c r="A465">
        <v>102</v>
      </c>
      <c r="B465" t="s">
        <v>2572</v>
      </c>
      <c r="C465">
        <v>683847</v>
      </c>
      <c r="D465">
        <v>45904</v>
      </c>
      <c r="E465" s="3">
        <v>43133</v>
      </c>
      <c r="F465" t="s">
        <v>952</v>
      </c>
      <c r="G465" t="s">
        <v>2910</v>
      </c>
      <c r="H465" s="3">
        <v>43862</v>
      </c>
      <c r="I465">
        <v>518</v>
      </c>
    </row>
    <row r="466" spans="1:9" hidden="1" x14ac:dyDescent="0.2">
      <c r="A466">
        <v>102</v>
      </c>
      <c r="B466" t="s">
        <v>2572</v>
      </c>
      <c r="C466">
        <v>683847</v>
      </c>
      <c r="D466">
        <v>45904</v>
      </c>
      <c r="E466" s="3">
        <v>43133</v>
      </c>
      <c r="F466" t="s">
        <v>952</v>
      </c>
      <c r="G466" t="s">
        <v>2910</v>
      </c>
      <c r="H466" s="3">
        <v>43862</v>
      </c>
      <c r="I466">
        <v>1.6</v>
      </c>
    </row>
    <row r="467" spans="1:9" hidden="1" x14ac:dyDescent="0.2">
      <c r="A467">
        <v>102</v>
      </c>
      <c r="B467" t="s">
        <v>2572</v>
      </c>
      <c r="C467">
        <v>683867</v>
      </c>
      <c r="D467">
        <v>45906</v>
      </c>
      <c r="E467" s="3">
        <v>43133</v>
      </c>
      <c r="F467" t="s">
        <v>979</v>
      </c>
      <c r="G467" t="s">
        <v>2911</v>
      </c>
      <c r="H467" s="3">
        <v>43862</v>
      </c>
      <c r="I467">
        <v>480</v>
      </c>
    </row>
    <row r="468" spans="1:9" hidden="1" x14ac:dyDescent="0.2">
      <c r="A468">
        <v>102</v>
      </c>
      <c r="B468" t="s">
        <v>2572</v>
      </c>
      <c r="C468">
        <v>683867</v>
      </c>
      <c r="D468">
        <v>45906</v>
      </c>
      <c r="E468" s="3">
        <v>43133</v>
      </c>
      <c r="F468" t="s">
        <v>979</v>
      </c>
      <c r="G468" t="s">
        <v>2912</v>
      </c>
      <c r="H468" s="3">
        <v>43862</v>
      </c>
      <c r="I468">
        <v>202.8</v>
      </c>
    </row>
    <row r="469" spans="1:9" hidden="1" x14ac:dyDescent="0.2">
      <c r="A469">
        <v>102</v>
      </c>
      <c r="B469" t="s">
        <v>2572</v>
      </c>
      <c r="C469">
        <v>684213</v>
      </c>
      <c r="D469">
        <v>45901</v>
      </c>
      <c r="E469" s="3">
        <v>43133</v>
      </c>
      <c r="F469" t="s">
        <v>709</v>
      </c>
      <c r="G469" t="s">
        <v>2925</v>
      </c>
      <c r="H469" s="3">
        <v>43862</v>
      </c>
      <c r="I469">
        <v>425.7</v>
      </c>
    </row>
    <row r="470" spans="1:9" hidden="1" x14ac:dyDescent="0.2">
      <c r="A470">
        <v>102</v>
      </c>
      <c r="B470" t="s">
        <v>2572</v>
      </c>
      <c r="C470">
        <v>684216</v>
      </c>
      <c r="D470">
        <v>45900</v>
      </c>
      <c r="E470" s="3">
        <v>43133</v>
      </c>
      <c r="F470" t="s">
        <v>709</v>
      </c>
      <c r="G470" t="s">
        <v>2926</v>
      </c>
      <c r="H470" s="3">
        <v>43862</v>
      </c>
      <c r="I470">
        <v>425.5</v>
      </c>
    </row>
    <row r="471" spans="1:9" hidden="1" x14ac:dyDescent="0.2">
      <c r="A471">
        <v>102</v>
      </c>
      <c r="B471" t="s">
        <v>2572</v>
      </c>
      <c r="C471">
        <v>684222</v>
      </c>
      <c r="D471">
        <v>45898</v>
      </c>
      <c r="E471" s="3">
        <v>43133</v>
      </c>
      <c r="F471" t="s">
        <v>709</v>
      </c>
      <c r="G471" t="s">
        <v>2928</v>
      </c>
      <c r="H471" s="3">
        <v>43862</v>
      </c>
      <c r="I471">
        <v>434.3</v>
      </c>
    </row>
    <row r="472" spans="1:9" hidden="1" x14ac:dyDescent="0.2">
      <c r="A472">
        <v>102</v>
      </c>
      <c r="B472" t="s">
        <v>2572</v>
      </c>
      <c r="C472">
        <v>685745</v>
      </c>
      <c r="D472">
        <v>45914</v>
      </c>
      <c r="E472" s="3">
        <v>43133</v>
      </c>
      <c r="F472" t="s">
        <v>1084</v>
      </c>
      <c r="G472" t="s">
        <v>3008</v>
      </c>
      <c r="H472" s="3">
        <v>43862</v>
      </c>
      <c r="I472">
        <v>129.6</v>
      </c>
    </row>
    <row r="473" spans="1:9" hidden="1" x14ac:dyDescent="0.2">
      <c r="A473">
        <v>102</v>
      </c>
      <c r="B473" t="s">
        <v>2572</v>
      </c>
      <c r="C473">
        <v>685745</v>
      </c>
      <c r="D473">
        <v>45914</v>
      </c>
      <c r="E473" s="3">
        <v>43133</v>
      </c>
      <c r="F473" t="s">
        <v>1084</v>
      </c>
      <c r="G473" t="s">
        <v>3008</v>
      </c>
      <c r="H473" s="3">
        <v>43862</v>
      </c>
      <c r="I473">
        <v>0.7</v>
      </c>
    </row>
    <row r="474" spans="1:9" hidden="1" x14ac:dyDescent="0.2">
      <c r="A474">
        <v>102</v>
      </c>
      <c r="B474" t="s">
        <v>2572</v>
      </c>
      <c r="C474">
        <v>686010</v>
      </c>
      <c r="D474">
        <v>45923</v>
      </c>
      <c r="E474" s="3">
        <v>43133</v>
      </c>
      <c r="F474" t="s">
        <v>775</v>
      </c>
      <c r="G474" t="s">
        <v>3024</v>
      </c>
      <c r="H474" s="3">
        <v>43862</v>
      </c>
      <c r="I474">
        <v>129.30000000000001</v>
      </c>
    </row>
    <row r="475" spans="1:9" hidden="1" x14ac:dyDescent="0.2">
      <c r="A475">
        <v>102</v>
      </c>
      <c r="B475" t="s">
        <v>2572</v>
      </c>
      <c r="C475">
        <v>686025</v>
      </c>
      <c r="D475">
        <v>45902</v>
      </c>
      <c r="E475" s="3">
        <v>43133</v>
      </c>
      <c r="F475" t="s">
        <v>307</v>
      </c>
      <c r="G475" t="s">
        <v>3026</v>
      </c>
      <c r="H475" s="3">
        <v>43862</v>
      </c>
      <c r="I475">
        <v>299.5</v>
      </c>
    </row>
    <row r="476" spans="1:9" hidden="1" x14ac:dyDescent="0.2">
      <c r="A476">
        <v>102</v>
      </c>
      <c r="B476" t="s">
        <v>2572</v>
      </c>
      <c r="C476">
        <v>683077</v>
      </c>
      <c r="D476">
        <v>45953</v>
      </c>
      <c r="E476" s="3">
        <v>43136</v>
      </c>
      <c r="F476" t="s">
        <v>573</v>
      </c>
      <c r="G476" t="s">
        <v>2878</v>
      </c>
      <c r="H476" s="3">
        <v>43866</v>
      </c>
      <c r="I476">
        <v>400</v>
      </c>
    </row>
    <row r="477" spans="1:9" hidden="1" x14ac:dyDescent="0.2">
      <c r="A477">
        <v>102</v>
      </c>
      <c r="B477" t="s">
        <v>2572</v>
      </c>
      <c r="C477">
        <v>683077</v>
      </c>
      <c r="D477">
        <v>45953</v>
      </c>
      <c r="E477" s="3">
        <v>43136</v>
      </c>
      <c r="F477" t="s">
        <v>573</v>
      </c>
      <c r="G477" t="s">
        <v>2878</v>
      </c>
      <c r="H477" s="3">
        <v>43866</v>
      </c>
      <c r="I477">
        <v>0.3</v>
      </c>
    </row>
    <row r="478" spans="1:9" hidden="1" x14ac:dyDescent="0.2">
      <c r="A478">
        <v>102</v>
      </c>
      <c r="B478" t="s">
        <v>2572</v>
      </c>
      <c r="C478">
        <v>683779</v>
      </c>
      <c r="D478">
        <v>45919</v>
      </c>
      <c r="E478" s="3">
        <v>43136</v>
      </c>
      <c r="F478" t="s">
        <v>260</v>
      </c>
      <c r="G478" t="s">
        <v>2906</v>
      </c>
      <c r="H478" s="3">
        <v>43862</v>
      </c>
      <c r="I478">
        <v>134.4</v>
      </c>
    </row>
    <row r="479" spans="1:9" hidden="1" x14ac:dyDescent="0.2">
      <c r="A479">
        <v>102</v>
      </c>
      <c r="B479" t="s">
        <v>2572</v>
      </c>
      <c r="C479">
        <v>683779</v>
      </c>
      <c r="D479">
        <v>45919</v>
      </c>
      <c r="E479" s="3">
        <v>43136</v>
      </c>
      <c r="F479" t="s">
        <v>260</v>
      </c>
      <c r="G479" t="s">
        <v>2906</v>
      </c>
      <c r="H479" s="3">
        <v>43862</v>
      </c>
      <c r="I479">
        <v>0.9</v>
      </c>
    </row>
    <row r="480" spans="1:9" hidden="1" x14ac:dyDescent="0.2">
      <c r="A480">
        <v>102</v>
      </c>
      <c r="B480" t="s">
        <v>2572</v>
      </c>
      <c r="C480">
        <v>683791</v>
      </c>
      <c r="D480">
        <v>45920</v>
      </c>
      <c r="E480" s="3">
        <v>43136</v>
      </c>
      <c r="F480" t="s">
        <v>254</v>
      </c>
      <c r="G480" t="s">
        <v>2907</v>
      </c>
      <c r="H480" s="3">
        <v>43862</v>
      </c>
      <c r="I480">
        <v>134.4</v>
      </c>
    </row>
    <row r="481" spans="1:9" hidden="1" x14ac:dyDescent="0.2">
      <c r="A481">
        <v>102</v>
      </c>
      <c r="B481" t="s">
        <v>2572</v>
      </c>
      <c r="C481">
        <v>683791</v>
      </c>
      <c r="D481">
        <v>45920</v>
      </c>
      <c r="E481" s="3">
        <v>43136</v>
      </c>
      <c r="F481" t="s">
        <v>254</v>
      </c>
      <c r="G481" t="s">
        <v>2907</v>
      </c>
      <c r="H481" s="3">
        <v>43862</v>
      </c>
      <c r="I481">
        <v>0.9</v>
      </c>
    </row>
    <row r="482" spans="1:9" hidden="1" x14ac:dyDescent="0.2">
      <c r="A482">
        <v>102</v>
      </c>
      <c r="B482" t="s">
        <v>2572</v>
      </c>
      <c r="C482">
        <v>683833</v>
      </c>
      <c r="D482">
        <v>45931</v>
      </c>
      <c r="E482" s="3">
        <v>43136</v>
      </c>
      <c r="F482" t="s">
        <v>967</v>
      </c>
      <c r="G482" t="s">
        <v>2909</v>
      </c>
      <c r="H482" s="3">
        <v>43863</v>
      </c>
      <c r="I482">
        <v>518.4</v>
      </c>
    </row>
    <row r="483" spans="1:9" hidden="1" x14ac:dyDescent="0.2">
      <c r="A483">
        <v>102</v>
      </c>
      <c r="B483" t="s">
        <v>2572</v>
      </c>
      <c r="C483">
        <v>683833</v>
      </c>
      <c r="D483">
        <v>45931</v>
      </c>
      <c r="E483" s="3">
        <v>43136</v>
      </c>
      <c r="F483" t="s">
        <v>967</v>
      </c>
      <c r="G483" t="s">
        <v>2909</v>
      </c>
      <c r="H483" s="3">
        <v>43863</v>
      </c>
      <c r="I483">
        <v>5</v>
      </c>
    </row>
    <row r="484" spans="1:9" hidden="1" x14ac:dyDescent="0.2">
      <c r="A484">
        <v>102</v>
      </c>
      <c r="B484" t="s">
        <v>2572</v>
      </c>
      <c r="C484">
        <v>683926</v>
      </c>
      <c r="D484">
        <v>45915</v>
      </c>
      <c r="E484" s="3">
        <v>43136</v>
      </c>
      <c r="F484" t="s">
        <v>961</v>
      </c>
      <c r="G484" t="s">
        <v>2914</v>
      </c>
      <c r="H484" s="3">
        <v>43862</v>
      </c>
      <c r="I484">
        <v>207</v>
      </c>
    </row>
    <row r="485" spans="1:9" hidden="1" x14ac:dyDescent="0.2">
      <c r="A485">
        <v>102</v>
      </c>
      <c r="B485" t="s">
        <v>2572</v>
      </c>
      <c r="C485">
        <v>683926</v>
      </c>
      <c r="D485">
        <v>45915</v>
      </c>
      <c r="E485" s="3">
        <v>43136</v>
      </c>
      <c r="F485" t="s">
        <v>961</v>
      </c>
      <c r="G485" t="s">
        <v>2914</v>
      </c>
      <c r="H485" s="3">
        <v>43862</v>
      </c>
      <c r="I485">
        <v>0.9</v>
      </c>
    </row>
    <row r="486" spans="1:9" hidden="1" x14ac:dyDescent="0.2">
      <c r="A486">
        <v>102</v>
      </c>
      <c r="B486" t="s">
        <v>2572</v>
      </c>
      <c r="C486">
        <v>683940</v>
      </c>
      <c r="D486">
        <v>45924</v>
      </c>
      <c r="E486" s="3">
        <v>43136</v>
      </c>
      <c r="F486" t="s">
        <v>976</v>
      </c>
      <c r="G486" t="s">
        <v>2915</v>
      </c>
      <c r="H486" s="3">
        <v>43863</v>
      </c>
      <c r="I486">
        <v>207.36</v>
      </c>
    </row>
    <row r="487" spans="1:9" hidden="1" x14ac:dyDescent="0.2">
      <c r="A487">
        <v>102</v>
      </c>
      <c r="B487" t="s">
        <v>2572</v>
      </c>
      <c r="C487">
        <v>683940</v>
      </c>
      <c r="D487">
        <v>45924</v>
      </c>
      <c r="E487" s="3">
        <v>43136</v>
      </c>
      <c r="F487" t="s">
        <v>976</v>
      </c>
      <c r="G487" t="s">
        <v>2915</v>
      </c>
      <c r="H487" s="3">
        <v>43863</v>
      </c>
      <c r="I487">
        <v>1.1399999999999999</v>
      </c>
    </row>
    <row r="488" spans="1:9" hidden="1" x14ac:dyDescent="0.2">
      <c r="A488">
        <v>102</v>
      </c>
      <c r="B488" t="s">
        <v>2572</v>
      </c>
      <c r="C488">
        <v>685863</v>
      </c>
      <c r="D488">
        <v>45946</v>
      </c>
      <c r="E488" s="3">
        <v>43136</v>
      </c>
      <c r="F488" t="s">
        <v>1139</v>
      </c>
      <c r="G488" t="s">
        <v>3017</v>
      </c>
      <c r="H488" s="3">
        <v>43862</v>
      </c>
      <c r="I488">
        <v>420</v>
      </c>
    </row>
    <row r="489" spans="1:9" hidden="1" x14ac:dyDescent="0.2">
      <c r="A489">
        <v>102</v>
      </c>
      <c r="B489" t="s">
        <v>2572</v>
      </c>
      <c r="C489">
        <v>685986</v>
      </c>
      <c r="D489">
        <v>45949</v>
      </c>
      <c r="E489" s="3">
        <v>43136</v>
      </c>
      <c r="F489" t="s">
        <v>915</v>
      </c>
      <c r="G489" t="s">
        <v>3022</v>
      </c>
      <c r="H489" s="3">
        <v>43862</v>
      </c>
      <c r="I489">
        <v>531</v>
      </c>
    </row>
    <row r="490" spans="1:9" hidden="1" x14ac:dyDescent="0.2">
      <c r="A490">
        <v>102</v>
      </c>
      <c r="B490" t="s">
        <v>2572</v>
      </c>
      <c r="C490">
        <v>686003</v>
      </c>
      <c r="D490">
        <v>45951</v>
      </c>
      <c r="E490" s="3">
        <v>43136</v>
      </c>
      <c r="F490" t="s">
        <v>915</v>
      </c>
      <c r="G490" t="s">
        <v>3023</v>
      </c>
      <c r="H490" s="3">
        <v>43862</v>
      </c>
      <c r="I490">
        <v>542</v>
      </c>
    </row>
    <row r="491" spans="1:9" hidden="1" x14ac:dyDescent="0.2">
      <c r="A491">
        <v>102</v>
      </c>
      <c r="B491" t="s">
        <v>2572</v>
      </c>
      <c r="C491">
        <v>686018</v>
      </c>
      <c r="D491">
        <v>45956</v>
      </c>
      <c r="E491" s="3">
        <v>43136</v>
      </c>
      <c r="F491" t="s">
        <v>1134</v>
      </c>
      <c r="G491" t="s">
        <v>3025</v>
      </c>
      <c r="H491" s="3">
        <v>43776</v>
      </c>
      <c r="I491">
        <v>330</v>
      </c>
    </row>
    <row r="492" spans="1:9" hidden="1" x14ac:dyDescent="0.2">
      <c r="A492">
        <v>102</v>
      </c>
      <c r="B492" t="s">
        <v>2572</v>
      </c>
      <c r="C492">
        <v>686059</v>
      </c>
      <c r="D492">
        <v>45945</v>
      </c>
      <c r="E492" s="3">
        <v>43136</v>
      </c>
      <c r="F492" t="s">
        <v>1118</v>
      </c>
      <c r="G492" t="s">
        <v>3027</v>
      </c>
      <c r="H492" s="3">
        <v>43862</v>
      </c>
      <c r="I492">
        <v>4870</v>
      </c>
    </row>
    <row r="493" spans="1:9" hidden="1" x14ac:dyDescent="0.2">
      <c r="A493">
        <v>102</v>
      </c>
      <c r="B493" t="s">
        <v>2572</v>
      </c>
      <c r="C493">
        <v>686063</v>
      </c>
      <c r="D493">
        <v>45947</v>
      </c>
      <c r="E493" s="3">
        <v>43136</v>
      </c>
      <c r="F493" t="s">
        <v>1139</v>
      </c>
      <c r="G493" t="s">
        <v>3028</v>
      </c>
      <c r="H493" s="3">
        <v>43862</v>
      </c>
      <c r="I493">
        <v>413</v>
      </c>
    </row>
    <row r="494" spans="1:9" hidden="1" x14ac:dyDescent="0.2">
      <c r="A494">
        <v>102</v>
      </c>
      <c r="B494" t="s">
        <v>2572</v>
      </c>
      <c r="C494">
        <v>686067</v>
      </c>
      <c r="D494">
        <v>45948</v>
      </c>
      <c r="E494" s="3">
        <v>43136</v>
      </c>
      <c r="F494" t="s">
        <v>915</v>
      </c>
      <c r="G494" t="s">
        <v>3029</v>
      </c>
      <c r="H494" s="3">
        <v>43862</v>
      </c>
      <c r="I494">
        <v>521</v>
      </c>
    </row>
    <row r="495" spans="1:9" hidden="1" x14ac:dyDescent="0.2">
      <c r="A495">
        <v>102</v>
      </c>
      <c r="B495" t="s">
        <v>2572</v>
      </c>
      <c r="C495">
        <v>686076</v>
      </c>
      <c r="D495">
        <v>45954</v>
      </c>
      <c r="E495" s="3">
        <v>43136</v>
      </c>
      <c r="F495" t="s">
        <v>774</v>
      </c>
      <c r="G495" t="s">
        <v>3030</v>
      </c>
      <c r="H495" s="3">
        <v>43862</v>
      </c>
      <c r="I495">
        <v>4749</v>
      </c>
    </row>
    <row r="496" spans="1:9" hidden="1" x14ac:dyDescent="0.2">
      <c r="A496">
        <v>102</v>
      </c>
      <c r="B496" t="s">
        <v>2572</v>
      </c>
      <c r="C496">
        <v>686081</v>
      </c>
      <c r="D496">
        <v>45955</v>
      </c>
      <c r="E496" s="3">
        <v>43136</v>
      </c>
      <c r="F496" t="s">
        <v>759</v>
      </c>
      <c r="G496" t="s">
        <v>3031</v>
      </c>
      <c r="H496" s="3">
        <v>44205</v>
      </c>
      <c r="I496">
        <v>687</v>
      </c>
    </row>
    <row r="497" spans="1:9" hidden="1" x14ac:dyDescent="0.2">
      <c r="A497">
        <v>102</v>
      </c>
      <c r="B497" t="s">
        <v>2572</v>
      </c>
      <c r="C497">
        <v>686087</v>
      </c>
      <c r="D497">
        <v>45929</v>
      </c>
      <c r="E497" s="3">
        <v>43136</v>
      </c>
      <c r="F497" t="s">
        <v>810</v>
      </c>
      <c r="G497" t="s">
        <v>3032</v>
      </c>
      <c r="H497" s="3">
        <v>43863</v>
      </c>
      <c r="I497">
        <v>193.9</v>
      </c>
    </row>
    <row r="498" spans="1:9" hidden="1" x14ac:dyDescent="0.2">
      <c r="A498">
        <v>102</v>
      </c>
      <c r="B498" t="s">
        <v>2572</v>
      </c>
      <c r="C498">
        <v>686088</v>
      </c>
      <c r="D498">
        <v>45930</v>
      </c>
      <c r="E498" s="3">
        <v>43136</v>
      </c>
      <c r="F498" t="s">
        <v>967</v>
      </c>
      <c r="G498" t="s">
        <v>3033</v>
      </c>
      <c r="H498" s="3">
        <v>43863</v>
      </c>
      <c r="I498">
        <v>516.70000000000005</v>
      </c>
    </row>
    <row r="499" spans="1:9" hidden="1" x14ac:dyDescent="0.2">
      <c r="A499">
        <v>102</v>
      </c>
      <c r="B499" t="s">
        <v>2572</v>
      </c>
      <c r="C499">
        <v>686090</v>
      </c>
      <c r="D499">
        <v>45958</v>
      </c>
      <c r="E499" s="3">
        <v>43136</v>
      </c>
      <c r="F499" t="s">
        <v>259</v>
      </c>
      <c r="G499" t="s">
        <v>3034</v>
      </c>
      <c r="H499" s="3">
        <v>43862</v>
      </c>
      <c r="I499">
        <v>1308</v>
      </c>
    </row>
    <row r="500" spans="1:9" hidden="1" x14ac:dyDescent="0.2">
      <c r="A500">
        <v>102</v>
      </c>
      <c r="B500" t="s">
        <v>2572</v>
      </c>
      <c r="C500">
        <v>686092</v>
      </c>
      <c r="D500">
        <v>45959</v>
      </c>
      <c r="E500" s="3">
        <v>43136</v>
      </c>
      <c r="F500" t="s">
        <v>253</v>
      </c>
      <c r="G500" t="s">
        <v>3035</v>
      </c>
      <c r="H500" s="3">
        <v>43862</v>
      </c>
      <c r="I500">
        <v>1287</v>
      </c>
    </row>
    <row r="501" spans="1:9" hidden="1" x14ac:dyDescent="0.2">
      <c r="A501">
        <v>102</v>
      </c>
      <c r="B501" t="s">
        <v>2572</v>
      </c>
      <c r="C501">
        <v>686101</v>
      </c>
      <c r="D501">
        <v>45960</v>
      </c>
      <c r="E501" s="3">
        <v>43136</v>
      </c>
      <c r="F501" t="s">
        <v>679</v>
      </c>
      <c r="G501" t="s">
        <v>3036</v>
      </c>
      <c r="H501" s="3">
        <v>43866</v>
      </c>
      <c r="I501">
        <v>178</v>
      </c>
    </row>
    <row r="502" spans="1:9" hidden="1" x14ac:dyDescent="0.2">
      <c r="A502">
        <v>102</v>
      </c>
      <c r="B502" t="s">
        <v>2572</v>
      </c>
      <c r="C502">
        <v>686105</v>
      </c>
      <c r="D502">
        <v>45961</v>
      </c>
      <c r="E502" s="3">
        <v>43136</v>
      </c>
      <c r="F502" t="s">
        <v>951</v>
      </c>
      <c r="G502" t="s">
        <v>3037</v>
      </c>
      <c r="H502" s="3">
        <v>43862</v>
      </c>
      <c r="I502">
        <v>636</v>
      </c>
    </row>
    <row r="503" spans="1:9" hidden="1" x14ac:dyDescent="0.2">
      <c r="A503">
        <v>102</v>
      </c>
      <c r="B503" t="s">
        <v>2572</v>
      </c>
      <c r="C503">
        <v>686107</v>
      </c>
      <c r="D503">
        <v>45962</v>
      </c>
      <c r="E503" s="3">
        <v>43136</v>
      </c>
      <c r="F503" t="s">
        <v>809</v>
      </c>
      <c r="G503" t="s">
        <v>3038</v>
      </c>
      <c r="H503" s="3">
        <v>43863</v>
      </c>
      <c r="I503">
        <v>319</v>
      </c>
    </row>
    <row r="504" spans="1:9" hidden="1" x14ac:dyDescent="0.2">
      <c r="A504">
        <v>102</v>
      </c>
      <c r="B504" t="s">
        <v>2572</v>
      </c>
      <c r="C504">
        <v>686110</v>
      </c>
      <c r="D504">
        <v>45927</v>
      </c>
      <c r="E504" s="3">
        <v>43136</v>
      </c>
      <c r="F504" t="s">
        <v>801</v>
      </c>
      <c r="G504" t="s">
        <v>3039</v>
      </c>
      <c r="H504" s="3">
        <v>43863</v>
      </c>
      <c r="I504">
        <v>10.3</v>
      </c>
    </row>
    <row r="505" spans="1:9" hidden="1" x14ac:dyDescent="0.2">
      <c r="A505">
        <v>102</v>
      </c>
      <c r="B505" t="s">
        <v>2572</v>
      </c>
      <c r="C505">
        <v>686111</v>
      </c>
      <c r="D505">
        <v>45941</v>
      </c>
      <c r="E505" s="3">
        <v>43136</v>
      </c>
      <c r="F505" t="s">
        <v>880</v>
      </c>
      <c r="G505" t="s">
        <v>3040</v>
      </c>
      <c r="H505" s="3">
        <v>43866</v>
      </c>
      <c r="I505">
        <v>129.5</v>
      </c>
    </row>
    <row r="506" spans="1:9" hidden="1" x14ac:dyDescent="0.2">
      <c r="A506">
        <v>102</v>
      </c>
      <c r="B506" t="s">
        <v>2572</v>
      </c>
      <c r="C506">
        <v>683584</v>
      </c>
      <c r="D506">
        <v>45950</v>
      </c>
      <c r="E506" s="3">
        <v>43137</v>
      </c>
      <c r="F506" t="s">
        <v>1155</v>
      </c>
      <c r="G506" t="s">
        <v>2898</v>
      </c>
      <c r="H506" s="3">
        <v>43866</v>
      </c>
      <c r="I506">
        <v>680.4</v>
      </c>
    </row>
    <row r="507" spans="1:9" hidden="1" x14ac:dyDescent="0.2">
      <c r="A507">
        <v>102</v>
      </c>
      <c r="B507" t="s">
        <v>2572</v>
      </c>
      <c r="C507">
        <v>683584</v>
      </c>
      <c r="D507">
        <v>45950</v>
      </c>
      <c r="E507" s="3">
        <v>43137</v>
      </c>
      <c r="F507" t="s">
        <v>1155</v>
      </c>
      <c r="G507" t="s">
        <v>2898</v>
      </c>
      <c r="H507" s="3">
        <v>43866</v>
      </c>
      <c r="I507">
        <v>6.4</v>
      </c>
    </row>
    <row r="508" spans="1:9" hidden="1" x14ac:dyDescent="0.2">
      <c r="A508">
        <v>102</v>
      </c>
      <c r="B508" t="s">
        <v>2572</v>
      </c>
      <c r="C508">
        <v>683626</v>
      </c>
      <c r="D508">
        <v>45952</v>
      </c>
      <c r="E508" s="3">
        <v>43137</v>
      </c>
      <c r="F508" t="s">
        <v>766</v>
      </c>
      <c r="G508" t="s">
        <v>2899</v>
      </c>
      <c r="H508" s="3">
        <v>43866</v>
      </c>
      <c r="I508">
        <v>631.79999999999995</v>
      </c>
    </row>
    <row r="509" spans="1:9" hidden="1" x14ac:dyDescent="0.2">
      <c r="A509">
        <v>102</v>
      </c>
      <c r="B509" t="s">
        <v>2572</v>
      </c>
      <c r="C509">
        <v>683626</v>
      </c>
      <c r="D509">
        <v>45952</v>
      </c>
      <c r="E509" s="3">
        <v>43137</v>
      </c>
      <c r="F509" t="s">
        <v>766</v>
      </c>
      <c r="G509" t="s">
        <v>2899</v>
      </c>
      <c r="H509" s="3">
        <v>43866</v>
      </c>
      <c r="I509">
        <v>4.4000000000000004</v>
      </c>
    </row>
    <row r="510" spans="1:9" hidden="1" x14ac:dyDescent="0.2">
      <c r="A510">
        <v>102</v>
      </c>
      <c r="B510" t="s">
        <v>2572</v>
      </c>
      <c r="C510">
        <v>683657</v>
      </c>
      <c r="D510">
        <v>45978</v>
      </c>
      <c r="E510" s="3">
        <v>43137</v>
      </c>
      <c r="F510" t="s">
        <v>899</v>
      </c>
      <c r="G510" t="s">
        <v>2900</v>
      </c>
      <c r="H510" s="3">
        <v>43866</v>
      </c>
      <c r="I510">
        <v>129.6</v>
      </c>
    </row>
    <row r="511" spans="1:9" hidden="1" x14ac:dyDescent="0.2">
      <c r="A511">
        <v>102</v>
      </c>
      <c r="B511" t="s">
        <v>2572</v>
      </c>
      <c r="C511">
        <v>683657</v>
      </c>
      <c r="D511">
        <v>45978</v>
      </c>
      <c r="E511" s="3">
        <v>43137</v>
      </c>
      <c r="F511" t="s">
        <v>899</v>
      </c>
      <c r="G511" t="s">
        <v>2900</v>
      </c>
      <c r="H511" s="3">
        <v>43866</v>
      </c>
      <c r="I511">
        <v>0.1</v>
      </c>
    </row>
    <row r="512" spans="1:9" hidden="1" x14ac:dyDescent="0.2">
      <c r="A512">
        <v>102</v>
      </c>
      <c r="B512" t="s">
        <v>2572</v>
      </c>
      <c r="C512">
        <v>683707</v>
      </c>
      <c r="D512">
        <v>45935</v>
      </c>
      <c r="E512" s="3">
        <v>43137</v>
      </c>
      <c r="F512" t="s">
        <v>343</v>
      </c>
      <c r="G512" t="s">
        <v>2903</v>
      </c>
      <c r="H512" s="3">
        <v>43863</v>
      </c>
      <c r="I512">
        <v>129.6</v>
      </c>
    </row>
    <row r="513" spans="1:9" hidden="1" x14ac:dyDescent="0.2">
      <c r="A513">
        <v>102</v>
      </c>
      <c r="B513" t="s">
        <v>2572</v>
      </c>
      <c r="C513">
        <v>683707</v>
      </c>
      <c r="D513">
        <v>45935</v>
      </c>
      <c r="E513" s="3">
        <v>43137</v>
      </c>
      <c r="F513" t="s">
        <v>343</v>
      </c>
      <c r="G513" t="s">
        <v>2903</v>
      </c>
      <c r="H513" s="3">
        <v>43863</v>
      </c>
      <c r="I513">
        <v>0.3</v>
      </c>
    </row>
    <row r="514" spans="1:9" hidden="1" x14ac:dyDescent="0.2">
      <c r="A514">
        <v>102</v>
      </c>
      <c r="B514" t="s">
        <v>2572</v>
      </c>
      <c r="C514">
        <v>683804</v>
      </c>
      <c r="D514">
        <v>45909</v>
      </c>
      <c r="E514" s="3">
        <v>43137</v>
      </c>
      <c r="F514" t="s">
        <v>964</v>
      </c>
      <c r="G514" t="s">
        <v>2908</v>
      </c>
      <c r="H514" s="3">
        <v>43862</v>
      </c>
      <c r="I514">
        <v>415.36</v>
      </c>
    </row>
    <row r="515" spans="1:9" hidden="1" x14ac:dyDescent="0.2">
      <c r="A515">
        <v>102</v>
      </c>
      <c r="B515" t="s">
        <v>2572</v>
      </c>
      <c r="C515">
        <v>683804</v>
      </c>
      <c r="D515">
        <v>45909</v>
      </c>
      <c r="E515" s="3">
        <v>43137</v>
      </c>
      <c r="F515" t="s">
        <v>964</v>
      </c>
      <c r="G515" t="s">
        <v>2908</v>
      </c>
      <c r="H515" s="3">
        <v>43862</v>
      </c>
      <c r="I515">
        <v>2.14</v>
      </c>
    </row>
    <row r="516" spans="1:9" hidden="1" x14ac:dyDescent="0.2">
      <c r="A516">
        <v>102</v>
      </c>
      <c r="B516" t="s">
        <v>2572</v>
      </c>
      <c r="C516">
        <v>684142</v>
      </c>
      <c r="D516">
        <v>45974</v>
      </c>
      <c r="E516" s="3">
        <v>43137</v>
      </c>
      <c r="F516" t="s">
        <v>35</v>
      </c>
      <c r="G516" t="s">
        <v>2920</v>
      </c>
      <c r="H516" s="3">
        <v>43683</v>
      </c>
      <c r="I516">
        <v>210</v>
      </c>
    </row>
    <row r="517" spans="1:9" hidden="1" x14ac:dyDescent="0.2">
      <c r="A517">
        <v>102</v>
      </c>
      <c r="B517" t="s">
        <v>2572</v>
      </c>
      <c r="C517">
        <v>684142</v>
      </c>
      <c r="D517">
        <v>45974</v>
      </c>
      <c r="E517" s="3">
        <v>43137</v>
      </c>
      <c r="F517" t="s">
        <v>35</v>
      </c>
      <c r="G517" t="s">
        <v>2921</v>
      </c>
      <c r="H517" s="3">
        <v>43683</v>
      </c>
      <c r="I517">
        <v>510.3</v>
      </c>
    </row>
    <row r="518" spans="1:9" hidden="1" x14ac:dyDescent="0.2">
      <c r="A518">
        <v>102</v>
      </c>
      <c r="B518" t="s">
        <v>2572</v>
      </c>
      <c r="C518">
        <v>686122</v>
      </c>
      <c r="D518">
        <v>45968</v>
      </c>
      <c r="E518" s="3">
        <v>43137</v>
      </c>
      <c r="F518" t="s">
        <v>879</v>
      </c>
      <c r="G518" t="s">
        <v>3041</v>
      </c>
      <c r="H518" s="3">
        <v>43866</v>
      </c>
      <c r="I518">
        <v>2496</v>
      </c>
    </row>
    <row r="519" spans="1:9" hidden="1" x14ac:dyDescent="0.2">
      <c r="A519">
        <v>102</v>
      </c>
      <c r="B519" t="s">
        <v>2572</v>
      </c>
      <c r="C519">
        <v>686125</v>
      </c>
      <c r="D519">
        <v>45969</v>
      </c>
      <c r="E519" s="3">
        <v>43137</v>
      </c>
      <c r="F519" t="s">
        <v>978</v>
      </c>
      <c r="G519" t="s">
        <v>3042</v>
      </c>
      <c r="H519" s="3">
        <v>43862</v>
      </c>
      <c r="I519">
        <v>595</v>
      </c>
    </row>
    <row r="520" spans="1:9" hidden="1" x14ac:dyDescent="0.2">
      <c r="A520">
        <v>102</v>
      </c>
      <c r="B520" t="s">
        <v>2572</v>
      </c>
      <c r="C520">
        <v>686128</v>
      </c>
      <c r="D520">
        <v>45971</v>
      </c>
      <c r="E520" s="3">
        <v>43137</v>
      </c>
      <c r="F520" t="s">
        <v>966</v>
      </c>
      <c r="G520" t="s">
        <v>3043</v>
      </c>
      <c r="H520" s="3">
        <v>43863</v>
      </c>
      <c r="I520">
        <v>645</v>
      </c>
    </row>
    <row r="521" spans="1:9" hidden="1" x14ac:dyDescent="0.2">
      <c r="A521">
        <v>102</v>
      </c>
      <c r="B521" t="s">
        <v>2572</v>
      </c>
      <c r="C521">
        <v>686142</v>
      </c>
      <c r="D521">
        <v>45942</v>
      </c>
      <c r="E521" s="3">
        <v>43137</v>
      </c>
      <c r="F521" t="s">
        <v>2548</v>
      </c>
      <c r="G521" t="s">
        <v>3044</v>
      </c>
      <c r="H521" s="3">
        <v>43195</v>
      </c>
      <c r="I521">
        <v>499.9</v>
      </c>
    </row>
    <row r="522" spans="1:9" hidden="1" x14ac:dyDescent="0.2">
      <c r="A522">
        <v>102</v>
      </c>
      <c r="B522" t="s">
        <v>2572</v>
      </c>
      <c r="C522">
        <v>686143</v>
      </c>
      <c r="D522">
        <v>45933</v>
      </c>
      <c r="E522" s="3">
        <v>43137</v>
      </c>
      <c r="F522" t="s">
        <v>340</v>
      </c>
      <c r="G522" t="s">
        <v>3045</v>
      </c>
      <c r="H522" s="3">
        <v>43863</v>
      </c>
      <c r="I522">
        <v>129.5</v>
      </c>
    </row>
    <row r="523" spans="1:9" hidden="1" x14ac:dyDescent="0.2">
      <c r="A523">
        <v>102</v>
      </c>
      <c r="B523" t="s">
        <v>2572</v>
      </c>
      <c r="C523">
        <v>686144</v>
      </c>
      <c r="D523">
        <v>45932</v>
      </c>
      <c r="E523" s="3">
        <v>43137</v>
      </c>
      <c r="F523" t="s">
        <v>319</v>
      </c>
      <c r="G523" t="s">
        <v>3046</v>
      </c>
      <c r="H523" s="3">
        <v>43863</v>
      </c>
      <c r="I523">
        <v>224.9</v>
      </c>
    </row>
    <row r="524" spans="1:9" hidden="1" x14ac:dyDescent="0.2">
      <c r="A524">
        <v>102</v>
      </c>
      <c r="B524" t="s">
        <v>2572</v>
      </c>
      <c r="C524">
        <v>686145</v>
      </c>
      <c r="D524">
        <v>45939</v>
      </c>
      <c r="E524" s="3">
        <v>43137</v>
      </c>
      <c r="F524" t="s">
        <v>337</v>
      </c>
      <c r="G524" t="s">
        <v>3047</v>
      </c>
      <c r="H524" s="3">
        <v>43866</v>
      </c>
      <c r="I524">
        <v>143.9</v>
      </c>
    </row>
    <row r="525" spans="1:9" hidden="1" x14ac:dyDescent="0.2">
      <c r="A525">
        <v>102</v>
      </c>
      <c r="B525" t="s">
        <v>2572</v>
      </c>
      <c r="C525">
        <v>686147</v>
      </c>
      <c r="D525">
        <v>45944</v>
      </c>
      <c r="E525" s="3">
        <v>43137</v>
      </c>
      <c r="F525" t="s">
        <v>1155</v>
      </c>
      <c r="G525" t="s">
        <v>3048</v>
      </c>
      <c r="H525" s="3">
        <v>43866</v>
      </c>
      <c r="I525">
        <v>680.3</v>
      </c>
    </row>
    <row r="526" spans="1:9" hidden="1" x14ac:dyDescent="0.2">
      <c r="A526">
        <v>102</v>
      </c>
      <c r="B526" t="s">
        <v>2572</v>
      </c>
      <c r="C526">
        <v>686236</v>
      </c>
      <c r="D526">
        <v>45981</v>
      </c>
      <c r="E526" s="3">
        <v>43137</v>
      </c>
      <c r="F526" t="s">
        <v>572</v>
      </c>
      <c r="G526" t="s">
        <v>3053</v>
      </c>
      <c r="H526" s="3">
        <v>43866</v>
      </c>
      <c r="I526">
        <v>17922</v>
      </c>
    </row>
    <row r="527" spans="1:9" hidden="1" x14ac:dyDescent="0.2">
      <c r="A527">
        <v>102</v>
      </c>
      <c r="B527" t="s">
        <v>2572</v>
      </c>
      <c r="C527">
        <v>686240</v>
      </c>
      <c r="D527">
        <v>45982</v>
      </c>
      <c r="E527" s="3">
        <v>43137</v>
      </c>
      <c r="F527" t="s">
        <v>966</v>
      </c>
      <c r="G527" t="s">
        <v>3054</v>
      </c>
      <c r="H527" s="3">
        <v>43863</v>
      </c>
      <c r="I527">
        <v>644</v>
      </c>
    </row>
    <row r="528" spans="1:9" hidden="1" x14ac:dyDescent="0.2">
      <c r="A528">
        <v>102</v>
      </c>
      <c r="B528" t="s">
        <v>2572</v>
      </c>
      <c r="C528">
        <v>686243</v>
      </c>
      <c r="D528">
        <v>45983</v>
      </c>
      <c r="E528" s="3">
        <v>43137</v>
      </c>
      <c r="F528" t="s">
        <v>815</v>
      </c>
      <c r="G528" t="s">
        <v>3055</v>
      </c>
      <c r="H528" s="3">
        <v>43863</v>
      </c>
      <c r="I528">
        <v>2900</v>
      </c>
    </row>
    <row r="529" spans="1:9" hidden="1" x14ac:dyDescent="0.2">
      <c r="A529">
        <v>102</v>
      </c>
      <c r="B529" t="s">
        <v>2572</v>
      </c>
      <c r="C529">
        <v>686248</v>
      </c>
      <c r="D529">
        <v>45984</v>
      </c>
      <c r="E529" s="3">
        <v>43137</v>
      </c>
      <c r="F529" t="s">
        <v>1045</v>
      </c>
      <c r="G529" t="s">
        <v>3056</v>
      </c>
      <c r="H529" s="3">
        <v>43862</v>
      </c>
      <c r="I529">
        <v>2448</v>
      </c>
    </row>
    <row r="530" spans="1:9" hidden="1" x14ac:dyDescent="0.2">
      <c r="A530">
        <v>102</v>
      </c>
      <c r="B530" t="s">
        <v>2572</v>
      </c>
      <c r="C530">
        <v>686364</v>
      </c>
      <c r="D530">
        <v>45988</v>
      </c>
      <c r="E530" s="3">
        <v>43137</v>
      </c>
      <c r="F530" t="s">
        <v>285</v>
      </c>
      <c r="G530" t="s">
        <v>3065</v>
      </c>
      <c r="H530" s="3">
        <v>43867</v>
      </c>
      <c r="I530">
        <v>616</v>
      </c>
    </row>
    <row r="531" spans="1:9" hidden="1" x14ac:dyDescent="0.2">
      <c r="A531">
        <v>102</v>
      </c>
      <c r="B531" t="s">
        <v>2572</v>
      </c>
      <c r="C531">
        <v>686371</v>
      </c>
      <c r="D531">
        <v>45989</v>
      </c>
      <c r="E531" s="3">
        <v>43137</v>
      </c>
      <c r="F531" t="s">
        <v>291</v>
      </c>
      <c r="G531" t="s">
        <v>3066</v>
      </c>
      <c r="H531" s="3">
        <v>43867</v>
      </c>
      <c r="I531">
        <v>177</v>
      </c>
    </row>
    <row r="532" spans="1:9" hidden="1" x14ac:dyDescent="0.2">
      <c r="A532">
        <v>102</v>
      </c>
      <c r="B532" t="s">
        <v>2572</v>
      </c>
      <c r="C532">
        <v>686386</v>
      </c>
      <c r="D532">
        <v>45973</v>
      </c>
      <c r="E532" s="3">
        <v>43137</v>
      </c>
      <c r="F532" t="s">
        <v>35</v>
      </c>
      <c r="G532" t="s">
        <v>3067</v>
      </c>
      <c r="H532" s="3">
        <v>43867</v>
      </c>
      <c r="I532">
        <v>553.6</v>
      </c>
    </row>
    <row r="533" spans="1:9" hidden="1" x14ac:dyDescent="0.2">
      <c r="A533">
        <v>102</v>
      </c>
      <c r="B533" t="s">
        <v>2572</v>
      </c>
      <c r="C533">
        <v>683127</v>
      </c>
      <c r="D533">
        <v>45990</v>
      </c>
      <c r="E533" s="3">
        <v>43138</v>
      </c>
      <c r="F533" t="s">
        <v>552</v>
      </c>
      <c r="G533" t="s">
        <v>2880</v>
      </c>
      <c r="H533" s="3">
        <v>43868</v>
      </c>
      <c r="I533">
        <v>360</v>
      </c>
    </row>
    <row r="534" spans="1:9" hidden="1" x14ac:dyDescent="0.2">
      <c r="A534">
        <v>102</v>
      </c>
      <c r="B534" t="s">
        <v>2572</v>
      </c>
      <c r="C534">
        <v>683127</v>
      </c>
      <c r="D534">
        <v>45990</v>
      </c>
      <c r="E534" s="3">
        <v>43138</v>
      </c>
      <c r="F534" t="s">
        <v>552</v>
      </c>
      <c r="G534" t="s">
        <v>2880</v>
      </c>
      <c r="H534" s="3">
        <v>43868</v>
      </c>
      <c r="I534">
        <v>1.3</v>
      </c>
    </row>
    <row r="535" spans="1:9" hidden="1" x14ac:dyDescent="0.2">
      <c r="A535">
        <v>102</v>
      </c>
      <c r="B535" t="s">
        <v>2572</v>
      </c>
      <c r="C535">
        <v>683157</v>
      </c>
      <c r="D535">
        <v>45985</v>
      </c>
      <c r="E535" s="3">
        <v>43138</v>
      </c>
      <c r="F535" t="s">
        <v>207</v>
      </c>
      <c r="G535" t="s">
        <v>2881</v>
      </c>
      <c r="H535" s="3">
        <v>43868</v>
      </c>
      <c r="I535">
        <v>406</v>
      </c>
    </row>
    <row r="536" spans="1:9" hidden="1" x14ac:dyDescent="0.2">
      <c r="A536">
        <v>102</v>
      </c>
      <c r="B536" t="s">
        <v>2572</v>
      </c>
      <c r="C536">
        <v>683157</v>
      </c>
      <c r="D536">
        <v>45985</v>
      </c>
      <c r="E536" s="3">
        <v>43138</v>
      </c>
      <c r="F536" t="s">
        <v>207</v>
      </c>
      <c r="G536" t="s">
        <v>2881</v>
      </c>
      <c r="H536" s="3">
        <v>43868</v>
      </c>
      <c r="I536">
        <v>0.9</v>
      </c>
    </row>
    <row r="537" spans="1:9" hidden="1" x14ac:dyDescent="0.2">
      <c r="A537">
        <v>102</v>
      </c>
      <c r="B537" t="s">
        <v>2572</v>
      </c>
      <c r="C537">
        <v>683282</v>
      </c>
      <c r="D537">
        <v>45966</v>
      </c>
      <c r="E537" s="3">
        <v>43138</v>
      </c>
      <c r="F537" t="s">
        <v>481</v>
      </c>
      <c r="G537" t="s">
        <v>2885</v>
      </c>
      <c r="H537" s="3">
        <v>43867</v>
      </c>
      <c r="I537">
        <v>216</v>
      </c>
    </row>
    <row r="538" spans="1:9" hidden="1" x14ac:dyDescent="0.2">
      <c r="A538">
        <v>102</v>
      </c>
      <c r="B538" t="s">
        <v>2572</v>
      </c>
      <c r="C538">
        <v>683342</v>
      </c>
      <c r="D538">
        <v>45980</v>
      </c>
      <c r="E538" s="3">
        <v>43138</v>
      </c>
      <c r="F538" t="s">
        <v>396</v>
      </c>
      <c r="G538" t="s">
        <v>2886</v>
      </c>
      <c r="H538" s="3">
        <v>43867</v>
      </c>
      <c r="I538">
        <v>194.4</v>
      </c>
    </row>
    <row r="539" spans="1:9" hidden="1" x14ac:dyDescent="0.2">
      <c r="A539">
        <v>102</v>
      </c>
      <c r="B539" t="s">
        <v>2572</v>
      </c>
      <c r="C539">
        <v>683342</v>
      </c>
      <c r="D539">
        <v>45980</v>
      </c>
      <c r="E539" s="3">
        <v>43138</v>
      </c>
      <c r="F539" t="s">
        <v>396</v>
      </c>
      <c r="G539" t="s">
        <v>2886</v>
      </c>
      <c r="H539" s="3">
        <v>43867</v>
      </c>
      <c r="I539">
        <v>0.7</v>
      </c>
    </row>
    <row r="540" spans="1:9" hidden="1" x14ac:dyDescent="0.2">
      <c r="A540">
        <v>102</v>
      </c>
      <c r="B540" t="s">
        <v>2572</v>
      </c>
      <c r="C540">
        <v>684124</v>
      </c>
      <c r="D540">
        <v>46003</v>
      </c>
      <c r="E540" s="3">
        <v>43138</v>
      </c>
      <c r="F540" t="s">
        <v>197</v>
      </c>
      <c r="G540" t="s">
        <v>2917</v>
      </c>
      <c r="H540" s="3">
        <v>43683</v>
      </c>
      <c r="I540">
        <v>48</v>
      </c>
    </row>
    <row r="541" spans="1:9" hidden="1" x14ac:dyDescent="0.2">
      <c r="A541">
        <v>102</v>
      </c>
      <c r="B541" t="s">
        <v>2572</v>
      </c>
      <c r="C541">
        <v>684125</v>
      </c>
      <c r="D541">
        <v>45979</v>
      </c>
      <c r="E541" s="3">
        <v>43138</v>
      </c>
      <c r="F541" t="s">
        <v>35</v>
      </c>
      <c r="G541" t="s">
        <v>2918</v>
      </c>
      <c r="H541" s="3">
        <v>43683</v>
      </c>
      <c r="I541">
        <v>720</v>
      </c>
    </row>
    <row r="542" spans="1:9" hidden="1" x14ac:dyDescent="0.2">
      <c r="A542">
        <v>102</v>
      </c>
      <c r="B542" t="s">
        <v>2572</v>
      </c>
      <c r="C542">
        <v>684125</v>
      </c>
      <c r="D542">
        <v>45979</v>
      </c>
      <c r="E542" s="3">
        <v>43138</v>
      </c>
      <c r="F542" t="s">
        <v>35</v>
      </c>
      <c r="G542" t="s">
        <v>2918</v>
      </c>
      <c r="H542" s="3">
        <v>43683</v>
      </c>
      <c r="I542">
        <v>5.9</v>
      </c>
    </row>
    <row r="543" spans="1:9" hidden="1" x14ac:dyDescent="0.2">
      <c r="A543">
        <v>102</v>
      </c>
      <c r="B543" t="s">
        <v>2572</v>
      </c>
      <c r="C543">
        <v>684141</v>
      </c>
      <c r="D543">
        <v>45994</v>
      </c>
      <c r="E543" s="3">
        <v>43138</v>
      </c>
      <c r="F543" t="s">
        <v>195</v>
      </c>
      <c r="G543" t="s">
        <v>2919</v>
      </c>
      <c r="H543" s="3">
        <v>43683</v>
      </c>
      <c r="I543">
        <v>110</v>
      </c>
    </row>
    <row r="544" spans="1:9" hidden="1" x14ac:dyDescent="0.2">
      <c r="A544">
        <v>102</v>
      </c>
      <c r="B544" t="s">
        <v>2572</v>
      </c>
      <c r="C544">
        <v>686628</v>
      </c>
      <c r="D544">
        <v>45957</v>
      </c>
      <c r="E544" s="3">
        <v>43138</v>
      </c>
      <c r="F544" t="s">
        <v>490</v>
      </c>
      <c r="G544" t="s">
        <v>3075</v>
      </c>
      <c r="H544" s="3">
        <v>43867</v>
      </c>
      <c r="I544">
        <v>323.5</v>
      </c>
    </row>
    <row r="545" spans="1:9" hidden="1" x14ac:dyDescent="0.2">
      <c r="A545">
        <v>102</v>
      </c>
      <c r="B545" t="s">
        <v>2572</v>
      </c>
      <c r="C545">
        <v>686629</v>
      </c>
      <c r="D545">
        <v>45965</v>
      </c>
      <c r="E545" s="3">
        <v>43138</v>
      </c>
      <c r="F545" t="s">
        <v>751</v>
      </c>
      <c r="G545" t="s">
        <v>3076</v>
      </c>
      <c r="H545" s="3">
        <v>43867</v>
      </c>
      <c r="I545">
        <v>181.44</v>
      </c>
    </row>
    <row r="546" spans="1:9" hidden="1" x14ac:dyDescent="0.2">
      <c r="A546">
        <v>102</v>
      </c>
      <c r="B546" t="s">
        <v>2572</v>
      </c>
      <c r="C546">
        <v>686629</v>
      </c>
      <c r="D546">
        <v>45965</v>
      </c>
      <c r="E546" s="3">
        <v>43138</v>
      </c>
      <c r="F546" t="s">
        <v>751</v>
      </c>
      <c r="G546" t="s">
        <v>3076</v>
      </c>
      <c r="H546" s="3">
        <v>43867</v>
      </c>
      <c r="I546">
        <v>0.46</v>
      </c>
    </row>
    <row r="547" spans="1:9" hidden="1" x14ac:dyDescent="0.2">
      <c r="A547">
        <v>102</v>
      </c>
      <c r="B547" t="s">
        <v>2572</v>
      </c>
      <c r="C547">
        <v>686816</v>
      </c>
      <c r="D547">
        <v>45993</v>
      </c>
      <c r="E547" s="3">
        <v>43138</v>
      </c>
      <c r="F547" t="s">
        <v>1076</v>
      </c>
      <c r="G547" t="s">
        <v>3083</v>
      </c>
      <c r="H547" s="3">
        <v>43863</v>
      </c>
      <c r="I547">
        <v>2544</v>
      </c>
    </row>
    <row r="548" spans="1:9" hidden="1" x14ac:dyDescent="0.2">
      <c r="A548">
        <v>102</v>
      </c>
      <c r="B548" t="s">
        <v>2572</v>
      </c>
      <c r="C548">
        <v>686820</v>
      </c>
      <c r="D548">
        <v>45995</v>
      </c>
      <c r="E548" s="3">
        <v>43138</v>
      </c>
      <c r="F548" t="s">
        <v>318</v>
      </c>
      <c r="G548" t="s">
        <v>3084</v>
      </c>
      <c r="H548" s="3">
        <v>43863</v>
      </c>
      <c r="I548">
        <v>487</v>
      </c>
    </row>
    <row r="549" spans="1:9" hidden="1" x14ac:dyDescent="0.2">
      <c r="A549">
        <v>102</v>
      </c>
      <c r="B549" t="s">
        <v>2572</v>
      </c>
      <c r="C549">
        <v>686826</v>
      </c>
      <c r="D549">
        <v>45996</v>
      </c>
      <c r="E549" s="3">
        <v>43138</v>
      </c>
      <c r="F549" t="s">
        <v>859</v>
      </c>
      <c r="G549" t="s">
        <v>3085</v>
      </c>
      <c r="H549" s="3">
        <v>43862</v>
      </c>
      <c r="I549">
        <v>2147</v>
      </c>
    </row>
    <row r="550" spans="1:9" hidden="1" x14ac:dyDescent="0.2">
      <c r="A550">
        <v>102</v>
      </c>
      <c r="B550" t="s">
        <v>2572</v>
      </c>
      <c r="C550">
        <v>687023</v>
      </c>
      <c r="D550">
        <v>45998</v>
      </c>
      <c r="E550" s="3">
        <v>43138</v>
      </c>
      <c r="F550" t="s">
        <v>339</v>
      </c>
      <c r="G550" t="s">
        <v>3093</v>
      </c>
      <c r="H550" s="3">
        <v>43863</v>
      </c>
      <c r="I550">
        <v>313</v>
      </c>
    </row>
    <row r="551" spans="1:9" hidden="1" x14ac:dyDescent="0.2">
      <c r="A551">
        <v>102</v>
      </c>
      <c r="B551" t="s">
        <v>2572</v>
      </c>
      <c r="C551">
        <v>687029</v>
      </c>
      <c r="D551">
        <v>45999</v>
      </c>
      <c r="E551" s="3">
        <v>43138</v>
      </c>
      <c r="F551" t="s">
        <v>342</v>
      </c>
      <c r="G551" t="s">
        <v>3094</v>
      </c>
      <c r="H551" s="3">
        <v>43863</v>
      </c>
      <c r="I551">
        <v>310</v>
      </c>
    </row>
    <row r="552" spans="1:9" hidden="1" x14ac:dyDescent="0.2">
      <c r="A552">
        <v>102</v>
      </c>
      <c r="B552" t="s">
        <v>2572</v>
      </c>
      <c r="C552">
        <v>687034</v>
      </c>
      <c r="D552">
        <v>46000</v>
      </c>
      <c r="E552" s="3">
        <v>43138</v>
      </c>
      <c r="F552" t="s">
        <v>1049</v>
      </c>
      <c r="G552" t="s">
        <v>3095</v>
      </c>
      <c r="H552" s="3">
        <v>43862</v>
      </c>
      <c r="I552">
        <v>5104</v>
      </c>
    </row>
    <row r="553" spans="1:9" hidden="1" x14ac:dyDescent="0.2">
      <c r="A553">
        <v>102</v>
      </c>
      <c r="B553" t="s">
        <v>2572</v>
      </c>
      <c r="C553">
        <v>687038</v>
      </c>
      <c r="D553">
        <v>46001</v>
      </c>
      <c r="E553" s="3">
        <v>43138</v>
      </c>
      <c r="F553" t="s">
        <v>1057</v>
      </c>
      <c r="G553" t="s">
        <v>3096</v>
      </c>
      <c r="H553" s="3">
        <v>43862</v>
      </c>
      <c r="I553">
        <v>2321</v>
      </c>
    </row>
    <row r="554" spans="1:9" hidden="1" x14ac:dyDescent="0.2">
      <c r="A554">
        <v>102</v>
      </c>
      <c r="B554" t="s">
        <v>2572</v>
      </c>
      <c r="C554">
        <v>687043</v>
      </c>
      <c r="D554">
        <v>46002</v>
      </c>
      <c r="E554" s="3">
        <v>43138</v>
      </c>
      <c r="F554" t="s">
        <v>197</v>
      </c>
      <c r="G554" t="s">
        <v>3097</v>
      </c>
      <c r="H554" s="3">
        <v>43683</v>
      </c>
      <c r="I554">
        <v>33</v>
      </c>
    </row>
    <row r="555" spans="1:9" hidden="1" x14ac:dyDescent="0.2">
      <c r="A555">
        <v>102</v>
      </c>
      <c r="B555" t="s">
        <v>2572</v>
      </c>
      <c r="C555">
        <v>687077</v>
      </c>
      <c r="D555">
        <v>46004</v>
      </c>
      <c r="E555" s="3">
        <v>43138</v>
      </c>
      <c r="F555" t="s">
        <v>202</v>
      </c>
      <c r="G555" t="s">
        <v>3098</v>
      </c>
      <c r="H555" s="3">
        <v>43861</v>
      </c>
      <c r="I555">
        <v>10704</v>
      </c>
    </row>
    <row r="556" spans="1:9" hidden="1" x14ac:dyDescent="0.2">
      <c r="A556">
        <v>102</v>
      </c>
      <c r="B556" t="s">
        <v>2572</v>
      </c>
      <c r="C556">
        <v>687082</v>
      </c>
      <c r="D556">
        <v>46005</v>
      </c>
      <c r="E556" s="3">
        <v>43138</v>
      </c>
      <c r="F556" t="s">
        <v>1154</v>
      </c>
      <c r="G556" t="s">
        <v>3099</v>
      </c>
      <c r="H556" s="3">
        <v>43866</v>
      </c>
      <c r="I556">
        <v>747</v>
      </c>
    </row>
    <row r="557" spans="1:9" hidden="1" x14ac:dyDescent="0.2">
      <c r="A557">
        <v>102</v>
      </c>
      <c r="B557" t="s">
        <v>2572</v>
      </c>
      <c r="C557">
        <v>683583</v>
      </c>
      <c r="D557">
        <v>46022</v>
      </c>
      <c r="E557" s="3">
        <v>43139</v>
      </c>
      <c r="F557" t="s">
        <v>1154</v>
      </c>
      <c r="G557" t="s">
        <v>2897</v>
      </c>
      <c r="H557" s="3">
        <v>43866</v>
      </c>
      <c r="I557">
        <v>758</v>
      </c>
    </row>
    <row r="558" spans="1:9" hidden="1" x14ac:dyDescent="0.2">
      <c r="A558">
        <v>102</v>
      </c>
      <c r="B558" t="s">
        <v>2572</v>
      </c>
      <c r="C558">
        <v>685904</v>
      </c>
      <c r="D558">
        <v>45991</v>
      </c>
      <c r="E558" s="3">
        <v>43139</v>
      </c>
      <c r="F558" t="s">
        <v>501</v>
      </c>
      <c r="G558" t="s">
        <v>3021</v>
      </c>
      <c r="H558" s="3">
        <v>43868</v>
      </c>
      <c r="I558">
        <v>648</v>
      </c>
    </row>
    <row r="559" spans="1:9" hidden="1" x14ac:dyDescent="0.2">
      <c r="A559">
        <v>102</v>
      </c>
      <c r="B559" t="s">
        <v>2572</v>
      </c>
      <c r="C559">
        <v>685904</v>
      </c>
      <c r="D559">
        <v>45991</v>
      </c>
      <c r="E559" s="3">
        <v>43139</v>
      </c>
      <c r="F559" t="s">
        <v>501</v>
      </c>
      <c r="G559" t="s">
        <v>3021</v>
      </c>
      <c r="H559" s="3">
        <v>43868</v>
      </c>
      <c r="I559">
        <v>0.4</v>
      </c>
    </row>
    <row r="560" spans="1:9" hidden="1" x14ac:dyDescent="0.2">
      <c r="A560">
        <v>102</v>
      </c>
      <c r="B560" t="s">
        <v>2572</v>
      </c>
      <c r="C560">
        <v>686252</v>
      </c>
      <c r="D560">
        <v>46011</v>
      </c>
      <c r="E560" s="3">
        <v>43139</v>
      </c>
      <c r="F560" t="s">
        <v>209</v>
      </c>
      <c r="G560" t="s">
        <v>3057</v>
      </c>
      <c r="H560" s="3">
        <v>43655</v>
      </c>
      <c r="I560">
        <v>110</v>
      </c>
    </row>
    <row r="561" spans="1:9" hidden="1" x14ac:dyDescent="0.2">
      <c r="A561">
        <v>102</v>
      </c>
      <c r="B561" t="s">
        <v>2572</v>
      </c>
      <c r="C561">
        <v>686284</v>
      </c>
      <c r="D561">
        <v>46027</v>
      </c>
      <c r="E561" s="3">
        <v>43139</v>
      </c>
      <c r="F561" t="s">
        <v>2550</v>
      </c>
      <c r="G561" t="s">
        <v>3059</v>
      </c>
      <c r="H561" s="3">
        <v>43655</v>
      </c>
      <c r="I561">
        <v>132</v>
      </c>
    </row>
    <row r="562" spans="1:9" hidden="1" x14ac:dyDescent="0.2">
      <c r="A562">
        <v>102</v>
      </c>
      <c r="B562" t="s">
        <v>2572</v>
      </c>
      <c r="C562">
        <v>686320</v>
      </c>
      <c r="D562">
        <v>46008</v>
      </c>
      <c r="E562" s="3">
        <v>43139</v>
      </c>
      <c r="F562" t="s">
        <v>709</v>
      </c>
      <c r="G562" t="s">
        <v>3062</v>
      </c>
      <c r="H562" s="3">
        <v>43869</v>
      </c>
      <c r="I562">
        <v>430.1</v>
      </c>
    </row>
    <row r="563" spans="1:9" hidden="1" x14ac:dyDescent="0.2">
      <c r="A563">
        <v>102</v>
      </c>
      <c r="B563" t="s">
        <v>2572</v>
      </c>
      <c r="C563">
        <v>686323</v>
      </c>
      <c r="D563">
        <v>46009</v>
      </c>
      <c r="E563" s="3">
        <v>43139</v>
      </c>
      <c r="F563" t="s">
        <v>709</v>
      </c>
      <c r="G563" t="s">
        <v>3063</v>
      </c>
      <c r="H563" s="3">
        <v>43869</v>
      </c>
      <c r="I563">
        <v>428.3</v>
      </c>
    </row>
    <row r="564" spans="1:9" hidden="1" x14ac:dyDescent="0.2">
      <c r="A564">
        <v>102</v>
      </c>
      <c r="B564" t="s">
        <v>2572</v>
      </c>
      <c r="C564">
        <v>686326</v>
      </c>
      <c r="D564">
        <v>46010</v>
      </c>
      <c r="E564" s="3">
        <v>43139</v>
      </c>
      <c r="F564" t="s">
        <v>709</v>
      </c>
      <c r="G564" t="s">
        <v>3064</v>
      </c>
      <c r="H564" s="3">
        <v>43869</v>
      </c>
      <c r="I564">
        <v>461.1</v>
      </c>
    </row>
    <row r="565" spans="1:9" hidden="1" x14ac:dyDescent="0.2">
      <c r="A565">
        <v>102</v>
      </c>
      <c r="B565" t="s">
        <v>2572</v>
      </c>
      <c r="C565">
        <v>687091</v>
      </c>
      <c r="D565">
        <v>46014</v>
      </c>
      <c r="E565" s="3">
        <v>43139</v>
      </c>
      <c r="F565" t="s">
        <v>898</v>
      </c>
      <c r="G565" t="s">
        <v>3100</v>
      </c>
      <c r="H565" s="3">
        <v>43866</v>
      </c>
      <c r="I565">
        <v>2435</v>
      </c>
    </row>
    <row r="566" spans="1:9" hidden="1" x14ac:dyDescent="0.2">
      <c r="A566">
        <v>102</v>
      </c>
      <c r="B566" t="s">
        <v>2572</v>
      </c>
      <c r="C566">
        <v>687095</v>
      </c>
      <c r="D566">
        <v>45992</v>
      </c>
      <c r="E566" s="3">
        <v>43139</v>
      </c>
      <c r="F566" t="s">
        <v>523</v>
      </c>
      <c r="G566" t="s">
        <v>3101</v>
      </c>
      <c r="H566" s="3">
        <v>43868</v>
      </c>
      <c r="I566">
        <v>107.3</v>
      </c>
    </row>
    <row r="567" spans="1:9" hidden="1" x14ac:dyDescent="0.2">
      <c r="A567">
        <v>102</v>
      </c>
      <c r="B567" t="s">
        <v>2572</v>
      </c>
      <c r="C567">
        <v>687098</v>
      </c>
      <c r="D567">
        <v>46021</v>
      </c>
      <c r="E567" s="3">
        <v>43139</v>
      </c>
      <c r="F567" t="s">
        <v>209</v>
      </c>
      <c r="G567" t="s">
        <v>3102</v>
      </c>
      <c r="H567" s="3">
        <v>43655</v>
      </c>
      <c r="I567">
        <v>110</v>
      </c>
    </row>
    <row r="568" spans="1:9" hidden="1" x14ac:dyDescent="0.2">
      <c r="A568">
        <v>102</v>
      </c>
      <c r="B568" t="s">
        <v>2572</v>
      </c>
      <c r="C568">
        <v>687103</v>
      </c>
      <c r="D568">
        <v>46031</v>
      </c>
      <c r="E568" s="3">
        <v>43139</v>
      </c>
      <c r="F568" t="s">
        <v>213</v>
      </c>
      <c r="G568" t="s">
        <v>3103</v>
      </c>
      <c r="H568" s="3">
        <v>43315</v>
      </c>
      <c r="I568">
        <v>110</v>
      </c>
    </row>
    <row r="569" spans="1:9" hidden="1" x14ac:dyDescent="0.2">
      <c r="A569">
        <v>102</v>
      </c>
      <c r="B569" t="s">
        <v>2572</v>
      </c>
      <c r="C569">
        <v>687140</v>
      </c>
      <c r="D569">
        <v>46019</v>
      </c>
      <c r="E569" s="3">
        <v>43139</v>
      </c>
      <c r="F569" t="s">
        <v>480</v>
      </c>
      <c r="G569" t="s">
        <v>3105</v>
      </c>
      <c r="H569" s="3">
        <v>43867</v>
      </c>
      <c r="I569">
        <v>214</v>
      </c>
    </row>
    <row r="570" spans="1:9" hidden="1" x14ac:dyDescent="0.2">
      <c r="A570">
        <v>102</v>
      </c>
      <c r="B570" t="s">
        <v>2572</v>
      </c>
      <c r="C570">
        <v>687144</v>
      </c>
      <c r="D570">
        <v>46020</v>
      </c>
      <c r="E570" s="3">
        <v>43139</v>
      </c>
      <c r="F570" t="s">
        <v>489</v>
      </c>
      <c r="G570" t="s">
        <v>3106</v>
      </c>
      <c r="H570" s="3">
        <v>43867</v>
      </c>
      <c r="I570">
        <v>320</v>
      </c>
    </row>
    <row r="571" spans="1:9" hidden="1" x14ac:dyDescent="0.2">
      <c r="A571">
        <v>102</v>
      </c>
      <c r="B571" t="s">
        <v>2572</v>
      </c>
      <c r="C571">
        <v>687150</v>
      </c>
      <c r="D571">
        <v>46023</v>
      </c>
      <c r="E571" s="3">
        <v>43139</v>
      </c>
      <c r="F571" t="s">
        <v>395</v>
      </c>
      <c r="G571" t="s">
        <v>3107</v>
      </c>
      <c r="H571" s="3">
        <v>43867</v>
      </c>
      <c r="I571">
        <v>322</v>
      </c>
    </row>
    <row r="572" spans="1:9" hidden="1" x14ac:dyDescent="0.2">
      <c r="A572">
        <v>102</v>
      </c>
      <c r="B572" t="s">
        <v>2572</v>
      </c>
      <c r="C572">
        <v>687178</v>
      </c>
      <c r="D572">
        <v>46025</v>
      </c>
      <c r="E572" s="3">
        <v>43139</v>
      </c>
      <c r="F572" t="s">
        <v>336</v>
      </c>
      <c r="G572" t="s">
        <v>3109</v>
      </c>
      <c r="H572" s="3">
        <v>43866</v>
      </c>
      <c r="I572">
        <v>1356</v>
      </c>
    </row>
    <row r="573" spans="1:9" hidden="1" x14ac:dyDescent="0.2">
      <c r="A573">
        <v>102</v>
      </c>
      <c r="B573" t="s">
        <v>2572</v>
      </c>
      <c r="C573">
        <v>687194</v>
      </c>
      <c r="D573">
        <v>46029</v>
      </c>
      <c r="E573" s="3">
        <v>43139</v>
      </c>
      <c r="F573" t="s">
        <v>500</v>
      </c>
      <c r="G573" t="s">
        <v>3110</v>
      </c>
      <c r="H573" s="3">
        <v>43868</v>
      </c>
      <c r="I573">
        <v>642</v>
      </c>
    </row>
    <row r="574" spans="1:9" hidden="1" x14ac:dyDescent="0.2">
      <c r="A574">
        <v>102</v>
      </c>
      <c r="B574" t="s">
        <v>2572</v>
      </c>
      <c r="C574">
        <v>687209</v>
      </c>
      <c r="D574">
        <v>46032</v>
      </c>
      <c r="E574" s="3">
        <v>43139</v>
      </c>
      <c r="F574" t="s">
        <v>765</v>
      </c>
      <c r="G574" t="s">
        <v>3111</v>
      </c>
      <c r="H574" s="3">
        <v>43866</v>
      </c>
      <c r="I574">
        <v>963</v>
      </c>
    </row>
    <row r="575" spans="1:9" hidden="1" x14ac:dyDescent="0.2">
      <c r="A575">
        <v>102</v>
      </c>
      <c r="B575" t="s">
        <v>2572</v>
      </c>
      <c r="C575">
        <v>687213</v>
      </c>
      <c r="D575">
        <v>46033</v>
      </c>
      <c r="E575" s="3">
        <v>43139</v>
      </c>
      <c r="F575" t="s">
        <v>522</v>
      </c>
      <c r="G575" t="s">
        <v>3112</v>
      </c>
      <c r="H575" s="3">
        <v>43868</v>
      </c>
      <c r="I575">
        <v>105</v>
      </c>
    </row>
    <row r="576" spans="1:9" hidden="1" x14ac:dyDescent="0.2">
      <c r="A576">
        <v>102</v>
      </c>
      <c r="B576" t="s">
        <v>2572</v>
      </c>
      <c r="C576">
        <v>687215</v>
      </c>
      <c r="D576">
        <v>46034</v>
      </c>
      <c r="E576" s="3">
        <v>43139</v>
      </c>
      <c r="F576" t="s">
        <v>291</v>
      </c>
      <c r="G576" t="s">
        <v>3066</v>
      </c>
      <c r="H576" s="3">
        <v>43869</v>
      </c>
      <c r="I576">
        <v>834</v>
      </c>
    </row>
    <row r="577" spans="1:9" hidden="1" x14ac:dyDescent="0.2">
      <c r="A577">
        <v>102</v>
      </c>
      <c r="B577" t="s">
        <v>2572</v>
      </c>
      <c r="C577">
        <v>687217</v>
      </c>
      <c r="D577">
        <v>46006</v>
      </c>
      <c r="E577" s="3">
        <v>43139</v>
      </c>
      <c r="F577" t="s">
        <v>709</v>
      </c>
      <c r="G577" t="s">
        <v>3113</v>
      </c>
      <c r="H577" s="3">
        <v>43869</v>
      </c>
      <c r="I577">
        <v>414.7</v>
      </c>
    </row>
    <row r="578" spans="1:9" hidden="1" x14ac:dyDescent="0.2">
      <c r="A578">
        <v>102</v>
      </c>
      <c r="B578" t="s">
        <v>2572</v>
      </c>
      <c r="C578">
        <v>687223</v>
      </c>
      <c r="D578">
        <v>46007</v>
      </c>
      <c r="E578" s="3">
        <v>43139</v>
      </c>
      <c r="F578" t="s">
        <v>709</v>
      </c>
      <c r="G578" t="s">
        <v>3114</v>
      </c>
      <c r="H578" s="3">
        <v>43869</v>
      </c>
      <c r="I578">
        <v>387.5</v>
      </c>
    </row>
    <row r="579" spans="1:9" hidden="1" x14ac:dyDescent="0.2">
      <c r="A579">
        <v>102</v>
      </c>
      <c r="B579" t="s">
        <v>2572</v>
      </c>
      <c r="C579">
        <v>684610</v>
      </c>
      <c r="D579">
        <v>46018</v>
      </c>
      <c r="E579" s="3">
        <v>43140</v>
      </c>
      <c r="F579" t="s">
        <v>1096</v>
      </c>
      <c r="G579" t="s">
        <v>2965</v>
      </c>
      <c r="H579" s="3">
        <v>43869</v>
      </c>
      <c r="I579">
        <v>240</v>
      </c>
    </row>
    <row r="580" spans="1:9" hidden="1" x14ac:dyDescent="0.2">
      <c r="A580">
        <v>102</v>
      </c>
      <c r="B580" t="s">
        <v>2572</v>
      </c>
      <c r="C580">
        <v>684610</v>
      </c>
      <c r="D580">
        <v>46018</v>
      </c>
      <c r="E580" s="3">
        <v>43140</v>
      </c>
      <c r="F580" t="s">
        <v>1096</v>
      </c>
      <c r="G580" t="s">
        <v>2965</v>
      </c>
      <c r="H580" s="3">
        <v>43869</v>
      </c>
      <c r="I580">
        <v>0.7</v>
      </c>
    </row>
    <row r="581" spans="1:9" hidden="1" x14ac:dyDescent="0.2">
      <c r="A581">
        <v>102</v>
      </c>
      <c r="B581" t="s">
        <v>2572</v>
      </c>
      <c r="C581">
        <v>684658</v>
      </c>
      <c r="D581">
        <v>46028</v>
      </c>
      <c r="E581" s="3">
        <v>43140</v>
      </c>
      <c r="F581" t="s">
        <v>813</v>
      </c>
      <c r="G581" t="s">
        <v>2966</v>
      </c>
      <c r="H581" s="3">
        <v>43869</v>
      </c>
      <c r="I581">
        <v>388.8</v>
      </c>
    </row>
    <row r="582" spans="1:9" hidden="1" x14ac:dyDescent="0.2">
      <c r="A582">
        <v>102</v>
      </c>
      <c r="B582" t="s">
        <v>2572</v>
      </c>
      <c r="C582">
        <v>684658</v>
      </c>
      <c r="D582">
        <v>46028</v>
      </c>
      <c r="E582" s="3">
        <v>43140</v>
      </c>
      <c r="F582" t="s">
        <v>813</v>
      </c>
      <c r="G582" t="s">
        <v>2966</v>
      </c>
      <c r="H582" s="3">
        <v>43869</v>
      </c>
      <c r="I582">
        <v>0.7</v>
      </c>
    </row>
    <row r="583" spans="1:9" hidden="1" x14ac:dyDescent="0.2">
      <c r="A583">
        <v>102</v>
      </c>
      <c r="B583" t="s">
        <v>2572</v>
      </c>
      <c r="C583">
        <v>684677</v>
      </c>
      <c r="D583">
        <v>46015</v>
      </c>
      <c r="E583" s="3">
        <v>43140</v>
      </c>
      <c r="F583" t="s">
        <v>226</v>
      </c>
      <c r="G583" t="s">
        <v>2967</v>
      </c>
      <c r="H583" s="3">
        <v>43869</v>
      </c>
      <c r="I583">
        <v>324</v>
      </c>
    </row>
    <row r="584" spans="1:9" hidden="1" x14ac:dyDescent="0.2">
      <c r="A584">
        <v>102</v>
      </c>
      <c r="B584" t="s">
        <v>2572</v>
      </c>
      <c r="C584">
        <v>684677</v>
      </c>
      <c r="D584">
        <v>46015</v>
      </c>
      <c r="E584" s="3">
        <v>43140</v>
      </c>
      <c r="F584" t="s">
        <v>226</v>
      </c>
      <c r="G584" t="s">
        <v>2967</v>
      </c>
      <c r="H584" s="3">
        <v>43869</v>
      </c>
      <c r="I584">
        <v>1.5</v>
      </c>
    </row>
    <row r="585" spans="1:9" hidden="1" x14ac:dyDescent="0.2">
      <c r="A585">
        <v>102</v>
      </c>
      <c r="B585" t="s">
        <v>2572</v>
      </c>
      <c r="C585">
        <v>684733</v>
      </c>
      <c r="D585">
        <v>46037</v>
      </c>
      <c r="E585" s="3">
        <v>43140</v>
      </c>
      <c r="F585" t="s">
        <v>955</v>
      </c>
      <c r="G585" t="s">
        <v>2969</v>
      </c>
      <c r="H585" s="3">
        <v>43870</v>
      </c>
      <c r="I585">
        <v>518.4</v>
      </c>
    </row>
    <row r="586" spans="1:9" hidden="1" x14ac:dyDescent="0.2">
      <c r="A586">
        <v>102</v>
      </c>
      <c r="B586" t="s">
        <v>2572</v>
      </c>
      <c r="C586">
        <v>684733</v>
      </c>
      <c r="D586">
        <v>46037</v>
      </c>
      <c r="E586" s="3">
        <v>43140</v>
      </c>
      <c r="F586" t="s">
        <v>955</v>
      </c>
      <c r="G586" t="s">
        <v>2969</v>
      </c>
      <c r="H586" s="3">
        <v>43870</v>
      </c>
      <c r="I586">
        <v>2.5</v>
      </c>
    </row>
    <row r="587" spans="1:9" hidden="1" x14ac:dyDescent="0.2">
      <c r="A587">
        <v>102</v>
      </c>
      <c r="B587" t="s">
        <v>2572</v>
      </c>
      <c r="C587">
        <v>684747</v>
      </c>
      <c r="D587">
        <v>46040</v>
      </c>
      <c r="E587" s="3">
        <v>43140</v>
      </c>
      <c r="F587" t="s">
        <v>964</v>
      </c>
      <c r="G587" t="s">
        <v>2970</v>
      </c>
      <c r="H587" s="3">
        <v>43870</v>
      </c>
      <c r="I587">
        <v>518.4</v>
      </c>
    </row>
    <row r="588" spans="1:9" hidden="1" x14ac:dyDescent="0.2">
      <c r="A588">
        <v>102</v>
      </c>
      <c r="B588" t="s">
        <v>2572</v>
      </c>
      <c r="C588">
        <v>684747</v>
      </c>
      <c r="D588">
        <v>46040</v>
      </c>
      <c r="E588" s="3">
        <v>43140</v>
      </c>
      <c r="F588" t="s">
        <v>964</v>
      </c>
      <c r="G588" t="s">
        <v>2970</v>
      </c>
      <c r="H588" s="3">
        <v>43870</v>
      </c>
      <c r="I588">
        <v>1.9</v>
      </c>
    </row>
    <row r="589" spans="1:9" hidden="1" x14ac:dyDescent="0.2">
      <c r="A589">
        <v>102</v>
      </c>
      <c r="B589" t="s">
        <v>2572</v>
      </c>
      <c r="C589">
        <v>685561</v>
      </c>
      <c r="D589">
        <v>46026</v>
      </c>
      <c r="E589" s="3">
        <v>43140</v>
      </c>
      <c r="F589" t="s">
        <v>257</v>
      </c>
      <c r="G589" t="s">
        <v>3006</v>
      </c>
      <c r="H589" s="3">
        <v>43869</v>
      </c>
      <c r="I589">
        <v>268.8</v>
      </c>
    </row>
    <row r="590" spans="1:9" hidden="1" x14ac:dyDescent="0.2">
      <c r="A590">
        <v>102</v>
      </c>
      <c r="B590" t="s">
        <v>2572</v>
      </c>
      <c r="C590">
        <v>685561</v>
      </c>
      <c r="D590">
        <v>46026</v>
      </c>
      <c r="E590" s="3">
        <v>43140</v>
      </c>
      <c r="F590" t="s">
        <v>257</v>
      </c>
      <c r="G590" t="s">
        <v>3006</v>
      </c>
      <c r="H590" s="3">
        <v>43869</v>
      </c>
      <c r="I590">
        <v>1.3</v>
      </c>
    </row>
    <row r="591" spans="1:9" hidden="1" x14ac:dyDescent="0.2">
      <c r="A591">
        <v>102</v>
      </c>
      <c r="B591" t="s">
        <v>2572</v>
      </c>
      <c r="C591">
        <v>686149</v>
      </c>
      <c r="D591">
        <v>46012</v>
      </c>
      <c r="E591" s="3">
        <v>43140</v>
      </c>
      <c r="F591" t="s">
        <v>1084</v>
      </c>
      <c r="G591" t="s">
        <v>3050</v>
      </c>
      <c r="H591" s="3">
        <v>43869</v>
      </c>
      <c r="I591">
        <v>431.25</v>
      </c>
    </row>
    <row r="592" spans="1:9" hidden="1" x14ac:dyDescent="0.2">
      <c r="A592">
        <v>102</v>
      </c>
      <c r="B592" t="s">
        <v>2572</v>
      </c>
      <c r="C592">
        <v>686149</v>
      </c>
      <c r="D592">
        <v>46012</v>
      </c>
      <c r="E592" s="3">
        <v>43140</v>
      </c>
      <c r="F592" t="s">
        <v>1084</v>
      </c>
      <c r="G592" t="s">
        <v>3050</v>
      </c>
      <c r="H592" s="3">
        <v>43869</v>
      </c>
      <c r="I592">
        <v>1.65</v>
      </c>
    </row>
    <row r="593" spans="1:9" hidden="1" x14ac:dyDescent="0.2">
      <c r="A593">
        <v>102</v>
      </c>
      <c r="B593" t="s">
        <v>2572</v>
      </c>
      <c r="C593">
        <v>687121</v>
      </c>
      <c r="D593">
        <v>46016</v>
      </c>
      <c r="E593" s="3">
        <v>43140</v>
      </c>
      <c r="F593" t="s">
        <v>961</v>
      </c>
      <c r="G593" t="s">
        <v>3104</v>
      </c>
      <c r="H593" s="3">
        <v>43869</v>
      </c>
      <c r="I593">
        <v>517.79999999999995</v>
      </c>
    </row>
    <row r="594" spans="1:9" hidden="1" x14ac:dyDescent="0.2">
      <c r="A594">
        <v>102</v>
      </c>
      <c r="B594" t="s">
        <v>2572</v>
      </c>
      <c r="C594">
        <v>687121</v>
      </c>
      <c r="D594">
        <v>46016</v>
      </c>
      <c r="E594" s="3">
        <v>43140</v>
      </c>
      <c r="F594" t="s">
        <v>961</v>
      </c>
      <c r="G594" t="s">
        <v>3104</v>
      </c>
      <c r="H594" s="3">
        <v>43869</v>
      </c>
      <c r="I594">
        <v>1.1000000000000001</v>
      </c>
    </row>
    <row r="595" spans="1:9" hidden="1" x14ac:dyDescent="0.2">
      <c r="A595">
        <v>102</v>
      </c>
      <c r="B595" t="s">
        <v>2572</v>
      </c>
      <c r="C595">
        <v>687161</v>
      </c>
      <c r="D595">
        <v>46024</v>
      </c>
      <c r="E595" s="3">
        <v>43140</v>
      </c>
      <c r="F595" t="s">
        <v>1093</v>
      </c>
      <c r="G595" t="s">
        <v>3108</v>
      </c>
      <c r="H595" s="3">
        <v>43869</v>
      </c>
      <c r="I595">
        <v>268.75</v>
      </c>
    </row>
    <row r="596" spans="1:9" hidden="1" x14ac:dyDescent="0.2">
      <c r="A596">
        <v>102</v>
      </c>
      <c r="B596" t="s">
        <v>2572</v>
      </c>
      <c r="C596">
        <v>687161</v>
      </c>
      <c r="D596">
        <v>46024</v>
      </c>
      <c r="E596" s="3">
        <v>43140</v>
      </c>
      <c r="F596" t="s">
        <v>1093</v>
      </c>
      <c r="G596" t="s">
        <v>3108</v>
      </c>
      <c r="H596" s="3">
        <v>43869</v>
      </c>
      <c r="I596">
        <v>0.75</v>
      </c>
    </row>
    <row r="597" spans="1:9" hidden="1" x14ac:dyDescent="0.2">
      <c r="A597">
        <v>102</v>
      </c>
      <c r="B597" t="s">
        <v>2572</v>
      </c>
      <c r="C597">
        <v>687278</v>
      </c>
      <c r="D597">
        <v>46044</v>
      </c>
      <c r="E597" s="3">
        <v>43140</v>
      </c>
      <c r="F597" t="s">
        <v>291</v>
      </c>
      <c r="G597" t="s">
        <v>3066</v>
      </c>
      <c r="H597" s="3">
        <v>43870</v>
      </c>
      <c r="I597">
        <v>258</v>
      </c>
    </row>
    <row r="598" spans="1:9" hidden="1" x14ac:dyDescent="0.2">
      <c r="A598">
        <v>102</v>
      </c>
      <c r="B598" t="s">
        <v>2572</v>
      </c>
      <c r="C598">
        <v>687280</v>
      </c>
      <c r="D598">
        <v>46045</v>
      </c>
      <c r="E598" s="3">
        <v>43140</v>
      </c>
      <c r="F598" t="s">
        <v>750</v>
      </c>
      <c r="G598" t="s">
        <v>3116</v>
      </c>
      <c r="H598" s="3">
        <v>43867</v>
      </c>
      <c r="I598">
        <v>2479</v>
      </c>
    </row>
    <row r="599" spans="1:9" hidden="1" x14ac:dyDescent="0.2">
      <c r="A599">
        <v>102</v>
      </c>
      <c r="B599" t="s">
        <v>2572</v>
      </c>
      <c r="C599">
        <v>687299</v>
      </c>
      <c r="D599">
        <v>46030</v>
      </c>
      <c r="E599" s="3">
        <v>43140</v>
      </c>
      <c r="F599" t="s">
        <v>757</v>
      </c>
      <c r="G599" t="s">
        <v>3118</v>
      </c>
      <c r="H599" s="3">
        <v>43870</v>
      </c>
      <c r="I599">
        <v>129.6</v>
      </c>
    </row>
    <row r="600" spans="1:9" hidden="1" x14ac:dyDescent="0.2">
      <c r="A600">
        <v>102</v>
      </c>
      <c r="B600" t="s">
        <v>2572</v>
      </c>
      <c r="C600">
        <v>687299</v>
      </c>
      <c r="D600">
        <v>46030</v>
      </c>
      <c r="E600" s="3">
        <v>43140</v>
      </c>
      <c r="F600" t="s">
        <v>757</v>
      </c>
      <c r="G600" t="s">
        <v>3118</v>
      </c>
      <c r="H600" s="3">
        <v>43870</v>
      </c>
      <c r="I600">
        <v>0.3</v>
      </c>
    </row>
    <row r="601" spans="1:9" hidden="1" x14ac:dyDescent="0.2">
      <c r="A601">
        <v>102</v>
      </c>
      <c r="B601" t="s">
        <v>2572</v>
      </c>
      <c r="C601">
        <v>687300</v>
      </c>
      <c r="D601">
        <v>46041</v>
      </c>
      <c r="E601" s="3">
        <v>43140</v>
      </c>
      <c r="F601" t="s">
        <v>967</v>
      </c>
      <c r="G601" t="s">
        <v>3119</v>
      </c>
      <c r="H601" s="3">
        <v>43870</v>
      </c>
      <c r="I601">
        <v>414.72</v>
      </c>
    </row>
    <row r="602" spans="1:9" hidden="1" x14ac:dyDescent="0.2">
      <c r="A602">
        <v>102</v>
      </c>
      <c r="B602" t="s">
        <v>2572</v>
      </c>
      <c r="C602">
        <v>687300</v>
      </c>
      <c r="D602">
        <v>46041</v>
      </c>
      <c r="E602" s="3">
        <v>43140</v>
      </c>
      <c r="F602" t="s">
        <v>967</v>
      </c>
      <c r="G602" t="s">
        <v>3119</v>
      </c>
      <c r="H602" s="3">
        <v>43870</v>
      </c>
      <c r="I602">
        <v>0.18</v>
      </c>
    </row>
    <row r="603" spans="1:9" hidden="1" x14ac:dyDescent="0.2">
      <c r="A603">
        <v>102</v>
      </c>
      <c r="B603" t="s">
        <v>2572</v>
      </c>
      <c r="C603">
        <v>687301</v>
      </c>
      <c r="D603">
        <v>46039</v>
      </c>
      <c r="E603" s="3">
        <v>43140</v>
      </c>
      <c r="F603" t="s">
        <v>804</v>
      </c>
      <c r="G603" t="s">
        <v>3120</v>
      </c>
      <c r="H603" s="3">
        <v>43870</v>
      </c>
      <c r="I603">
        <v>229.9</v>
      </c>
    </row>
    <row r="604" spans="1:9" hidden="1" x14ac:dyDescent="0.2">
      <c r="A604">
        <v>102</v>
      </c>
      <c r="B604" t="s">
        <v>2572</v>
      </c>
      <c r="C604">
        <v>683727</v>
      </c>
      <c r="D604">
        <v>45940</v>
      </c>
      <c r="E604" s="3">
        <v>43143</v>
      </c>
      <c r="F604" t="s">
        <v>334</v>
      </c>
      <c r="G604" t="s">
        <v>2904</v>
      </c>
      <c r="H604" s="3">
        <v>43870</v>
      </c>
      <c r="I604">
        <v>144</v>
      </c>
    </row>
    <row r="605" spans="1:9" hidden="1" x14ac:dyDescent="0.2">
      <c r="A605">
        <v>102</v>
      </c>
      <c r="B605" t="s">
        <v>2572</v>
      </c>
      <c r="C605">
        <v>683727</v>
      </c>
      <c r="D605">
        <v>45940</v>
      </c>
      <c r="E605" s="3">
        <v>43143</v>
      </c>
      <c r="F605" t="s">
        <v>334</v>
      </c>
      <c r="G605" t="s">
        <v>2904</v>
      </c>
      <c r="H605" s="3">
        <v>43870</v>
      </c>
      <c r="I605">
        <v>0.7</v>
      </c>
    </row>
    <row r="606" spans="1:9" hidden="1" x14ac:dyDescent="0.2">
      <c r="A606">
        <v>102</v>
      </c>
      <c r="B606" t="s">
        <v>2572</v>
      </c>
      <c r="C606">
        <v>684829</v>
      </c>
      <c r="D606">
        <v>46046</v>
      </c>
      <c r="E606" s="3">
        <v>43143</v>
      </c>
      <c r="F606" t="s">
        <v>927</v>
      </c>
      <c r="G606" t="s">
        <v>2971</v>
      </c>
      <c r="H606" s="3">
        <v>43672</v>
      </c>
      <c r="I606">
        <v>402</v>
      </c>
    </row>
    <row r="607" spans="1:9" hidden="1" x14ac:dyDescent="0.2">
      <c r="A607">
        <v>102</v>
      </c>
      <c r="B607" t="s">
        <v>2572</v>
      </c>
      <c r="C607">
        <v>684829</v>
      </c>
      <c r="D607">
        <v>46046</v>
      </c>
      <c r="E607" s="3">
        <v>43143</v>
      </c>
      <c r="F607" t="s">
        <v>927</v>
      </c>
      <c r="G607" t="s">
        <v>2971</v>
      </c>
      <c r="H607" s="3">
        <v>43672</v>
      </c>
      <c r="I607">
        <v>8.9</v>
      </c>
    </row>
    <row r="608" spans="1:9" hidden="1" x14ac:dyDescent="0.2">
      <c r="A608">
        <v>102</v>
      </c>
      <c r="B608" t="s">
        <v>2572</v>
      </c>
      <c r="C608">
        <v>684944</v>
      </c>
      <c r="D608">
        <v>46048</v>
      </c>
      <c r="E608" s="3">
        <v>43143</v>
      </c>
      <c r="F608" t="s">
        <v>902</v>
      </c>
      <c r="G608" t="s">
        <v>2973</v>
      </c>
      <c r="H608" s="3">
        <v>43873</v>
      </c>
      <c r="I608">
        <v>103.68</v>
      </c>
    </row>
    <row r="609" spans="1:9" hidden="1" x14ac:dyDescent="0.2">
      <c r="A609">
        <v>102</v>
      </c>
      <c r="B609" t="s">
        <v>2572</v>
      </c>
      <c r="C609">
        <v>684944</v>
      </c>
      <c r="D609">
        <v>46048</v>
      </c>
      <c r="E609" s="3">
        <v>43143</v>
      </c>
      <c r="F609" t="s">
        <v>902</v>
      </c>
      <c r="G609" t="s">
        <v>2973</v>
      </c>
      <c r="H609" s="3">
        <v>43873</v>
      </c>
      <c r="I609">
        <v>0.22</v>
      </c>
    </row>
    <row r="610" spans="1:9" hidden="1" x14ac:dyDescent="0.2">
      <c r="A610">
        <v>102</v>
      </c>
      <c r="B610" t="s">
        <v>2572</v>
      </c>
      <c r="C610">
        <v>685548</v>
      </c>
      <c r="D610">
        <v>46038</v>
      </c>
      <c r="E610" s="3">
        <v>43143</v>
      </c>
      <c r="F610" t="s">
        <v>230</v>
      </c>
      <c r="G610" t="s">
        <v>3005</v>
      </c>
      <c r="H610" s="3">
        <v>43870</v>
      </c>
      <c r="I610">
        <v>268.8</v>
      </c>
    </row>
    <row r="611" spans="1:9" hidden="1" x14ac:dyDescent="0.2">
      <c r="A611">
        <v>102</v>
      </c>
      <c r="B611" t="s">
        <v>2572</v>
      </c>
      <c r="C611">
        <v>685548</v>
      </c>
      <c r="D611">
        <v>46038</v>
      </c>
      <c r="E611" s="3">
        <v>43143</v>
      </c>
      <c r="F611" t="s">
        <v>230</v>
      </c>
      <c r="G611" t="s">
        <v>3005</v>
      </c>
      <c r="H611" s="3">
        <v>43870</v>
      </c>
      <c r="I611">
        <v>1.1000000000000001</v>
      </c>
    </row>
    <row r="612" spans="1:9" hidden="1" x14ac:dyDescent="0.2">
      <c r="A612">
        <v>102</v>
      </c>
      <c r="B612" t="s">
        <v>2572</v>
      </c>
      <c r="C612">
        <v>685720</v>
      </c>
      <c r="D612">
        <v>46050</v>
      </c>
      <c r="E612" s="3">
        <v>43143</v>
      </c>
      <c r="F612" t="s">
        <v>32</v>
      </c>
      <c r="G612" t="s">
        <v>3007</v>
      </c>
      <c r="H612" s="3">
        <v>43873</v>
      </c>
      <c r="I612">
        <v>180</v>
      </c>
    </row>
    <row r="613" spans="1:9" hidden="1" x14ac:dyDescent="0.2">
      <c r="A613">
        <v>102</v>
      </c>
      <c r="B613" t="s">
        <v>2572</v>
      </c>
      <c r="C613">
        <v>686148</v>
      </c>
      <c r="D613">
        <v>46069</v>
      </c>
      <c r="E613" s="3">
        <v>43143</v>
      </c>
      <c r="F613" t="s">
        <v>1083</v>
      </c>
      <c r="G613" t="s">
        <v>3049</v>
      </c>
      <c r="H613" s="3">
        <v>43869</v>
      </c>
      <c r="I613">
        <v>690</v>
      </c>
    </row>
    <row r="614" spans="1:9" hidden="1" x14ac:dyDescent="0.2">
      <c r="A614">
        <v>102</v>
      </c>
      <c r="B614" t="s">
        <v>2572</v>
      </c>
      <c r="C614">
        <v>686202</v>
      </c>
      <c r="D614">
        <v>46043</v>
      </c>
      <c r="E614" s="3">
        <v>43143</v>
      </c>
      <c r="F614" t="s">
        <v>801</v>
      </c>
      <c r="G614" t="s">
        <v>3052</v>
      </c>
      <c r="H614" s="3">
        <v>43870</v>
      </c>
      <c r="I614">
        <v>388.8</v>
      </c>
    </row>
    <row r="615" spans="1:9" hidden="1" x14ac:dyDescent="0.2">
      <c r="A615">
        <v>102</v>
      </c>
      <c r="B615" t="s">
        <v>2572</v>
      </c>
      <c r="C615">
        <v>686202</v>
      </c>
      <c r="D615">
        <v>46043</v>
      </c>
      <c r="E615" s="3">
        <v>43143</v>
      </c>
      <c r="F615" t="s">
        <v>801</v>
      </c>
      <c r="G615" t="s">
        <v>3052</v>
      </c>
      <c r="H615" s="3">
        <v>43870</v>
      </c>
      <c r="I615">
        <v>2.1</v>
      </c>
    </row>
    <row r="616" spans="1:9" hidden="1" x14ac:dyDescent="0.2">
      <c r="A616">
        <v>102</v>
      </c>
      <c r="B616" t="s">
        <v>2572</v>
      </c>
      <c r="C616">
        <v>687229</v>
      </c>
      <c r="D616">
        <v>46060</v>
      </c>
      <c r="E616" s="3">
        <v>43143</v>
      </c>
      <c r="F616" t="s">
        <v>1139</v>
      </c>
      <c r="G616" t="s">
        <v>3115</v>
      </c>
      <c r="H616" s="3">
        <v>43869</v>
      </c>
      <c r="I616">
        <v>472</v>
      </c>
    </row>
    <row r="617" spans="1:9" hidden="1" x14ac:dyDescent="0.2">
      <c r="A617">
        <v>102</v>
      </c>
      <c r="B617" t="s">
        <v>2572</v>
      </c>
      <c r="C617">
        <v>687291</v>
      </c>
      <c r="D617">
        <v>46063</v>
      </c>
      <c r="E617" s="3">
        <v>43143</v>
      </c>
      <c r="F617" t="s">
        <v>922</v>
      </c>
      <c r="G617" t="s">
        <v>3117</v>
      </c>
      <c r="H617" s="3">
        <v>43512</v>
      </c>
      <c r="I617">
        <v>1339</v>
      </c>
    </row>
    <row r="618" spans="1:9" hidden="1" x14ac:dyDescent="0.2">
      <c r="A618">
        <v>102</v>
      </c>
      <c r="B618" t="s">
        <v>2572</v>
      </c>
      <c r="C618">
        <v>687328</v>
      </c>
      <c r="D618">
        <v>46053</v>
      </c>
      <c r="E618" s="3">
        <v>43143</v>
      </c>
      <c r="F618" t="s">
        <v>756</v>
      </c>
      <c r="G618" t="s">
        <v>3121</v>
      </c>
      <c r="H618" s="3">
        <v>43870</v>
      </c>
      <c r="I618">
        <v>4646</v>
      </c>
    </row>
    <row r="619" spans="1:9" hidden="1" x14ac:dyDescent="0.2">
      <c r="A619">
        <v>102</v>
      </c>
      <c r="B619" t="s">
        <v>2572</v>
      </c>
      <c r="C619">
        <v>687332</v>
      </c>
      <c r="D619">
        <v>46054</v>
      </c>
      <c r="E619" s="3">
        <v>43143</v>
      </c>
      <c r="F619" t="s">
        <v>1139</v>
      </c>
      <c r="G619" t="s">
        <v>3122</v>
      </c>
      <c r="H619" s="3">
        <v>43869</v>
      </c>
      <c r="I619">
        <v>400</v>
      </c>
    </row>
    <row r="620" spans="1:9" hidden="1" x14ac:dyDescent="0.2">
      <c r="A620">
        <v>102</v>
      </c>
      <c r="B620" t="s">
        <v>2572</v>
      </c>
      <c r="C620">
        <v>687336</v>
      </c>
      <c r="D620">
        <v>46055</v>
      </c>
      <c r="E620" s="3">
        <v>43143</v>
      </c>
      <c r="F620" t="s">
        <v>1139</v>
      </c>
      <c r="G620" t="s">
        <v>3123</v>
      </c>
      <c r="H620" s="3">
        <v>43869</v>
      </c>
      <c r="I620">
        <v>380</v>
      </c>
    </row>
    <row r="621" spans="1:9" hidden="1" x14ac:dyDescent="0.2">
      <c r="A621">
        <v>102</v>
      </c>
      <c r="B621" t="s">
        <v>2572</v>
      </c>
      <c r="C621">
        <v>687340</v>
      </c>
      <c r="D621">
        <v>46056</v>
      </c>
      <c r="E621" s="3">
        <v>43143</v>
      </c>
      <c r="F621" t="s">
        <v>915</v>
      </c>
      <c r="G621" t="s">
        <v>3124</v>
      </c>
      <c r="H621" s="3">
        <v>43869</v>
      </c>
      <c r="I621">
        <v>531</v>
      </c>
    </row>
    <row r="622" spans="1:9" hidden="1" x14ac:dyDescent="0.2">
      <c r="A622">
        <v>102</v>
      </c>
      <c r="B622" t="s">
        <v>2572</v>
      </c>
      <c r="C622">
        <v>687346</v>
      </c>
      <c r="D622">
        <v>46057</v>
      </c>
      <c r="E622" s="3">
        <v>43143</v>
      </c>
      <c r="F622" t="s">
        <v>915</v>
      </c>
      <c r="G622" t="s">
        <v>3125</v>
      </c>
      <c r="H622" s="3">
        <v>43869</v>
      </c>
      <c r="I622">
        <v>526</v>
      </c>
    </row>
    <row r="623" spans="1:9" hidden="1" x14ac:dyDescent="0.2">
      <c r="A623">
        <v>102</v>
      </c>
      <c r="B623" t="s">
        <v>2572</v>
      </c>
      <c r="C623">
        <v>687356</v>
      </c>
      <c r="D623">
        <v>46047</v>
      </c>
      <c r="E623" s="3">
        <v>43143</v>
      </c>
      <c r="F623" t="s">
        <v>896</v>
      </c>
      <c r="G623" t="s">
        <v>3126</v>
      </c>
      <c r="H623" s="3">
        <v>43873</v>
      </c>
      <c r="I623">
        <v>206.1</v>
      </c>
    </row>
    <row r="624" spans="1:9" hidden="1" x14ac:dyDescent="0.2">
      <c r="A624">
        <v>102</v>
      </c>
      <c r="B624" t="s">
        <v>2572</v>
      </c>
      <c r="C624">
        <v>687358</v>
      </c>
      <c r="D624">
        <v>46049</v>
      </c>
      <c r="E624" s="3">
        <v>43143</v>
      </c>
      <c r="F624" t="s">
        <v>27</v>
      </c>
      <c r="G624" t="s">
        <v>3127</v>
      </c>
      <c r="H624" s="3">
        <v>43873</v>
      </c>
      <c r="I624">
        <v>179.7</v>
      </c>
    </row>
    <row r="625" spans="1:9" hidden="1" x14ac:dyDescent="0.2">
      <c r="A625">
        <v>102</v>
      </c>
      <c r="B625" t="s">
        <v>2572</v>
      </c>
      <c r="C625">
        <v>687359</v>
      </c>
      <c r="D625">
        <v>46062</v>
      </c>
      <c r="E625" s="3">
        <v>43143</v>
      </c>
      <c r="F625" t="s">
        <v>922</v>
      </c>
      <c r="G625" t="s">
        <v>3128</v>
      </c>
      <c r="H625" s="3">
        <v>43512</v>
      </c>
      <c r="I625">
        <v>1312</v>
      </c>
    </row>
    <row r="626" spans="1:9" hidden="1" x14ac:dyDescent="0.2">
      <c r="A626">
        <v>102</v>
      </c>
      <c r="B626" t="s">
        <v>2572</v>
      </c>
      <c r="C626">
        <v>687368</v>
      </c>
      <c r="D626">
        <v>46064</v>
      </c>
      <c r="E626" s="3">
        <v>43143</v>
      </c>
      <c r="F626" t="s">
        <v>927</v>
      </c>
      <c r="G626" t="s">
        <v>3129</v>
      </c>
      <c r="H626" s="3">
        <v>43672</v>
      </c>
      <c r="I626">
        <v>402.3</v>
      </c>
    </row>
    <row r="627" spans="1:9" hidden="1" x14ac:dyDescent="0.2">
      <c r="A627">
        <v>102</v>
      </c>
      <c r="B627" t="s">
        <v>2572</v>
      </c>
      <c r="C627">
        <v>687369</v>
      </c>
      <c r="D627">
        <v>46065</v>
      </c>
      <c r="E627" s="3">
        <v>43143</v>
      </c>
      <c r="F627" t="s">
        <v>895</v>
      </c>
      <c r="G627" t="s">
        <v>3130</v>
      </c>
      <c r="H627" s="3">
        <v>43873</v>
      </c>
      <c r="I627">
        <v>4981</v>
      </c>
    </row>
    <row r="628" spans="1:9" hidden="1" x14ac:dyDescent="0.2">
      <c r="A628">
        <v>102</v>
      </c>
      <c r="B628" t="s">
        <v>2572</v>
      </c>
      <c r="C628">
        <v>687374</v>
      </c>
      <c r="D628">
        <v>46066</v>
      </c>
      <c r="E628" s="3">
        <v>43143</v>
      </c>
      <c r="F628" t="s">
        <v>901</v>
      </c>
      <c r="G628" t="s">
        <v>3131</v>
      </c>
      <c r="H628" s="3">
        <v>43873</v>
      </c>
      <c r="I628">
        <v>2439</v>
      </c>
    </row>
    <row r="629" spans="1:9" hidden="1" x14ac:dyDescent="0.2">
      <c r="A629">
        <v>102</v>
      </c>
      <c r="B629" t="s">
        <v>2572</v>
      </c>
      <c r="C629">
        <v>687378</v>
      </c>
      <c r="D629">
        <v>46067</v>
      </c>
      <c r="E629" s="3">
        <v>43143</v>
      </c>
      <c r="F629" t="s">
        <v>939</v>
      </c>
      <c r="G629" t="s">
        <v>3132</v>
      </c>
      <c r="H629" s="3">
        <v>43869</v>
      </c>
      <c r="I629">
        <v>322</v>
      </c>
    </row>
    <row r="630" spans="1:9" hidden="1" x14ac:dyDescent="0.2">
      <c r="A630">
        <v>102</v>
      </c>
      <c r="B630" t="s">
        <v>2572</v>
      </c>
      <c r="C630">
        <v>687382</v>
      </c>
      <c r="D630">
        <v>46068</v>
      </c>
      <c r="E630" s="3">
        <v>43143</v>
      </c>
      <c r="F630" t="s">
        <v>256</v>
      </c>
      <c r="G630" t="s">
        <v>3133</v>
      </c>
      <c r="H630" s="3">
        <v>43869</v>
      </c>
      <c r="I630">
        <v>2614</v>
      </c>
    </row>
    <row r="631" spans="1:9" hidden="1" x14ac:dyDescent="0.2">
      <c r="A631">
        <v>102</v>
      </c>
      <c r="B631" t="s">
        <v>2572</v>
      </c>
      <c r="C631">
        <v>684609</v>
      </c>
      <c r="D631">
        <v>46078</v>
      </c>
      <c r="E631" s="3">
        <v>43144</v>
      </c>
      <c r="F631" t="s">
        <v>1095</v>
      </c>
      <c r="G631" t="s">
        <v>2964</v>
      </c>
      <c r="H631" s="3">
        <v>43869</v>
      </c>
      <c r="I631">
        <v>384</v>
      </c>
    </row>
    <row r="632" spans="1:9" hidden="1" x14ac:dyDescent="0.2">
      <c r="A632">
        <v>102</v>
      </c>
      <c r="B632" t="s">
        <v>2572</v>
      </c>
      <c r="C632">
        <v>684914</v>
      </c>
      <c r="D632">
        <v>46059</v>
      </c>
      <c r="E632" s="3">
        <v>43144</v>
      </c>
      <c r="F632" t="s">
        <v>769</v>
      </c>
      <c r="G632" t="s">
        <v>2972</v>
      </c>
      <c r="H632" s="3">
        <v>43874</v>
      </c>
      <c r="I632">
        <v>634.79999999999995</v>
      </c>
    </row>
    <row r="633" spans="1:9" hidden="1" x14ac:dyDescent="0.2">
      <c r="A633">
        <v>102</v>
      </c>
      <c r="B633" t="s">
        <v>2572</v>
      </c>
      <c r="C633">
        <v>685032</v>
      </c>
      <c r="D633">
        <v>46079</v>
      </c>
      <c r="E633" s="3">
        <v>43144</v>
      </c>
      <c r="F633" t="s">
        <v>748</v>
      </c>
      <c r="G633" t="s">
        <v>2974</v>
      </c>
      <c r="H633" s="3">
        <v>43874</v>
      </c>
      <c r="I633">
        <v>362.88</v>
      </c>
    </row>
    <row r="634" spans="1:9" hidden="1" x14ac:dyDescent="0.2">
      <c r="A634">
        <v>102</v>
      </c>
      <c r="B634" t="s">
        <v>2572</v>
      </c>
      <c r="C634">
        <v>685032</v>
      </c>
      <c r="D634">
        <v>46079</v>
      </c>
      <c r="E634" s="3">
        <v>43144</v>
      </c>
      <c r="F634" t="s">
        <v>748</v>
      </c>
      <c r="G634" t="s">
        <v>2974</v>
      </c>
      <c r="H634" s="3">
        <v>43874</v>
      </c>
      <c r="I634">
        <v>2.62</v>
      </c>
    </row>
    <row r="635" spans="1:9" hidden="1" x14ac:dyDescent="0.2">
      <c r="A635">
        <v>102</v>
      </c>
      <c r="B635" t="s">
        <v>2572</v>
      </c>
      <c r="C635">
        <v>685535</v>
      </c>
      <c r="D635">
        <v>46058</v>
      </c>
      <c r="E635" s="3">
        <v>43144</v>
      </c>
      <c r="F635" t="s">
        <v>763</v>
      </c>
      <c r="G635" t="s">
        <v>3004</v>
      </c>
      <c r="H635" s="3">
        <v>43873</v>
      </c>
      <c r="I635">
        <v>631.79999999999995</v>
      </c>
    </row>
    <row r="636" spans="1:9" hidden="1" x14ac:dyDescent="0.2">
      <c r="A636">
        <v>102</v>
      </c>
      <c r="B636" t="s">
        <v>2572</v>
      </c>
      <c r="C636">
        <v>685535</v>
      </c>
      <c r="D636">
        <v>46058</v>
      </c>
      <c r="E636" s="3">
        <v>43144</v>
      </c>
      <c r="F636" t="s">
        <v>763</v>
      </c>
      <c r="G636" t="s">
        <v>3004</v>
      </c>
      <c r="H636" s="3">
        <v>43873</v>
      </c>
      <c r="I636">
        <v>6.6</v>
      </c>
    </row>
    <row r="637" spans="1:9" hidden="1" x14ac:dyDescent="0.2">
      <c r="A637">
        <v>102</v>
      </c>
      <c r="B637" t="s">
        <v>2572</v>
      </c>
      <c r="C637">
        <v>686201</v>
      </c>
      <c r="D637">
        <v>46094</v>
      </c>
      <c r="E637" s="3">
        <v>43144</v>
      </c>
      <c r="F637" t="s">
        <v>800</v>
      </c>
      <c r="G637" t="s">
        <v>3051</v>
      </c>
      <c r="H637" s="3">
        <v>43870</v>
      </c>
      <c r="I637">
        <v>648</v>
      </c>
    </row>
    <row r="638" spans="1:9" hidden="1" x14ac:dyDescent="0.2">
      <c r="A638">
        <v>102</v>
      </c>
      <c r="B638" t="s">
        <v>2572</v>
      </c>
      <c r="C638">
        <v>687403</v>
      </c>
      <c r="D638">
        <v>46075</v>
      </c>
      <c r="E638" s="3">
        <v>43144</v>
      </c>
      <c r="F638" t="s">
        <v>229</v>
      </c>
      <c r="G638" t="s">
        <v>3134</v>
      </c>
      <c r="H638" s="3">
        <v>43870</v>
      </c>
      <c r="I638">
        <v>2616</v>
      </c>
    </row>
    <row r="639" spans="1:9" hidden="1" x14ac:dyDescent="0.2">
      <c r="A639">
        <v>102</v>
      </c>
      <c r="B639" t="s">
        <v>2572</v>
      </c>
      <c r="C639">
        <v>687407</v>
      </c>
      <c r="D639">
        <v>46076</v>
      </c>
      <c r="E639" s="3">
        <v>43144</v>
      </c>
      <c r="F639" t="s">
        <v>1092</v>
      </c>
      <c r="G639" t="s">
        <v>3135</v>
      </c>
      <c r="H639" s="3">
        <v>43869</v>
      </c>
      <c r="I639">
        <v>428</v>
      </c>
    </row>
    <row r="640" spans="1:9" hidden="1" x14ac:dyDescent="0.2">
      <c r="A640">
        <v>102</v>
      </c>
      <c r="B640" t="s">
        <v>2572</v>
      </c>
      <c r="C640">
        <v>687411</v>
      </c>
      <c r="D640">
        <v>46077</v>
      </c>
      <c r="E640" s="3">
        <v>43144</v>
      </c>
      <c r="F640" t="s">
        <v>26</v>
      </c>
      <c r="G640" t="s">
        <v>3136</v>
      </c>
      <c r="H640" s="3">
        <v>43873</v>
      </c>
      <c r="I640">
        <v>7000</v>
      </c>
    </row>
    <row r="641" spans="1:9" hidden="1" x14ac:dyDescent="0.2">
      <c r="A641">
        <v>102</v>
      </c>
      <c r="B641" t="s">
        <v>2572</v>
      </c>
      <c r="C641">
        <v>687422</v>
      </c>
      <c r="D641">
        <v>46080</v>
      </c>
      <c r="E641" s="3">
        <v>43144</v>
      </c>
      <c r="F641" t="s">
        <v>960</v>
      </c>
      <c r="G641" t="s">
        <v>3137</v>
      </c>
      <c r="H641" s="3">
        <v>43869</v>
      </c>
      <c r="I641">
        <v>643</v>
      </c>
    </row>
    <row r="642" spans="1:9" hidden="1" x14ac:dyDescent="0.2">
      <c r="A642">
        <v>102</v>
      </c>
      <c r="B642" t="s">
        <v>2572</v>
      </c>
      <c r="C642">
        <v>687431</v>
      </c>
      <c r="D642">
        <v>46061</v>
      </c>
      <c r="E642" s="3">
        <v>43144</v>
      </c>
      <c r="F642" t="s">
        <v>783</v>
      </c>
      <c r="G642" t="s">
        <v>3138</v>
      </c>
      <c r="H642" s="3">
        <v>43874</v>
      </c>
      <c r="I642">
        <v>107.7</v>
      </c>
    </row>
    <row r="643" spans="1:9" hidden="1" x14ac:dyDescent="0.2">
      <c r="A643">
        <v>102</v>
      </c>
      <c r="B643" t="s">
        <v>2572</v>
      </c>
      <c r="C643">
        <v>687432</v>
      </c>
      <c r="D643">
        <v>46084</v>
      </c>
      <c r="E643" s="3">
        <v>43144</v>
      </c>
      <c r="F643" t="s">
        <v>31</v>
      </c>
      <c r="G643" t="s">
        <v>3139</v>
      </c>
      <c r="H643" s="3">
        <v>43873</v>
      </c>
      <c r="I643">
        <v>7380</v>
      </c>
    </row>
    <row r="644" spans="1:9" hidden="1" x14ac:dyDescent="0.2">
      <c r="A644">
        <v>102</v>
      </c>
      <c r="B644" t="s">
        <v>2572</v>
      </c>
      <c r="C644">
        <v>687437</v>
      </c>
      <c r="D644">
        <v>46085</v>
      </c>
      <c r="E644" s="3">
        <v>43144</v>
      </c>
      <c r="F644" t="s">
        <v>963</v>
      </c>
      <c r="G644" t="s">
        <v>3140</v>
      </c>
      <c r="H644" s="3">
        <v>43870</v>
      </c>
      <c r="I644">
        <v>644</v>
      </c>
    </row>
    <row r="645" spans="1:9" hidden="1" x14ac:dyDescent="0.2">
      <c r="A645">
        <v>102</v>
      </c>
      <c r="B645" t="s">
        <v>2572</v>
      </c>
      <c r="C645">
        <v>687441</v>
      </c>
      <c r="D645">
        <v>46086</v>
      </c>
      <c r="E645" s="3">
        <v>43144</v>
      </c>
      <c r="F645" t="s">
        <v>954</v>
      </c>
      <c r="G645" t="s">
        <v>3141</v>
      </c>
      <c r="H645" s="3">
        <v>43870</v>
      </c>
      <c r="I645">
        <v>645</v>
      </c>
    </row>
    <row r="646" spans="1:9" hidden="1" x14ac:dyDescent="0.2">
      <c r="A646">
        <v>102</v>
      </c>
      <c r="B646" t="s">
        <v>2572</v>
      </c>
      <c r="C646">
        <v>687457</v>
      </c>
      <c r="D646">
        <v>46089</v>
      </c>
      <c r="E646" s="3">
        <v>43144</v>
      </c>
      <c r="F646" t="s">
        <v>812</v>
      </c>
      <c r="G646" t="s">
        <v>3142</v>
      </c>
      <c r="H646" s="3">
        <v>43869</v>
      </c>
      <c r="I646">
        <v>643</v>
      </c>
    </row>
    <row r="647" spans="1:9" hidden="1" x14ac:dyDescent="0.2">
      <c r="A647">
        <v>102</v>
      </c>
      <c r="B647" t="s">
        <v>2572</v>
      </c>
      <c r="C647">
        <v>687462</v>
      </c>
      <c r="D647">
        <v>46090</v>
      </c>
      <c r="E647" s="3">
        <v>43144</v>
      </c>
      <c r="F647" t="s">
        <v>1053</v>
      </c>
      <c r="G647" t="s">
        <v>3143</v>
      </c>
      <c r="H647" s="3">
        <v>43870</v>
      </c>
      <c r="I647">
        <v>5012</v>
      </c>
    </row>
    <row r="648" spans="1:9" hidden="1" x14ac:dyDescent="0.2">
      <c r="A648">
        <v>102</v>
      </c>
      <c r="B648" t="s">
        <v>2572</v>
      </c>
      <c r="C648">
        <v>687481</v>
      </c>
      <c r="D648">
        <v>46074</v>
      </c>
      <c r="E648" s="3">
        <v>43144</v>
      </c>
      <c r="F648" t="s">
        <v>62</v>
      </c>
      <c r="G648" t="s">
        <v>3145</v>
      </c>
      <c r="H648" s="3">
        <v>43874</v>
      </c>
      <c r="I648">
        <v>323.10000000000002</v>
      </c>
    </row>
    <row r="649" spans="1:9" hidden="1" x14ac:dyDescent="0.2">
      <c r="A649">
        <v>102</v>
      </c>
      <c r="B649" t="s">
        <v>2572</v>
      </c>
      <c r="C649">
        <v>687482</v>
      </c>
      <c r="D649">
        <v>46073</v>
      </c>
      <c r="E649" s="3">
        <v>43144</v>
      </c>
      <c r="F649" t="s">
        <v>74</v>
      </c>
      <c r="G649" t="s">
        <v>3146</v>
      </c>
      <c r="H649" s="3">
        <v>43874</v>
      </c>
      <c r="I649">
        <v>469.5</v>
      </c>
    </row>
    <row r="650" spans="1:9" hidden="1" x14ac:dyDescent="0.2">
      <c r="A650">
        <v>102</v>
      </c>
      <c r="B650" t="s">
        <v>2572</v>
      </c>
      <c r="C650">
        <v>687483</v>
      </c>
      <c r="D650">
        <v>46052</v>
      </c>
      <c r="E650" s="3">
        <v>43144</v>
      </c>
      <c r="F650" t="s">
        <v>1171</v>
      </c>
      <c r="G650" t="s">
        <v>3147</v>
      </c>
      <c r="H650" s="3">
        <v>43873</v>
      </c>
      <c r="I650">
        <v>679.3</v>
      </c>
    </row>
    <row r="651" spans="1:9" hidden="1" x14ac:dyDescent="0.2">
      <c r="A651">
        <v>102</v>
      </c>
      <c r="B651" t="s">
        <v>2572</v>
      </c>
      <c r="C651">
        <v>687484</v>
      </c>
      <c r="D651">
        <v>46051</v>
      </c>
      <c r="E651" s="3">
        <v>43144</v>
      </c>
      <c r="F651" t="s">
        <v>1168</v>
      </c>
      <c r="G651" t="s">
        <v>3148</v>
      </c>
      <c r="H651" s="3">
        <v>43873</v>
      </c>
      <c r="I651">
        <v>680.4</v>
      </c>
    </row>
    <row r="652" spans="1:9" hidden="1" x14ac:dyDescent="0.2">
      <c r="A652">
        <v>102</v>
      </c>
      <c r="B652" t="s">
        <v>2572</v>
      </c>
      <c r="C652">
        <v>687484</v>
      </c>
      <c r="D652">
        <v>46051</v>
      </c>
      <c r="E652" s="3">
        <v>43144</v>
      </c>
      <c r="F652" t="s">
        <v>1168</v>
      </c>
      <c r="G652" t="s">
        <v>3148</v>
      </c>
      <c r="H652" s="3">
        <v>43873</v>
      </c>
      <c r="I652">
        <v>0.4</v>
      </c>
    </row>
    <row r="653" spans="1:9" hidden="1" x14ac:dyDescent="0.2">
      <c r="A653">
        <v>102</v>
      </c>
      <c r="B653" t="s">
        <v>2572</v>
      </c>
      <c r="C653">
        <v>687486</v>
      </c>
      <c r="D653">
        <v>46093</v>
      </c>
      <c r="E653" s="3">
        <v>43144</v>
      </c>
      <c r="F653" t="s">
        <v>803</v>
      </c>
      <c r="G653" t="s">
        <v>3149</v>
      </c>
      <c r="H653" s="3">
        <v>43870</v>
      </c>
      <c r="I653">
        <v>380</v>
      </c>
    </row>
    <row r="654" spans="1:9" hidden="1" x14ac:dyDescent="0.2">
      <c r="A654">
        <v>102</v>
      </c>
      <c r="B654" t="s">
        <v>2572</v>
      </c>
      <c r="C654">
        <v>687493</v>
      </c>
      <c r="D654">
        <v>46095</v>
      </c>
      <c r="E654" s="3">
        <v>43144</v>
      </c>
      <c r="F654" t="s">
        <v>61</v>
      </c>
      <c r="G654" t="s">
        <v>3150</v>
      </c>
      <c r="H654" s="3">
        <v>43874</v>
      </c>
      <c r="I654">
        <v>213</v>
      </c>
    </row>
    <row r="655" spans="1:9" hidden="1" x14ac:dyDescent="0.2">
      <c r="A655">
        <v>102</v>
      </c>
      <c r="B655" t="s">
        <v>2572</v>
      </c>
      <c r="C655">
        <v>687527</v>
      </c>
      <c r="D655">
        <v>46072</v>
      </c>
      <c r="E655" s="3">
        <v>43144</v>
      </c>
      <c r="F655" t="s">
        <v>558</v>
      </c>
      <c r="G655" t="s">
        <v>3151</v>
      </c>
      <c r="H655" s="3">
        <v>43874</v>
      </c>
      <c r="I655">
        <v>199.5</v>
      </c>
    </row>
    <row r="656" spans="1:9" hidden="1" x14ac:dyDescent="0.2">
      <c r="A656">
        <v>102</v>
      </c>
      <c r="B656" t="s">
        <v>2572</v>
      </c>
      <c r="C656">
        <v>683409</v>
      </c>
      <c r="D656">
        <v>45967</v>
      </c>
      <c r="E656" s="3">
        <v>43145</v>
      </c>
      <c r="F656" t="s">
        <v>410</v>
      </c>
      <c r="G656" t="s">
        <v>2891</v>
      </c>
      <c r="H656" s="3">
        <v>43875</v>
      </c>
      <c r="I656">
        <v>64.8</v>
      </c>
    </row>
    <row r="657" spans="1:9" hidden="1" x14ac:dyDescent="0.2">
      <c r="A657">
        <v>102</v>
      </c>
      <c r="B657" t="s">
        <v>2572</v>
      </c>
      <c r="C657">
        <v>683409</v>
      </c>
      <c r="D657">
        <v>45967</v>
      </c>
      <c r="E657" s="3">
        <v>43145</v>
      </c>
      <c r="F657" t="s">
        <v>410</v>
      </c>
      <c r="G657" t="s">
        <v>2891</v>
      </c>
      <c r="H657" s="3">
        <v>43875</v>
      </c>
      <c r="I657">
        <v>0.5</v>
      </c>
    </row>
    <row r="658" spans="1:9" hidden="1" x14ac:dyDescent="0.2">
      <c r="A658">
        <v>102</v>
      </c>
      <c r="B658" t="s">
        <v>2572</v>
      </c>
      <c r="C658">
        <v>685073</v>
      </c>
      <c r="D658">
        <v>46088</v>
      </c>
      <c r="E658" s="3">
        <v>43145</v>
      </c>
      <c r="F658" t="s">
        <v>632</v>
      </c>
      <c r="G658" t="s">
        <v>2975</v>
      </c>
      <c r="H658" s="3">
        <v>43875</v>
      </c>
      <c r="I658">
        <v>405</v>
      </c>
    </row>
    <row r="659" spans="1:9" hidden="1" x14ac:dyDescent="0.2">
      <c r="A659">
        <v>102</v>
      </c>
      <c r="B659" t="s">
        <v>2572</v>
      </c>
      <c r="C659">
        <v>685073</v>
      </c>
      <c r="D659">
        <v>46088</v>
      </c>
      <c r="E659" s="3">
        <v>43145</v>
      </c>
      <c r="F659" t="s">
        <v>632</v>
      </c>
      <c r="G659" t="s">
        <v>2975</v>
      </c>
      <c r="H659" s="3">
        <v>43875</v>
      </c>
      <c r="I659">
        <v>0.3</v>
      </c>
    </row>
    <row r="660" spans="1:9" hidden="1" x14ac:dyDescent="0.2">
      <c r="A660">
        <v>102</v>
      </c>
      <c r="B660" t="s">
        <v>2572</v>
      </c>
      <c r="C660">
        <v>685159</v>
      </c>
      <c r="D660">
        <v>46091</v>
      </c>
      <c r="E660" s="3">
        <v>43145</v>
      </c>
      <c r="F660" t="s">
        <v>537</v>
      </c>
      <c r="G660" t="s">
        <v>2976</v>
      </c>
      <c r="H660" s="3">
        <v>43875</v>
      </c>
      <c r="I660">
        <v>216</v>
      </c>
    </row>
    <row r="661" spans="1:9" hidden="1" x14ac:dyDescent="0.2">
      <c r="A661">
        <v>102</v>
      </c>
      <c r="B661" t="s">
        <v>2572</v>
      </c>
      <c r="C661">
        <v>685159</v>
      </c>
      <c r="D661">
        <v>46091</v>
      </c>
      <c r="E661" s="3">
        <v>43145</v>
      </c>
      <c r="F661" t="s">
        <v>537</v>
      </c>
      <c r="G661" t="s">
        <v>2976</v>
      </c>
      <c r="H661" s="3">
        <v>43875</v>
      </c>
      <c r="I661">
        <v>0.1</v>
      </c>
    </row>
    <row r="662" spans="1:9" hidden="1" x14ac:dyDescent="0.2">
      <c r="A662">
        <v>102</v>
      </c>
      <c r="B662" t="s">
        <v>2572</v>
      </c>
      <c r="C662">
        <v>685174</v>
      </c>
      <c r="D662">
        <v>46119</v>
      </c>
      <c r="E662" s="3">
        <v>43145</v>
      </c>
      <c r="F662" t="s">
        <v>539</v>
      </c>
      <c r="G662" t="s">
        <v>2977</v>
      </c>
      <c r="H662" s="3">
        <v>43875</v>
      </c>
      <c r="I662">
        <v>216</v>
      </c>
    </row>
    <row r="663" spans="1:9" hidden="1" x14ac:dyDescent="0.2">
      <c r="A663">
        <v>102</v>
      </c>
      <c r="B663" t="s">
        <v>2572</v>
      </c>
      <c r="C663">
        <v>685175</v>
      </c>
      <c r="D663">
        <v>46092</v>
      </c>
      <c r="E663" s="3">
        <v>43145</v>
      </c>
      <c r="F663" t="s">
        <v>540</v>
      </c>
      <c r="G663" t="s">
        <v>2978</v>
      </c>
      <c r="H663" s="3">
        <v>43875</v>
      </c>
      <c r="I663">
        <v>216</v>
      </c>
    </row>
    <row r="664" spans="1:9" hidden="1" x14ac:dyDescent="0.2">
      <c r="A664">
        <v>102</v>
      </c>
      <c r="B664" t="s">
        <v>2572</v>
      </c>
      <c r="C664">
        <v>685175</v>
      </c>
      <c r="D664">
        <v>46092</v>
      </c>
      <c r="E664" s="3">
        <v>43145</v>
      </c>
      <c r="F664" t="s">
        <v>540</v>
      </c>
      <c r="G664" t="s">
        <v>2978</v>
      </c>
      <c r="H664" s="3">
        <v>43875</v>
      </c>
      <c r="I664">
        <v>0.1</v>
      </c>
    </row>
    <row r="665" spans="1:9" hidden="1" x14ac:dyDescent="0.2">
      <c r="A665">
        <v>102</v>
      </c>
      <c r="B665" t="s">
        <v>2572</v>
      </c>
      <c r="C665">
        <v>685534</v>
      </c>
      <c r="D665">
        <v>46106</v>
      </c>
      <c r="E665" s="3">
        <v>43145</v>
      </c>
      <c r="F665" t="s">
        <v>762</v>
      </c>
      <c r="G665" t="s">
        <v>3003</v>
      </c>
      <c r="H665" s="3">
        <v>43873</v>
      </c>
      <c r="I665">
        <v>976</v>
      </c>
    </row>
    <row r="666" spans="1:9" hidden="1" x14ac:dyDescent="0.2">
      <c r="A666">
        <v>102</v>
      </c>
      <c r="B666" t="s">
        <v>2572</v>
      </c>
      <c r="C666">
        <v>687529</v>
      </c>
      <c r="D666">
        <v>46100</v>
      </c>
      <c r="E666" s="3">
        <v>43145</v>
      </c>
      <c r="F666" t="s">
        <v>926</v>
      </c>
      <c r="G666" t="s">
        <v>3152</v>
      </c>
      <c r="H666" s="3">
        <v>43672</v>
      </c>
      <c r="I666">
        <v>808</v>
      </c>
    </row>
    <row r="667" spans="1:9" hidden="1" x14ac:dyDescent="0.2">
      <c r="A667">
        <v>102</v>
      </c>
      <c r="B667" t="s">
        <v>2572</v>
      </c>
      <c r="C667">
        <v>687535</v>
      </c>
      <c r="D667">
        <v>46101</v>
      </c>
      <c r="E667" s="3">
        <v>43145</v>
      </c>
      <c r="F667" t="s">
        <v>333</v>
      </c>
      <c r="G667" t="s">
        <v>3153</v>
      </c>
      <c r="H667" s="3">
        <v>43870</v>
      </c>
      <c r="I667">
        <v>1332</v>
      </c>
    </row>
    <row r="668" spans="1:9" hidden="1" x14ac:dyDescent="0.2">
      <c r="A668">
        <v>102</v>
      </c>
      <c r="B668" t="s">
        <v>2572</v>
      </c>
      <c r="C668">
        <v>687541</v>
      </c>
      <c r="D668">
        <v>46102</v>
      </c>
      <c r="E668" s="3">
        <v>43145</v>
      </c>
      <c r="F668" t="s">
        <v>73</v>
      </c>
      <c r="G668" t="s">
        <v>3154</v>
      </c>
      <c r="H668" s="3">
        <v>43874</v>
      </c>
      <c r="I668">
        <v>778</v>
      </c>
    </row>
    <row r="669" spans="1:9" hidden="1" x14ac:dyDescent="0.2">
      <c r="A669">
        <v>102</v>
      </c>
      <c r="B669" t="s">
        <v>2572</v>
      </c>
      <c r="C669">
        <v>688127</v>
      </c>
      <c r="D669">
        <v>46108</v>
      </c>
      <c r="E669" s="3">
        <v>43145</v>
      </c>
      <c r="F669" t="s">
        <v>1167</v>
      </c>
      <c r="G669" t="s">
        <v>3172</v>
      </c>
      <c r="H669" s="3">
        <v>43873</v>
      </c>
      <c r="I669">
        <v>750</v>
      </c>
    </row>
    <row r="670" spans="1:9" hidden="1" x14ac:dyDescent="0.2">
      <c r="A670">
        <v>102</v>
      </c>
      <c r="B670" t="s">
        <v>2572</v>
      </c>
      <c r="C670">
        <v>688133</v>
      </c>
      <c r="D670">
        <v>46109</v>
      </c>
      <c r="E670" s="3">
        <v>43145</v>
      </c>
      <c r="F670" t="s">
        <v>926</v>
      </c>
      <c r="G670" t="s">
        <v>3173</v>
      </c>
      <c r="H670" s="3">
        <v>43672</v>
      </c>
      <c r="I670">
        <v>806</v>
      </c>
    </row>
    <row r="671" spans="1:9" hidden="1" x14ac:dyDescent="0.2">
      <c r="A671">
        <v>102</v>
      </c>
      <c r="B671" t="s">
        <v>2572</v>
      </c>
      <c r="C671">
        <v>688139</v>
      </c>
      <c r="D671">
        <v>46087</v>
      </c>
      <c r="E671" s="3">
        <v>43145</v>
      </c>
      <c r="F671" t="s">
        <v>496</v>
      </c>
      <c r="G671" t="s">
        <v>3174</v>
      </c>
      <c r="H671" s="3">
        <v>43874</v>
      </c>
      <c r="I671">
        <v>321.10000000000002</v>
      </c>
    </row>
    <row r="672" spans="1:9" hidden="1" x14ac:dyDescent="0.2">
      <c r="A672">
        <v>102</v>
      </c>
      <c r="B672" t="s">
        <v>2572</v>
      </c>
      <c r="C672">
        <v>688140</v>
      </c>
      <c r="D672">
        <v>46110</v>
      </c>
      <c r="E672" s="3">
        <v>43145</v>
      </c>
      <c r="F672" t="s">
        <v>782</v>
      </c>
      <c r="G672" t="s">
        <v>3175</v>
      </c>
      <c r="H672" s="3">
        <v>43874</v>
      </c>
      <c r="I672">
        <v>519</v>
      </c>
    </row>
    <row r="673" spans="1:9" hidden="1" x14ac:dyDescent="0.2">
      <c r="A673">
        <v>102</v>
      </c>
      <c r="B673" t="s">
        <v>2572</v>
      </c>
      <c r="C673">
        <v>688155</v>
      </c>
      <c r="D673">
        <v>46112</v>
      </c>
      <c r="E673" s="3">
        <v>43145</v>
      </c>
      <c r="F673" t="s">
        <v>557</v>
      </c>
      <c r="G673" t="s">
        <v>3176</v>
      </c>
      <c r="H673" s="3">
        <v>43874</v>
      </c>
      <c r="I673">
        <v>9574</v>
      </c>
    </row>
    <row r="674" spans="1:9" hidden="1" x14ac:dyDescent="0.2">
      <c r="A674">
        <v>102</v>
      </c>
      <c r="B674" t="s">
        <v>2572</v>
      </c>
      <c r="C674">
        <v>688163</v>
      </c>
      <c r="D674">
        <v>46113</v>
      </c>
      <c r="E674" s="3">
        <v>43145</v>
      </c>
      <c r="F674" t="s">
        <v>768</v>
      </c>
      <c r="G674" t="s">
        <v>3177</v>
      </c>
      <c r="H674" s="3">
        <v>43874</v>
      </c>
      <c r="I674">
        <v>942</v>
      </c>
    </row>
    <row r="675" spans="1:9" hidden="1" x14ac:dyDescent="0.2">
      <c r="A675">
        <v>102</v>
      </c>
      <c r="B675" t="s">
        <v>2572</v>
      </c>
      <c r="C675">
        <v>688169</v>
      </c>
      <c r="D675">
        <v>46099</v>
      </c>
      <c r="E675" s="3">
        <v>43145</v>
      </c>
      <c r="F675" t="s">
        <v>510</v>
      </c>
      <c r="G675" t="s">
        <v>3178</v>
      </c>
      <c r="H675" s="3">
        <v>43875</v>
      </c>
      <c r="I675">
        <v>107.9</v>
      </c>
    </row>
    <row r="676" spans="1:9" hidden="1" x14ac:dyDescent="0.2">
      <c r="A676">
        <v>102</v>
      </c>
      <c r="B676" t="s">
        <v>2572</v>
      </c>
      <c r="C676">
        <v>688179</v>
      </c>
      <c r="D676">
        <v>46115</v>
      </c>
      <c r="E676" s="3">
        <v>43145</v>
      </c>
      <c r="F676" t="s">
        <v>298</v>
      </c>
      <c r="G676" t="s">
        <v>3179</v>
      </c>
      <c r="H676" s="3">
        <v>43875</v>
      </c>
      <c r="I676">
        <v>593</v>
      </c>
    </row>
    <row r="677" spans="1:9" hidden="1" x14ac:dyDescent="0.2">
      <c r="A677">
        <v>102</v>
      </c>
      <c r="B677" t="s">
        <v>2572</v>
      </c>
      <c r="C677">
        <v>688181</v>
      </c>
      <c r="D677">
        <v>46117</v>
      </c>
      <c r="E677" s="3">
        <v>43145</v>
      </c>
      <c r="F677" t="s">
        <v>1170</v>
      </c>
      <c r="G677" t="s">
        <v>3180</v>
      </c>
      <c r="H677" s="3">
        <v>43873</v>
      </c>
      <c r="I677">
        <v>747</v>
      </c>
    </row>
    <row r="678" spans="1:9" hidden="1" x14ac:dyDescent="0.2">
      <c r="A678">
        <v>102</v>
      </c>
      <c r="B678" t="s">
        <v>2572</v>
      </c>
      <c r="C678">
        <v>688188</v>
      </c>
      <c r="D678">
        <v>46118</v>
      </c>
      <c r="E678" s="3">
        <v>43145</v>
      </c>
      <c r="F678" t="s">
        <v>536</v>
      </c>
      <c r="G678" t="s">
        <v>3181</v>
      </c>
      <c r="H678" s="3">
        <v>43875</v>
      </c>
      <c r="I678">
        <v>212</v>
      </c>
    </row>
    <row r="679" spans="1:9" hidden="1" x14ac:dyDescent="0.2">
      <c r="A679">
        <v>102</v>
      </c>
      <c r="B679" t="s">
        <v>2572</v>
      </c>
      <c r="C679">
        <v>688192</v>
      </c>
      <c r="D679">
        <v>46120</v>
      </c>
      <c r="E679" s="3">
        <v>43145</v>
      </c>
      <c r="F679" t="s">
        <v>495</v>
      </c>
      <c r="G679" t="s">
        <v>3182</v>
      </c>
      <c r="H679" s="3">
        <v>43874</v>
      </c>
      <c r="I679">
        <v>317</v>
      </c>
    </row>
    <row r="680" spans="1:9" hidden="1" x14ac:dyDescent="0.2">
      <c r="A680">
        <v>102</v>
      </c>
      <c r="B680" t="s">
        <v>2572</v>
      </c>
      <c r="C680">
        <v>683360</v>
      </c>
      <c r="D680">
        <v>46137</v>
      </c>
      <c r="E680" s="3">
        <v>43146</v>
      </c>
      <c r="F680" t="s">
        <v>401</v>
      </c>
      <c r="G680" t="s">
        <v>2887</v>
      </c>
      <c r="H680" s="3">
        <v>43876</v>
      </c>
      <c r="I680">
        <v>27</v>
      </c>
    </row>
    <row r="681" spans="1:9" hidden="1" x14ac:dyDescent="0.2">
      <c r="A681">
        <v>102</v>
      </c>
      <c r="B681" t="s">
        <v>2572</v>
      </c>
      <c r="C681">
        <v>683361</v>
      </c>
      <c r="D681">
        <v>46123</v>
      </c>
      <c r="E681" s="3">
        <v>43146</v>
      </c>
      <c r="F681" t="s">
        <v>179</v>
      </c>
      <c r="G681" t="s">
        <v>2888</v>
      </c>
      <c r="H681" s="3">
        <v>43876</v>
      </c>
      <c r="I681">
        <v>16.2</v>
      </c>
    </row>
    <row r="682" spans="1:9" hidden="1" x14ac:dyDescent="0.2">
      <c r="A682">
        <v>102</v>
      </c>
      <c r="B682" t="s">
        <v>2572</v>
      </c>
      <c r="C682">
        <v>683361</v>
      </c>
      <c r="D682">
        <v>46123</v>
      </c>
      <c r="E682" s="3">
        <v>43146</v>
      </c>
      <c r="F682" t="s">
        <v>179</v>
      </c>
      <c r="G682" t="s">
        <v>2888</v>
      </c>
      <c r="H682" s="3">
        <v>43876</v>
      </c>
      <c r="I682">
        <v>0.8</v>
      </c>
    </row>
    <row r="683" spans="1:9" hidden="1" x14ac:dyDescent="0.2">
      <c r="A683">
        <v>102</v>
      </c>
      <c r="B683" t="s">
        <v>2572</v>
      </c>
      <c r="C683">
        <v>683384</v>
      </c>
      <c r="D683">
        <v>46138</v>
      </c>
      <c r="E683" s="3">
        <v>43146</v>
      </c>
      <c r="F683" t="s">
        <v>401</v>
      </c>
      <c r="G683" t="s">
        <v>2889</v>
      </c>
      <c r="H683" s="3">
        <v>43876</v>
      </c>
      <c r="I683">
        <v>28</v>
      </c>
    </row>
    <row r="684" spans="1:9" hidden="1" x14ac:dyDescent="0.2">
      <c r="A684">
        <v>102</v>
      </c>
      <c r="B684" t="s">
        <v>2572</v>
      </c>
      <c r="C684">
        <v>683385</v>
      </c>
      <c r="D684">
        <v>46127</v>
      </c>
      <c r="E684" s="3">
        <v>43146</v>
      </c>
      <c r="F684" t="s">
        <v>179</v>
      </c>
      <c r="G684" t="s">
        <v>2890</v>
      </c>
      <c r="H684" s="3">
        <v>43876</v>
      </c>
      <c r="I684">
        <v>16.2</v>
      </c>
    </row>
    <row r="685" spans="1:9" hidden="1" x14ac:dyDescent="0.2">
      <c r="A685">
        <v>102</v>
      </c>
      <c r="B685" t="s">
        <v>2572</v>
      </c>
      <c r="C685">
        <v>683385</v>
      </c>
      <c r="D685">
        <v>46127</v>
      </c>
      <c r="E685" s="3">
        <v>43146</v>
      </c>
      <c r="F685" t="s">
        <v>179</v>
      </c>
      <c r="G685" t="s">
        <v>2890</v>
      </c>
      <c r="H685" s="3">
        <v>43876</v>
      </c>
      <c r="I685">
        <v>0.8</v>
      </c>
    </row>
    <row r="686" spans="1:9" hidden="1" x14ac:dyDescent="0.2">
      <c r="A686">
        <v>102</v>
      </c>
      <c r="B686" t="s">
        <v>2572</v>
      </c>
      <c r="C686">
        <v>685238</v>
      </c>
      <c r="D686">
        <v>46107</v>
      </c>
      <c r="E686" s="3">
        <v>43146</v>
      </c>
      <c r="F686" t="s">
        <v>71</v>
      </c>
      <c r="G686" t="s">
        <v>2980</v>
      </c>
      <c r="H686" s="3">
        <v>43875</v>
      </c>
      <c r="I686">
        <v>470.4</v>
      </c>
    </row>
    <row r="687" spans="1:9" hidden="1" x14ac:dyDescent="0.2">
      <c r="A687">
        <v>102</v>
      </c>
      <c r="B687" t="s">
        <v>2572</v>
      </c>
      <c r="C687">
        <v>685238</v>
      </c>
      <c r="D687">
        <v>46107</v>
      </c>
      <c r="E687" s="3">
        <v>43146</v>
      </c>
      <c r="F687" t="s">
        <v>71</v>
      </c>
      <c r="G687" t="s">
        <v>2980</v>
      </c>
      <c r="H687" s="3">
        <v>43875</v>
      </c>
      <c r="I687">
        <v>0.9</v>
      </c>
    </row>
    <row r="688" spans="1:9" hidden="1" x14ac:dyDescent="0.2">
      <c r="A688">
        <v>102</v>
      </c>
      <c r="B688" t="s">
        <v>2572</v>
      </c>
      <c r="C688">
        <v>685268</v>
      </c>
      <c r="D688">
        <v>46104</v>
      </c>
      <c r="E688" s="3">
        <v>43146</v>
      </c>
      <c r="F688" t="s">
        <v>555</v>
      </c>
      <c r="G688" t="s">
        <v>2981</v>
      </c>
      <c r="H688" s="3">
        <v>43875</v>
      </c>
      <c r="I688">
        <v>60</v>
      </c>
    </row>
    <row r="689" spans="1:9" hidden="1" x14ac:dyDescent="0.2">
      <c r="A689">
        <v>102</v>
      </c>
      <c r="B689" t="s">
        <v>2572</v>
      </c>
      <c r="C689">
        <v>685268</v>
      </c>
      <c r="D689">
        <v>46104</v>
      </c>
      <c r="E689" s="3">
        <v>43146</v>
      </c>
      <c r="F689" t="s">
        <v>555</v>
      </c>
      <c r="G689" t="s">
        <v>2981</v>
      </c>
      <c r="H689" s="3">
        <v>43875</v>
      </c>
      <c r="I689">
        <v>0.9</v>
      </c>
    </row>
    <row r="690" spans="1:9" hidden="1" x14ac:dyDescent="0.2">
      <c r="A690">
        <v>102</v>
      </c>
      <c r="B690" t="s">
        <v>2572</v>
      </c>
      <c r="C690">
        <v>688235</v>
      </c>
      <c r="D690">
        <v>46097</v>
      </c>
      <c r="E690" s="3">
        <v>43146</v>
      </c>
      <c r="F690" t="s">
        <v>182</v>
      </c>
      <c r="G690" t="s">
        <v>3184</v>
      </c>
      <c r="H690" s="3">
        <v>43875</v>
      </c>
      <c r="I690">
        <v>64.8</v>
      </c>
    </row>
    <row r="691" spans="1:9" hidden="1" x14ac:dyDescent="0.2">
      <c r="A691">
        <v>102</v>
      </c>
      <c r="B691" t="s">
        <v>2572</v>
      </c>
      <c r="C691">
        <v>688235</v>
      </c>
      <c r="D691">
        <v>46097</v>
      </c>
      <c r="E691" s="3">
        <v>43146</v>
      </c>
      <c r="F691" t="s">
        <v>182</v>
      </c>
      <c r="G691" t="s">
        <v>3184</v>
      </c>
      <c r="H691" s="3">
        <v>43875</v>
      </c>
      <c r="I691">
        <v>0.1</v>
      </c>
    </row>
    <row r="692" spans="1:9" hidden="1" x14ac:dyDescent="0.2">
      <c r="A692">
        <v>102</v>
      </c>
      <c r="B692" t="s">
        <v>2572</v>
      </c>
      <c r="C692">
        <v>688236</v>
      </c>
      <c r="D692">
        <v>46098</v>
      </c>
      <c r="E692" s="3">
        <v>43146</v>
      </c>
      <c r="F692" t="s">
        <v>185</v>
      </c>
      <c r="G692" t="s">
        <v>3185</v>
      </c>
      <c r="H692" s="3">
        <v>43875</v>
      </c>
      <c r="I692">
        <v>64.7</v>
      </c>
    </row>
    <row r="693" spans="1:9" hidden="1" x14ac:dyDescent="0.2">
      <c r="A693">
        <v>102</v>
      </c>
      <c r="B693" t="s">
        <v>2572</v>
      </c>
      <c r="C693">
        <v>688255</v>
      </c>
      <c r="D693">
        <v>46124</v>
      </c>
      <c r="E693" s="3">
        <v>43146</v>
      </c>
      <c r="F693" t="s">
        <v>509</v>
      </c>
      <c r="G693" t="s">
        <v>3186</v>
      </c>
      <c r="H693" s="3">
        <v>43875</v>
      </c>
      <c r="I693">
        <v>106</v>
      </c>
    </row>
    <row r="694" spans="1:9" hidden="1" x14ac:dyDescent="0.2">
      <c r="A694">
        <v>102</v>
      </c>
      <c r="B694" t="s">
        <v>2572</v>
      </c>
      <c r="C694">
        <v>688260</v>
      </c>
      <c r="D694">
        <v>46125</v>
      </c>
      <c r="E694" s="3">
        <v>43146</v>
      </c>
      <c r="F694" t="s">
        <v>631</v>
      </c>
      <c r="G694" t="s">
        <v>3187</v>
      </c>
      <c r="H694" s="3">
        <v>43875</v>
      </c>
      <c r="I694">
        <v>54</v>
      </c>
    </row>
    <row r="695" spans="1:9" hidden="1" x14ac:dyDescent="0.2">
      <c r="A695">
        <v>102</v>
      </c>
      <c r="B695" t="s">
        <v>2572</v>
      </c>
      <c r="C695">
        <v>688277</v>
      </c>
      <c r="D695">
        <v>46129</v>
      </c>
      <c r="E695" s="3">
        <v>43146</v>
      </c>
      <c r="F695" t="s">
        <v>554</v>
      </c>
      <c r="G695" t="s">
        <v>3188</v>
      </c>
      <c r="H695" s="3">
        <v>43875</v>
      </c>
      <c r="I695">
        <v>2846</v>
      </c>
    </row>
    <row r="696" spans="1:9" hidden="1" x14ac:dyDescent="0.2">
      <c r="A696">
        <v>102</v>
      </c>
      <c r="B696" t="s">
        <v>2572</v>
      </c>
      <c r="C696">
        <v>688279</v>
      </c>
      <c r="D696">
        <v>46130</v>
      </c>
      <c r="E696" s="3">
        <v>43146</v>
      </c>
      <c r="F696" t="s">
        <v>551</v>
      </c>
      <c r="G696" t="s">
        <v>3189</v>
      </c>
      <c r="H696" s="3">
        <v>43868</v>
      </c>
      <c r="I696">
        <v>16685</v>
      </c>
    </row>
    <row r="697" spans="1:9" hidden="1" x14ac:dyDescent="0.2">
      <c r="A697">
        <v>102</v>
      </c>
      <c r="B697" t="s">
        <v>2572</v>
      </c>
      <c r="C697">
        <v>688283</v>
      </c>
      <c r="D697">
        <v>46131</v>
      </c>
      <c r="E697" s="3">
        <v>43146</v>
      </c>
      <c r="F697" t="s">
        <v>414</v>
      </c>
      <c r="G697" t="s">
        <v>3190</v>
      </c>
      <c r="H697" s="3">
        <v>43875</v>
      </c>
      <c r="I697">
        <v>105</v>
      </c>
    </row>
    <row r="698" spans="1:9" hidden="1" x14ac:dyDescent="0.2">
      <c r="A698">
        <v>102</v>
      </c>
      <c r="B698" t="s">
        <v>2572</v>
      </c>
      <c r="C698">
        <v>688288</v>
      </c>
      <c r="D698">
        <v>46132</v>
      </c>
      <c r="E698" s="3">
        <v>43146</v>
      </c>
      <c r="F698" t="s">
        <v>412</v>
      </c>
      <c r="G698" t="s">
        <v>3191</v>
      </c>
      <c r="H698" s="3">
        <v>43875</v>
      </c>
      <c r="I698">
        <v>106</v>
      </c>
    </row>
    <row r="699" spans="1:9" hidden="1" x14ac:dyDescent="0.2">
      <c r="A699">
        <v>102</v>
      </c>
      <c r="B699" t="s">
        <v>2572</v>
      </c>
      <c r="C699">
        <v>688292</v>
      </c>
      <c r="D699">
        <v>46111</v>
      </c>
      <c r="E699" s="3">
        <v>43146</v>
      </c>
      <c r="F699" t="s">
        <v>80</v>
      </c>
      <c r="G699" t="s">
        <v>3192</v>
      </c>
      <c r="H699" s="3">
        <v>43876</v>
      </c>
      <c r="I699">
        <v>323.3</v>
      </c>
    </row>
    <row r="700" spans="1:9" hidden="1" x14ac:dyDescent="0.2">
      <c r="A700">
        <v>102</v>
      </c>
      <c r="B700" t="s">
        <v>2572</v>
      </c>
      <c r="C700">
        <v>688293</v>
      </c>
      <c r="D700">
        <v>46133</v>
      </c>
      <c r="E700" s="3">
        <v>43146</v>
      </c>
      <c r="F700" t="s">
        <v>409</v>
      </c>
      <c r="G700" t="s">
        <v>3193</v>
      </c>
      <c r="H700" s="3">
        <v>43875</v>
      </c>
      <c r="I700">
        <v>107</v>
      </c>
    </row>
    <row r="701" spans="1:9" hidden="1" x14ac:dyDescent="0.2">
      <c r="A701">
        <v>102</v>
      </c>
      <c r="B701" t="s">
        <v>2572</v>
      </c>
      <c r="C701">
        <v>688297</v>
      </c>
      <c r="D701">
        <v>46134</v>
      </c>
      <c r="E701" s="3">
        <v>43146</v>
      </c>
      <c r="F701" t="s">
        <v>2549</v>
      </c>
      <c r="G701" t="s">
        <v>3194</v>
      </c>
      <c r="H701" s="3">
        <v>44188</v>
      </c>
      <c r="I701">
        <v>845</v>
      </c>
    </row>
    <row r="702" spans="1:9" hidden="1" x14ac:dyDescent="0.2">
      <c r="A702">
        <v>102</v>
      </c>
      <c r="B702" t="s">
        <v>2572</v>
      </c>
      <c r="C702">
        <v>688303</v>
      </c>
      <c r="D702">
        <v>46135</v>
      </c>
      <c r="E702" s="3">
        <v>43146</v>
      </c>
      <c r="F702" t="s">
        <v>747</v>
      </c>
      <c r="G702" t="s">
        <v>3195</v>
      </c>
      <c r="H702" s="3">
        <v>43874</v>
      </c>
      <c r="I702">
        <v>4896</v>
      </c>
    </row>
    <row r="703" spans="1:9" hidden="1" x14ac:dyDescent="0.2">
      <c r="A703">
        <v>102</v>
      </c>
      <c r="B703" t="s">
        <v>2572</v>
      </c>
      <c r="C703">
        <v>688307</v>
      </c>
      <c r="D703">
        <v>46136</v>
      </c>
      <c r="E703" s="3">
        <v>43146</v>
      </c>
      <c r="F703" t="s">
        <v>70</v>
      </c>
      <c r="G703" t="s">
        <v>3196</v>
      </c>
      <c r="H703" s="3">
        <v>43875</v>
      </c>
      <c r="I703">
        <v>772</v>
      </c>
    </row>
    <row r="704" spans="1:9" hidden="1" x14ac:dyDescent="0.2">
      <c r="A704">
        <v>102</v>
      </c>
      <c r="B704" t="s">
        <v>2572</v>
      </c>
      <c r="C704">
        <v>688342</v>
      </c>
      <c r="D704">
        <v>46139</v>
      </c>
      <c r="E704" s="3">
        <v>43146</v>
      </c>
      <c r="F704" t="s">
        <v>298</v>
      </c>
      <c r="G704" t="s">
        <v>3179</v>
      </c>
      <c r="H704" s="3">
        <v>43876</v>
      </c>
      <c r="I704">
        <v>932</v>
      </c>
    </row>
    <row r="705" spans="1:9" hidden="1" x14ac:dyDescent="0.2">
      <c r="A705">
        <v>102</v>
      </c>
      <c r="B705" t="s">
        <v>2572</v>
      </c>
      <c r="C705">
        <v>688347</v>
      </c>
      <c r="D705">
        <v>46141</v>
      </c>
      <c r="E705" s="3">
        <v>43146</v>
      </c>
      <c r="F705" t="s">
        <v>79</v>
      </c>
      <c r="G705" t="s">
        <v>3199</v>
      </c>
      <c r="H705" s="3">
        <v>43876</v>
      </c>
      <c r="I705">
        <v>213</v>
      </c>
    </row>
    <row r="706" spans="1:9" hidden="1" x14ac:dyDescent="0.2">
      <c r="A706">
        <v>102</v>
      </c>
      <c r="B706" t="s">
        <v>2572</v>
      </c>
      <c r="C706">
        <v>686416</v>
      </c>
      <c r="D706">
        <v>46150</v>
      </c>
      <c r="E706" s="3">
        <v>43147</v>
      </c>
      <c r="F706" t="s">
        <v>709</v>
      </c>
      <c r="G706" t="s">
        <v>3069</v>
      </c>
      <c r="H706" s="3">
        <v>43877</v>
      </c>
      <c r="I706">
        <v>425.1</v>
      </c>
    </row>
    <row r="707" spans="1:9" hidden="1" x14ac:dyDescent="0.2">
      <c r="A707">
        <v>102</v>
      </c>
      <c r="B707" t="s">
        <v>2572</v>
      </c>
      <c r="C707">
        <v>686422</v>
      </c>
      <c r="D707">
        <v>46146</v>
      </c>
      <c r="E707" s="3">
        <v>43147</v>
      </c>
      <c r="F707" t="s">
        <v>709</v>
      </c>
      <c r="G707" t="s">
        <v>3070</v>
      </c>
      <c r="H707" s="3">
        <v>43877</v>
      </c>
      <c r="I707">
        <v>425.4</v>
      </c>
    </row>
    <row r="708" spans="1:9" hidden="1" x14ac:dyDescent="0.2">
      <c r="A708">
        <v>102</v>
      </c>
      <c r="B708" t="s">
        <v>2572</v>
      </c>
      <c r="C708">
        <v>686425</v>
      </c>
      <c r="D708">
        <v>46145</v>
      </c>
      <c r="E708" s="3">
        <v>43147</v>
      </c>
      <c r="F708" t="s">
        <v>709</v>
      </c>
      <c r="G708" t="s">
        <v>3071</v>
      </c>
      <c r="H708" s="3">
        <v>43877</v>
      </c>
      <c r="I708">
        <v>424.5</v>
      </c>
    </row>
    <row r="709" spans="1:9" hidden="1" x14ac:dyDescent="0.2">
      <c r="A709">
        <v>102</v>
      </c>
      <c r="B709" t="s">
        <v>2572</v>
      </c>
      <c r="C709">
        <v>688206</v>
      </c>
      <c r="D709">
        <v>46122</v>
      </c>
      <c r="E709" s="3">
        <v>43147</v>
      </c>
      <c r="F709" t="s">
        <v>552</v>
      </c>
      <c r="G709" t="s">
        <v>3183</v>
      </c>
      <c r="H709" s="3">
        <v>43876</v>
      </c>
      <c r="I709">
        <v>280.89999999999998</v>
      </c>
    </row>
    <row r="710" spans="1:9" hidden="1" x14ac:dyDescent="0.2">
      <c r="A710">
        <v>102</v>
      </c>
      <c r="B710" t="s">
        <v>2572</v>
      </c>
      <c r="C710">
        <v>688362</v>
      </c>
      <c r="D710">
        <v>46143</v>
      </c>
      <c r="E710" s="3">
        <v>43147</v>
      </c>
      <c r="F710" t="s">
        <v>709</v>
      </c>
      <c r="G710" t="s">
        <v>3200</v>
      </c>
      <c r="H710" s="3">
        <v>43877</v>
      </c>
      <c r="I710">
        <v>411.5</v>
      </c>
    </row>
    <row r="711" spans="1:9" hidden="1" x14ac:dyDescent="0.2">
      <c r="A711">
        <v>102</v>
      </c>
      <c r="B711" t="s">
        <v>2572</v>
      </c>
      <c r="C711">
        <v>688368</v>
      </c>
      <c r="D711">
        <v>46144</v>
      </c>
      <c r="E711" s="3">
        <v>43147</v>
      </c>
      <c r="F711" t="s">
        <v>709</v>
      </c>
      <c r="G711" t="s">
        <v>3202</v>
      </c>
      <c r="H711" s="3">
        <v>43877</v>
      </c>
      <c r="I711">
        <v>420.9</v>
      </c>
    </row>
    <row r="712" spans="1:9" hidden="1" x14ac:dyDescent="0.2">
      <c r="A712">
        <v>102</v>
      </c>
      <c r="B712" t="s">
        <v>2572</v>
      </c>
      <c r="C712">
        <v>688457</v>
      </c>
      <c r="D712">
        <v>46148</v>
      </c>
      <c r="E712" s="3">
        <v>43147</v>
      </c>
      <c r="F712" t="s">
        <v>709</v>
      </c>
      <c r="G712" t="s">
        <v>3206</v>
      </c>
      <c r="H712" s="3">
        <v>43877</v>
      </c>
      <c r="I712">
        <v>420.6</v>
      </c>
    </row>
    <row r="713" spans="1:9" hidden="1" x14ac:dyDescent="0.2">
      <c r="A713">
        <v>102</v>
      </c>
      <c r="B713" t="s">
        <v>2572</v>
      </c>
      <c r="C713">
        <v>688465</v>
      </c>
      <c r="D713">
        <v>46151</v>
      </c>
      <c r="E713" s="3">
        <v>43147</v>
      </c>
      <c r="F713" t="s">
        <v>804</v>
      </c>
      <c r="G713" t="s">
        <v>3207</v>
      </c>
      <c r="H713" s="3">
        <v>43877</v>
      </c>
      <c r="I713">
        <v>210.5</v>
      </c>
    </row>
    <row r="714" spans="1:9" hidden="1" x14ac:dyDescent="0.2">
      <c r="A714">
        <v>102</v>
      </c>
      <c r="B714" t="s">
        <v>2572</v>
      </c>
      <c r="C714">
        <v>684691</v>
      </c>
      <c r="D714">
        <v>46173</v>
      </c>
      <c r="E714" s="3">
        <v>43150</v>
      </c>
      <c r="F714" t="s">
        <v>236</v>
      </c>
      <c r="G714" t="s">
        <v>2968</v>
      </c>
      <c r="H714" s="3">
        <v>43880</v>
      </c>
      <c r="I714">
        <v>324</v>
      </c>
    </row>
    <row r="715" spans="1:9" hidden="1" x14ac:dyDescent="0.2">
      <c r="A715">
        <v>102</v>
      </c>
      <c r="B715" t="s">
        <v>2572</v>
      </c>
      <c r="C715">
        <v>684691</v>
      </c>
      <c r="D715">
        <v>46173</v>
      </c>
      <c r="E715" s="3">
        <v>43150</v>
      </c>
      <c r="F715" t="s">
        <v>236</v>
      </c>
      <c r="G715" t="s">
        <v>2968</v>
      </c>
      <c r="H715" s="3">
        <v>43880</v>
      </c>
      <c r="I715">
        <v>0.9</v>
      </c>
    </row>
    <row r="716" spans="1:9" hidden="1" x14ac:dyDescent="0.2">
      <c r="A716">
        <v>102</v>
      </c>
      <c r="B716" t="s">
        <v>2572</v>
      </c>
      <c r="C716">
        <v>686413</v>
      </c>
      <c r="D716">
        <v>46152</v>
      </c>
      <c r="E716" s="3">
        <v>43150</v>
      </c>
      <c r="F716" t="s">
        <v>709</v>
      </c>
      <c r="G716" t="s">
        <v>3068</v>
      </c>
      <c r="H716" s="3">
        <v>43880</v>
      </c>
      <c r="I716">
        <v>432.5</v>
      </c>
    </row>
    <row r="717" spans="1:9" hidden="1" x14ac:dyDescent="0.2">
      <c r="A717">
        <v>102</v>
      </c>
      <c r="B717" t="s">
        <v>2572</v>
      </c>
      <c r="C717">
        <v>686475</v>
      </c>
      <c r="D717">
        <v>46155</v>
      </c>
      <c r="E717" s="3">
        <v>43150</v>
      </c>
      <c r="F717" t="s">
        <v>982</v>
      </c>
      <c r="G717" t="s">
        <v>3073</v>
      </c>
      <c r="H717" s="3">
        <v>43880</v>
      </c>
      <c r="I717">
        <v>259.2</v>
      </c>
    </row>
    <row r="718" spans="1:9" hidden="1" x14ac:dyDescent="0.2">
      <c r="A718">
        <v>102</v>
      </c>
      <c r="B718" t="s">
        <v>2572</v>
      </c>
      <c r="C718">
        <v>686475</v>
      </c>
      <c r="D718">
        <v>46155</v>
      </c>
      <c r="E718" s="3">
        <v>43150</v>
      </c>
      <c r="F718" t="s">
        <v>982</v>
      </c>
      <c r="G718" t="s">
        <v>3073</v>
      </c>
      <c r="H718" s="3">
        <v>43880</v>
      </c>
      <c r="I718">
        <v>0.9</v>
      </c>
    </row>
    <row r="719" spans="1:9" hidden="1" x14ac:dyDescent="0.2">
      <c r="A719">
        <v>102</v>
      </c>
      <c r="B719" t="s">
        <v>2572</v>
      </c>
      <c r="C719">
        <v>686489</v>
      </c>
      <c r="D719">
        <v>46149</v>
      </c>
      <c r="E719" s="3">
        <v>43150</v>
      </c>
      <c r="F719" t="s">
        <v>248</v>
      </c>
      <c r="G719" t="s">
        <v>3074</v>
      </c>
      <c r="H719" s="3">
        <v>43877</v>
      </c>
      <c r="I719">
        <v>129.6</v>
      </c>
    </row>
    <row r="720" spans="1:9" hidden="1" x14ac:dyDescent="0.2">
      <c r="A720">
        <v>102</v>
      </c>
      <c r="B720" t="s">
        <v>2572</v>
      </c>
      <c r="C720">
        <v>686489</v>
      </c>
      <c r="D720">
        <v>46149</v>
      </c>
      <c r="E720" s="3">
        <v>43150</v>
      </c>
      <c r="F720" t="s">
        <v>248</v>
      </c>
      <c r="G720" t="s">
        <v>3074</v>
      </c>
      <c r="H720" s="3">
        <v>43877</v>
      </c>
      <c r="I720">
        <v>1.3</v>
      </c>
    </row>
    <row r="721" spans="1:9" hidden="1" x14ac:dyDescent="0.2">
      <c r="A721">
        <v>102</v>
      </c>
      <c r="B721" t="s">
        <v>2572</v>
      </c>
      <c r="C721">
        <v>686635</v>
      </c>
      <c r="D721">
        <v>46180</v>
      </c>
      <c r="E721" s="3">
        <v>43150</v>
      </c>
      <c r="F721" t="s">
        <v>789</v>
      </c>
      <c r="G721" t="s">
        <v>3077</v>
      </c>
      <c r="H721" s="3">
        <v>43880</v>
      </c>
      <c r="I721">
        <v>648</v>
      </c>
    </row>
    <row r="722" spans="1:9" hidden="1" x14ac:dyDescent="0.2">
      <c r="A722">
        <v>102</v>
      </c>
      <c r="B722" t="s">
        <v>2572</v>
      </c>
      <c r="C722">
        <v>686635</v>
      </c>
      <c r="D722">
        <v>46180</v>
      </c>
      <c r="E722" s="3">
        <v>43150</v>
      </c>
      <c r="F722" t="s">
        <v>789</v>
      </c>
      <c r="G722" t="s">
        <v>3077</v>
      </c>
      <c r="H722" s="3">
        <v>43880</v>
      </c>
      <c r="I722">
        <v>0.4</v>
      </c>
    </row>
    <row r="723" spans="1:9" hidden="1" x14ac:dyDescent="0.2">
      <c r="A723">
        <v>102</v>
      </c>
      <c r="B723" t="s">
        <v>2572</v>
      </c>
      <c r="C723">
        <v>686943</v>
      </c>
      <c r="D723">
        <v>46179</v>
      </c>
      <c r="E723" s="3">
        <v>43150</v>
      </c>
      <c r="F723" t="s">
        <v>927</v>
      </c>
      <c r="G723" t="s">
        <v>3088</v>
      </c>
      <c r="H723" s="3">
        <v>43672</v>
      </c>
      <c r="I723">
        <v>405</v>
      </c>
    </row>
    <row r="724" spans="1:9" hidden="1" x14ac:dyDescent="0.2">
      <c r="A724">
        <v>102</v>
      </c>
      <c r="B724" t="s">
        <v>2572</v>
      </c>
      <c r="C724">
        <v>686943</v>
      </c>
      <c r="D724">
        <v>46179</v>
      </c>
      <c r="E724" s="3">
        <v>43150</v>
      </c>
      <c r="F724" t="s">
        <v>927</v>
      </c>
      <c r="G724" t="s">
        <v>3088</v>
      </c>
      <c r="H724" s="3">
        <v>43672</v>
      </c>
      <c r="I724">
        <v>5.0999999999999996</v>
      </c>
    </row>
    <row r="725" spans="1:9" hidden="1" x14ac:dyDescent="0.2">
      <c r="A725">
        <v>102</v>
      </c>
      <c r="B725" t="s">
        <v>2572</v>
      </c>
      <c r="C725">
        <v>686998</v>
      </c>
      <c r="D725">
        <v>46156</v>
      </c>
      <c r="E725" s="3">
        <v>43150</v>
      </c>
      <c r="F725" t="s">
        <v>952</v>
      </c>
      <c r="G725" t="s">
        <v>3091</v>
      </c>
      <c r="H725" s="3">
        <v>43880</v>
      </c>
      <c r="I725">
        <v>207.36</v>
      </c>
    </row>
    <row r="726" spans="1:9" hidden="1" x14ac:dyDescent="0.2">
      <c r="A726">
        <v>102</v>
      </c>
      <c r="B726" t="s">
        <v>2572</v>
      </c>
      <c r="C726">
        <v>686998</v>
      </c>
      <c r="D726">
        <v>46156</v>
      </c>
      <c r="E726" s="3">
        <v>43150</v>
      </c>
      <c r="F726" t="s">
        <v>952</v>
      </c>
      <c r="G726" t="s">
        <v>3092</v>
      </c>
      <c r="H726" s="3">
        <v>43880</v>
      </c>
      <c r="I726">
        <v>62.94</v>
      </c>
    </row>
    <row r="727" spans="1:9" hidden="1" x14ac:dyDescent="0.2">
      <c r="A727">
        <v>102</v>
      </c>
      <c r="B727" t="s">
        <v>2572</v>
      </c>
      <c r="C727">
        <v>688324</v>
      </c>
      <c r="D727">
        <v>46167</v>
      </c>
      <c r="E727" s="3">
        <v>43150</v>
      </c>
      <c r="F727" t="s">
        <v>807</v>
      </c>
      <c r="G727" t="s">
        <v>3197</v>
      </c>
      <c r="H727" s="3">
        <v>43880</v>
      </c>
      <c r="I727">
        <v>388.8</v>
      </c>
    </row>
    <row r="728" spans="1:9" hidden="1" x14ac:dyDescent="0.2">
      <c r="A728">
        <v>102</v>
      </c>
      <c r="B728" t="s">
        <v>2572</v>
      </c>
      <c r="C728">
        <v>688324</v>
      </c>
      <c r="D728">
        <v>46167</v>
      </c>
      <c r="E728" s="3">
        <v>43150</v>
      </c>
      <c r="F728" t="s">
        <v>807</v>
      </c>
      <c r="G728" t="s">
        <v>3198</v>
      </c>
      <c r="H728" s="3">
        <v>43880</v>
      </c>
      <c r="I728">
        <v>140.19999999999999</v>
      </c>
    </row>
    <row r="729" spans="1:9" hidden="1" x14ac:dyDescent="0.2">
      <c r="A729">
        <v>102</v>
      </c>
      <c r="B729" t="s">
        <v>2572</v>
      </c>
      <c r="C729">
        <v>688363</v>
      </c>
      <c r="D729">
        <v>46188</v>
      </c>
      <c r="E729" s="3">
        <v>43150</v>
      </c>
      <c r="F729" t="s">
        <v>1139</v>
      </c>
      <c r="G729" t="s">
        <v>3201</v>
      </c>
      <c r="H729" s="3">
        <v>43877</v>
      </c>
      <c r="I729">
        <v>420</v>
      </c>
    </row>
    <row r="730" spans="1:9" hidden="1" x14ac:dyDescent="0.2">
      <c r="A730">
        <v>102</v>
      </c>
      <c r="B730" t="s">
        <v>2572</v>
      </c>
      <c r="C730">
        <v>688369</v>
      </c>
      <c r="D730">
        <v>46189</v>
      </c>
      <c r="E730" s="3">
        <v>43150</v>
      </c>
      <c r="F730" t="s">
        <v>1139</v>
      </c>
      <c r="G730" t="s">
        <v>3203</v>
      </c>
      <c r="H730" s="3">
        <v>43877</v>
      </c>
      <c r="I730">
        <v>420</v>
      </c>
    </row>
    <row r="731" spans="1:9" hidden="1" x14ac:dyDescent="0.2">
      <c r="A731">
        <v>102</v>
      </c>
      <c r="B731" t="s">
        <v>2572</v>
      </c>
      <c r="C731">
        <v>688410</v>
      </c>
      <c r="D731">
        <v>46164</v>
      </c>
      <c r="E731" s="3">
        <v>43150</v>
      </c>
      <c r="F731" t="s">
        <v>759</v>
      </c>
      <c r="G731" t="s">
        <v>3204</v>
      </c>
      <c r="H731" s="3">
        <v>44205</v>
      </c>
      <c r="I731">
        <v>700</v>
      </c>
    </row>
    <row r="732" spans="1:9" hidden="1" x14ac:dyDescent="0.2">
      <c r="A732">
        <v>102</v>
      </c>
      <c r="B732" t="s">
        <v>2572</v>
      </c>
      <c r="C732">
        <v>688410</v>
      </c>
      <c r="D732">
        <v>46164</v>
      </c>
      <c r="E732" s="3">
        <v>43150</v>
      </c>
      <c r="F732" t="s">
        <v>759</v>
      </c>
      <c r="G732" t="s">
        <v>3204</v>
      </c>
      <c r="H732" s="3">
        <v>44205</v>
      </c>
      <c r="I732">
        <v>4</v>
      </c>
    </row>
    <row r="733" spans="1:9" hidden="1" x14ac:dyDescent="0.2">
      <c r="A733">
        <v>102</v>
      </c>
      <c r="B733" t="s">
        <v>2572</v>
      </c>
      <c r="C733">
        <v>688523</v>
      </c>
      <c r="D733">
        <v>46159</v>
      </c>
      <c r="E733" s="3">
        <v>43150</v>
      </c>
      <c r="F733" t="s">
        <v>759</v>
      </c>
      <c r="G733" t="s">
        <v>3208</v>
      </c>
      <c r="H733" s="3">
        <v>44205</v>
      </c>
      <c r="I733">
        <v>689</v>
      </c>
    </row>
    <row r="734" spans="1:9" hidden="1" x14ac:dyDescent="0.2">
      <c r="A734">
        <v>102</v>
      </c>
      <c r="B734" t="s">
        <v>2572</v>
      </c>
      <c r="C734">
        <v>688526</v>
      </c>
      <c r="D734">
        <v>46160</v>
      </c>
      <c r="E734" s="3">
        <v>43150</v>
      </c>
      <c r="F734" t="s">
        <v>1139</v>
      </c>
      <c r="G734" t="s">
        <v>3209</v>
      </c>
      <c r="H734" s="3">
        <v>43877</v>
      </c>
      <c r="I734">
        <v>420</v>
      </c>
    </row>
    <row r="735" spans="1:9" hidden="1" x14ac:dyDescent="0.2">
      <c r="A735">
        <v>102</v>
      </c>
      <c r="B735" t="s">
        <v>2572</v>
      </c>
      <c r="C735">
        <v>688542</v>
      </c>
      <c r="D735">
        <v>46153</v>
      </c>
      <c r="E735" s="3">
        <v>43150</v>
      </c>
      <c r="F735" t="s">
        <v>709</v>
      </c>
      <c r="G735" t="s">
        <v>3210</v>
      </c>
      <c r="H735" s="3">
        <v>43880</v>
      </c>
      <c r="I735">
        <v>421.5</v>
      </c>
    </row>
    <row r="736" spans="1:9" hidden="1" x14ac:dyDescent="0.2">
      <c r="A736">
        <v>102</v>
      </c>
      <c r="B736" t="s">
        <v>2572</v>
      </c>
      <c r="C736">
        <v>688543</v>
      </c>
      <c r="D736">
        <v>46147</v>
      </c>
      <c r="E736" s="3">
        <v>43150</v>
      </c>
      <c r="F736" t="s">
        <v>709</v>
      </c>
      <c r="G736" t="s">
        <v>3211</v>
      </c>
      <c r="H736" s="3">
        <v>43880</v>
      </c>
      <c r="I736">
        <v>419.7</v>
      </c>
    </row>
    <row r="737" spans="1:9" hidden="1" x14ac:dyDescent="0.2">
      <c r="A737">
        <v>102</v>
      </c>
      <c r="B737" t="s">
        <v>2572</v>
      </c>
      <c r="C737">
        <v>688551</v>
      </c>
      <c r="D737">
        <v>46192</v>
      </c>
      <c r="E737" s="3">
        <v>43150</v>
      </c>
      <c r="F737" t="s">
        <v>913</v>
      </c>
      <c r="G737" t="s">
        <v>3212</v>
      </c>
      <c r="H737" s="3">
        <v>43880</v>
      </c>
      <c r="I737">
        <v>1400</v>
      </c>
    </row>
    <row r="738" spans="1:9" hidden="1" x14ac:dyDescent="0.2">
      <c r="A738">
        <v>102</v>
      </c>
      <c r="B738" t="s">
        <v>2572</v>
      </c>
      <c r="C738">
        <v>688578</v>
      </c>
      <c r="D738">
        <v>46154</v>
      </c>
      <c r="E738" s="3">
        <v>43150</v>
      </c>
      <c r="F738" t="s">
        <v>795</v>
      </c>
      <c r="G738" t="s">
        <v>3213</v>
      </c>
      <c r="H738" s="3">
        <v>43880</v>
      </c>
      <c r="I738">
        <v>71.900000000000006</v>
      </c>
    </row>
    <row r="739" spans="1:9" hidden="1" x14ac:dyDescent="0.2">
      <c r="A739">
        <v>102</v>
      </c>
      <c r="B739" t="s">
        <v>2572</v>
      </c>
      <c r="C739">
        <v>688579</v>
      </c>
      <c r="D739">
        <v>46171</v>
      </c>
      <c r="E739" s="3">
        <v>43150</v>
      </c>
      <c r="F739" t="s">
        <v>681</v>
      </c>
      <c r="G739" t="s">
        <v>3214</v>
      </c>
      <c r="H739" s="3">
        <v>43880</v>
      </c>
      <c r="I739">
        <v>160</v>
      </c>
    </row>
    <row r="740" spans="1:9" hidden="1" x14ac:dyDescent="0.2">
      <c r="A740">
        <v>102</v>
      </c>
      <c r="B740" t="s">
        <v>2572</v>
      </c>
      <c r="C740">
        <v>688604</v>
      </c>
      <c r="D740">
        <v>46174</v>
      </c>
      <c r="E740" s="3">
        <v>43150</v>
      </c>
      <c r="F740" t="s">
        <v>1139</v>
      </c>
      <c r="G740" t="s">
        <v>3215</v>
      </c>
      <c r="H740" s="3">
        <v>43877</v>
      </c>
      <c r="I740">
        <v>420</v>
      </c>
    </row>
    <row r="741" spans="1:9" hidden="1" x14ac:dyDescent="0.2">
      <c r="A741">
        <v>102</v>
      </c>
      <c r="B741" t="s">
        <v>2572</v>
      </c>
      <c r="C741">
        <v>688605</v>
      </c>
      <c r="D741">
        <v>46175</v>
      </c>
      <c r="E741" s="3">
        <v>43150</v>
      </c>
      <c r="F741" t="s">
        <v>915</v>
      </c>
      <c r="G741" t="s">
        <v>3216</v>
      </c>
      <c r="H741" s="3">
        <v>43877</v>
      </c>
      <c r="I741">
        <v>520</v>
      </c>
    </row>
    <row r="742" spans="1:9" hidden="1" x14ac:dyDescent="0.2">
      <c r="A742">
        <v>102</v>
      </c>
      <c r="B742" t="s">
        <v>2572</v>
      </c>
      <c r="C742">
        <v>688607</v>
      </c>
      <c r="D742">
        <v>46176</v>
      </c>
      <c r="E742" s="3">
        <v>43150</v>
      </c>
      <c r="F742" t="s">
        <v>551</v>
      </c>
      <c r="G742" t="s">
        <v>3217</v>
      </c>
      <c r="H742" s="3">
        <v>43876</v>
      </c>
      <c r="I742">
        <v>12280</v>
      </c>
    </row>
    <row r="743" spans="1:9" hidden="1" x14ac:dyDescent="0.2">
      <c r="A743">
        <v>102</v>
      </c>
      <c r="B743" t="s">
        <v>2572</v>
      </c>
      <c r="C743">
        <v>688652</v>
      </c>
      <c r="D743">
        <v>46158</v>
      </c>
      <c r="E743" s="3">
        <v>43150</v>
      </c>
      <c r="F743" t="s">
        <v>798</v>
      </c>
      <c r="G743" t="s">
        <v>3219</v>
      </c>
      <c r="H743" s="3">
        <v>43880</v>
      </c>
      <c r="I743">
        <v>270</v>
      </c>
    </row>
    <row r="744" spans="1:9" hidden="1" x14ac:dyDescent="0.2">
      <c r="A744">
        <v>102</v>
      </c>
      <c r="B744" t="s">
        <v>2572</v>
      </c>
      <c r="C744">
        <v>688652</v>
      </c>
      <c r="D744">
        <v>46158</v>
      </c>
      <c r="E744" s="3">
        <v>43150</v>
      </c>
      <c r="F744" t="s">
        <v>798</v>
      </c>
      <c r="G744" t="s">
        <v>3220</v>
      </c>
      <c r="H744" s="3">
        <v>43880</v>
      </c>
      <c r="I744">
        <v>219.9</v>
      </c>
    </row>
    <row r="745" spans="1:9" hidden="1" x14ac:dyDescent="0.2">
      <c r="A745">
        <v>102</v>
      </c>
      <c r="B745" t="s">
        <v>2572</v>
      </c>
      <c r="C745">
        <v>688771</v>
      </c>
      <c r="D745">
        <v>46187</v>
      </c>
      <c r="E745" s="3">
        <v>43150</v>
      </c>
      <c r="F745" t="s">
        <v>291</v>
      </c>
      <c r="G745" t="s">
        <v>3226</v>
      </c>
      <c r="H745" s="3">
        <v>43880</v>
      </c>
      <c r="I745">
        <v>556</v>
      </c>
    </row>
    <row r="746" spans="1:9" hidden="1" x14ac:dyDescent="0.2">
      <c r="A746">
        <v>102</v>
      </c>
      <c r="B746" t="s">
        <v>2572</v>
      </c>
      <c r="C746">
        <v>688772</v>
      </c>
      <c r="D746">
        <v>46157</v>
      </c>
      <c r="E746" s="3">
        <v>43150</v>
      </c>
      <c r="F746" t="s">
        <v>970</v>
      </c>
      <c r="G746" t="s">
        <v>3227</v>
      </c>
      <c r="H746" s="3">
        <v>43880</v>
      </c>
      <c r="I746">
        <v>103.68</v>
      </c>
    </row>
    <row r="747" spans="1:9" hidden="1" x14ac:dyDescent="0.2">
      <c r="A747">
        <v>102</v>
      </c>
      <c r="B747" t="s">
        <v>2572</v>
      </c>
      <c r="C747">
        <v>688772</v>
      </c>
      <c r="D747">
        <v>46157</v>
      </c>
      <c r="E747" s="3">
        <v>43150</v>
      </c>
      <c r="F747" t="s">
        <v>970</v>
      </c>
      <c r="G747" t="s">
        <v>3227</v>
      </c>
      <c r="H747" s="3">
        <v>43880</v>
      </c>
      <c r="I747">
        <v>0.02</v>
      </c>
    </row>
    <row r="748" spans="1:9" hidden="1" x14ac:dyDescent="0.2">
      <c r="A748">
        <v>102</v>
      </c>
      <c r="B748" t="s">
        <v>2572</v>
      </c>
      <c r="C748">
        <v>688773</v>
      </c>
      <c r="D748">
        <v>46190</v>
      </c>
      <c r="E748" s="3">
        <v>43150</v>
      </c>
      <c r="F748" t="s">
        <v>1139</v>
      </c>
      <c r="G748" t="s">
        <v>3228</v>
      </c>
      <c r="H748" s="3">
        <v>43877</v>
      </c>
      <c r="I748">
        <v>408</v>
      </c>
    </row>
    <row r="749" spans="1:9" hidden="1" x14ac:dyDescent="0.2">
      <c r="A749">
        <v>102</v>
      </c>
      <c r="B749" t="s">
        <v>2572</v>
      </c>
      <c r="C749">
        <v>688796</v>
      </c>
      <c r="D749">
        <v>46178</v>
      </c>
      <c r="E749" s="3">
        <v>43150</v>
      </c>
      <c r="F749" t="s">
        <v>927</v>
      </c>
      <c r="G749" t="s">
        <v>3230</v>
      </c>
      <c r="H749" s="3">
        <v>43672</v>
      </c>
      <c r="I749">
        <v>403.8</v>
      </c>
    </row>
    <row r="750" spans="1:9" hidden="1" x14ac:dyDescent="0.2">
      <c r="A750">
        <v>102</v>
      </c>
      <c r="B750" t="s">
        <v>2572</v>
      </c>
      <c r="C750">
        <v>688844</v>
      </c>
      <c r="D750">
        <v>46191</v>
      </c>
      <c r="E750" s="3">
        <v>43150</v>
      </c>
      <c r="F750" t="s">
        <v>915</v>
      </c>
      <c r="G750" t="s">
        <v>3231</v>
      </c>
      <c r="H750" s="3">
        <v>43880</v>
      </c>
      <c r="I750">
        <v>519</v>
      </c>
    </row>
    <row r="751" spans="1:9" hidden="1" x14ac:dyDescent="0.2">
      <c r="A751">
        <v>102</v>
      </c>
      <c r="B751" t="s">
        <v>2572</v>
      </c>
      <c r="C751">
        <v>686434</v>
      </c>
      <c r="D751">
        <v>46201</v>
      </c>
      <c r="E751" s="3">
        <v>43151</v>
      </c>
      <c r="F751" t="s">
        <v>797</v>
      </c>
      <c r="G751" t="s">
        <v>3072</v>
      </c>
      <c r="H751" s="3">
        <v>43880</v>
      </c>
      <c r="I751">
        <v>450</v>
      </c>
    </row>
    <row r="752" spans="1:9" hidden="1" x14ac:dyDescent="0.2">
      <c r="A752">
        <v>102</v>
      </c>
      <c r="B752" t="s">
        <v>2572</v>
      </c>
      <c r="C752">
        <v>686434</v>
      </c>
      <c r="D752">
        <v>46201</v>
      </c>
      <c r="E752" s="3">
        <v>43151</v>
      </c>
      <c r="F752" t="s">
        <v>797</v>
      </c>
      <c r="G752" t="s">
        <v>3072</v>
      </c>
      <c r="H752" s="3">
        <v>43880</v>
      </c>
      <c r="I752">
        <v>10</v>
      </c>
    </row>
    <row r="753" spans="1:9" hidden="1" x14ac:dyDescent="0.2">
      <c r="A753">
        <v>102</v>
      </c>
      <c r="B753" t="s">
        <v>2572</v>
      </c>
      <c r="C753">
        <v>686702</v>
      </c>
      <c r="D753">
        <v>46206</v>
      </c>
      <c r="E753" s="3">
        <v>43151</v>
      </c>
      <c r="F753" t="s">
        <v>1145</v>
      </c>
      <c r="G753" t="s">
        <v>3079</v>
      </c>
      <c r="H753" s="3">
        <v>43881</v>
      </c>
      <c r="I753">
        <v>583.20000000000005</v>
      </c>
    </row>
    <row r="754" spans="1:9" hidden="1" x14ac:dyDescent="0.2">
      <c r="A754">
        <v>102</v>
      </c>
      <c r="B754" t="s">
        <v>2572</v>
      </c>
      <c r="C754">
        <v>686702</v>
      </c>
      <c r="D754">
        <v>46206</v>
      </c>
      <c r="E754" s="3">
        <v>43151</v>
      </c>
      <c r="F754" t="s">
        <v>1145</v>
      </c>
      <c r="G754" t="s">
        <v>3080</v>
      </c>
      <c r="H754" s="3">
        <v>43881</v>
      </c>
      <c r="I754">
        <v>109.2</v>
      </c>
    </row>
    <row r="755" spans="1:9" hidden="1" x14ac:dyDescent="0.2">
      <c r="A755">
        <v>102</v>
      </c>
      <c r="B755" t="s">
        <v>2572</v>
      </c>
      <c r="C755">
        <v>686773</v>
      </c>
      <c r="D755">
        <v>46216</v>
      </c>
      <c r="E755" s="3">
        <v>43151</v>
      </c>
      <c r="F755" t="s">
        <v>1155</v>
      </c>
      <c r="G755" t="s">
        <v>3081</v>
      </c>
      <c r="H755" s="3">
        <v>43881</v>
      </c>
      <c r="I755">
        <v>677.7</v>
      </c>
    </row>
    <row r="756" spans="1:9" hidden="1" x14ac:dyDescent="0.2">
      <c r="A756">
        <v>102</v>
      </c>
      <c r="B756" t="s">
        <v>2572</v>
      </c>
      <c r="C756">
        <v>686773</v>
      </c>
      <c r="D756">
        <v>46216</v>
      </c>
      <c r="E756" s="3">
        <v>43151</v>
      </c>
      <c r="F756" t="s">
        <v>1155</v>
      </c>
      <c r="G756" t="s">
        <v>3082</v>
      </c>
      <c r="H756" s="3">
        <v>43881</v>
      </c>
      <c r="I756">
        <v>9</v>
      </c>
    </row>
    <row r="757" spans="1:9" hidden="1" x14ac:dyDescent="0.2">
      <c r="A757">
        <v>102</v>
      </c>
      <c r="B757" t="s">
        <v>2572</v>
      </c>
      <c r="C757">
        <v>686997</v>
      </c>
      <c r="D757">
        <v>46214</v>
      </c>
      <c r="E757" s="3">
        <v>43151</v>
      </c>
      <c r="F757" t="s">
        <v>1041</v>
      </c>
      <c r="G757" t="s">
        <v>3090</v>
      </c>
      <c r="H757" s="3">
        <v>43880</v>
      </c>
      <c r="I757">
        <v>2608</v>
      </c>
    </row>
    <row r="758" spans="1:9" hidden="1" x14ac:dyDescent="0.2">
      <c r="A758">
        <v>102</v>
      </c>
      <c r="B758" t="s">
        <v>2572</v>
      </c>
      <c r="C758">
        <v>688417</v>
      </c>
      <c r="D758">
        <v>46196</v>
      </c>
      <c r="E758" s="3">
        <v>43151</v>
      </c>
      <c r="F758" t="s">
        <v>922</v>
      </c>
      <c r="G758" t="s">
        <v>3205</v>
      </c>
      <c r="H758" s="3">
        <v>43512</v>
      </c>
      <c r="I758">
        <v>1344</v>
      </c>
    </row>
    <row r="759" spans="1:9" hidden="1" x14ac:dyDescent="0.2">
      <c r="A759">
        <v>102</v>
      </c>
      <c r="B759" t="s">
        <v>2572</v>
      </c>
      <c r="C759">
        <v>688755</v>
      </c>
      <c r="D759">
        <v>46185</v>
      </c>
      <c r="E759" s="3">
        <v>43151</v>
      </c>
      <c r="F759" t="s">
        <v>2547</v>
      </c>
      <c r="G759" t="s">
        <v>3225</v>
      </c>
      <c r="H759" s="3">
        <v>43575</v>
      </c>
      <c r="I759">
        <v>300.10000000000002</v>
      </c>
    </row>
    <row r="760" spans="1:9" hidden="1" x14ac:dyDescent="0.2">
      <c r="A760">
        <v>102</v>
      </c>
      <c r="B760" t="s">
        <v>2572</v>
      </c>
      <c r="C760">
        <v>688879</v>
      </c>
      <c r="D760">
        <v>46220</v>
      </c>
      <c r="E760" s="3">
        <v>43151</v>
      </c>
      <c r="F760" t="s">
        <v>266</v>
      </c>
      <c r="G760" t="s">
        <v>3232</v>
      </c>
      <c r="H760" s="3">
        <v>43881</v>
      </c>
      <c r="I760">
        <v>300</v>
      </c>
    </row>
    <row r="761" spans="1:9" hidden="1" x14ac:dyDescent="0.2">
      <c r="A761">
        <v>102</v>
      </c>
      <c r="B761" t="s">
        <v>2572</v>
      </c>
      <c r="C761">
        <v>688879</v>
      </c>
      <c r="D761">
        <v>46220</v>
      </c>
      <c r="E761" s="3">
        <v>43151</v>
      </c>
      <c r="F761" t="s">
        <v>266</v>
      </c>
      <c r="G761" t="s">
        <v>3232</v>
      </c>
      <c r="H761" s="3">
        <v>43881</v>
      </c>
      <c r="I761">
        <v>1.7</v>
      </c>
    </row>
    <row r="762" spans="1:9" hidden="1" x14ac:dyDescent="0.2">
      <c r="A762">
        <v>102</v>
      </c>
      <c r="B762" t="s">
        <v>2572</v>
      </c>
      <c r="C762">
        <v>688908</v>
      </c>
      <c r="D762">
        <v>46194</v>
      </c>
      <c r="E762" s="3">
        <v>43151</v>
      </c>
      <c r="F762" t="s">
        <v>247</v>
      </c>
      <c r="G762" t="s">
        <v>3234</v>
      </c>
      <c r="H762" s="3">
        <v>43877</v>
      </c>
      <c r="I762">
        <v>2415</v>
      </c>
    </row>
    <row r="763" spans="1:9" hidden="1" x14ac:dyDescent="0.2">
      <c r="A763">
        <v>102</v>
      </c>
      <c r="B763" t="s">
        <v>2572</v>
      </c>
      <c r="C763">
        <v>688912</v>
      </c>
      <c r="D763">
        <v>46195</v>
      </c>
      <c r="E763" s="3">
        <v>43151</v>
      </c>
      <c r="F763" t="s">
        <v>291</v>
      </c>
      <c r="G763" t="s">
        <v>3226</v>
      </c>
      <c r="H763" s="3">
        <v>43881</v>
      </c>
      <c r="I763">
        <v>418</v>
      </c>
    </row>
    <row r="764" spans="1:9" hidden="1" x14ac:dyDescent="0.2">
      <c r="A764">
        <v>102</v>
      </c>
      <c r="B764" t="s">
        <v>2572</v>
      </c>
      <c r="C764">
        <v>688916</v>
      </c>
      <c r="D764">
        <v>46197</v>
      </c>
      <c r="E764" s="3">
        <v>43151</v>
      </c>
      <c r="F764" t="s">
        <v>202</v>
      </c>
      <c r="G764" t="s">
        <v>3235</v>
      </c>
      <c r="H764" s="3">
        <v>43867</v>
      </c>
      <c r="I764">
        <v>10368</v>
      </c>
    </row>
    <row r="765" spans="1:9" hidden="1" x14ac:dyDescent="0.2">
      <c r="A765">
        <v>102</v>
      </c>
      <c r="B765" t="s">
        <v>2572</v>
      </c>
      <c r="C765">
        <v>688921</v>
      </c>
      <c r="D765">
        <v>46198</v>
      </c>
      <c r="E765" s="3">
        <v>43151</v>
      </c>
      <c r="F765" t="s">
        <v>202</v>
      </c>
      <c r="G765" t="s">
        <v>3236</v>
      </c>
      <c r="H765" s="3">
        <v>43861</v>
      </c>
      <c r="I765">
        <v>288</v>
      </c>
    </row>
    <row r="766" spans="1:9" hidden="1" x14ac:dyDescent="0.2">
      <c r="A766">
        <v>102</v>
      </c>
      <c r="B766" t="s">
        <v>2572</v>
      </c>
      <c r="C766">
        <v>688942</v>
      </c>
      <c r="D766">
        <v>46204</v>
      </c>
      <c r="E766" s="3">
        <v>43151</v>
      </c>
      <c r="F766" t="s">
        <v>913</v>
      </c>
      <c r="G766" t="s">
        <v>3237</v>
      </c>
      <c r="H766" s="3">
        <v>43880</v>
      </c>
      <c r="I766">
        <v>1403</v>
      </c>
    </row>
    <row r="767" spans="1:9" hidden="1" x14ac:dyDescent="0.2">
      <c r="A767">
        <v>102</v>
      </c>
      <c r="B767" t="s">
        <v>2572</v>
      </c>
      <c r="C767">
        <v>688997</v>
      </c>
      <c r="D767">
        <v>46208</v>
      </c>
      <c r="E767" s="3">
        <v>43151</v>
      </c>
      <c r="F767" t="s">
        <v>285</v>
      </c>
      <c r="G767" t="s">
        <v>3238</v>
      </c>
      <c r="H767" s="3">
        <v>43881</v>
      </c>
      <c r="I767">
        <v>118</v>
      </c>
    </row>
    <row r="768" spans="1:9" hidden="1" x14ac:dyDescent="0.2">
      <c r="A768">
        <v>102</v>
      </c>
      <c r="B768" t="s">
        <v>2572</v>
      </c>
      <c r="C768">
        <v>688998</v>
      </c>
      <c r="D768">
        <v>46209</v>
      </c>
      <c r="E768" s="3">
        <v>43151</v>
      </c>
      <c r="F768" t="s">
        <v>206</v>
      </c>
      <c r="G768" t="s">
        <v>3239</v>
      </c>
      <c r="H768" s="3">
        <v>43868</v>
      </c>
      <c r="I768">
        <v>5520</v>
      </c>
    </row>
    <row r="769" spans="1:9" hidden="1" x14ac:dyDescent="0.2">
      <c r="A769">
        <v>102</v>
      </c>
      <c r="B769" t="s">
        <v>2572</v>
      </c>
      <c r="C769">
        <v>689002</v>
      </c>
      <c r="D769">
        <v>46210</v>
      </c>
      <c r="E769" s="3">
        <v>43151</v>
      </c>
      <c r="F769" t="s">
        <v>947</v>
      </c>
      <c r="G769" t="s">
        <v>3240</v>
      </c>
      <c r="H769" s="3">
        <v>43880</v>
      </c>
      <c r="I769">
        <v>323</v>
      </c>
    </row>
    <row r="770" spans="1:9" hidden="1" x14ac:dyDescent="0.2">
      <c r="A770">
        <v>102</v>
      </c>
      <c r="B770" t="s">
        <v>2572</v>
      </c>
      <c r="C770">
        <v>689006</v>
      </c>
      <c r="D770">
        <v>46211</v>
      </c>
      <c r="E770" s="3">
        <v>43151</v>
      </c>
      <c r="F770" t="s">
        <v>981</v>
      </c>
      <c r="G770" t="s">
        <v>3241</v>
      </c>
      <c r="H770" s="3">
        <v>43880</v>
      </c>
      <c r="I770">
        <v>321</v>
      </c>
    </row>
    <row r="771" spans="1:9" hidden="1" x14ac:dyDescent="0.2">
      <c r="A771">
        <v>102</v>
      </c>
      <c r="B771" t="s">
        <v>2572</v>
      </c>
      <c r="C771">
        <v>689009</v>
      </c>
      <c r="D771">
        <v>46212</v>
      </c>
      <c r="E771" s="3">
        <v>43151</v>
      </c>
      <c r="F771" t="s">
        <v>1072</v>
      </c>
      <c r="G771" t="s">
        <v>3242</v>
      </c>
      <c r="H771" s="3">
        <v>43880</v>
      </c>
      <c r="I771">
        <v>1255</v>
      </c>
    </row>
    <row r="772" spans="1:9" hidden="1" x14ac:dyDescent="0.2">
      <c r="A772">
        <v>102</v>
      </c>
      <c r="B772" t="s">
        <v>2572</v>
      </c>
      <c r="C772">
        <v>689012</v>
      </c>
      <c r="D772">
        <v>46213</v>
      </c>
      <c r="E772" s="3">
        <v>43151</v>
      </c>
      <c r="F772" t="s">
        <v>1150</v>
      </c>
      <c r="G772" t="s">
        <v>3243</v>
      </c>
      <c r="H772" s="3">
        <v>43881</v>
      </c>
      <c r="I772">
        <v>291.60000000000002</v>
      </c>
    </row>
    <row r="773" spans="1:9" hidden="1" x14ac:dyDescent="0.2">
      <c r="A773">
        <v>102</v>
      </c>
      <c r="B773" t="s">
        <v>2572</v>
      </c>
      <c r="C773">
        <v>689012</v>
      </c>
      <c r="D773">
        <v>46213</v>
      </c>
      <c r="E773" s="3">
        <v>43151</v>
      </c>
      <c r="F773" t="s">
        <v>1150</v>
      </c>
      <c r="G773" t="s">
        <v>3244</v>
      </c>
      <c r="H773" s="3">
        <v>43881</v>
      </c>
      <c r="I773">
        <v>98.5</v>
      </c>
    </row>
    <row r="774" spans="1:9" hidden="1" x14ac:dyDescent="0.2">
      <c r="A774">
        <v>102</v>
      </c>
      <c r="B774" t="s">
        <v>2572</v>
      </c>
      <c r="C774">
        <v>689019</v>
      </c>
      <c r="D774">
        <v>46215</v>
      </c>
      <c r="E774" s="3">
        <v>43151</v>
      </c>
      <c r="F774" t="s">
        <v>806</v>
      </c>
      <c r="G774" t="s">
        <v>3245</v>
      </c>
      <c r="H774" s="3">
        <v>43880</v>
      </c>
      <c r="I774">
        <v>600</v>
      </c>
    </row>
    <row r="775" spans="1:9" hidden="1" x14ac:dyDescent="0.2">
      <c r="A775">
        <v>102</v>
      </c>
      <c r="B775" t="s">
        <v>2572</v>
      </c>
      <c r="C775">
        <v>689067</v>
      </c>
      <c r="D775">
        <v>46218</v>
      </c>
      <c r="E775" s="3">
        <v>43151</v>
      </c>
      <c r="F775" t="s">
        <v>1155</v>
      </c>
      <c r="G775" t="s">
        <v>3246</v>
      </c>
      <c r="H775" s="3">
        <v>43881</v>
      </c>
      <c r="I775">
        <v>675.4</v>
      </c>
    </row>
    <row r="776" spans="1:9" hidden="1" x14ac:dyDescent="0.2">
      <c r="A776">
        <v>102</v>
      </c>
      <c r="B776" t="s">
        <v>2572</v>
      </c>
      <c r="C776">
        <v>689068</v>
      </c>
      <c r="D776">
        <v>46202</v>
      </c>
      <c r="E776" s="3">
        <v>43151</v>
      </c>
      <c r="F776" t="s">
        <v>484</v>
      </c>
      <c r="G776" t="s">
        <v>3247</v>
      </c>
      <c r="H776" s="3">
        <v>43881</v>
      </c>
      <c r="I776">
        <v>322.3</v>
      </c>
    </row>
    <row r="777" spans="1:9" hidden="1" x14ac:dyDescent="0.2">
      <c r="A777">
        <v>102</v>
      </c>
      <c r="B777" t="s">
        <v>2572</v>
      </c>
      <c r="C777">
        <v>689069</v>
      </c>
      <c r="D777">
        <v>46219</v>
      </c>
      <c r="E777" s="3">
        <v>43151</v>
      </c>
      <c r="F777" t="s">
        <v>889</v>
      </c>
      <c r="G777" t="s">
        <v>3248</v>
      </c>
      <c r="H777" s="3">
        <v>43881</v>
      </c>
      <c r="I777">
        <v>103.1</v>
      </c>
    </row>
    <row r="778" spans="1:9" hidden="1" x14ac:dyDescent="0.2">
      <c r="A778">
        <v>102</v>
      </c>
      <c r="B778" t="s">
        <v>2572</v>
      </c>
      <c r="C778">
        <v>689070</v>
      </c>
      <c r="D778">
        <v>46200</v>
      </c>
      <c r="E778" s="3">
        <v>43151</v>
      </c>
      <c r="F778" t="s">
        <v>266</v>
      </c>
      <c r="G778" t="s">
        <v>3249</v>
      </c>
      <c r="H778" s="3">
        <v>43881</v>
      </c>
      <c r="I778">
        <v>296.89999999999998</v>
      </c>
    </row>
    <row r="779" spans="1:9" hidden="1" x14ac:dyDescent="0.2">
      <c r="A779">
        <v>102</v>
      </c>
      <c r="B779" t="s">
        <v>2572</v>
      </c>
      <c r="C779">
        <v>686258</v>
      </c>
      <c r="D779">
        <v>46217</v>
      </c>
      <c r="E779" s="3">
        <v>43152</v>
      </c>
      <c r="F779" t="s">
        <v>1024</v>
      </c>
      <c r="G779" t="s">
        <v>3058</v>
      </c>
      <c r="H779" s="3">
        <v>43882</v>
      </c>
      <c r="I779">
        <v>226.8</v>
      </c>
    </row>
    <row r="780" spans="1:9" hidden="1" x14ac:dyDescent="0.2">
      <c r="A780">
        <v>102</v>
      </c>
      <c r="B780" t="s">
        <v>2572</v>
      </c>
      <c r="C780">
        <v>686258</v>
      </c>
      <c r="D780">
        <v>46217</v>
      </c>
      <c r="E780" s="3">
        <v>43152</v>
      </c>
      <c r="F780" t="s">
        <v>1024</v>
      </c>
      <c r="G780" t="s">
        <v>3058</v>
      </c>
      <c r="H780" s="3">
        <v>43882</v>
      </c>
      <c r="I780">
        <v>0.7</v>
      </c>
    </row>
    <row r="781" spans="1:9" hidden="1" x14ac:dyDescent="0.2">
      <c r="A781">
        <v>102</v>
      </c>
      <c r="B781" t="s">
        <v>2572</v>
      </c>
      <c r="C781">
        <v>686701</v>
      </c>
      <c r="D781">
        <v>46228</v>
      </c>
      <c r="E781" s="3">
        <v>43152</v>
      </c>
      <c r="F781" t="s">
        <v>1144</v>
      </c>
      <c r="G781" t="s">
        <v>3078</v>
      </c>
      <c r="H781" s="3">
        <v>43881</v>
      </c>
      <c r="I781">
        <v>652</v>
      </c>
    </row>
    <row r="782" spans="1:9" hidden="1" x14ac:dyDescent="0.2">
      <c r="A782">
        <v>102</v>
      </c>
      <c r="B782" t="s">
        <v>2572</v>
      </c>
      <c r="C782">
        <v>686871</v>
      </c>
      <c r="D782">
        <v>46224</v>
      </c>
      <c r="E782" s="3">
        <v>43152</v>
      </c>
      <c r="F782" t="s">
        <v>531</v>
      </c>
      <c r="G782" t="s">
        <v>3086</v>
      </c>
      <c r="H782" s="3">
        <v>43882</v>
      </c>
      <c r="I782">
        <v>270</v>
      </c>
    </row>
    <row r="783" spans="1:9" hidden="1" x14ac:dyDescent="0.2">
      <c r="A783">
        <v>102</v>
      </c>
      <c r="B783" t="s">
        <v>2572</v>
      </c>
      <c r="C783">
        <v>686952</v>
      </c>
      <c r="D783">
        <v>46226</v>
      </c>
      <c r="E783" s="3">
        <v>43152</v>
      </c>
      <c r="F783" t="s">
        <v>573</v>
      </c>
      <c r="G783" t="s">
        <v>3089</v>
      </c>
      <c r="H783" s="3">
        <v>43882</v>
      </c>
      <c r="I783">
        <v>400</v>
      </c>
    </row>
    <row r="784" spans="1:9" hidden="1" x14ac:dyDescent="0.2">
      <c r="A784">
        <v>102</v>
      </c>
      <c r="B784" t="s">
        <v>2572</v>
      </c>
      <c r="C784">
        <v>686952</v>
      </c>
      <c r="D784">
        <v>46226</v>
      </c>
      <c r="E784" s="3">
        <v>43152</v>
      </c>
      <c r="F784" t="s">
        <v>573</v>
      </c>
      <c r="G784" t="s">
        <v>3089</v>
      </c>
      <c r="H784" s="3">
        <v>43882</v>
      </c>
      <c r="I784">
        <v>8.1</v>
      </c>
    </row>
    <row r="785" spans="1:9" hidden="1" x14ac:dyDescent="0.2">
      <c r="A785">
        <v>102</v>
      </c>
      <c r="B785" t="s">
        <v>2572</v>
      </c>
      <c r="C785">
        <v>689129</v>
      </c>
      <c r="D785">
        <v>46229</v>
      </c>
      <c r="E785" s="3">
        <v>43152</v>
      </c>
      <c r="F785" t="s">
        <v>926</v>
      </c>
      <c r="G785" t="s">
        <v>3250</v>
      </c>
      <c r="H785" s="3">
        <v>43672</v>
      </c>
      <c r="I785">
        <v>805</v>
      </c>
    </row>
    <row r="786" spans="1:9" hidden="1" x14ac:dyDescent="0.2">
      <c r="A786">
        <v>102</v>
      </c>
      <c r="B786" t="s">
        <v>2572</v>
      </c>
      <c r="C786">
        <v>689132</v>
      </c>
      <c r="D786">
        <v>46230</v>
      </c>
      <c r="E786" s="3">
        <v>43152</v>
      </c>
      <c r="F786" t="s">
        <v>888</v>
      </c>
      <c r="G786" t="s">
        <v>3251</v>
      </c>
      <c r="H786" s="3">
        <v>43881</v>
      </c>
      <c r="I786">
        <v>2400</v>
      </c>
    </row>
    <row r="787" spans="1:9" hidden="1" x14ac:dyDescent="0.2">
      <c r="A787">
        <v>102</v>
      </c>
      <c r="B787" t="s">
        <v>2572</v>
      </c>
      <c r="C787">
        <v>689134</v>
      </c>
      <c r="D787">
        <v>46231</v>
      </c>
      <c r="E787" s="3">
        <v>43152</v>
      </c>
      <c r="F787" t="s">
        <v>825</v>
      </c>
      <c r="G787" t="s">
        <v>3252</v>
      </c>
      <c r="H787" s="3">
        <v>43877</v>
      </c>
      <c r="I787">
        <v>6825</v>
      </c>
    </row>
    <row r="788" spans="1:9" hidden="1" x14ac:dyDescent="0.2">
      <c r="A788">
        <v>102</v>
      </c>
      <c r="B788" t="s">
        <v>2572</v>
      </c>
      <c r="C788">
        <v>689136</v>
      </c>
      <c r="D788">
        <v>46232</v>
      </c>
      <c r="E788" s="3">
        <v>43152</v>
      </c>
      <c r="F788" t="s">
        <v>1152</v>
      </c>
      <c r="G788" t="s">
        <v>3253</v>
      </c>
      <c r="H788" s="3">
        <v>43881</v>
      </c>
      <c r="I788">
        <v>315</v>
      </c>
    </row>
    <row r="789" spans="1:9" hidden="1" x14ac:dyDescent="0.2">
      <c r="A789">
        <v>102</v>
      </c>
      <c r="B789" t="s">
        <v>2572</v>
      </c>
      <c r="C789">
        <v>689149</v>
      </c>
      <c r="D789">
        <v>46203</v>
      </c>
      <c r="E789" s="3">
        <v>43152</v>
      </c>
      <c r="F789" t="s">
        <v>745</v>
      </c>
      <c r="G789" t="s">
        <v>3254</v>
      </c>
      <c r="H789" s="3">
        <v>43881</v>
      </c>
      <c r="I789">
        <v>362.3</v>
      </c>
    </row>
    <row r="790" spans="1:9" hidden="1" x14ac:dyDescent="0.2">
      <c r="A790">
        <v>102</v>
      </c>
      <c r="B790" t="s">
        <v>2572</v>
      </c>
      <c r="C790">
        <v>689156</v>
      </c>
      <c r="D790">
        <v>46207</v>
      </c>
      <c r="E790" s="3">
        <v>43152</v>
      </c>
      <c r="F790" t="s">
        <v>469</v>
      </c>
      <c r="G790" t="s">
        <v>3255</v>
      </c>
      <c r="H790" s="3">
        <v>43882</v>
      </c>
      <c r="I790">
        <v>139.69999999999999</v>
      </c>
    </row>
    <row r="791" spans="1:9" hidden="1" x14ac:dyDescent="0.2">
      <c r="A791">
        <v>102</v>
      </c>
      <c r="B791" t="s">
        <v>2572</v>
      </c>
      <c r="C791">
        <v>689157</v>
      </c>
      <c r="D791">
        <v>46234</v>
      </c>
      <c r="E791" s="3">
        <v>43152</v>
      </c>
      <c r="F791" t="s">
        <v>285</v>
      </c>
      <c r="G791" t="s">
        <v>3238</v>
      </c>
      <c r="H791" s="3">
        <v>43882</v>
      </c>
      <c r="I791">
        <v>417</v>
      </c>
    </row>
    <row r="792" spans="1:9" hidden="1" x14ac:dyDescent="0.2">
      <c r="A792">
        <v>102</v>
      </c>
      <c r="B792" t="s">
        <v>2572</v>
      </c>
      <c r="C792">
        <v>689158</v>
      </c>
      <c r="D792">
        <v>46225</v>
      </c>
      <c r="E792" s="3">
        <v>43152</v>
      </c>
      <c r="F792" t="s">
        <v>472</v>
      </c>
      <c r="G792" t="s">
        <v>3256</v>
      </c>
      <c r="H792" s="3">
        <v>43882</v>
      </c>
      <c r="I792">
        <v>323.7</v>
      </c>
    </row>
    <row r="793" spans="1:9" hidden="1" x14ac:dyDescent="0.2">
      <c r="A793">
        <v>102</v>
      </c>
      <c r="B793" t="s">
        <v>2572</v>
      </c>
      <c r="C793">
        <v>689182</v>
      </c>
      <c r="D793">
        <v>46235</v>
      </c>
      <c r="E793" s="3">
        <v>43152</v>
      </c>
      <c r="F793" t="s">
        <v>788</v>
      </c>
      <c r="G793" t="s">
        <v>3257</v>
      </c>
      <c r="H793" s="3">
        <v>43880</v>
      </c>
      <c r="I793">
        <v>3123</v>
      </c>
    </row>
    <row r="794" spans="1:9" hidden="1" x14ac:dyDescent="0.2">
      <c r="A794">
        <v>102</v>
      </c>
      <c r="B794" t="s">
        <v>2572</v>
      </c>
      <c r="C794">
        <v>689186</v>
      </c>
      <c r="D794">
        <v>46236</v>
      </c>
      <c r="E794" s="3">
        <v>43152</v>
      </c>
      <c r="F794" t="s">
        <v>1147</v>
      </c>
      <c r="G794" t="s">
        <v>3258</v>
      </c>
      <c r="H794" s="3">
        <v>43881</v>
      </c>
      <c r="I794">
        <v>2664</v>
      </c>
    </row>
    <row r="795" spans="1:9" hidden="1" x14ac:dyDescent="0.2">
      <c r="A795">
        <v>102</v>
      </c>
      <c r="B795" t="s">
        <v>2572</v>
      </c>
      <c r="C795">
        <v>689190</v>
      </c>
      <c r="D795">
        <v>46237</v>
      </c>
      <c r="E795" s="3">
        <v>43152</v>
      </c>
      <c r="F795" t="s">
        <v>926</v>
      </c>
      <c r="G795" t="s">
        <v>3259</v>
      </c>
      <c r="H795" s="3">
        <v>43672</v>
      </c>
      <c r="I795">
        <v>801</v>
      </c>
    </row>
    <row r="796" spans="1:9" hidden="1" x14ac:dyDescent="0.2">
      <c r="A796">
        <v>102</v>
      </c>
      <c r="B796" t="s">
        <v>2572</v>
      </c>
      <c r="C796">
        <v>689312</v>
      </c>
      <c r="D796">
        <v>46238</v>
      </c>
      <c r="E796" s="3">
        <v>43152</v>
      </c>
      <c r="F796" t="s">
        <v>1154</v>
      </c>
      <c r="G796" t="s">
        <v>3267</v>
      </c>
      <c r="H796" s="3">
        <v>43881</v>
      </c>
      <c r="I796">
        <v>738</v>
      </c>
    </row>
    <row r="797" spans="1:9" hidden="1" x14ac:dyDescent="0.2">
      <c r="A797">
        <v>102</v>
      </c>
      <c r="B797" t="s">
        <v>2572</v>
      </c>
      <c r="C797">
        <v>689812</v>
      </c>
      <c r="D797">
        <v>46239</v>
      </c>
      <c r="E797" s="3">
        <v>43152</v>
      </c>
      <c r="F797" t="s">
        <v>819</v>
      </c>
      <c r="G797" t="s">
        <v>3284</v>
      </c>
      <c r="H797" s="3">
        <v>43880</v>
      </c>
      <c r="I797">
        <v>2325</v>
      </c>
    </row>
    <row r="798" spans="1:9" hidden="1" x14ac:dyDescent="0.2">
      <c r="A798">
        <v>102</v>
      </c>
      <c r="B798" t="s">
        <v>2572</v>
      </c>
      <c r="C798">
        <v>689819</v>
      </c>
      <c r="D798">
        <v>46240</v>
      </c>
      <c r="E798" s="3">
        <v>43152</v>
      </c>
      <c r="F798" t="s">
        <v>1149</v>
      </c>
      <c r="G798" t="s">
        <v>3285</v>
      </c>
      <c r="H798" s="3">
        <v>43881</v>
      </c>
      <c r="I798">
        <v>2752</v>
      </c>
    </row>
    <row r="799" spans="1:9" hidden="1" x14ac:dyDescent="0.2">
      <c r="A799">
        <v>102</v>
      </c>
      <c r="B799" t="s">
        <v>2572</v>
      </c>
      <c r="C799">
        <v>689824</v>
      </c>
      <c r="D799">
        <v>46241</v>
      </c>
      <c r="E799" s="3">
        <v>43152</v>
      </c>
      <c r="F799" t="s">
        <v>1162</v>
      </c>
      <c r="G799" t="s">
        <v>3286</v>
      </c>
      <c r="H799" s="3">
        <v>43859</v>
      </c>
      <c r="I799">
        <v>151</v>
      </c>
    </row>
    <row r="800" spans="1:9" hidden="1" x14ac:dyDescent="0.2">
      <c r="A800">
        <v>102</v>
      </c>
      <c r="B800" t="s">
        <v>2572</v>
      </c>
      <c r="C800">
        <v>689827</v>
      </c>
      <c r="D800">
        <v>46242</v>
      </c>
      <c r="E800" s="3">
        <v>43152</v>
      </c>
      <c r="F800" t="s">
        <v>1160</v>
      </c>
      <c r="G800" t="s">
        <v>3287</v>
      </c>
      <c r="H800" s="3">
        <v>43881</v>
      </c>
      <c r="I800">
        <v>170</v>
      </c>
    </row>
    <row r="801" spans="1:9" hidden="1" x14ac:dyDescent="0.2">
      <c r="A801">
        <v>102</v>
      </c>
      <c r="B801" t="s">
        <v>2572</v>
      </c>
      <c r="C801">
        <v>689858</v>
      </c>
      <c r="D801">
        <v>46243</v>
      </c>
      <c r="E801" s="3">
        <v>43152</v>
      </c>
      <c r="F801" t="s">
        <v>289</v>
      </c>
      <c r="G801" t="s">
        <v>3238</v>
      </c>
      <c r="H801" s="3">
        <v>43882</v>
      </c>
      <c r="I801">
        <v>159</v>
      </c>
    </row>
    <row r="802" spans="1:9" hidden="1" x14ac:dyDescent="0.2">
      <c r="A802">
        <v>102</v>
      </c>
      <c r="B802" t="s">
        <v>2572</v>
      </c>
      <c r="C802">
        <v>689859</v>
      </c>
      <c r="D802">
        <v>46244</v>
      </c>
      <c r="E802" s="3">
        <v>43152</v>
      </c>
      <c r="F802" t="s">
        <v>468</v>
      </c>
      <c r="G802" t="s">
        <v>3288</v>
      </c>
      <c r="H802" s="3">
        <v>43882</v>
      </c>
      <c r="I802">
        <v>137</v>
      </c>
    </row>
    <row r="803" spans="1:9" hidden="1" x14ac:dyDescent="0.2">
      <c r="A803">
        <v>102</v>
      </c>
      <c r="B803" t="s">
        <v>2572</v>
      </c>
      <c r="C803">
        <v>689861</v>
      </c>
      <c r="D803">
        <v>46245</v>
      </c>
      <c r="E803" s="3">
        <v>43152</v>
      </c>
      <c r="F803" t="s">
        <v>265</v>
      </c>
      <c r="G803" t="s">
        <v>3289</v>
      </c>
      <c r="H803" s="3">
        <v>43881</v>
      </c>
      <c r="I803">
        <v>280</v>
      </c>
    </row>
    <row r="804" spans="1:9" hidden="1" x14ac:dyDescent="0.2">
      <c r="A804">
        <v>102</v>
      </c>
      <c r="B804" t="s">
        <v>2572</v>
      </c>
      <c r="C804">
        <v>689866</v>
      </c>
      <c r="D804">
        <v>46247</v>
      </c>
      <c r="E804" s="3">
        <v>43152</v>
      </c>
      <c r="F804" t="s">
        <v>483</v>
      </c>
      <c r="G804" t="s">
        <v>3290</v>
      </c>
      <c r="H804" s="3">
        <v>43881</v>
      </c>
      <c r="I804">
        <v>320</v>
      </c>
    </row>
    <row r="805" spans="1:9" hidden="1" x14ac:dyDescent="0.2">
      <c r="A805">
        <v>102</v>
      </c>
      <c r="B805" t="s">
        <v>2572</v>
      </c>
      <c r="C805">
        <v>689871</v>
      </c>
      <c r="D805">
        <v>46248</v>
      </c>
      <c r="E805" s="3">
        <v>43152</v>
      </c>
      <c r="F805" t="s">
        <v>1154</v>
      </c>
      <c r="G805" t="s">
        <v>3291</v>
      </c>
      <c r="H805" s="3">
        <v>43881</v>
      </c>
      <c r="I805">
        <v>752</v>
      </c>
    </row>
    <row r="806" spans="1:9" hidden="1" x14ac:dyDescent="0.2">
      <c r="A806">
        <v>102</v>
      </c>
      <c r="B806" t="s">
        <v>2572</v>
      </c>
      <c r="C806">
        <v>686913</v>
      </c>
      <c r="D806">
        <v>46227</v>
      </c>
      <c r="E806" s="3">
        <v>43153</v>
      </c>
      <c r="F806" t="s">
        <v>475</v>
      </c>
      <c r="G806" t="s">
        <v>3087</v>
      </c>
      <c r="H806" s="3">
        <v>43882</v>
      </c>
      <c r="I806">
        <v>54</v>
      </c>
    </row>
    <row r="807" spans="1:9" hidden="1" x14ac:dyDescent="0.2">
      <c r="A807">
        <v>102</v>
      </c>
      <c r="B807" t="s">
        <v>2572</v>
      </c>
      <c r="C807">
        <v>687560</v>
      </c>
      <c r="D807">
        <v>46253</v>
      </c>
      <c r="E807" s="3">
        <v>43153</v>
      </c>
      <c r="F807" t="s">
        <v>709</v>
      </c>
      <c r="G807" t="s">
        <v>3155</v>
      </c>
      <c r="H807" s="3">
        <v>43883</v>
      </c>
      <c r="I807">
        <v>432.3</v>
      </c>
    </row>
    <row r="808" spans="1:9" hidden="1" x14ac:dyDescent="0.2">
      <c r="A808">
        <v>102</v>
      </c>
      <c r="B808" t="s">
        <v>2572</v>
      </c>
      <c r="C808">
        <v>687603</v>
      </c>
      <c r="D808">
        <v>46255</v>
      </c>
      <c r="E808" s="3">
        <v>43153</v>
      </c>
      <c r="F808" t="s">
        <v>307</v>
      </c>
      <c r="G808" t="s">
        <v>3157</v>
      </c>
      <c r="H808" s="3">
        <v>43883</v>
      </c>
      <c r="I808">
        <v>300</v>
      </c>
    </row>
    <row r="809" spans="1:9" hidden="1" x14ac:dyDescent="0.2">
      <c r="A809">
        <v>102</v>
      </c>
      <c r="B809" t="s">
        <v>2572</v>
      </c>
      <c r="C809">
        <v>687603</v>
      </c>
      <c r="D809">
        <v>46255</v>
      </c>
      <c r="E809" s="3">
        <v>43153</v>
      </c>
      <c r="F809" t="s">
        <v>307</v>
      </c>
      <c r="G809" t="s">
        <v>3157</v>
      </c>
      <c r="H809" s="3">
        <v>43883</v>
      </c>
      <c r="I809">
        <v>0.8</v>
      </c>
    </row>
    <row r="810" spans="1:9" hidden="1" x14ac:dyDescent="0.2">
      <c r="A810">
        <v>102</v>
      </c>
      <c r="B810" t="s">
        <v>2572</v>
      </c>
      <c r="C810">
        <v>688777</v>
      </c>
      <c r="D810">
        <v>46274</v>
      </c>
      <c r="E810" s="3">
        <v>43153</v>
      </c>
      <c r="F810" t="s">
        <v>827</v>
      </c>
      <c r="G810" t="s">
        <v>3229</v>
      </c>
      <c r="H810" s="3">
        <v>43880</v>
      </c>
      <c r="I810">
        <v>5505</v>
      </c>
    </row>
    <row r="811" spans="1:9" hidden="1" x14ac:dyDescent="0.2">
      <c r="A811">
        <v>102</v>
      </c>
      <c r="B811" t="s">
        <v>2572</v>
      </c>
      <c r="C811">
        <v>688889</v>
      </c>
      <c r="D811">
        <v>46258</v>
      </c>
      <c r="E811" s="3">
        <v>43153</v>
      </c>
      <c r="F811" t="s">
        <v>265</v>
      </c>
      <c r="G811" t="s">
        <v>3233</v>
      </c>
      <c r="H811" s="3">
        <v>43881</v>
      </c>
      <c r="I811">
        <v>303</v>
      </c>
    </row>
    <row r="812" spans="1:9" hidden="1" x14ac:dyDescent="0.2">
      <c r="A812">
        <v>102</v>
      </c>
      <c r="B812" t="s">
        <v>2572</v>
      </c>
      <c r="C812">
        <v>689925</v>
      </c>
      <c r="D812">
        <v>46262</v>
      </c>
      <c r="E812" s="3">
        <v>43153</v>
      </c>
      <c r="F812" t="s">
        <v>289</v>
      </c>
      <c r="G812" t="s">
        <v>3238</v>
      </c>
      <c r="H812" s="3">
        <v>43883</v>
      </c>
      <c r="I812">
        <v>121</v>
      </c>
    </row>
    <row r="813" spans="1:9" hidden="1" x14ac:dyDescent="0.2">
      <c r="A813">
        <v>102</v>
      </c>
      <c r="B813" t="s">
        <v>2572</v>
      </c>
      <c r="C813">
        <v>689954</v>
      </c>
      <c r="D813">
        <v>46289</v>
      </c>
      <c r="E813" s="3">
        <v>43153</v>
      </c>
      <c r="F813" t="s">
        <v>209</v>
      </c>
      <c r="G813" t="s">
        <v>3294</v>
      </c>
      <c r="H813" s="3">
        <v>43655</v>
      </c>
      <c r="I813">
        <v>330</v>
      </c>
    </row>
    <row r="814" spans="1:9" hidden="1" x14ac:dyDescent="0.2">
      <c r="A814">
        <v>102</v>
      </c>
      <c r="B814" t="s">
        <v>2572</v>
      </c>
      <c r="C814">
        <v>689958</v>
      </c>
      <c r="D814">
        <v>46259</v>
      </c>
      <c r="E814" s="3">
        <v>43153</v>
      </c>
      <c r="F814" t="s">
        <v>1023</v>
      </c>
      <c r="G814" t="s">
        <v>3295</v>
      </c>
      <c r="H814" s="3">
        <v>43882</v>
      </c>
      <c r="I814">
        <v>647</v>
      </c>
    </row>
    <row r="815" spans="1:9" hidden="1" x14ac:dyDescent="0.2">
      <c r="A815">
        <v>102</v>
      </c>
      <c r="B815" t="s">
        <v>2572</v>
      </c>
      <c r="C815">
        <v>689976</v>
      </c>
      <c r="D815">
        <v>46265</v>
      </c>
      <c r="E815" s="3">
        <v>43153</v>
      </c>
      <c r="F815" t="s">
        <v>530</v>
      </c>
      <c r="G815" t="s">
        <v>3296</v>
      </c>
      <c r="H815" s="3">
        <v>43882</v>
      </c>
      <c r="I815">
        <v>265</v>
      </c>
    </row>
    <row r="816" spans="1:9" hidden="1" x14ac:dyDescent="0.2">
      <c r="A816">
        <v>102</v>
      </c>
      <c r="B816" t="s">
        <v>2572</v>
      </c>
      <c r="C816">
        <v>689989</v>
      </c>
      <c r="D816">
        <v>46271</v>
      </c>
      <c r="E816" s="3">
        <v>43153</v>
      </c>
      <c r="F816" t="s">
        <v>471</v>
      </c>
      <c r="G816" t="s">
        <v>3297</v>
      </c>
      <c r="H816" s="3">
        <v>43882</v>
      </c>
      <c r="I816">
        <v>318</v>
      </c>
    </row>
    <row r="817" spans="1:9" hidden="1" x14ac:dyDescent="0.2">
      <c r="A817">
        <v>102</v>
      </c>
      <c r="B817" t="s">
        <v>2572</v>
      </c>
      <c r="C817">
        <v>689997</v>
      </c>
      <c r="D817">
        <v>46273</v>
      </c>
      <c r="E817" s="3">
        <v>43153</v>
      </c>
      <c r="F817" t="s">
        <v>474</v>
      </c>
      <c r="G817" t="s">
        <v>3298</v>
      </c>
      <c r="H817" s="3">
        <v>43882</v>
      </c>
      <c r="I817">
        <v>52</v>
      </c>
    </row>
    <row r="818" spans="1:9" hidden="1" x14ac:dyDescent="0.2">
      <c r="A818">
        <v>102</v>
      </c>
      <c r="B818" t="s">
        <v>2572</v>
      </c>
      <c r="C818">
        <v>690004</v>
      </c>
      <c r="D818">
        <v>46276</v>
      </c>
      <c r="E818" s="3">
        <v>43153</v>
      </c>
      <c r="F818" t="s">
        <v>572</v>
      </c>
      <c r="G818" t="s">
        <v>3299</v>
      </c>
      <c r="H818" s="3">
        <v>43882</v>
      </c>
      <c r="I818">
        <v>18860</v>
      </c>
    </row>
    <row r="819" spans="1:9" hidden="1" x14ac:dyDescent="0.2">
      <c r="A819">
        <v>102</v>
      </c>
      <c r="B819" t="s">
        <v>2572</v>
      </c>
      <c r="C819">
        <v>690009</v>
      </c>
      <c r="D819">
        <v>46250</v>
      </c>
      <c r="E819" s="3">
        <v>43153</v>
      </c>
      <c r="F819" t="s">
        <v>709</v>
      </c>
      <c r="G819" t="s">
        <v>3300</v>
      </c>
      <c r="H819" s="3">
        <v>43883</v>
      </c>
      <c r="I819">
        <v>412.9</v>
      </c>
    </row>
    <row r="820" spans="1:9" hidden="1" x14ac:dyDescent="0.2">
      <c r="A820">
        <v>102</v>
      </c>
      <c r="B820" t="s">
        <v>2572</v>
      </c>
      <c r="C820">
        <v>690015</v>
      </c>
      <c r="D820">
        <v>46251</v>
      </c>
      <c r="E820" s="3">
        <v>43153</v>
      </c>
      <c r="F820" t="s">
        <v>709</v>
      </c>
      <c r="G820" t="s">
        <v>3302</v>
      </c>
      <c r="H820" s="3">
        <v>43883</v>
      </c>
      <c r="I820">
        <v>421.7</v>
      </c>
    </row>
    <row r="821" spans="1:9" hidden="1" x14ac:dyDescent="0.2">
      <c r="A821">
        <v>102</v>
      </c>
      <c r="B821" t="s">
        <v>2572</v>
      </c>
      <c r="C821">
        <v>690021</v>
      </c>
      <c r="D821">
        <v>46254</v>
      </c>
      <c r="E821" s="3">
        <v>43153</v>
      </c>
      <c r="F821" t="s">
        <v>709</v>
      </c>
      <c r="G821" t="s">
        <v>3303</v>
      </c>
      <c r="H821" s="3">
        <v>43883</v>
      </c>
      <c r="I821">
        <v>421.1</v>
      </c>
    </row>
    <row r="822" spans="1:9" hidden="1" x14ac:dyDescent="0.2">
      <c r="A822">
        <v>102</v>
      </c>
      <c r="B822" t="s">
        <v>2572</v>
      </c>
      <c r="C822">
        <v>690027</v>
      </c>
      <c r="D822">
        <v>46252</v>
      </c>
      <c r="E822" s="3">
        <v>43153</v>
      </c>
      <c r="F822" t="s">
        <v>709</v>
      </c>
      <c r="G822" t="s">
        <v>3304</v>
      </c>
      <c r="H822" s="3">
        <v>43883</v>
      </c>
      <c r="I822">
        <v>420.3</v>
      </c>
    </row>
    <row r="823" spans="1:9" hidden="1" x14ac:dyDescent="0.2">
      <c r="A823">
        <v>102</v>
      </c>
      <c r="B823" t="s">
        <v>2572</v>
      </c>
      <c r="C823">
        <v>690033</v>
      </c>
      <c r="D823">
        <v>46277</v>
      </c>
      <c r="E823" s="3">
        <v>43153</v>
      </c>
      <c r="F823" t="s">
        <v>709</v>
      </c>
      <c r="G823" t="s">
        <v>3306</v>
      </c>
      <c r="H823" s="3">
        <v>43883</v>
      </c>
      <c r="I823">
        <v>421.1</v>
      </c>
    </row>
    <row r="824" spans="1:9" hidden="1" x14ac:dyDescent="0.2">
      <c r="A824">
        <v>102</v>
      </c>
      <c r="B824" t="s">
        <v>2572</v>
      </c>
      <c r="C824">
        <v>690060</v>
      </c>
      <c r="D824">
        <v>46284</v>
      </c>
      <c r="E824" s="3">
        <v>43153</v>
      </c>
      <c r="F824" t="s">
        <v>2549</v>
      </c>
      <c r="G824" t="s">
        <v>3307</v>
      </c>
      <c r="H824" s="3">
        <v>44188</v>
      </c>
      <c r="I824">
        <v>847</v>
      </c>
    </row>
    <row r="825" spans="1:9" hidden="1" x14ac:dyDescent="0.2">
      <c r="A825">
        <v>102</v>
      </c>
      <c r="B825" t="s">
        <v>2572</v>
      </c>
      <c r="C825">
        <v>690073</v>
      </c>
      <c r="D825">
        <v>46285</v>
      </c>
      <c r="E825" s="3">
        <v>43153</v>
      </c>
      <c r="F825" t="s">
        <v>821</v>
      </c>
      <c r="G825" t="s">
        <v>3308</v>
      </c>
      <c r="H825" s="3">
        <v>43880</v>
      </c>
      <c r="I825">
        <v>3330</v>
      </c>
    </row>
    <row r="826" spans="1:9" hidden="1" x14ac:dyDescent="0.2">
      <c r="A826">
        <v>102</v>
      </c>
      <c r="B826" t="s">
        <v>2572</v>
      </c>
      <c r="C826">
        <v>690080</v>
      </c>
      <c r="D826">
        <v>46286</v>
      </c>
      <c r="E826" s="3">
        <v>43153</v>
      </c>
      <c r="F826" t="s">
        <v>2549</v>
      </c>
      <c r="G826" t="s">
        <v>3309</v>
      </c>
      <c r="H826" s="3">
        <v>44188</v>
      </c>
      <c r="I826">
        <v>846</v>
      </c>
    </row>
    <row r="827" spans="1:9" hidden="1" x14ac:dyDescent="0.2">
      <c r="A827">
        <v>102</v>
      </c>
      <c r="B827" t="s">
        <v>2572</v>
      </c>
      <c r="C827">
        <v>690086</v>
      </c>
      <c r="D827">
        <v>46287</v>
      </c>
      <c r="E827" s="3">
        <v>43153</v>
      </c>
      <c r="F827" t="s">
        <v>298</v>
      </c>
      <c r="G827" t="s">
        <v>3310</v>
      </c>
      <c r="H827" s="3">
        <v>43883</v>
      </c>
      <c r="I827">
        <v>1065</v>
      </c>
    </row>
    <row r="828" spans="1:9" hidden="1" x14ac:dyDescent="0.2">
      <c r="A828">
        <v>102</v>
      </c>
      <c r="B828" t="s">
        <v>2572</v>
      </c>
      <c r="C828">
        <v>690087</v>
      </c>
      <c r="D828">
        <v>46288</v>
      </c>
      <c r="E828" s="3">
        <v>43153</v>
      </c>
      <c r="F828" t="s">
        <v>744</v>
      </c>
      <c r="G828" t="s">
        <v>3311</v>
      </c>
      <c r="H828" s="3">
        <v>43881</v>
      </c>
      <c r="I828">
        <v>4970</v>
      </c>
    </row>
    <row r="829" spans="1:9" hidden="1" x14ac:dyDescent="0.2">
      <c r="A829">
        <v>102</v>
      </c>
      <c r="B829" t="s">
        <v>2572</v>
      </c>
      <c r="C829">
        <v>687585</v>
      </c>
      <c r="D829">
        <v>46275</v>
      </c>
      <c r="E829" s="3">
        <v>43154</v>
      </c>
      <c r="F829" t="s">
        <v>1087</v>
      </c>
      <c r="G829" t="s">
        <v>3156</v>
      </c>
      <c r="H829" s="3">
        <v>43883</v>
      </c>
      <c r="I829">
        <v>577.5</v>
      </c>
    </row>
    <row r="830" spans="1:9" hidden="1" x14ac:dyDescent="0.2">
      <c r="A830">
        <v>102</v>
      </c>
      <c r="B830" t="s">
        <v>2572</v>
      </c>
      <c r="C830">
        <v>687585</v>
      </c>
      <c r="D830">
        <v>46275</v>
      </c>
      <c r="E830" s="3">
        <v>43154</v>
      </c>
      <c r="F830" t="s">
        <v>1087</v>
      </c>
      <c r="G830" t="s">
        <v>3156</v>
      </c>
      <c r="H830" s="3">
        <v>43883</v>
      </c>
      <c r="I830">
        <v>2.8</v>
      </c>
    </row>
    <row r="831" spans="1:9" hidden="1" x14ac:dyDescent="0.2">
      <c r="A831">
        <v>102</v>
      </c>
      <c r="B831" t="s">
        <v>2572</v>
      </c>
      <c r="C831">
        <v>687616</v>
      </c>
      <c r="D831">
        <v>46257</v>
      </c>
      <c r="E831" s="3">
        <v>43154</v>
      </c>
      <c r="F831" t="s">
        <v>1096</v>
      </c>
      <c r="G831" t="s">
        <v>3158</v>
      </c>
      <c r="H831" s="3">
        <v>43883</v>
      </c>
      <c r="I831">
        <v>129.6</v>
      </c>
    </row>
    <row r="832" spans="1:9" hidden="1" x14ac:dyDescent="0.2">
      <c r="A832">
        <v>102</v>
      </c>
      <c r="B832" t="s">
        <v>2572</v>
      </c>
      <c r="C832">
        <v>687616</v>
      </c>
      <c r="D832">
        <v>46257</v>
      </c>
      <c r="E832" s="3">
        <v>43154</v>
      </c>
      <c r="F832" t="s">
        <v>1096</v>
      </c>
      <c r="G832" t="s">
        <v>3158</v>
      </c>
      <c r="H832" s="3">
        <v>43883</v>
      </c>
      <c r="I832">
        <v>0.9</v>
      </c>
    </row>
    <row r="833" spans="1:9" hidden="1" x14ac:dyDescent="0.2">
      <c r="A833">
        <v>102</v>
      </c>
      <c r="B833" t="s">
        <v>2572</v>
      </c>
      <c r="C833">
        <v>687726</v>
      </c>
      <c r="D833">
        <v>46280</v>
      </c>
      <c r="E833" s="3">
        <v>43154</v>
      </c>
      <c r="F833" t="s">
        <v>967</v>
      </c>
      <c r="G833" t="s">
        <v>3162</v>
      </c>
      <c r="H833" s="3">
        <v>43883</v>
      </c>
      <c r="I833">
        <v>121.5</v>
      </c>
    </row>
    <row r="834" spans="1:9" hidden="1" x14ac:dyDescent="0.2">
      <c r="A834">
        <v>102</v>
      </c>
      <c r="B834" t="s">
        <v>2572</v>
      </c>
      <c r="C834">
        <v>687726</v>
      </c>
      <c r="D834">
        <v>46280</v>
      </c>
      <c r="E834" s="3">
        <v>43154</v>
      </c>
      <c r="F834" t="s">
        <v>967</v>
      </c>
      <c r="G834" t="s">
        <v>3162</v>
      </c>
      <c r="H834" s="3">
        <v>43883</v>
      </c>
      <c r="I834">
        <v>1</v>
      </c>
    </row>
    <row r="835" spans="1:9" hidden="1" x14ac:dyDescent="0.2">
      <c r="A835">
        <v>102</v>
      </c>
      <c r="B835" t="s">
        <v>2572</v>
      </c>
      <c r="C835">
        <v>688610</v>
      </c>
      <c r="D835">
        <v>46272</v>
      </c>
      <c r="E835" s="3">
        <v>43154</v>
      </c>
      <c r="F835" t="s">
        <v>952</v>
      </c>
      <c r="G835" t="s">
        <v>3218</v>
      </c>
      <c r="H835" s="3">
        <v>43883</v>
      </c>
      <c r="I835">
        <v>518.4</v>
      </c>
    </row>
    <row r="836" spans="1:9" hidden="1" x14ac:dyDescent="0.2">
      <c r="A836">
        <v>102</v>
      </c>
      <c r="B836" t="s">
        <v>2572</v>
      </c>
      <c r="C836">
        <v>688610</v>
      </c>
      <c r="D836">
        <v>46272</v>
      </c>
      <c r="E836" s="3">
        <v>43154</v>
      </c>
      <c r="F836" t="s">
        <v>952</v>
      </c>
      <c r="G836" t="s">
        <v>3218</v>
      </c>
      <c r="H836" s="3">
        <v>43883</v>
      </c>
      <c r="I836">
        <v>3.5</v>
      </c>
    </row>
    <row r="837" spans="1:9" hidden="1" x14ac:dyDescent="0.2">
      <c r="A837">
        <v>102</v>
      </c>
      <c r="B837" t="s">
        <v>2572</v>
      </c>
      <c r="C837">
        <v>688662</v>
      </c>
      <c r="D837">
        <v>46278</v>
      </c>
      <c r="E837" s="3">
        <v>43154</v>
      </c>
      <c r="F837" t="s">
        <v>979</v>
      </c>
      <c r="G837" t="s">
        <v>3221</v>
      </c>
      <c r="H837" s="3">
        <v>43884</v>
      </c>
      <c r="I837">
        <v>255</v>
      </c>
    </row>
    <row r="838" spans="1:9" hidden="1" x14ac:dyDescent="0.2">
      <c r="A838">
        <v>102</v>
      </c>
      <c r="B838" t="s">
        <v>2572</v>
      </c>
      <c r="C838">
        <v>688662</v>
      </c>
      <c r="D838">
        <v>46278</v>
      </c>
      <c r="E838" s="3">
        <v>43154</v>
      </c>
      <c r="F838" t="s">
        <v>979</v>
      </c>
      <c r="G838" t="s">
        <v>3221</v>
      </c>
      <c r="H838" s="3">
        <v>43884</v>
      </c>
      <c r="I838">
        <v>264.5</v>
      </c>
    </row>
    <row r="839" spans="1:9" hidden="1" x14ac:dyDescent="0.2">
      <c r="A839">
        <v>102</v>
      </c>
      <c r="B839" t="s">
        <v>2572</v>
      </c>
      <c r="C839">
        <v>689915</v>
      </c>
      <c r="D839">
        <v>46256</v>
      </c>
      <c r="E839" s="3">
        <v>43154</v>
      </c>
      <c r="F839" t="s">
        <v>706</v>
      </c>
      <c r="G839" t="s">
        <v>3293</v>
      </c>
      <c r="H839" s="3">
        <v>43883</v>
      </c>
      <c r="I839">
        <v>324</v>
      </c>
    </row>
    <row r="840" spans="1:9" hidden="1" x14ac:dyDescent="0.2">
      <c r="A840">
        <v>102</v>
      </c>
      <c r="B840" t="s">
        <v>2572</v>
      </c>
      <c r="C840">
        <v>689915</v>
      </c>
      <c r="D840">
        <v>46256</v>
      </c>
      <c r="E840" s="3">
        <v>43154</v>
      </c>
      <c r="F840" t="s">
        <v>706</v>
      </c>
      <c r="G840" t="s">
        <v>3293</v>
      </c>
      <c r="H840" s="3">
        <v>43883</v>
      </c>
      <c r="I840">
        <v>5.7</v>
      </c>
    </row>
    <row r="841" spans="1:9" hidden="1" x14ac:dyDescent="0.2">
      <c r="A841">
        <v>102</v>
      </c>
      <c r="B841" t="s">
        <v>2572</v>
      </c>
      <c r="C841">
        <v>690123</v>
      </c>
      <c r="D841">
        <v>46299</v>
      </c>
      <c r="E841" s="3">
        <v>43154</v>
      </c>
      <c r="F841" t="s">
        <v>298</v>
      </c>
      <c r="G841" t="s">
        <v>3310</v>
      </c>
      <c r="H841" s="3">
        <v>43884</v>
      </c>
      <c r="I841">
        <v>484</v>
      </c>
    </row>
    <row r="842" spans="1:9" hidden="1" x14ac:dyDescent="0.2">
      <c r="A842">
        <v>102</v>
      </c>
      <c r="B842" t="s">
        <v>2572</v>
      </c>
      <c r="C842">
        <v>690146</v>
      </c>
      <c r="D842">
        <v>46270</v>
      </c>
      <c r="E842" s="3">
        <v>43154</v>
      </c>
      <c r="F842" t="s">
        <v>976</v>
      </c>
      <c r="G842" t="s">
        <v>3315</v>
      </c>
      <c r="H842" s="3">
        <v>43883</v>
      </c>
      <c r="I842">
        <v>121.5</v>
      </c>
    </row>
    <row r="843" spans="1:9" hidden="1" x14ac:dyDescent="0.2">
      <c r="A843">
        <v>102</v>
      </c>
      <c r="B843" t="s">
        <v>2572</v>
      </c>
      <c r="C843">
        <v>690146</v>
      </c>
      <c r="D843">
        <v>46270</v>
      </c>
      <c r="E843" s="3">
        <v>43154</v>
      </c>
      <c r="F843" t="s">
        <v>976</v>
      </c>
      <c r="G843" t="s">
        <v>3315</v>
      </c>
      <c r="H843" s="3">
        <v>43883</v>
      </c>
      <c r="I843">
        <v>0.4</v>
      </c>
    </row>
    <row r="844" spans="1:9" hidden="1" x14ac:dyDescent="0.2">
      <c r="A844">
        <v>102</v>
      </c>
      <c r="B844" t="s">
        <v>2572</v>
      </c>
      <c r="C844">
        <v>690147</v>
      </c>
      <c r="D844">
        <v>46261</v>
      </c>
      <c r="E844" s="3">
        <v>43154</v>
      </c>
      <c r="F844" t="s">
        <v>1081</v>
      </c>
      <c r="G844" t="s">
        <v>3316</v>
      </c>
      <c r="H844" s="3">
        <v>43883</v>
      </c>
      <c r="I844">
        <v>129.5</v>
      </c>
    </row>
    <row r="845" spans="1:9" hidden="1" x14ac:dyDescent="0.2">
      <c r="A845">
        <v>102</v>
      </c>
      <c r="B845" t="s">
        <v>2572</v>
      </c>
      <c r="C845">
        <v>690150</v>
      </c>
      <c r="D845">
        <v>46268</v>
      </c>
      <c r="E845" s="3">
        <v>43154</v>
      </c>
      <c r="F845" t="s">
        <v>1090</v>
      </c>
      <c r="G845" t="s">
        <v>3317</v>
      </c>
      <c r="H845" s="3">
        <v>43883</v>
      </c>
      <c r="I845">
        <v>129.6</v>
      </c>
    </row>
    <row r="846" spans="1:9" hidden="1" x14ac:dyDescent="0.2">
      <c r="A846">
        <v>102</v>
      </c>
      <c r="B846" t="s">
        <v>2572</v>
      </c>
      <c r="C846">
        <v>690150</v>
      </c>
      <c r="D846">
        <v>46268</v>
      </c>
      <c r="E846" s="3">
        <v>43154</v>
      </c>
      <c r="F846" t="s">
        <v>1090</v>
      </c>
      <c r="G846" t="s">
        <v>3317</v>
      </c>
      <c r="H846" s="3">
        <v>43883</v>
      </c>
      <c r="I846">
        <v>0.3</v>
      </c>
    </row>
    <row r="847" spans="1:9" hidden="1" x14ac:dyDescent="0.2">
      <c r="A847">
        <v>102</v>
      </c>
      <c r="B847" t="s">
        <v>2572</v>
      </c>
      <c r="C847">
        <v>687688</v>
      </c>
      <c r="D847">
        <v>46282</v>
      </c>
      <c r="E847" s="3">
        <v>43157</v>
      </c>
      <c r="F847" t="s">
        <v>254</v>
      </c>
      <c r="G847" t="s">
        <v>3160</v>
      </c>
      <c r="H847" s="3">
        <v>43884</v>
      </c>
      <c r="I847">
        <v>648</v>
      </c>
    </row>
    <row r="848" spans="1:9" hidden="1" x14ac:dyDescent="0.2">
      <c r="A848">
        <v>102</v>
      </c>
      <c r="B848" t="s">
        <v>2572</v>
      </c>
      <c r="C848">
        <v>687688</v>
      </c>
      <c r="D848">
        <v>46282</v>
      </c>
      <c r="E848" s="3">
        <v>43157</v>
      </c>
      <c r="F848" t="s">
        <v>254</v>
      </c>
      <c r="G848" t="s">
        <v>3160</v>
      </c>
      <c r="H848" s="3">
        <v>43884</v>
      </c>
      <c r="I848">
        <v>1.6</v>
      </c>
    </row>
    <row r="849" spans="1:9" hidden="1" x14ac:dyDescent="0.2">
      <c r="A849">
        <v>102</v>
      </c>
      <c r="B849" t="s">
        <v>2572</v>
      </c>
      <c r="C849">
        <v>687702</v>
      </c>
      <c r="D849">
        <v>46294</v>
      </c>
      <c r="E849" s="3">
        <v>43157</v>
      </c>
      <c r="F849" t="s">
        <v>1158</v>
      </c>
      <c r="G849" t="s">
        <v>3161</v>
      </c>
      <c r="H849" s="3">
        <v>43884</v>
      </c>
      <c r="I849">
        <v>648</v>
      </c>
    </row>
    <row r="850" spans="1:9" hidden="1" x14ac:dyDescent="0.2">
      <c r="A850">
        <v>102</v>
      </c>
      <c r="B850" t="s">
        <v>2572</v>
      </c>
      <c r="C850">
        <v>687702</v>
      </c>
      <c r="D850">
        <v>46294</v>
      </c>
      <c r="E850" s="3">
        <v>43157</v>
      </c>
      <c r="F850" t="s">
        <v>1158</v>
      </c>
      <c r="G850" t="s">
        <v>3161</v>
      </c>
      <c r="H850" s="3">
        <v>43884</v>
      </c>
      <c r="I850">
        <v>1.6</v>
      </c>
    </row>
    <row r="851" spans="1:9" hidden="1" x14ac:dyDescent="0.2">
      <c r="A851">
        <v>102</v>
      </c>
      <c r="B851" t="s">
        <v>2572</v>
      </c>
      <c r="C851">
        <v>687871</v>
      </c>
      <c r="D851">
        <v>46309</v>
      </c>
      <c r="E851" s="3">
        <v>43157</v>
      </c>
      <c r="F851" t="s">
        <v>769</v>
      </c>
      <c r="G851" t="s">
        <v>3164</v>
      </c>
      <c r="H851" s="3">
        <v>43887</v>
      </c>
      <c r="I851">
        <v>631.79999999999995</v>
      </c>
    </row>
    <row r="852" spans="1:9" hidden="1" x14ac:dyDescent="0.2">
      <c r="A852">
        <v>102</v>
      </c>
      <c r="B852" t="s">
        <v>2572</v>
      </c>
      <c r="C852">
        <v>687871</v>
      </c>
      <c r="D852">
        <v>46309</v>
      </c>
      <c r="E852" s="3">
        <v>43157</v>
      </c>
      <c r="F852" t="s">
        <v>769</v>
      </c>
      <c r="G852" t="s">
        <v>3164</v>
      </c>
      <c r="H852" s="3">
        <v>43887</v>
      </c>
      <c r="I852">
        <v>14.6</v>
      </c>
    </row>
    <row r="853" spans="1:9" hidden="1" x14ac:dyDescent="0.2">
      <c r="A853">
        <v>102</v>
      </c>
      <c r="B853" t="s">
        <v>2572</v>
      </c>
      <c r="C853">
        <v>687884</v>
      </c>
      <c r="D853">
        <v>46310</v>
      </c>
      <c r="E853" s="3">
        <v>43157</v>
      </c>
      <c r="F853" t="s">
        <v>1142</v>
      </c>
      <c r="G853" t="s">
        <v>3165</v>
      </c>
      <c r="H853" s="3">
        <v>43887</v>
      </c>
      <c r="I853">
        <v>583.20000000000005</v>
      </c>
    </row>
    <row r="854" spans="1:9" hidden="1" x14ac:dyDescent="0.2">
      <c r="A854">
        <v>102</v>
      </c>
      <c r="B854" t="s">
        <v>2572</v>
      </c>
      <c r="C854">
        <v>687884</v>
      </c>
      <c r="D854">
        <v>46310</v>
      </c>
      <c r="E854" s="3">
        <v>43157</v>
      </c>
      <c r="F854" t="s">
        <v>1142</v>
      </c>
      <c r="G854" t="s">
        <v>3165</v>
      </c>
      <c r="H854" s="3">
        <v>43887</v>
      </c>
      <c r="I854">
        <v>3.6</v>
      </c>
    </row>
    <row r="855" spans="1:9" hidden="1" x14ac:dyDescent="0.2">
      <c r="A855">
        <v>102</v>
      </c>
      <c r="B855" t="s">
        <v>2572</v>
      </c>
      <c r="C855">
        <v>687901</v>
      </c>
      <c r="D855">
        <v>46313</v>
      </c>
      <c r="E855" s="3">
        <v>43157</v>
      </c>
      <c r="F855" t="s">
        <v>766</v>
      </c>
      <c r="G855" t="s">
        <v>3166</v>
      </c>
      <c r="H855" s="3">
        <v>43887</v>
      </c>
      <c r="I855">
        <v>631.79999999999995</v>
      </c>
    </row>
    <row r="856" spans="1:9" hidden="1" x14ac:dyDescent="0.2">
      <c r="A856">
        <v>102</v>
      </c>
      <c r="B856" t="s">
        <v>2572</v>
      </c>
      <c r="C856">
        <v>687901</v>
      </c>
      <c r="D856">
        <v>46313</v>
      </c>
      <c r="E856" s="3">
        <v>43157</v>
      </c>
      <c r="F856" t="s">
        <v>766</v>
      </c>
      <c r="G856" t="s">
        <v>3166</v>
      </c>
      <c r="H856" s="3">
        <v>43887</v>
      </c>
      <c r="I856">
        <v>5.6</v>
      </c>
    </row>
    <row r="857" spans="1:9" hidden="1" x14ac:dyDescent="0.2">
      <c r="A857">
        <v>102</v>
      </c>
      <c r="B857" t="s">
        <v>2572</v>
      </c>
      <c r="C857">
        <v>687916</v>
      </c>
      <c r="D857">
        <v>46316</v>
      </c>
      <c r="E857" s="3">
        <v>43157</v>
      </c>
      <c r="F857" t="s">
        <v>272</v>
      </c>
      <c r="G857" t="s">
        <v>3167</v>
      </c>
      <c r="H857" s="3">
        <v>43887</v>
      </c>
      <c r="I857">
        <v>217.08</v>
      </c>
    </row>
    <row r="858" spans="1:9" hidden="1" x14ac:dyDescent="0.2">
      <c r="A858">
        <v>102</v>
      </c>
      <c r="B858" t="s">
        <v>2572</v>
      </c>
      <c r="C858">
        <v>687916</v>
      </c>
      <c r="D858">
        <v>46316</v>
      </c>
      <c r="E858" s="3">
        <v>43157</v>
      </c>
      <c r="F858" t="s">
        <v>272</v>
      </c>
      <c r="G858" t="s">
        <v>3167</v>
      </c>
      <c r="H858" s="3">
        <v>43887</v>
      </c>
      <c r="I858">
        <v>2.62</v>
      </c>
    </row>
    <row r="859" spans="1:9" hidden="1" x14ac:dyDescent="0.2">
      <c r="A859">
        <v>102</v>
      </c>
      <c r="B859" t="s">
        <v>2572</v>
      </c>
      <c r="C859">
        <v>687935</v>
      </c>
      <c r="D859">
        <v>46319</v>
      </c>
      <c r="E859" s="3">
        <v>43157</v>
      </c>
      <c r="F859" t="s">
        <v>754</v>
      </c>
      <c r="G859" t="s">
        <v>3168</v>
      </c>
      <c r="H859" s="3">
        <v>43887</v>
      </c>
      <c r="I859">
        <v>363.44</v>
      </c>
    </row>
    <row r="860" spans="1:9" hidden="1" x14ac:dyDescent="0.2">
      <c r="A860">
        <v>102</v>
      </c>
      <c r="B860" t="s">
        <v>2572</v>
      </c>
      <c r="C860">
        <v>687935</v>
      </c>
      <c r="D860">
        <v>46319</v>
      </c>
      <c r="E860" s="3">
        <v>43157</v>
      </c>
      <c r="F860" t="s">
        <v>754</v>
      </c>
      <c r="G860" t="s">
        <v>3168</v>
      </c>
      <c r="H860" s="3">
        <v>43887</v>
      </c>
      <c r="I860">
        <v>3.46</v>
      </c>
    </row>
    <row r="861" spans="1:9" hidden="1" x14ac:dyDescent="0.2">
      <c r="A861">
        <v>102</v>
      </c>
      <c r="B861" t="s">
        <v>2572</v>
      </c>
      <c r="C861">
        <v>688698</v>
      </c>
      <c r="D861">
        <v>46301</v>
      </c>
      <c r="E861" s="3">
        <v>43157</v>
      </c>
      <c r="F861" t="s">
        <v>1155</v>
      </c>
      <c r="G861" t="s">
        <v>3223</v>
      </c>
      <c r="H861" s="3">
        <v>43887</v>
      </c>
      <c r="I861">
        <v>680.4</v>
      </c>
    </row>
    <row r="862" spans="1:9" hidden="1" x14ac:dyDescent="0.2">
      <c r="A862">
        <v>102</v>
      </c>
      <c r="B862" t="s">
        <v>2572</v>
      </c>
      <c r="C862">
        <v>688698</v>
      </c>
      <c r="D862">
        <v>46301</v>
      </c>
      <c r="E862" s="3">
        <v>43157</v>
      </c>
      <c r="F862" t="s">
        <v>1155</v>
      </c>
      <c r="G862" t="s">
        <v>3223</v>
      </c>
      <c r="H862" s="3">
        <v>43887</v>
      </c>
      <c r="I862">
        <v>5.9</v>
      </c>
    </row>
    <row r="863" spans="1:9" hidden="1" x14ac:dyDescent="0.2">
      <c r="A863">
        <v>102</v>
      </c>
      <c r="B863" t="s">
        <v>2572</v>
      </c>
      <c r="C863">
        <v>690010</v>
      </c>
      <c r="D863">
        <v>46317</v>
      </c>
      <c r="E863" s="3">
        <v>43157</v>
      </c>
      <c r="F863" t="s">
        <v>1139</v>
      </c>
      <c r="G863" t="s">
        <v>3301</v>
      </c>
      <c r="H863" s="3">
        <v>43883</v>
      </c>
      <c r="I863">
        <v>420</v>
      </c>
    </row>
    <row r="864" spans="1:9" hidden="1" x14ac:dyDescent="0.2">
      <c r="A864">
        <v>102</v>
      </c>
      <c r="B864" t="s">
        <v>2572</v>
      </c>
      <c r="C864">
        <v>690028</v>
      </c>
      <c r="D864">
        <v>46331</v>
      </c>
      <c r="E864" s="3">
        <v>43157</v>
      </c>
      <c r="F864" t="s">
        <v>1139</v>
      </c>
      <c r="G864" t="s">
        <v>3305</v>
      </c>
      <c r="H864" s="3">
        <v>43883</v>
      </c>
      <c r="I864">
        <v>420</v>
      </c>
    </row>
    <row r="865" spans="1:9" hidden="1" x14ac:dyDescent="0.2">
      <c r="A865">
        <v>102</v>
      </c>
      <c r="B865" t="s">
        <v>2572</v>
      </c>
      <c r="C865">
        <v>690131</v>
      </c>
      <c r="D865">
        <v>46322</v>
      </c>
      <c r="E865" s="3">
        <v>43157</v>
      </c>
      <c r="F865" t="s">
        <v>922</v>
      </c>
      <c r="G865" t="s">
        <v>3313</v>
      </c>
      <c r="H865" s="3">
        <v>43619</v>
      </c>
      <c r="I865">
        <v>1414</v>
      </c>
    </row>
    <row r="866" spans="1:9" hidden="1" x14ac:dyDescent="0.2">
      <c r="A866">
        <v>102</v>
      </c>
      <c r="B866" t="s">
        <v>2572</v>
      </c>
      <c r="C866">
        <v>690138</v>
      </c>
      <c r="D866">
        <v>46329</v>
      </c>
      <c r="E866" s="3">
        <v>43157</v>
      </c>
      <c r="F866" t="s">
        <v>922</v>
      </c>
      <c r="G866" t="s">
        <v>3314</v>
      </c>
      <c r="H866" s="3">
        <v>43619</v>
      </c>
      <c r="I866">
        <v>1333</v>
      </c>
    </row>
    <row r="867" spans="1:9" hidden="1" x14ac:dyDescent="0.2">
      <c r="A867">
        <v>102</v>
      </c>
      <c r="B867" t="s">
        <v>2572</v>
      </c>
      <c r="C867">
        <v>690138</v>
      </c>
      <c r="D867">
        <v>46329</v>
      </c>
      <c r="E867" s="3">
        <v>43157</v>
      </c>
      <c r="F867" t="s">
        <v>922</v>
      </c>
      <c r="G867" t="s">
        <v>3314</v>
      </c>
      <c r="H867" s="3">
        <v>43619</v>
      </c>
      <c r="I867">
        <v>8</v>
      </c>
    </row>
    <row r="868" spans="1:9" hidden="1" x14ac:dyDescent="0.2">
      <c r="A868">
        <v>102</v>
      </c>
      <c r="B868" t="s">
        <v>2572</v>
      </c>
      <c r="C868">
        <v>690160</v>
      </c>
      <c r="D868">
        <v>46306</v>
      </c>
      <c r="E868" s="3">
        <v>43157</v>
      </c>
      <c r="F868" t="s">
        <v>1168</v>
      </c>
      <c r="G868" t="s">
        <v>3318</v>
      </c>
      <c r="H868" s="3">
        <v>43887</v>
      </c>
      <c r="I868">
        <v>291.60000000000002</v>
      </c>
    </row>
    <row r="869" spans="1:9" hidden="1" x14ac:dyDescent="0.2">
      <c r="A869">
        <v>102</v>
      </c>
      <c r="B869" t="s">
        <v>2572</v>
      </c>
      <c r="C869">
        <v>690160</v>
      </c>
      <c r="D869">
        <v>46306</v>
      </c>
      <c r="E869" s="3">
        <v>43157</v>
      </c>
      <c r="F869" t="s">
        <v>1168</v>
      </c>
      <c r="G869" t="s">
        <v>3318</v>
      </c>
      <c r="H869" s="3">
        <v>43887</v>
      </c>
      <c r="I869">
        <v>0.7</v>
      </c>
    </row>
    <row r="870" spans="1:9" hidden="1" x14ac:dyDescent="0.2">
      <c r="A870">
        <v>102</v>
      </c>
      <c r="B870" t="s">
        <v>2572</v>
      </c>
      <c r="C870">
        <v>690181</v>
      </c>
      <c r="D870">
        <v>46307</v>
      </c>
      <c r="E870" s="3">
        <v>43157</v>
      </c>
      <c r="F870" t="s">
        <v>1171</v>
      </c>
      <c r="G870" t="s">
        <v>3319</v>
      </c>
      <c r="H870" s="3">
        <v>43887</v>
      </c>
      <c r="I870">
        <v>291.60000000000002</v>
      </c>
    </row>
    <row r="871" spans="1:9" hidden="1" x14ac:dyDescent="0.2">
      <c r="A871">
        <v>102</v>
      </c>
      <c r="B871" t="s">
        <v>2572</v>
      </c>
      <c r="C871">
        <v>690181</v>
      </c>
      <c r="D871">
        <v>46307</v>
      </c>
      <c r="E871" s="3">
        <v>43157</v>
      </c>
      <c r="F871" t="s">
        <v>1171</v>
      </c>
      <c r="G871" t="s">
        <v>3319</v>
      </c>
      <c r="H871" s="3">
        <v>43887</v>
      </c>
      <c r="I871">
        <v>1.1000000000000001</v>
      </c>
    </row>
    <row r="872" spans="1:9" hidden="1" x14ac:dyDescent="0.2">
      <c r="A872">
        <v>102</v>
      </c>
      <c r="B872" t="s">
        <v>2572</v>
      </c>
      <c r="C872">
        <v>690201</v>
      </c>
      <c r="D872">
        <v>46303</v>
      </c>
      <c r="E872" s="3">
        <v>43157</v>
      </c>
      <c r="F872" t="s">
        <v>1165</v>
      </c>
      <c r="G872" t="s">
        <v>3320</v>
      </c>
      <c r="H872" s="3">
        <v>43887</v>
      </c>
      <c r="I872">
        <v>291.60000000000002</v>
      </c>
    </row>
    <row r="873" spans="1:9" hidden="1" x14ac:dyDescent="0.2">
      <c r="A873">
        <v>102</v>
      </c>
      <c r="B873" t="s">
        <v>2572</v>
      </c>
      <c r="C873">
        <v>690201</v>
      </c>
      <c r="D873">
        <v>46303</v>
      </c>
      <c r="E873" s="3">
        <v>43157</v>
      </c>
      <c r="F873" t="s">
        <v>1165</v>
      </c>
      <c r="G873" t="s">
        <v>3320</v>
      </c>
      <c r="H873" s="3">
        <v>43887</v>
      </c>
      <c r="I873">
        <v>3.5</v>
      </c>
    </row>
    <row r="874" spans="1:9" hidden="1" x14ac:dyDescent="0.2">
      <c r="A874">
        <v>102</v>
      </c>
      <c r="B874" t="s">
        <v>2572</v>
      </c>
      <c r="C874">
        <v>690238</v>
      </c>
      <c r="D874">
        <v>46295</v>
      </c>
      <c r="E874" s="3">
        <v>43157</v>
      </c>
      <c r="F874" t="s">
        <v>1155</v>
      </c>
      <c r="G874" t="s">
        <v>3322</v>
      </c>
      <c r="H874" s="3">
        <v>43884</v>
      </c>
      <c r="I874">
        <v>679</v>
      </c>
    </row>
    <row r="875" spans="1:9" hidden="1" x14ac:dyDescent="0.2">
      <c r="A875">
        <v>102</v>
      </c>
      <c r="B875" t="s">
        <v>2572</v>
      </c>
      <c r="C875">
        <v>690250</v>
      </c>
      <c r="D875">
        <v>46314</v>
      </c>
      <c r="E875" s="3">
        <v>43157</v>
      </c>
      <c r="F875" t="s">
        <v>917</v>
      </c>
      <c r="G875" t="s">
        <v>3323</v>
      </c>
      <c r="H875" s="3">
        <v>44205</v>
      </c>
      <c r="I875">
        <v>335</v>
      </c>
    </row>
    <row r="876" spans="1:9" hidden="1" x14ac:dyDescent="0.2">
      <c r="A876">
        <v>102</v>
      </c>
      <c r="B876" t="s">
        <v>2572</v>
      </c>
      <c r="C876">
        <v>690268</v>
      </c>
      <c r="D876">
        <v>46283</v>
      </c>
      <c r="E876" s="3">
        <v>43157</v>
      </c>
      <c r="F876" t="s">
        <v>801</v>
      </c>
      <c r="G876" t="s">
        <v>3324</v>
      </c>
      <c r="H876" s="3">
        <v>43884</v>
      </c>
      <c r="I876">
        <v>211.1</v>
      </c>
    </row>
    <row r="877" spans="1:9" hidden="1" x14ac:dyDescent="0.2">
      <c r="A877">
        <v>102</v>
      </c>
      <c r="B877" t="s">
        <v>2572</v>
      </c>
      <c r="C877">
        <v>690279</v>
      </c>
      <c r="D877">
        <v>46308</v>
      </c>
      <c r="E877" s="3">
        <v>43157</v>
      </c>
      <c r="F877" t="s">
        <v>769</v>
      </c>
      <c r="G877" t="s">
        <v>3325</v>
      </c>
      <c r="H877" s="3">
        <v>43887</v>
      </c>
      <c r="I877">
        <v>627.29999999999995</v>
      </c>
    </row>
    <row r="878" spans="1:9" hidden="1" x14ac:dyDescent="0.2">
      <c r="A878">
        <v>102</v>
      </c>
      <c r="B878" t="s">
        <v>2572</v>
      </c>
      <c r="C878">
        <v>690341</v>
      </c>
      <c r="D878">
        <v>46323</v>
      </c>
      <c r="E878" s="3">
        <v>43157</v>
      </c>
      <c r="F878" t="s">
        <v>1139</v>
      </c>
      <c r="G878" t="s">
        <v>3326</v>
      </c>
      <c r="H878" s="3">
        <v>43883</v>
      </c>
      <c r="I878">
        <v>420</v>
      </c>
    </row>
    <row r="879" spans="1:9" hidden="1" x14ac:dyDescent="0.2">
      <c r="A879">
        <v>102</v>
      </c>
      <c r="B879" t="s">
        <v>2572</v>
      </c>
      <c r="C879">
        <v>690347</v>
      </c>
      <c r="D879">
        <v>46328</v>
      </c>
      <c r="E879" s="3">
        <v>43157</v>
      </c>
      <c r="F879" t="s">
        <v>859</v>
      </c>
      <c r="G879" t="s">
        <v>3327</v>
      </c>
      <c r="H879" s="3">
        <v>43883</v>
      </c>
      <c r="I879">
        <v>2369</v>
      </c>
    </row>
    <row r="880" spans="1:9" hidden="1" x14ac:dyDescent="0.2">
      <c r="A880">
        <v>102</v>
      </c>
      <c r="B880" t="s">
        <v>2572</v>
      </c>
      <c r="C880">
        <v>690352</v>
      </c>
      <c r="D880">
        <v>46330</v>
      </c>
      <c r="E880" s="3">
        <v>43157</v>
      </c>
      <c r="F880" t="s">
        <v>1107</v>
      </c>
      <c r="G880" t="s">
        <v>3328</v>
      </c>
      <c r="H880" s="3">
        <v>43883</v>
      </c>
      <c r="I880">
        <v>4982</v>
      </c>
    </row>
    <row r="881" spans="1:9" hidden="1" x14ac:dyDescent="0.2">
      <c r="A881">
        <v>102</v>
      </c>
      <c r="B881" t="s">
        <v>2572</v>
      </c>
      <c r="C881">
        <v>690353</v>
      </c>
      <c r="D881">
        <v>46332</v>
      </c>
      <c r="E881" s="3">
        <v>43157</v>
      </c>
      <c r="F881" t="s">
        <v>1139</v>
      </c>
      <c r="G881" t="s">
        <v>3329</v>
      </c>
      <c r="H881" s="3">
        <v>43883</v>
      </c>
      <c r="I881">
        <v>420</v>
      </c>
    </row>
    <row r="882" spans="1:9" hidden="1" x14ac:dyDescent="0.2">
      <c r="A882">
        <v>102</v>
      </c>
      <c r="B882" t="s">
        <v>2572</v>
      </c>
      <c r="C882">
        <v>687996</v>
      </c>
      <c r="D882">
        <v>46337</v>
      </c>
      <c r="E882" s="3">
        <v>43158</v>
      </c>
      <c r="F882" t="s">
        <v>164</v>
      </c>
      <c r="G882" t="s">
        <v>3169</v>
      </c>
      <c r="H882" s="3">
        <v>43888</v>
      </c>
      <c r="I882">
        <v>226.8</v>
      </c>
    </row>
    <row r="883" spans="1:9" hidden="1" x14ac:dyDescent="0.2">
      <c r="A883">
        <v>102</v>
      </c>
      <c r="B883" t="s">
        <v>2572</v>
      </c>
      <c r="C883">
        <v>687996</v>
      </c>
      <c r="D883">
        <v>46337</v>
      </c>
      <c r="E883" s="3">
        <v>43158</v>
      </c>
      <c r="F883" t="s">
        <v>164</v>
      </c>
      <c r="G883" t="s">
        <v>3169</v>
      </c>
      <c r="H883" s="3">
        <v>43888</v>
      </c>
      <c r="I883">
        <v>0.9</v>
      </c>
    </row>
    <row r="884" spans="1:9" hidden="1" x14ac:dyDescent="0.2">
      <c r="A884">
        <v>102</v>
      </c>
      <c r="B884" t="s">
        <v>2572</v>
      </c>
      <c r="C884">
        <v>689914</v>
      </c>
      <c r="D884">
        <v>46343</v>
      </c>
      <c r="E884" s="3">
        <v>43158</v>
      </c>
      <c r="F884" t="s">
        <v>924</v>
      </c>
      <c r="G884" t="s">
        <v>3292</v>
      </c>
      <c r="H884" s="3">
        <v>43883</v>
      </c>
      <c r="I884">
        <v>650</v>
      </c>
    </row>
    <row r="885" spans="1:9" hidden="1" x14ac:dyDescent="0.2">
      <c r="A885">
        <v>102</v>
      </c>
      <c r="B885" t="s">
        <v>2572</v>
      </c>
      <c r="C885">
        <v>690124</v>
      </c>
      <c r="D885">
        <v>46357</v>
      </c>
      <c r="E885" s="3">
        <v>43158</v>
      </c>
      <c r="F885" t="s">
        <v>1134</v>
      </c>
      <c r="G885" t="s">
        <v>3312</v>
      </c>
      <c r="H885" s="3">
        <v>43776</v>
      </c>
      <c r="I885">
        <v>328</v>
      </c>
    </row>
    <row r="886" spans="1:9" hidden="1" x14ac:dyDescent="0.2">
      <c r="A886">
        <v>102</v>
      </c>
      <c r="B886" t="s">
        <v>2572</v>
      </c>
      <c r="C886">
        <v>690395</v>
      </c>
      <c r="D886">
        <v>46344</v>
      </c>
      <c r="E886" s="3">
        <v>43158</v>
      </c>
      <c r="F886" t="s">
        <v>951</v>
      </c>
      <c r="G886" t="s">
        <v>3330</v>
      </c>
      <c r="H886" s="3">
        <v>43883</v>
      </c>
      <c r="I886">
        <v>632</v>
      </c>
    </row>
    <row r="887" spans="1:9" hidden="1" x14ac:dyDescent="0.2">
      <c r="A887">
        <v>102</v>
      </c>
      <c r="B887" t="s">
        <v>2572</v>
      </c>
      <c r="C887">
        <v>690401</v>
      </c>
      <c r="D887">
        <v>46345</v>
      </c>
      <c r="E887" s="3">
        <v>43158</v>
      </c>
      <c r="F887" t="s">
        <v>1139</v>
      </c>
      <c r="G887" t="s">
        <v>3331</v>
      </c>
      <c r="H887" s="3">
        <v>43883</v>
      </c>
      <c r="I887">
        <v>416</v>
      </c>
    </row>
    <row r="888" spans="1:9" hidden="1" x14ac:dyDescent="0.2">
      <c r="A888">
        <v>102</v>
      </c>
      <c r="B888" t="s">
        <v>2572</v>
      </c>
      <c r="C888">
        <v>690405</v>
      </c>
      <c r="D888">
        <v>46346</v>
      </c>
      <c r="E888" s="3">
        <v>43158</v>
      </c>
      <c r="F888" t="s">
        <v>1139</v>
      </c>
      <c r="G888" t="s">
        <v>3332</v>
      </c>
      <c r="H888" s="3">
        <v>43883</v>
      </c>
      <c r="I888">
        <v>420</v>
      </c>
    </row>
    <row r="889" spans="1:9" hidden="1" x14ac:dyDescent="0.2">
      <c r="A889">
        <v>102</v>
      </c>
      <c r="B889" t="s">
        <v>2572</v>
      </c>
      <c r="C889">
        <v>690409</v>
      </c>
      <c r="D889">
        <v>46347</v>
      </c>
      <c r="E889" s="3">
        <v>43158</v>
      </c>
      <c r="F889" t="s">
        <v>1114</v>
      </c>
      <c r="G889" t="s">
        <v>3333</v>
      </c>
      <c r="H889" s="3">
        <v>43883</v>
      </c>
      <c r="I889">
        <v>4821</v>
      </c>
    </row>
    <row r="890" spans="1:9" hidden="1" x14ac:dyDescent="0.2">
      <c r="A890">
        <v>102</v>
      </c>
      <c r="B890" t="s">
        <v>2572</v>
      </c>
      <c r="C890">
        <v>690416</v>
      </c>
      <c r="D890">
        <v>46324</v>
      </c>
      <c r="E890" s="3">
        <v>43158</v>
      </c>
      <c r="F890" t="s">
        <v>520</v>
      </c>
      <c r="G890" t="s">
        <v>3334</v>
      </c>
      <c r="H890" s="3">
        <v>43888</v>
      </c>
      <c r="I890">
        <v>269.3</v>
      </c>
    </row>
    <row r="891" spans="1:9" hidden="1" x14ac:dyDescent="0.2">
      <c r="A891">
        <v>102</v>
      </c>
      <c r="B891" t="s">
        <v>2572</v>
      </c>
      <c r="C891">
        <v>690417</v>
      </c>
      <c r="D891">
        <v>46320</v>
      </c>
      <c r="E891" s="3">
        <v>43158</v>
      </c>
      <c r="F891" t="s">
        <v>487</v>
      </c>
      <c r="G891" t="s">
        <v>3335</v>
      </c>
      <c r="H891" s="3">
        <v>43887</v>
      </c>
      <c r="I891">
        <v>215.3</v>
      </c>
    </row>
    <row r="892" spans="1:9" hidden="1" x14ac:dyDescent="0.2">
      <c r="A892">
        <v>102</v>
      </c>
      <c r="B892" t="s">
        <v>2572</v>
      </c>
      <c r="C892">
        <v>690472</v>
      </c>
      <c r="D892">
        <v>46349</v>
      </c>
      <c r="E892" s="3">
        <v>43158</v>
      </c>
      <c r="F892" t="s">
        <v>1130</v>
      </c>
      <c r="G892" t="s">
        <v>3337</v>
      </c>
      <c r="H892" s="3">
        <v>43883</v>
      </c>
      <c r="I892">
        <v>4975</v>
      </c>
    </row>
    <row r="893" spans="1:9" hidden="1" x14ac:dyDescent="0.2">
      <c r="A893">
        <v>102</v>
      </c>
      <c r="B893" t="s">
        <v>2572</v>
      </c>
      <c r="C893">
        <v>690476</v>
      </c>
      <c r="D893">
        <v>46350</v>
      </c>
      <c r="E893" s="3">
        <v>43158</v>
      </c>
      <c r="F893" t="s">
        <v>978</v>
      </c>
      <c r="G893" t="s">
        <v>3338</v>
      </c>
      <c r="H893" s="3">
        <v>43884</v>
      </c>
      <c r="I893">
        <v>636</v>
      </c>
    </row>
    <row r="894" spans="1:9" hidden="1" x14ac:dyDescent="0.2">
      <c r="A894">
        <v>102</v>
      </c>
      <c r="B894" t="s">
        <v>2572</v>
      </c>
      <c r="C894">
        <v>690505</v>
      </c>
      <c r="D894">
        <v>46352</v>
      </c>
      <c r="E894" s="3">
        <v>43158</v>
      </c>
      <c r="F894" t="s">
        <v>1086</v>
      </c>
      <c r="G894" t="s">
        <v>3340</v>
      </c>
      <c r="H894" s="3">
        <v>43883</v>
      </c>
      <c r="I894">
        <v>921</v>
      </c>
    </row>
    <row r="895" spans="1:9" hidden="1" x14ac:dyDescent="0.2">
      <c r="A895">
        <v>102</v>
      </c>
      <c r="B895" t="s">
        <v>2572</v>
      </c>
      <c r="C895">
        <v>690509</v>
      </c>
      <c r="D895">
        <v>46353</v>
      </c>
      <c r="E895" s="3">
        <v>43158</v>
      </c>
      <c r="F895" t="s">
        <v>1057</v>
      </c>
      <c r="G895" t="s">
        <v>3341</v>
      </c>
      <c r="H895" s="3">
        <v>43806</v>
      </c>
      <c r="I895">
        <v>3148</v>
      </c>
    </row>
    <row r="896" spans="1:9" hidden="1" x14ac:dyDescent="0.2">
      <c r="A896">
        <v>102</v>
      </c>
      <c r="B896" t="s">
        <v>2572</v>
      </c>
      <c r="C896">
        <v>690513</v>
      </c>
      <c r="D896">
        <v>46354</v>
      </c>
      <c r="E896" s="3">
        <v>43158</v>
      </c>
      <c r="F896" t="s">
        <v>941</v>
      </c>
      <c r="G896" t="s">
        <v>3342</v>
      </c>
      <c r="H896" s="3">
        <v>43884</v>
      </c>
      <c r="I896">
        <v>642</v>
      </c>
    </row>
    <row r="897" spans="1:9" hidden="1" x14ac:dyDescent="0.2">
      <c r="A897">
        <v>102</v>
      </c>
      <c r="B897" t="s">
        <v>2572</v>
      </c>
      <c r="C897">
        <v>690518</v>
      </c>
      <c r="D897">
        <v>46355</v>
      </c>
      <c r="E897" s="3">
        <v>43158</v>
      </c>
      <c r="F897" t="s">
        <v>1000</v>
      </c>
      <c r="G897" t="s">
        <v>3343</v>
      </c>
      <c r="H897" s="3">
        <v>43672</v>
      </c>
      <c r="I897">
        <v>4690</v>
      </c>
    </row>
    <row r="898" spans="1:9" hidden="1" x14ac:dyDescent="0.2">
      <c r="A898">
        <v>102</v>
      </c>
      <c r="B898" t="s">
        <v>2572</v>
      </c>
      <c r="C898">
        <v>690525</v>
      </c>
      <c r="D898">
        <v>46338</v>
      </c>
      <c r="E898" s="3">
        <v>43158</v>
      </c>
      <c r="F898" t="s">
        <v>582</v>
      </c>
      <c r="G898" t="s">
        <v>3344</v>
      </c>
      <c r="H898" s="3">
        <v>43888</v>
      </c>
      <c r="I898">
        <v>123.3</v>
      </c>
    </row>
    <row r="899" spans="1:9" hidden="1" x14ac:dyDescent="0.2">
      <c r="A899">
        <v>102</v>
      </c>
      <c r="B899" t="s">
        <v>2572</v>
      </c>
      <c r="C899">
        <v>690582</v>
      </c>
      <c r="D899">
        <v>46358</v>
      </c>
      <c r="E899" s="3">
        <v>43158</v>
      </c>
      <c r="F899" t="s">
        <v>1141</v>
      </c>
      <c r="G899" t="s">
        <v>3348</v>
      </c>
      <c r="H899" s="3">
        <v>43887</v>
      </c>
      <c r="I899">
        <v>645</v>
      </c>
    </row>
    <row r="900" spans="1:9" hidden="1" x14ac:dyDescent="0.2">
      <c r="A900">
        <v>102</v>
      </c>
      <c r="B900" t="s">
        <v>2572</v>
      </c>
      <c r="C900">
        <v>685208</v>
      </c>
      <c r="D900">
        <v>46114</v>
      </c>
      <c r="E900" s="3">
        <v>43159</v>
      </c>
      <c r="F900" t="s">
        <v>552</v>
      </c>
      <c r="G900" t="s">
        <v>2979</v>
      </c>
      <c r="H900" s="3">
        <v>43889</v>
      </c>
      <c r="I900">
        <v>400.7</v>
      </c>
    </row>
    <row r="901" spans="1:9" hidden="1" x14ac:dyDescent="0.2">
      <c r="A901">
        <v>102</v>
      </c>
      <c r="B901" t="s">
        <v>2572</v>
      </c>
      <c r="C901">
        <v>687857</v>
      </c>
      <c r="D901">
        <v>46373</v>
      </c>
      <c r="E901" s="3">
        <v>43159</v>
      </c>
      <c r="F901" t="s">
        <v>768</v>
      </c>
      <c r="G901" t="s">
        <v>3163</v>
      </c>
      <c r="H901" s="3">
        <v>43887</v>
      </c>
      <c r="I901">
        <v>972</v>
      </c>
    </row>
    <row r="902" spans="1:9" hidden="1" x14ac:dyDescent="0.2">
      <c r="A902">
        <v>102</v>
      </c>
      <c r="B902" t="s">
        <v>2572</v>
      </c>
      <c r="C902">
        <v>688052</v>
      </c>
      <c r="D902">
        <v>46340</v>
      </c>
      <c r="E902" s="3">
        <v>43159</v>
      </c>
      <c r="F902" t="s">
        <v>56</v>
      </c>
      <c r="G902" t="s">
        <v>3170</v>
      </c>
      <c r="H902" s="3">
        <v>43888</v>
      </c>
      <c r="I902">
        <v>691.2</v>
      </c>
    </row>
    <row r="903" spans="1:9" hidden="1" x14ac:dyDescent="0.2">
      <c r="A903">
        <v>102</v>
      </c>
      <c r="B903" t="s">
        <v>2572</v>
      </c>
      <c r="C903">
        <v>688052</v>
      </c>
      <c r="D903">
        <v>46340</v>
      </c>
      <c r="E903" s="3">
        <v>43159</v>
      </c>
      <c r="F903" t="s">
        <v>56</v>
      </c>
      <c r="G903" t="s">
        <v>3170</v>
      </c>
      <c r="H903" s="3">
        <v>43888</v>
      </c>
      <c r="I903">
        <v>0.2</v>
      </c>
    </row>
    <row r="904" spans="1:9" hidden="1" x14ac:dyDescent="0.2">
      <c r="A904">
        <v>102</v>
      </c>
      <c r="B904" t="s">
        <v>2572</v>
      </c>
      <c r="C904">
        <v>688697</v>
      </c>
      <c r="D904">
        <v>46377</v>
      </c>
      <c r="E904" s="3">
        <v>43159</v>
      </c>
      <c r="F904" t="s">
        <v>1154</v>
      </c>
      <c r="G904" t="s">
        <v>3222</v>
      </c>
      <c r="H904" s="3">
        <v>43887</v>
      </c>
      <c r="I904">
        <v>757</v>
      </c>
    </row>
    <row r="905" spans="1:9" hidden="1" x14ac:dyDescent="0.2">
      <c r="A905">
        <v>102</v>
      </c>
      <c r="B905" t="s">
        <v>2572</v>
      </c>
      <c r="C905">
        <v>688722</v>
      </c>
      <c r="D905">
        <v>46351</v>
      </c>
      <c r="E905" s="3">
        <v>43159</v>
      </c>
      <c r="F905" t="s">
        <v>193</v>
      </c>
      <c r="G905" t="s">
        <v>3224</v>
      </c>
      <c r="H905" s="3">
        <v>43889</v>
      </c>
      <c r="I905">
        <v>583.20000000000005</v>
      </c>
    </row>
    <row r="906" spans="1:9" hidden="1" x14ac:dyDescent="0.2">
      <c r="A906">
        <v>102</v>
      </c>
      <c r="B906" t="s">
        <v>2572</v>
      </c>
      <c r="C906">
        <v>688722</v>
      </c>
      <c r="D906">
        <v>46351</v>
      </c>
      <c r="E906" s="3">
        <v>43159</v>
      </c>
      <c r="F906" t="s">
        <v>193</v>
      </c>
      <c r="G906" t="s">
        <v>3224</v>
      </c>
      <c r="H906" s="3">
        <v>43889</v>
      </c>
      <c r="I906">
        <v>1.4</v>
      </c>
    </row>
    <row r="907" spans="1:9" hidden="1" x14ac:dyDescent="0.2">
      <c r="A907">
        <v>102</v>
      </c>
      <c r="B907" t="s">
        <v>2572</v>
      </c>
      <c r="C907">
        <v>690232</v>
      </c>
      <c r="D907">
        <v>46371</v>
      </c>
      <c r="E907" s="3">
        <v>43159</v>
      </c>
      <c r="F907" t="s">
        <v>984</v>
      </c>
      <c r="G907" t="s">
        <v>3321</v>
      </c>
      <c r="H907" s="3">
        <v>43883</v>
      </c>
      <c r="I907">
        <v>500</v>
      </c>
    </row>
    <row r="908" spans="1:9" hidden="1" x14ac:dyDescent="0.2">
      <c r="A908">
        <v>102</v>
      </c>
      <c r="B908" t="s">
        <v>2572</v>
      </c>
      <c r="C908">
        <v>690836</v>
      </c>
      <c r="D908">
        <v>46366</v>
      </c>
      <c r="E908" s="3">
        <v>43159</v>
      </c>
      <c r="F908" t="s">
        <v>581</v>
      </c>
      <c r="G908" t="s">
        <v>3351</v>
      </c>
      <c r="H908" s="3">
        <v>43888</v>
      </c>
      <c r="I908">
        <v>5884</v>
      </c>
    </row>
    <row r="909" spans="1:9" hidden="1" x14ac:dyDescent="0.2">
      <c r="A909">
        <v>102</v>
      </c>
      <c r="B909" t="s">
        <v>2572</v>
      </c>
      <c r="C909">
        <v>690842</v>
      </c>
      <c r="D909">
        <v>46367</v>
      </c>
      <c r="E909" s="3">
        <v>43159</v>
      </c>
      <c r="F909" t="s">
        <v>765</v>
      </c>
      <c r="G909" t="s">
        <v>3352</v>
      </c>
      <c r="H909" s="3">
        <v>43887</v>
      </c>
      <c r="I909">
        <v>932</v>
      </c>
    </row>
    <row r="910" spans="1:9" hidden="1" x14ac:dyDescent="0.2">
      <c r="A910">
        <v>102</v>
      </c>
      <c r="B910" t="s">
        <v>2572</v>
      </c>
      <c r="C910">
        <v>690850</v>
      </c>
      <c r="D910">
        <v>46348</v>
      </c>
      <c r="E910" s="3">
        <v>43159</v>
      </c>
      <c r="F910" t="s">
        <v>59</v>
      </c>
      <c r="G910" t="s">
        <v>3353</v>
      </c>
      <c r="H910" s="3">
        <v>43888</v>
      </c>
      <c r="I910">
        <v>689.3</v>
      </c>
    </row>
    <row r="911" spans="1:9" hidden="1" x14ac:dyDescent="0.2">
      <c r="A911">
        <v>102</v>
      </c>
      <c r="B911" t="s">
        <v>2572</v>
      </c>
      <c r="C911">
        <v>690869</v>
      </c>
      <c r="D911">
        <v>46370</v>
      </c>
      <c r="E911" s="3">
        <v>43159</v>
      </c>
      <c r="F911" t="s">
        <v>984</v>
      </c>
      <c r="G911" t="s">
        <v>3354</v>
      </c>
      <c r="H911" s="3">
        <v>43880</v>
      </c>
      <c r="I911">
        <v>1750</v>
      </c>
    </row>
    <row r="912" spans="1:9" hidden="1" x14ac:dyDescent="0.2">
      <c r="A912">
        <v>102</v>
      </c>
      <c r="B912" t="s">
        <v>2572</v>
      </c>
      <c r="C912">
        <v>690872</v>
      </c>
      <c r="D912">
        <v>46372</v>
      </c>
      <c r="E912" s="3">
        <v>43159</v>
      </c>
      <c r="F912" t="s">
        <v>271</v>
      </c>
      <c r="G912" t="s">
        <v>3355</v>
      </c>
      <c r="H912" s="3">
        <v>43887</v>
      </c>
      <c r="I912">
        <v>639</v>
      </c>
    </row>
    <row r="913" spans="1:9" hidden="1" x14ac:dyDescent="0.2">
      <c r="A913">
        <v>102</v>
      </c>
      <c r="B913" t="s">
        <v>2572</v>
      </c>
      <c r="C913">
        <v>690878</v>
      </c>
      <c r="D913">
        <v>46374</v>
      </c>
      <c r="E913" s="3">
        <v>43159</v>
      </c>
      <c r="F913" t="s">
        <v>768</v>
      </c>
      <c r="G913" t="s">
        <v>3356</v>
      </c>
      <c r="H913" s="3">
        <v>43887</v>
      </c>
      <c r="I913">
        <v>912</v>
      </c>
    </row>
    <row r="914" spans="1:9" hidden="1" x14ac:dyDescent="0.2">
      <c r="A914">
        <v>102</v>
      </c>
      <c r="B914" t="s">
        <v>2572</v>
      </c>
      <c r="C914">
        <v>690883</v>
      </c>
      <c r="D914">
        <v>46375</v>
      </c>
      <c r="E914" s="3">
        <v>43159</v>
      </c>
      <c r="F914" t="s">
        <v>1154</v>
      </c>
      <c r="G914" t="s">
        <v>3357</v>
      </c>
      <c r="H914" s="3">
        <v>43884</v>
      </c>
      <c r="I914">
        <v>749</v>
      </c>
    </row>
    <row r="915" spans="1:9" hidden="1" x14ac:dyDescent="0.2">
      <c r="A915">
        <v>102</v>
      </c>
      <c r="B915" t="s">
        <v>2572</v>
      </c>
      <c r="C915">
        <v>691124</v>
      </c>
      <c r="D915">
        <v>46378</v>
      </c>
      <c r="E915" s="3">
        <v>43159</v>
      </c>
      <c r="F915" t="s">
        <v>1157</v>
      </c>
      <c r="G915" t="s">
        <v>3367</v>
      </c>
      <c r="H915" s="3">
        <v>43884</v>
      </c>
      <c r="I915">
        <v>861</v>
      </c>
    </row>
    <row r="916" spans="1:9" hidden="1" x14ac:dyDescent="0.2">
      <c r="A916">
        <v>102</v>
      </c>
      <c r="B916" t="s">
        <v>2572</v>
      </c>
      <c r="C916">
        <v>691129</v>
      </c>
      <c r="D916">
        <v>46379</v>
      </c>
      <c r="E916" s="3">
        <v>43159</v>
      </c>
      <c r="F916" t="s">
        <v>1164</v>
      </c>
      <c r="G916" t="s">
        <v>3368</v>
      </c>
      <c r="H916" s="3">
        <v>43887</v>
      </c>
      <c r="I916">
        <v>323</v>
      </c>
    </row>
    <row r="917" spans="1:9" hidden="1" x14ac:dyDescent="0.2">
      <c r="A917">
        <v>102</v>
      </c>
      <c r="B917" t="s">
        <v>2572</v>
      </c>
      <c r="C917">
        <v>691134</v>
      </c>
      <c r="D917">
        <v>46380</v>
      </c>
      <c r="E917" s="3">
        <v>43159</v>
      </c>
      <c r="F917" t="s">
        <v>551</v>
      </c>
      <c r="G917" t="s">
        <v>3369</v>
      </c>
      <c r="H917" s="3">
        <v>43889</v>
      </c>
      <c r="I917">
        <v>18089</v>
      </c>
    </row>
    <row r="918" spans="1:9" hidden="1" x14ac:dyDescent="0.2">
      <c r="A918">
        <v>102</v>
      </c>
      <c r="B918" t="s">
        <v>2572</v>
      </c>
      <c r="C918">
        <v>691138</v>
      </c>
      <c r="D918">
        <v>46381</v>
      </c>
      <c r="E918" s="3">
        <v>43159</v>
      </c>
      <c r="F918" t="s">
        <v>1167</v>
      </c>
      <c r="G918" t="s">
        <v>3370</v>
      </c>
      <c r="H918" s="3">
        <v>43887</v>
      </c>
      <c r="I918">
        <v>322</v>
      </c>
    </row>
    <row r="919" spans="1:9" hidden="1" x14ac:dyDescent="0.2">
      <c r="A919">
        <v>102</v>
      </c>
      <c r="B919" t="s">
        <v>2572</v>
      </c>
      <c r="C919">
        <v>691146</v>
      </c>
      <c r="D919">
        <v>46383</v>
      </c>
      <c r="E919" s="3">
        <v>43159</v>
      </c>
      <c r="F919" t="s">
        <v>992</v>
      </c>
      <c r="G919" t="s">
        <v>3371</v>
      </c>
      <c r="H919" s="3">
        <v>43883</v>
      </c>
      <c r="I919">
        <v>4185</v>
      </c>
    </row>
    <row r="920" spans="1:9" hidden="1" x14ac:dyDescent="0.2">
      <c r="A920">
        <v>102</v>
      </c>
      <c r="B920" t="s">
        <v>2572</v>
      </c>
      <c r="C920">
        <v>688104</v>
      </c>
      <c r="D920">
        <v>46365</v>
      </c>
      <c r="E920" s="3">
        <v>43160</v>
      </c>
      <c r="F920" t="s">
        <v>53</v>
      </c>
      <c r="G920" t="s">
        <v>3171</v>
      </c>
      <c r="H920" s="3">
        <v>43889</v>
      </c>
      <c r="I920">
        <v>460.8</v>
      </c>
    </row>
    <row r="921" spans="1:9" hidden="1" x14ac:dyDescent="0.2">
      <c r="A921">
        <v>102</v>
      </c>
      <c r="B921" t="s">
        <v>2572</v>
      </c>
      <c r="C921">
        <v>688104</v>
      </c>
      <c r="D921">
        <v>46365</v>
      </c>
      <c r="E921" s="3">
        <v>43160</v>
      </c>
      <c r="F921" t="s">
        <v>53</v>
      </c>
      <c r="G921" t="s">
        <v>3171</v>
      </c>
      <c r="H921" s="3">
        <v>43889</v>
      </c>
      <c r="I921">
        <v>2.2999999999999998</v>
      </c>
    </row>
    <row r="922" spans="1:9" hidden="1" x14ac:dyDescent="0.2">
      <c r="A922">
        <v>102</v>
      </c>
      <c r="B922" t="s">
        <v>2572</v>
      </c>
      <c r="C922">
        <v>689209</v>
      </c>
      <c r="D922">
        <v>46386</v>
      </c>
      <c r="E922" s="3">
        <v>43160</v>
      </c>
      <c r="F922" t="s">
        <v>709</v>
      </c>
      <c r="G922" t="s">
        <v>3260</v>
      </c>
      <c r="H922" s="3">
        <v>43891</v>
      </c>
      <c r="I922">
        <v>432.3</v>
      </c>
    </row>
    <row r="923" spans="1:9" hidden="1" x14ac:dyDescent="0.2">
      <c r="A923">
        <v>102</v>
      </c>
      <c r="B923" t="s">
        <v>2572</v>
      </c>
      <c r="C923">
        <v>691149</v>
      </c>
      <c r="D923">
        <v>46389</v>
      </c>
      <c r="E923" s="3">
        <v>43160</v>
      </c>
      <c r="F923" t="s">
        <v>486</v>
      </c>
      <c r="G923" t="s">
        <v>3372</v>
      </c>
      <c r="H923" s="3">
        <v>43887</v>
      </c>
      <c r="I923">
        <v>213</v>
      </c>
    </row>
    <row r="924" spans="1:9" hidden="1" x14ac:dyDescent="0.2">
      <c r="A924">
        <v>102</v>
      </c>
      <c r="B924" t="s">
        <v>2572</v>
      </c>
      <c r="C924">
        <v>691154</v>
      </c>
      <c r="D924">
        <v>46390</v>
      </c>
      <c r="E924" s="3">
        <v>43160</v>
      </c>
      <c r="F924" t="s">
        <v>1170</v>
      </c>
      <c r="G924" t="s">
        <v>3373</v>
      </c>
      <c r="H924" s="3">
        <v>43887</v>
      </c>
      <c r="I924">
        <v>323</v>
      </c>
    </row>
    <row r="925" spans="1:9" hidden="1" x14ac:dyDescent="0.2">
      <c r="A925">
        <v>102</v>
      </c>
      <c r="B925" t="s">
        <v>2572</v>
      </c>
      <c r="C925">
        <v>691310</v>
      </c>
      <c r="D925">
        <v>46393</v>
      </c>
      <c r="E925" s="3">
        <v>43160</v>
      </c>
      <c r="F925" t="s">
        <v>519</v>
      </c>
      <c r="G925" t="s">
        <v>3383</v>
      </c>
      <c r="H925" s="3">
        <v>43888</v>
      </c>
      <c r="I925">
        <v>267</v>
      </c>
    </row>
    <row r="926" spans="1:9" hidden="1" x14ac:dyDescent="0.2">
      <c r="A926">
        <v>102</v>
      </c>
      <c r="B926" t="s">
        <v>2572</v>
      </c>
      <c r="C926">
        <v>691315</v>
      </c>
      <c r="D926">
        <v>46394</v>
      </c>
      <c r="E926" s="3">
        <v>43160</v>
      </c>
      <c r="F926" t="s">
        <v>525</v>
      </c>
      <c r="G926" t="s">
        <v>3384</v>
      </c>
      <c r="H926" s="3">
        <v>43888</v>
      </c>
      <c r="I926">
        <v>215</v>
      </c>
    </row>
    <row r="927" spans="1:9" hidden="1" x14ac:dyDescent="0.2">
      <c r="A927">
        <v>102</v>
      </c>
      <c r="B927" t="s">
        <v>2572</v>
      </c>
      <c r="C927">
        <v>691339</v>
      </c>
      <c r="D927">
        <v>46401</v>
      </c>
      <c r="E927" s="3">
        <v>43160</v>
      </c>
      <c r="F927" t="s">
        <v>55</v>
      </c>
      <c r="G927" t="s">
        <v>3385</v>
      </c>
      <c r="H927" s="3">
        <v>43888</v>
      </c>
      <c r="I927">
        <v>1140</v>
      </c>
    </row>
    <row r="928" spans="1:9" hidden="1" x14ac:dyDescent="0.2">
      <c r="A928">
        <v>102</v>
      </c>
      <c r="B928" t="s">
        <v>2572</v>
      </c>
      <c r="C928">
        <v>691360</v>
      </c>
      <c r="D928">
        <v>46402</v>
      </c>
      <c r="E928" s="3">
        <v>43160</v>
      </c>
      <c r="F928" t="s">
        <v>594</v>
      </c>
      <c r="G928" t="s">
        <v>3386</v>
      </c>
      <c r="H928" s="3">
        <v>43889</v>
      </c>
      <c r="I928">
        <v>641</v>
      </c>
    </row>
    <row r="929" spans="1:9" hidden="1" x14ac:dyDescent="0.2">
      <c r="A929">
        <v>102</v>
      </c>
      <c r="B929" t="s">
        <v>2572</v>
      </c>
      <c r="C929">
        <v>691415</v>
      </c>
      <c r="D929">
        <v>46403</v>
      </c>
      <c r="E929" s="3">
        <v>43160</v>
      </c>
      <c r="F929" t="s">
        <v>753</v>
      </c>
      <c r="G929" t="s">
        <v>3389</v>
      </c>
      <c r="H929" s="3">
        <v>43887</v>
      </c>
      <c r="I929">
        <v>4592</v>
      </c>
    </row>
    <row r="930" spans="1:9" hidden="1" x14ac:dyDescent="0.2">
      <c r="A930">
        <v>102</v>
      </c>
      <c r="B930" t="s">
        <v>2572</v>
      </c>
      <c r="C930">
        <v>691542</v>
      </c>
      <c r="D930">
        <v>46405</v>
      </c>
      <c r="E930" s="3">
        <v>43160</v>
      </c>
      <c r="F930" t="s">
        <v>996</v>
      </c>
      <c r="G930" t="s">
        <v>3159</v>
      </c>
      <c r="H930" s="3">
        <v>43883</v>
      </c>
      <c r="I930">
        <v>1125</v>
      </c>
    </row>
    <row r="931" spans="1:9" hidden="1" x14ac:dyDescent="0.2">
      <c r="A931">
        <v>102</v>
      </c>
      <c r="B931" t="s">
        <v>2572</v>
      </c>
      <c r="C931">
        <v>691573</v>
      </c>
      <c r="D931">
        <v>46384</v>
      </c>
      <c r="E931" s="3">
        <v>43160</v>
      </c>
      <c r="F931" t="s">
        <v>709</v>
      </c>
      <c r="G931" t="s">
        <v>3397</v>
      </c>
      <c r="H931" s="3">
        <v>43891</v>
      </c>
      <c r="I931">
        <v>409.7</v>
      </c>
    </row>
    <row r="932" spans="1:9" hidden="1" x14ac:dyDescent="0.2">
      <c r="A932">
        <v>102</v>
      </c>
      <c r="B932" t="s">
        <v>2572</v>
      </c>
      <c r="C932">
        <v>691581</v>
      </c>
      <c r="D932">
        <v>46385</v>
      </c>
      <c r="E932" s="3">
        <v>43160</v>
      </c>
      <c r="F932" t="s">
        <v>709</v>
      </c>
      <c r="G932" t="s">
        <v>3398</v>
      </c>
      <c r="H932" s="3">
        <v>43891</v>
      </c>
      <c r="I932">
        <v>421.9</v>
      </c>
    </row>
    <row r="933" spans="1:9" hidden="1" x14ac:dyDescent="0.2">
      <c r="A933">
        <v>102</v>
      </c>
      <c r="B933" t="s">
        <v>2572</v>
      </c>
      <c r="C933">
        <v>691587</v>
      </c>
      <c r="D933">
        <v>46407</v>
      </c>
      <c r="E933" s="3">
        <v>43160</v>
      </c>
      <c r="F933" t="s">
        <v>58</v>
      </c>
      <c r="G933" t="s">
        <v>3399</v>
      </c>
      <c r="H933" s="3">
        <v>43888</v>
      </c>
      <c r="I933">
        <v>1130</v>
      </c>
    </row>
    <row r="934" spans="1:9" hidden="1" x14ac:dyDescent="0.2">
      <c r="A934">
        <v>102</v>
      </c>
      <c r="B934" t="s">
        <v>2572</v>
      </c>
      <c r="C934">
        <v>691595</v>
      </c>
      <c r="D934">
        <v>46387</v>
      </c>
      <c r="E934" s="3">
        <v>43160</v>
      </c>
      <c r="F934" t="s">
        <v>709</v>
      </c>
      <c r="G934" t="s">
        <v>3400</v>
      </c>
      <c r="H934" s="3">
        <v>43891</v>
      </c>
      <c r="I934">
        <v>421.9</v>
      </c>
    </row>
    <row r="935" spans="1:9" hidden="1" x14ac:dyDescent="0.2">
      <c r="A935">
        <v>102</v>
      </c>
      <c r="B935" t="s">
        <v>2572</v>
      </c>
      <c r="C935">
        <v>691601</v>
      </c>
      <c r="D935">
        <v>46408</v>
      </c>
      <c r="E935" s="3">
        <v>43160</v>
      </c>
      <c r="F935" t="s">
        <v>823</v>
      </c>
      <c r="G935" t="s">
        <v>3401</v>
      </c>
      <c r="H935" s="3">
        <v>43884</v>
      </c>
      <c r="I935">
        <v>3690</v>
      </c>
    </row>
    <row r="936" spans="1:9" hidden="1" x14ac:dyDescent="0.2">
      <c r="A936">
        <v>102</v>
      </c>
      <c r="B936" t="s">
        <v>2572</v>
      </c>
      <c r="C936">
        <v>691608</v>
      </c>
      <c r="D936">
        <v>46388</v>
      </c>
      <c r="E936" s="3">
        <v>43160</v>
      </c>
      <c r="F936" t="s">
        <v>709</v>
      </c>
      <c r="G936" t="s">
        <v>3402</v>
      </c>
      <c r="H936" s="3">
        <v>43891</v>
      </c>
      <c r="I936">
        <v>419.5</v>
      </c>
    </row>
    <row r="937" spans="1:9" hidden="1" x14ac:dyDescent="0.2">
      <c r="A937">
        <v>102</v>
      </c>
      <c r="B937" t="s">
        <v>2572</v>
      </c>
      <c r="C937">
        <v>691614</v>
      </c>
      <c r="D937">
        <v>46409</v>
      </c>
      <c r="E937" s="3">
        <v>43160</v>
      </c>
      <c r="F937" t="s">
        <v>709</v>
      </c>
      <c r="G937" t="s">
        <v>3403</v>
      </c>
      <c r="H937" s="3">
        <v>43891</v>
      </c>
      <c r="I937">
        <v>422.1</v>
      </c>
    </row>
    <row r="938" spans="1:9" hidden="1" x14ac:dyDescent="0.2">
      <c r="A938">
        <v>102</v>
      </c>
      <c r="B938" t="s">
        <v>2572</v>
      </c>
      <c r="C938">
        <v>691629</v>
      </c>
      <c r="D938">
        <v>46412</v>
      </c>
      <c r="E938" s="3">
        <v>43160</v>
      </c>
      <c r="F938" t="s">
        <v>298</v>
      </c>
      <c r="G938" t="s">
        <v>3404</v>
      </c>
      <c r="H938" s="3">
        <v>43891</v>
      </c>
      <c r="I938">
        <v>538</v>
      </c>
    </row>
    <row r="939" spans="1:9" hidden="1" x14ac:dyDescent="0.2">
      <c r="A939">
        <v>102</v>
      </c>
      <c r="B939" t="s">
        <v>2572</v>
      </c>
      <c r="C939">
        <v>689219</v>
      </c>
      <c r="D939">
        <v>46397</v>
      </c>
      <c r="E939" s="3">
        <v>43161</v>
      </c>
      <c r="F939" t="s">
        <v>976</v>
      </c>
      <c r="G939" t="s">
        <v>3261</v>
      </c>
      <c r="H939" s="3">
        <v>43891</v>
      </c>
      <c r="I939">
        <v>518.4</v>
      </c>
    </row>
    <row r="940" spans="1:9" hidden="1" x14ac:dyDescent="0.2">
      <c r="A940">
        <v>102</v>
      </c>
      <c r="B940" t="s">
        <v>2572</v>
      </c>
      <c r="C940">
        <v>689219</v>
      </c>
      <c r="D940">
        <v>46397</v>
      </c>
      <c r="E940" s="3">
        <v>43161</v>
      </c>
      <c r="F940" t="s">
        <v>976</v>
      </c>
      <c r="G940" t="s">
        <v>3261</v>
      </c>
      <c r="H940" s="3">
        <v>43891</v>
      </c>
      <c r="I940">
        <v>1.5</v>
      </c>
    </row>
    <row r="941" spans="1:9" hidden="1" x14ac:dyDescent="0.2">
      <c r="A941">
        <v>102</v>
      </c>
      <c r="B941" t="s">
        <v>2572</v>
      </c>
      <c r="C941">
        <v>689280</v>
      </c>
      <c r="D941">
        <v>46400</v>
      </c>
      <c r="E941" s="3">
        <v>43161</v>
      </c>
      <c r="F941" t="s">
        <v>1093</v>
      </c>
      <c r="G941" t="s">
        <v>3265</v>
      </c>
      <c r="H941" s="3">
        <v>43891</v>
      </c>
      <c r="I941">
        <v>194.4</v>
      </c>
    </row>
    <row r="942" spans="1:9" hidden="1" x14ac:dyDescent="0.2">
      <c r="A942">
        <v>102</v>
      </c>
      <c r="B942" t="s">
        <v>2572</v>
      </c>
      <c r="C942">
        <v>689280</v>
      </c>
      <c r="D942">
        <v>46400</v>
      </c>
      <c r="E942" s="3">
        <v>43161</v>
      </c>
      <c r="F942" t="s">
        <v>1093</v>
      </c>
      <c r="G942" t="s">
        <v>3265</v>
      </c>
      <c r="H942" s="3">
        <v>43891</v>
      </c>
      <c r="I942">
        <v>1.3</v>
      </c>
    </row>
    <row r="943" spans="1:9" hidden="1" x14ac:dyDescent="0.2">
      <c r="A943">
        <v>102</v>
      </c>
      <c r="B943" t="s">
        <v>2572</v>
      </c>
      <c r="C943">
        <v>689296</v>
      </c>
      <c r="D943">
        <v>46404</v>
      </c>
      <c r="E943" s="3">
        <v>43161</v>
      </c>
      <c r="F943" t="s">
        <v>1087</v>
      </c>
      <c r="G943" t="s">
        <v>3266</v>
      </c>
      <c r="H943" s="3">
        <v>43892</v>
      </c>
      <c r="I943">
        <v>194.4</v>
      </c>
    </row>
    <row r="944" spans="1:9" hidden="1" x14ac:dyDescent="0.2">
      <c r="A944">
        <v>102</v>
      </c>
      <c r="B944" t="s">
        <v>2572</v>
      </c>
      <c r="C944">
        <v>689296</v>
      </c>
      <c r="D944">
        <v>46404</v>
      </c>
      <c r="E944" s="3">
        <v>43161</v>
      </c>
      <c r="F944" t="s">
        <v>1087</v>
      </c>
      <c r="G944" t="s">
        <v>3266</v>
      </c>
      <c r="H944" s="3">
        <v>43892</v>
      </c>
      <c r="I944">
        <v>2.2999999999999998</v>
      </c>
    </row>
    <row r="945" spans="1:9" hidden="1" x14ac:dyDescent="0.2">
      <c r="A945">
        <v>102</v>
      </c>
      <c r="B945" t="s">
        <v>2572</v>
      </c>
      <c r="C945">
        <v>691651</v>
      </c>
      <c r="D945">
        <v>46417</v>
      </c>
      <c r="E945" s="3">
        <v>43161</v>
      </c>
      <c r="F945" t="s">
        <v>52</v>
      </c>
      <c r="G945" t="s">
        <v>3405</v>
      </c>
      <c r="H945" s="3">
        <v>43889</v>
      </c>
      <c r="I945">
        <v>756</v>
      </c>
    </row>
    <row r="946" spans="1:9" hidden="1" x14ac:dyDescent="0.2">
      <c r="A946">
        <v>102</v>
      </c>
      <c r="B946" t="s">
        <v>2572</v>
      </c>
      <c r="C946">
        <v>687471</v>
      </c>
      <c r="D946">
        <v>46177</v>
      </c>
      <c r="E946" s="3">
        <v>43164</v>
      </c>
      <c r="F946" t="s">
        <v>2547</v>
      </c>
      <c r="G946" t="s">
        <v>3144</v>
      </c>
      <c r="H946" s="3">
        <v>43222</v>
      </c>
      <c r="I946">
        <v>500.7</v>
      </c>
    </row>
    <row r="947" spans="1:9" hidden="1" x14ac:dyDescent="0.2">
      <c r="A947">
        <v>102</v>
      </c>
      <c r="B947" t="s">
        <v>2572</v>
      </c>
      <c r="C947">
        <v>689236</v>
      </c>
      <c r="D947">
        <v>46398</v>
      </c>
      <c r="E947" s="3">
        <v>43164</v>
      </c>
      <c r="F947" t="s">
        <v>257</v>
      </c>
      <c r="G947" t="s">
        <v>3262</v>
      </c>
      <c r="H947" s="3">
        <v>43891</v>
      </c>
      <c r="I947">
        <v>324</v>
      </c>
    </row>
    <row r="948" spans="1:9" hidden="1" x14ac:dyDescent="0.2">
      <c r="A948">
        <v>102</v>
      </c>
      <c r="B948" t="s">
        <v>2572</v>
      </c>
      <c r="C948">
        <v>689236</v>
      </c>
      <c r="D948">
        <v>46398</v>
      </c>
      <c r="E948" s="3">
        <v>43164</v>
      </c>
      <c r="F948" t="s">
        <v>257</v>
      </c>
      <c r="G948" t="s">
        <v>3262</v>
      </c>
      <c r="H948" s="3">
        <v>43891</v>
      </c>
      <c r="I948">
        <v>1.7</v>
      </c>
    </row>
    <row r="949" spans="1:9" hidden="1" x14ac:dyDescent="0.2">
      <c r="A949">
        <v>102</v>
      </c>
      <c r="B949" t="s">
        <v>2572</v>
      </c>
      <c r="C949">
        <v>689250</v>
      </c>
      <c r="D949">
        <v>46399</v>
      </c>
      <c r="E949" s="3">
        <v>43164</v>
      </c>
      <c r="F949" t="s">
        <v>964</v>
      </c>
      <c r="G949" t="s">
        <v>3263</v>
      </c>
      <c r="H949" s="3">
        <v>43892</v>
      </c>
      <c r="I949">
        <v>518.4</v>
      </c>
    </row>
    <row r="950" spans="1:9" hidden="1" x14ac:dyDescent="0.2">
      <c r="A950">
        <v>102</v>
      </c>
      <c r="B950" t="s">
        <v>2572</v>
      </c>
      <c r="C950">
        <v>689250</v>
      </c>
      <c r="D950">
        <v>46399</v>
      </c>
      <c r="E950" s="3">
        <v>43164</v>
      </c>
      <c r="F950" t="s">
        <v>964</v>
      </c>
      <c r="G950" t="s">
        <v>3263</v>
      </c>
      <c r="H950" s="3">
        <v>43892</v>
      </c>
      <c r="I950">
        <v>1.9</v>
      </c>
    </row>
    <row r="951" spans="1:9" hidden="1" x14ac:dyDescent="0.2">
      <c r="A951">
        <v>102</v>
      </c>
      <c r="B951" t="s">
        <v>2572</v>
      </c>
      <c r="C951">
        <v>689266</v>
      </c>
      <c r="D951">
        <v>46391</v>
      </c>
      <c r="E951" s="3">
        <v>43164</v>
      </c>
      <c r="F951" t="s">
        <v>242</v>
      </c>
      <c r="G951" t="s">
        <v>3264</v>
      </c>
      <c r="H951" s="3">
        <v>43891</v>
      </c>
      <c r="I951">
        <v>67.2</v>
      </c>
    </row>
    <row r="952" spans="1:9" hidden="1" x14ac:dyDescent="0.2">
      <c r="A952">
        <v>102</v>
      </c>
      <c r="B952" t="s">
        <v>2572</v>
      </c>
      <c r="C952">
        <v>689266</v>
      </c>
      <c r="D952">
        <v>46391</v>
      </c>
      <c r="E952" s="3">
        <v>43164</v>
      </c>
      <c r="F952" t="s">
        <v>242</v>
      </c>
      <c r="G952" t="s">
        <v>3264</v>
      </c>
      <c r="H952" s="3">
        <v>43891</v>
      </c>
      <c r="I952">
        <v>2.7</v>
      </c>
    </row>
    <row r="953" spans="1:9" hidden="1" x14ac:dyDescent="0.2">
      <c r="A953">
        <v>102</v>
      </c>
      <c r="B953" t="s">
        <v>2572</v>
      </c>
      <c r="C953">
        <v>689330</v>
      </c>
      <c r="D953">
        <v>46424</v>
      </c>
      <c r="E953" s="3">
        <v>43164</v>
      </c>
      <c r="F953" t="s">
        <v>1155</v>
      </c>
      <c r="G953" t="s">
        <v>3268</v>
      </c>
      <c r="H953" s="3">
        <v>43895</v>
      </c>
      <c r="I953">
        <v>680.4</v>
      </c>
    </row>
    <row r="954" spans="1:9" hidden="1" x14ac:dyDescent="0.2">
      <c r="A954">
        <v>102</v>
      </c>
      <c r="B954" t="s">
        <v>2572</v>
      </c>
      <c r="C954">
        <v>689330</v>
      </c>
      <c r="D954">
        <v>46424</v>
      </c>
      <c r="E954" s="3">
        <v>43164</v>
      </c>
      <c r="F954" t="s">
        <v>1155</v>
      </c>
      <c r="G954" t="s">
        <v>3268</v>
      </c>
      <c r="H954" s="3">
        <v>43895</v>
      </c>
      <c r="I954">
        <v>7.9</v>
      </c>
    </row>
    <row r="955" spans="1:9" hidden="1" x14ac:dyDescent="0.2">
      <c r="A955">
        <v>102</v>
      </c>
      <c r="B955" t="s">
        <v>2572</v>
      </c>
      <c r="C955">
        <v>689407</v>
      </c>
      <c r="D955">
        <v>46426</v>
      </c>
      <c r="E955" s="3">
        <v>43164</v>
      </c>
      <c r="F955" t="s">
        <v>908</v>
      </c>
      <c r="G955" t="s">
        <v>3269</v>
      </c>
      <c r="H955" s="3">
        <v>43895</v>
      </c>
      <c r="I955">
        <v>631.79999999999995</v>
      </c>
    </row>
    <row r="956" spans="1:9" hidden="1" x14ac:dyDescent="0.2">
      <c r="A956">
        <v>102</v>
      </c>
      <c r="B956" t="s">
        <v>2572</v>
      </c>
      <c r="C956">
        <v>689407</v>
      </c>
      <c r="D956">
        <v>46426</v>
      </c>
      <c r="E956" s="3">
        <v>43164</v>
      </c>
      <c r="F956" t="s">
        <v>908</v>
      </c>
      <c r="G956" t="s">
        <v>3269</v>
      </c>
      <c r="H956" s="3">
        <v>43895</v>
      </c>
      <c r="I956">
        <v>4.9000000000000004</v>
      </c>
    </row>
    <row r="957" spans="1:9" hidden="1" x14ac:dyDescent="0.2">
      <c r="A957">
        <v>102</v>
      </c>
      <c r="B957" t="s">
        <v>2572</v>
      </c>
      <c r="C957">
        <v>689421</v>
      </c>
      <c r="D957">
        <v>46427</v>
      </c>
      <c r="E957" s="3">
        <v>43164</v>
      </c>
      <c r="F957" t="s">
        <v>763</v>
      </c>
      <c r="G957" t="s">
        <v>3270</v>
      </c>
      <c r="H957" s="3">
        <v>43895</v>
      </c>
      <c r="I957">
        <v>631.79999999999995</v>
      </c>
    </row>
    <row r="958" spans="1:9" hidden="1" x14ac:dyDescent="0.2">
      <c r="A958">
        <v>102</v>
      </c>
      <c r="B958" t="s">
        <v>2572</v>
      </c>
      <c r="C958">
        <v>689421</v>
      </c>
      <c r="D958">
        <v>46427</v>
      </c>
      <c r="E958" s="3">
        <v>43164</v>
      </c>
      <c r="F958" t="s">
        <v>763</v>
      </c>
      <c r="G958" t="s">
        <v>3270</v>
      </c>
      <c r="H958" s="3">
        <v>43895</v>
      </c>
      <c r="I958">
        <v>5.8</v>
      </c>
    </row>
    <row r="959" spans="1:9" hidden="1" x14ac:dyDescent="0.2">
      <c r="A959">
        <v>102</v>
      </c>
      <c r="B959" t="s">
        <v>2572</v>
      </c>
      <c r="C959">
        <v>689485</v>
      </c>
      <c r="D959">
        <v>46434</v>
      </c>
      <c r="E959" s="3">
        <v>43164</v>
      </c>
      <c r="F959" t="s">
        <v>77</v>
      </c>
      <c r="G959" t="s">
        <v>3272</v>
      </c>
      <c r="H959" s="3">
        <v>43895</v>
      </c>
      <c r="I959">
        <v>84</v>
      </c>
    </row>
    <row r="960" spans="1:9" hidden="1" x14ac:dyDescent="0.2">
      <c r="A960">
        <v>102</v>
      </c>
      <c r="B960" t="s">
        <v>2572</v>
      </c>
      <c r="C960">
        <v>689485</v>
      </c>
      <c r="D960">
        <v>46434</v>
      </c>
      <c r="E960" s="3">
        <v>43164</v>
      </c>
      <c r="F960" t="s">
        <v>77</v>
      </c>
      <c r="G960" t="s">
        <v>3272</v>
      </c>
      <c r="H960" s="3">
        <v>43895</v>
      </c>
      <c r="I960">
        <v>1.1000000000000001</v>
      </c>
    </row>
    <row r="961" spans="1:9" hidden="1" x14ac:dyDescent="0.2">
      <c r="A961">
        <v>102</v>
      </c>
      <c r="B961" t="s">
        <v>2572</v>
      </c>
      <c r="C961">
        <v>689746</v>
      </c>
      <c r="D961">
        <v>46415</v>
      </c>
      <c r="E961" s="3">
        <v>43164</v>
      </c>
      <c r="F961" t="s">
        <v>927</v>
      </c>
      <c r="G961" t="s">
        <v>3282</v>
      </c>
      <c r="H961" s="3">
        <v>43672</v>
      </c>
      <c r="I961">
        <v>405</v>
      </c>
    </row>
    <row r="962" spans="1:9" hidden="1" x14ac:dyDescent="0.2">
      <c r="A962">
        <v>102</v>
      </c>
      <c r="B962" t="s">
        <v>2572</v>
      </c>
      <c r="C962">
        <v>689746</v>
      </c>
      <c r="D962">
        <v>46415</v>
      </c>
      <c r="E962" s="3">
        <v>43164</v>
      </c>
      <c r="F962" t="s">
        <v>927</v>
      </c>
      <c r="G962" t="s">
        <v>3282</v>
      </c>
      <c r="H962" s="3">
        <v>43672</v>
      </c>
      <c r="I962">
        <v>4.0999999999999996</v>
      </c>
    </row>
    <row r="963" spans="1:9" hidden="1" x14ac:dyDescent="0.2">
      <c r="A963">
        <v>102</v>
      </c>
      <c r="B963" t="s">
        <v>2572</v>
      </c>
      <c r="C963">
        <v>690484</v>
      </c>
      <c r="D963">
        <v>46430</v>
      </c>
      <c r="E963" s="3">
        <v>43164</v>
      </c>
      <c r="F963" t="s">
        <v>417</v>
      </c>
      <c r="G963" t="s">
        <v>3339</v>
      </c>
      <c r="H963" s="3">
        <v>43895</v>
      </c>
      <c r="I963">
        <v>648</v>
      </c>
    </row>
    <row r="964" spans="1:9" hidden="1" x14ac:dyDescent="0.2">
      <c r="A964">
        <v>102</v>
      </c>
      <c r="B964" t="s">
        <v>2572</v>
      </c>
      <c r="C964">
        <v>690484</v>
      </c>
      <c r="D964">
        <v>46430</v>
      </c>
      <c r="E964" s="3">
        <v>43164</v>
      </c>
      <c r="F964" t="s">
        <v>417</v>
      </c>
      <c r="G964" t="s">
        <v>3339</v>
      </c>
      <c r="H964" s="3">
        <v>43895</v>
      </c>
      <c r="I964">
        <v>2.8</v>
      </c>
    </row>
    <row r="965" spans="1:9" hidden="1" x14ac:dyDescent="0.2">
      <c r="A965">
        <v>102</v>
      </c>
      <c r="B965" t="s">
        <v>2572</v>
      </c>
      <c r="C965">
        <v>690553</v>
      </c>
      <c r="D965">
        <v>46416</v>
      </c>
      <c r="E965" s="3">
        <v>43164</v>
      </c>
      <c r="F965" t="s">
        <v>2548</v>
      </c>
      <c r="G965" t="s">
        <v>3345</v>
      </c>
      <c r="H965" s="3">
        <v>43222</v>
      </c>
      <c r="I965">
        <v>500.3</v>
      </c>
    </row>
    <row r="966" spans="1:9" hidden="1" x14ac:dyDescent="0.2">
      <c r="A966">
        <v>102</v>
      </c>
      <c r="B966" t="s">
        <v>2572</v>
      </c>
      <c r="C966">
        <v>690562</v>
      </c>
      <c r="D966">
        <v>46425</v>
      </c>
      <c r="E966" s="3">
        <v>43164</v>
      </c>
      <c r="F966" t="s">
        <v>1158</v>
      </c>
      <c r="G966" t="s">
        <v>3346</v>
      </c>
      <c r="H966" s="3">
        <v>43895</v>
      </c>
      <c r="I966">
        <v>489.4</v>
      </c>
    </row>
    <row r="967" spans="1:9" hidden="1" x14ac:dyDescent="0.2">
      <c r="A967">
        <v>102</v>
      </c>
      <c r="B967" t="s">
        <v>2572</v>
      </c>
      <c r="C967">
        <v>690562</v>
      </c>
      <c r="D967">
        <v>46425</v>
      </c>
      <c r="E967" s="3">
        <v>43164</v>
      </c>
      <c r="F967" t="s">
        <v>1158</v>
      </c>
      <c r="G967" t="s">
        <v>3347</v>
      </c>
      <c r="H967" s="3">
        <v>43895</v>
      </c>
      <c r="I967">
        <v>162</v>
      </c>
    </row>
    <row r="968" spans="1:9" hidden="1" x14ac:dyDescent="0.2">
      <c r="A968">
        <v>102</v>
      </c>
      <c r="B968" t="s">
        <v>2572</v>
      </c>
      <c r="C968">
        <v>691558</v>
      </c>
      <c r="D968">
        <v>46429</v>
      </c>
      <c r="E968" s="3">
        <v>43164</v>
      </c>
      <c r="F968" t="s">
        <v>922</v>
      </c>
      <c r="G968" t="s">
        <v>3395</v>
      </c>
      <c r="H968" s="3">
        <v>43619</v>
      </c>
      <c r="I968">
        <v>1433</v>
      </c>
    </row>
    <row r="969" spans="1:9" hidden="1" x14ac:dyDescent="0.2">
      <c r="A969">
        <v>102</v>
      </c>
      <c r="B969" t="s">
        <v>2572</v>
      </c>
      <c r="C969">
        <v>691566</v>
      </c>
      <c r="D969">
        <v>46438</v>
      </c>
      <c r="E969" s="3">
        <v>43164</v>
      </c>
      <c r="F969" t="s">
        <v>922</v>
      </c>
      <c r="G969" t="s">
        <v>3396</v>
      </c>
      <c r="H969" s="3">
        <v>43619</v>
      </c>
      <c r="I969">
        <v>1467</v>
      </c>
    </row>
    <row r="970" spans="1:9" hidden="1" x14ac:dyDescent="0.2">
      <c r="A970">
        <v>102</v>
      </c>
      <c r="B970" t="s">
        <v>2572</v>
      </c>
      <c r="C970">
        <v>691804</v>
      </c>
      <c r="D970">
        <v>46421</v>
      </c>
      <c r="E970" s="3">
        <v>43164</v>
      </c>
      <c r="F970" t="s">
        <v>865</v>
      </c>
      <c r="G970" t="s">
        <v>3407</v>
      </c>
      <c r="H970" s="3">
        <v>43892</v>
      </c>
      <c r="I970">
        <v>194.3</v>
      </c>
    </row>
    <row r="971" spans="1:9" hidden="1" x14ac:dyDescent="0.2">
      <c r="A971">
        <v>102</v>
      </c>
      <c r="B971" t="s">
        <v>2572</v>
      </c>
      <c r="C971">
        <v>691808</v>
      </c>
      <c r="D971">
        <v>46428</v>
      </c>
      <c r="E971" s="3">
        <v>43164</v>
      </c>
      <c r="F971" t="s">
        <v>1126</v>
      </c>
      <c r="G971" t="s">
        <v>3408</v>
      </c>
      <c r="H971" s="3">
        <v>43891</v>
      </c>
      <c r="I971">
        <v>7510</v>
      </c>
    </row>
    <row r="972" spans="1:9" hidden="1" x14ac:dyDescent="0.2">
      <c r="A972">
        <v>102</v>
      </c>
      <c r="B972" t="s">
        <v>2572</v>
      </c>
      <c r="C972">
        <v>691819</v>
      </c>
      <c r="D972">
        <v>46414</v>
      </c>
      <c r="E972" s="3">
        <v>43164</v>
      </c>
      <c r="F972" t="s">
        <v>927</v>
      </c>
      <c r="G972" t="s">
        <v>3409</v>
      </c>
      <c r="H972" s="3">
        <v>43672</v>
      </c>
      <c r="I972">
        <v>404.1</v>
      </c>
    </row>
    <row r="973" spans="1:9" hidden="1" x14ac:dyDescent="0.2">
      <c r="A973">
        <v>102</v>
      </c>
      <c r="B973" t="s">
        <v>2572</v>
      </c>
      <c r="C973">
        <v>691821</v>
      </c>
      <c r="D973">
        <v>46418</v>
      </c>
      <c r="E973" s="3">
        <v>43164</v>
      </c>
      <c r="F973" t="s">
        <v>614</v>
      </c>
      <c r="G973" t="s">
        <v>3410</v>
      </c>
      <c r="H973" s="3">
        <v>43895</v>
      </c>
      <c r="I973">
        <v>388.7</v>
      </c>
    </row>
    <row r="974" spans="1:9" hidden="1" x14ac:dyDescent="0.2">
      <c r="A974">
        <v>102</v>
      </c>
      <c r="B974" t="s">
        <v>2572</v>
      </c>
      <c r="C974">
        <v>691834</v>
      </c>
      <c r="D974">
        <v>46436</v>
      </c>
      <c r="E974" s="3">
        <v>43164</v>
      </c>
      <c r="F974" t="s">
        <v>1122</v>
      </c>
      <c r="G974" t="s">
        <v>3411</v>
      </c>
      <c r="H974" s="3">
        <v>43892</v>
      </c>
      <c r="I974">
        <v>7510</v>
      </c>
    </row>
    <row r="975" spans="1:9" hidden="1" x14ac:dyDescent="0.2">
      <c r="A975">
        <v>102</v>
      </c>
      <c r="B975" t="s">
        <v>2572</v>
      </c>
      <c r="C975">
        <v>691838</v>
      </c>
      <c r="D975">
        <v>46437</v>
      </c>
      <c r="E975" s="3">
        <v>43164</v>
      </c>
      <c r="F975" t="s">
        <v>823</v>
      </c>
      <c r="G975" t="s">
        <v>3412</v>
      </c>
      <c r="H975" s="3">
        <v>43884</v>
      </c>
      <c r="I975">
        <v>3060</v>
      </c>
    </row>
    <row r="976" spans="1:9" hidden="1" x14ac:dyDescent="0.2">
      <c r="A976">
        <v>102</v>
      </c>
      <c r="B976" t="s">
        <v>2572</v>
      </c>
      <c r="C976">
        <v>691845</v>
      </c>
      <c r="D976">
        <v>46439</v>
      </c>
      <c r="E976" s="3">
        <v>43164</v>
      </c>
      <c r="F976" t="s">
        <v>913</v>
      </c>
      <c r="G976" t="s">
        <v>3413</v>
      </c>
      <c r="H976" s="3">
        <v>43891</v>
      </c>
      <c r="I976">
        <v>1345</v>
      </c>
    </row>
    <row r="977" spans="1:9" hidden="1" x14ac:dyDescent="0.2">
      <c r="A977">
        <v>102</v>
      </c>
      <c r="B977" t="s">
        <v>2572</v>
      </c>
      <c r="C977">
        <v>691852</v>
      </c>
      <c r="D977">
        <v>46440</v>
      </c>
      <c r="E977" s="3">
        <v>43164</v>
      </c>
      <c r="F977" t="s">
        <v>935</v>
      </c>
      <c r="G977" t="s">
        <v>3414</v>
      </c>
      <c r="H977" s="3">
        <v>43891</v>
      </c>
      <c r="I977">
        <v>323</v>
      </c>
    </row>
    <row r="978" spans="1:9" hidden="1" x14ac:dyDescent="0.2">
      <c r="A978">
        <v>102</v>
      </c>
      <c r="B978" t="s">
        <v>2572</v>
      </c>
      <c r="C978">
        <v>691862</v>
      </c>
      <c r="D978">
        <v>46441</v>
      </c>
      <c r="E978" s="3">
        <v>43164</v>
      </c>
      <c r="F978" t="s">
        <v>291</v>
      </c>
      <c r="G978" t="s">
        <v>3415</v>
      </c>
      <c r="H978" s="3">
        <v>43895</v>
      </c>
      <c r="I978">
        <v>598</v>
      </c>
    </row>
    <row r="979" spans="1:9" hidden="1" x14ac:dyDescent="0.2">
      <c r="A979">
        <v>102</v>
      </c>
      <c r="B979" t="s">
        <v>2572</v>
      </c>
      <c r="C979">
        <v>691863</v>
      </c>
      <c r="D979">
        <v>46442</v>
      </c>
      <c r="E979" s="3">
        <v>43164</v>
      </c>
      <c r="F979" t="s">
        <v>864</v>
      </c>
      <c r="G979" t="s">
        <v>3416</v>
      </c>
      <c r="H979" s="3">
        <v>43892</v>
      </c>
      <c r="I979">
        <v>3729</v>
      </c>
    </row>
    <row r="980" spans="1:9" hidden="1" x14ac:dyDescent="0.2">
      <c r="A980">
        <v>102</v>
      </c>
      <c r="B980" t="s">
        <v>2572</v>
      </c>
      <c r="C980">
        <v>691868</v>
      </c>
      <c r="D980">
        <v>46443</v>
      </c>
      <c r="E980" s="3">
        <v>43164</v>
      </c>
      <c r="F980" t="s">
        <v>975</v>
      </c>
      <c r="G980" t="s">
        <v>3417</v>
      </c>
      <c r="H980" s="3">
        <v>43891</v>
      </c>
      <c r="I980">
        <v>646</v>
      </c>
    </row>
    <row r="981" spans="1:9" hidden="1" x14ac:dyDescent="0.2">
      <c r="A981">
        <v>102</v>
      </c>
      <c r="B981" t="s">
        <v>2572</v>
      </c>
      <c r="C981">
        <v>691872</v>
      </c>
      <c r="D981">
        <v>46423</v>
      </c>
      <c r="E981" s="3">
        <v>43164</v>
      </c>
      <c r="F981" t="s">
        <v>1155</v>
      </c>
      <c r="G981" t="s">
        <v>3418</v>
      </c>
      <c r="H981" s="3">
        <v>43895</v>
      </c>
      <c r="I981">
        <v>676.3</v>
      </c>
    </row>
    <row r="982" spans="1:9" hidden="1" x14ac:dyDescent="0.2">
      <c r="A982">
        <v>102</v>
      </c>
      <c r="B982" t="s">
        <v>2572</v>
      </c>
      <c r="C982">
        <v>689434</v>
      </c>
      <c r="D982">
        <v>46435</v>
      </c>
      <c r="E982" s="3">
        <v>43165</v>
      </c>
      <c r="F982" t="s">
        <v>48</v>
      </c>
      <c r="G982" t="s">
        <v>3271</v>
      </c>
      <c r="H982" s="3">
        <v>43896</v>
      </c>
      <c r="I982">
        <v>691.2</v>
      </c>
    </row>
    <row r="983" spans="1:9" hidden="1" x14ac:dyDescent="0.2">
      <c r="A983">
        <v>102</v>
      </c>
      <c r="B983" t="s">
        <v>2572</v>
      </c>
      <c r="C983">
        <v>689434</v>
      </c>
      <c r="D983">
        <v>46435</v>
      </c>
      <c r="E983" s="3">
        <v>43165</v>
      </c>
      <c r="F983" t="s">
        <v>48</v>
      </c>
      <c r="G983" t="s">
        <v>3271</v>
      </c>
      <c r="H983" s="3">
        <v>43896</v>
      </c>
      <c r="I983">
        <v>1</v>
      </c>
    </row>
    <row r="984" spans="1:9" hidden="1" x14ac:dyDescent="0.2">
      <c r="A984">
        <v>102</v>
      </c>
      <c r="B984" t="s">
        <v>2572</v>
      </c>
      <c r="C984">
        <v>689506</v>
      </c>
      <c r="D984">
        <v>46444</v>
      </c>
      <c r="E984" s="3">
        <v>43165</v>
      </c>
      <c r="F984" t="s">
        <v>74</v>
      </c>
      <c r="G984" t="s">
        <v>3273</v>
      </c>
      <c r="H984" s="3">
        <v>43896</v>
      </c>
      <c r="I984">
        <v>460.6</v>
      </c>
    </row>
    <row r="985" spans="1:9" hidden="1" x14ac:dyDescent="0.2">
      <c r="A985">
        <v>102</v>
      </c>
      <c r="B985" t="s">
        <v>2572</v>
      </c>
      <c r="C985">
        <v>689506</v>
      </c>
      <c r="D985">
        <v>46444</v>
      </c>
      <c r="E985" s="3">
        <v>43165</v>
      </c>
      <c r="F985" t="s">
        <v>74</v>
      </c>
      <c r="G985" t="s">
        <v>3273</v>
      </c>
      <c r="H985" s="3">
        <v>43896</v>
      </c>
      <c r="I985">
        <v>1.1000000000000001</v>
      </c>
    </row>
    <row r="986" spans="1:9" hidden="1" x14ac:dyDescent="0.2">
      <c r="A986">
        <v>102</v>
      </c>
      <c r="B986" t="s">
        <v>2572</v>
      </c>
      <c r="C986">
        <v>689576</v>
      </c>
      <c r="D986">
        <v>46445</v>
      </c>
      <c r="E986" s="3">
        <v>43165</v>
      </c>
      <c r="F986" t="s">
        <v>490</v>
      </c>
      <c r="G986" t="s">
        <v>3275</v>
      </c>
      <c r="H986" s="3">
        <v>43896</v>
      </c>
      <c r="I986">
        <v>648</v>
      </c>
    </row>
    <row r="987" spans="1:9" hidden="1" x14ac:dyDescent="0.2">
      <c r="A987">
        <v>102</v>
      </c>
      <c r="B987" t="s">
        <v>2572</v>
      </c>
      <c r="C987">
        <v>689576</v>
      </c>
      <c r="D987">
        <v>46445</v>
      </c>
      <c r="E987" s="3">
        <v>43165</v>
      </c>
      <c r="F987" t="s">
        <v>490</v>
      </c>
      <c r="G987" t="s">
        <v>3275</v>
      </c>
      <c r="H987" s="3">
        <v>43896</v>
      </c>
      <c r="I987">
        <v>1.2</v>
      </c>
    </row>
    <row r="988" spans="1:9" hidden="1" x14ac:dyDescent="0.2">
      <c r="A988">
        <v>102</v>
      </c>
      <c r="B988" t="s">
        <v>2572</v>
      </c>
      <c r="C988">
        <v>689600</v>
      </c>
      <c r="D988">
        <v>46450</v>
      </c>
      <c r="E988" s="3">
        <v>43165</v>
      </c>
      <c r="F988" t="s">
        <v>469</v>
      </c>
      <c r="G988" t="s">
        <v>3276</v>
      </c>
      <c r="H988" s="3">
        <v>43896</v>
      </c>
      <c r="I988">
        <v>324</v>
      </c>
    </row>
    <row r="989" spans="1:9" hidden="1" x14ac:dyDescent="0.2">
      <c r="A989">
        <v>102</v>
      </c>
      <c r="B989" t="s">
        <v>2572</v>
      </c>
      <c r="C989">
        <v>689600</v>
      </c>
      <c r="D989">
        <v>46450</v>
      </c>
      <c r="E989" s="3">
        <v>43165</v>
      </c>
      <c r="F989" t="s">
        <v>469</v>
      </c>
      <c r="G989" t="s">
        <v>3276</v>
      </c>
      <c r="H989" s="3">
        <v>43896</v>
      </c>
      <c r="I989">
        <v>0.1</v>
      </c>
    </row>
    <row r="990" spans="1:9" hidden="1" x14ac:dyDescent="0.2">
      <c r="A990">
        <v>102</v>
      </c>
      <c r="B990" t="s">
        <v>2572</v>
      </c>
      <c r="C990">
        <v>689620</v>
      </c>
      <c r="D990">
        <v>46453</v>
      </c>
      <c r="E990" s="3">
        <v>43165</v>
      </c>
      <c r="F990" t="s">
        <v>751</v>
      </c>
      <c r="G990" t="s">
        <v>3277</v>
      </c>
      <c r="H990" s="3">
        <v>43896</v>
      </c>
      <c r="I990">
        <v>362.88</v>
      </c>
    </row>
    <row r="991" spans="1:9" hidden="1" x14ac:dyDescent="0.2">
      <c r="A991">
        <v>102</v>
      </c>
      <c r="B991" t="s">
        <v>2572</v>
      </c>
      <c r="C991">
        <v>689620</v>
      </c>
      <c r="D991">
        <v>46453</v>
      </c>
      <c r="E991" s="3">
        <v>43165</v>
      </c>
      <c r="F991" t="s">
        <v>751</v>
      </c>
      <c r="G991" t="s">
        <v>3277</v>
      </c>
      <c r="H991" s="3">
        <v>43896</v>
      </c>
      <c r="I991">
        <v>1.62</v>
      </c>
    </row>
    <row r="992" spans="1:9" hidden="1" x14ac:dyDescent="0.2">
      <c r="A992">
        <v>102</v>
      </c>
      <c r="B992" t="s">
        <v>2572</v>
      </c>
      <c r="C992">
        <v>689662</v>
      </c>
      <c r="D992">
        <v>46462</v>
      </c>
      <c r="E992" s="3">
        <v>43165</v>
      </c>
      <c r="F992" t="s">
        <v>1021</v>
      </c>
      <c r="G992" t="s">
        <v>3278</v>
      </c>
      <c r="H992" s="3">
        <v>43896</v>
      </c>
      <c r="I992">
        <v>113.4</v>
      </c>
    </row>
    <row r="993" spans="1:9" hidden="1" x14ac:dyDescent="0.2">
      <c r="A993">
        <v>102</v>
      </c>
      <c r="B993" t="s">
        <v>2572</v>
      </c>
      <c r="C993">
        <v>689662</v>
      </c>
      <c r="D993">
        <v>46462</v>
      </c>
      <c r="E993" s="3">
        <v>43165</v>
      </c>
      <c r="F993" t="s">
        <v>1021</v>
      </c>
      <c r="G993" t="s">
        <v>3278</v>
      </c>
      <c r="H993" s="3">
        <v>43896</v>
      </c>
      <c r="I993">
        <v>1.7</v>
      </c>
    </row>
    <row r="994" spans="1:9" hidden="1" x14ac:dyDescent="0.2">
      <c r="A994">
        <v>102</v>
      </c>
      <c r="B994" t="s">
        <v>2572</v>
      </c>
      <c r="C994">
        <v>689745</v>
      </c>
      <c r="D994">
        <v>46474</v>
      </c>
      <c r="E994" s="3">
        <v>43165</v>
      </c>
      <c r="F994" t="s">
        <v>926</v>
      </c>
      <c r="G994" t="s">
        <v>3281</v>
      </c>
      <c r="H994" s="3">
        <v>43672</v>
      </c>
      <c r="I994">
        <v>810</v>
      </c>
    </row>
    <row r="995" spans="1:9" hidden="1" x14ac:dyDescent="0.2">
      <c r="A995">
        <v>102</v>
      </c>
      <c r="B995" t="s">
        <v>2572</v>
      </c>
      <c r="C995">
        <v>689754</v>
      </c>
      <c r="D995">
        <v>46473</v>
      </c>
      <c r="E995" s="3">
        <v>43165</v>
      </c>
      <c r="F995" t="s">
        <v>926</v>
      </c>
      <c r="G995" t="s">
        <v>3283</v>
      </c>
      <c r="H995" s="3">
        <v>43672</v>
      </c>
      <c r="I995">
        <v>810</v>
      </c>
    </row>
    <row r="996" spans="1:9" hidden="1" x14ac:dyDescent="0.2">
      <c r="A996">
        <v>102</v>
      </c>
      <c r="B996" t="s">
        <v>2572</v>
      </c>
      <c r="C996">
        <v>691777</v>
      </c>
      <c r="D996">
        <v>46455</v>
      </c>
      <c r="E996" s="3">
        <v>43165</v>
      </c>
      <c r="F996" t="s">
        <v>2552</v>
      </c>
      <c r="G996" t="s">
        <v>3406</v>
      </c>
      <c r="H996" s="3">
        <v>43895</v>
      </c>
      <c r="I996">
        <v>60</v>
      </c>
    </row>
    <row r="997" spans="1:9" hidden="1" x14ac:dyDescent="0.2">
      <c r="A997">
        <v>102</v>
      </c>
      <c r="B997" t="s">
        <v>2572</v>
      </c>
      <c r="C997">
        <v>691915</v>
      </c>
      <c r="D997">
        <v>46447</v>
      </c>
      <c r="E997" s="3">
        <v>43165</v>
      </c>
      <c r="F997" t="s">
        <v>963</v>
      </c>
      <c r="G997" t="s">
        <v>3419</v>
      </c>
      <c r="H997" s="3">
        <v>43892</v>
      </c>
      <c r="I997">
        <v>647</v>
      </c>
    </row>
    <row r="998" spans="1:9" hidden="1" x14ac:dyDescent="0.2">
      <c r="A998">
        <v>102</v>
      </c>
      <c r="B998" t="s">
        <v>2572</v>
      </c>
      <c r="C998">
        <v>691919</v>
      </c>
      <c r="D998">
        <v>46448</v>
      </c>
      <c r="E998" s="3">
        <v>43165</v>
      </c>
      <c r="F998" t="s">
        <v>76</v>
      </c>
      <c r="G998" t="s">
        <v>3420</v>
      </c>
      <c r="H998" s="3">
        <v>43895</v>
      </c>
      <c r="I998">
        <v>139</v>
      </c>
    </row>
    <row r="999" spans="1:9" hidden="1" x14ac:dyDescent="0.2">
      <c r="A999">
        <v>102</v>
      </c>
      <c r="B999" t="s">
        <v>2572</v>
      </c>
      <c r="C999">
        <v>691925</v>
      </c>
      <c r="D999">
        <v>46449</v>
      </c>
      <c r="E999" s="3">
        <v>43165</v>
      </c>
      <c r="F999" t="s">
        <v>1139</v>
      </c>
      <c r="G999" t="s">
        <v>3421</v>
      </c>
      <c r="H999" s="3">
        <v>43891</v>
      </c>
      <c r="I999">
        <v>420</v>
      </c>
    </row>
    <row r="1000" spans="1:9" hidden="1" x14ac:dyDescent="0.2">
      <c r="A1000">
        <v>102</v>
      </c>
      <c r="B1000" t="s">
        <v>2572</v>
      </c>
      <c r="C1000">
        <v>691929</v>
      </c>
      <c r="D1000">
        <v>46451</v>
      </c>
      <c r="E1000" s="3">
        <v>43165</v>
      </c>
      <c r="F1000" t="s">
        <v>821</v>
      </c>
      <c r="G1000" t="s">
        <v>3422</v>
      </c>
      <c r="H1000" s="3">
        <v>43880</v>
      </c>
      <c r="I1000">
        <v>3495</v>
      </c>
    </row>
    <row r="1001" spans="1:9" hidden="1" x14ac:dyDescent="0.2">
      <c r="A1001">
        <v>102</v>
      </c>
      <c r="B1001" t="s">
        <v>2572</v>
      </c>
      <c r="C1001">
        <v>691952</v>
      </c>
      <c r="D1001">
        <v>46454</v>
      </c>
      <c r="E1001" s="3">
        <v>43165</v>
      </c>
      <c r="F1001" t="s">
        <v>291</v>
      </c>
      <c r="G1001" t="s">
        <v>3415</v>
      </c>
      <c r="H1001" s="3">
        <v>43896</v>
      </c>
      <c r="I1001">
        <v>397</v>
      </c>
    </row>
    <row r="1002" spans="1:9" hidden="1" x14ac:dyDescent="0.2">
      <c r="A1002">
        <v>102</v>
      </c>
      <c r="B1002" t="s">
        <v>2572</v>
      </c>
      <c r="C1002">
        <v>691954</v>
      </c>
      <c r="D1002">
        <v>46456</v>
      </c>
      <c r="E1002" s="3">
        <v>43165</v>
      </c>
      <c r="F1002" t="s">
        <v>1139</v>
      </c>
      <c r="G1002" t="s">
        <v>3423</v>
      </c>
      <c r="H1002" s="3">
        <v>43891</v>
      </c>
      <c r="I1002">
        <v>420</v>
      </c>
    </row>
    <row r="1003" spans="1:9" hidden="1" x14ac:dyDescent="0.2">
      <c r="A1003">
        <v>102</v>
      </c>
      <c r="B1003" t="s">
        <v>2572</v>
      </c>
      <c r="C1003">
        <v>691958</v>
      </c>
      <c r="D1003">
        <v>46458</v>
      </c>
      <c r="E1003" s="3">
        <v>43165</v>
      </c>
      <c r="F1003" t="s">
        <v>611</v>
      </c>
      <c r="G1003" t="s">
        <v>3424</v>
      </c>
      <c r="H1003" s="3">
        <v>43895</v>
      </c>
      <c r="I1003">
        <v>635</v>
      </c>
    </row>
    <row r="1004" spans="1:9" hidden="1" x14ac:dyDescent="0.2">
      <c r="A1004">
        <v>102</v>
      </c>
      <c r="B1004" t="s">
        <v>2572</v>
      </c>
      <c r="C1004">
        <v>691974</v>
      </c>
      <c r="D1004">
        <v>46459</v>
      </c>
      <c r="E1004" s="3">
        <v>43165</v>
      </c>
      <c r="F1004" t="s">
        <v>1139</v>
      </c>
      <c r="G1004" t="s">
        <v>3425</v>
      </c>
      <c r="H1004" s="3">
        <v>43891</v>
      </c>
      <c r="I1004">
        <v>410</v>
      </c>
    </row>
    <row r="1005" spans="1:9" hidden="1" x14ac:dyDescent="0.2">
      <c r="A1005">
        <v>102</v>
      </c>
      <c r="B1005" t="s">
        <v>2572</v>
      </c>
      <c r="C1005">
        <v>691978</v>
      </c>
      <c r="D1005">
        <v>46460</v>
      </c>
      <c r="E1005" s="3">
        <v>43165</v>
      </c>
      <c r="F1005" t="s">
        <v>613</v>
      </c>
      <c r="G1005" t="s">
        <v>3426</v>
      </c>
      <c r="H1005" s="3">
        <v>43895</v>
      </c>
      <c r="I1005">
        <v>641</v>
      </c>
    </row>
    <row r="1006" spans="1:9" hidden="1" x14ac:dyDescent="0.2">
      <c r="A1006">
        <v>102</v>
      </c>
      <c r="B1006" t="s">
        <v>2572</v>
      </c>
      <c r="C1006">
        <v>691984</v>
      </c>
      <c r="D1006">
        <v>46461</v>
      </c>
      <c r="E1006" s="3">
        <v>43165</v>
      </c>
      <c r="F1006" t="s">
        <v>47</v>
      </c>
      <c r="G1006" t="s">
        <v>3427</v>
      </c>
      <c r="H1006" s="3">
        <v>43896</v>
      </c>
      <c r="I1006">
        <v>1144</v>
      </c>
    </row>
    <row r="1007" spans="1:9" hidden="1" x14ac:dyDescent="0.2">
      <c r="A1007">
        <v>102</v>
      </c>
      <c r="B1007" t="s">
        <v>2572</v>
      </c>
      <c r="C1007">
        <v>691997</v>
      </c>
      <c r="D1007">
        <v>46465</v>
      </c>
      <c r="E1007" s="3">
        <v>43165</v>
      </c>
      <c r="F1007" t="s">
        <v>285</v>
      </c>
      <c r="G1007" t="s">
        <v>3428</v>
      </c>
      <c r="H1007" s="3">
        <v>43896</v>
      </c>
      <c r="I1007">
        <v>240</v>
      </c>
    </row>
    <row r="1008" spans="1:9" hidden="1" x14ac:dyDescent="0.2">
      <c r="A1008">
        <v>102</v>
      </c>
      <c r="B1008" t="s">
        <v>2572</v>
      </c>
      <c r="C1008">
        <v>692012</v>
      </c>
      <c r="D1008">
        <v>46467</v>
      </c>
      <c r="E1008" s="3">
        <v>43165</v>
      </c>
      <c r="F1008" t="s">
        <v>289</v>
      </c>
      <c r="G1008" t="s">
        <v>3428</v>
      </c>
      <c r="H1008" s="3">
        <v>43896</v>
      </c>
      <c r="I1008">
        <v>99</v>
      </c>
    </row>
    <row r="1009" spans="1:9" hidden="1" x14ac:dyDescent="0.2">
      <c r="A1009">
        <v>102</v>
      </c>
      <c r="B1009" t="s">
        <v>2572</v>
      </c>
      <c r="C1009">
        <v>692015</v>
      </c>
      <c r="D1009">
        <v>46470</v>
      </c>
      <c r="E1009" s="3">
        <v>43165</v>
      </c>
      <c r="F1009" t="s">
        <v>1139</v>
      </c>
      <c r="G1009" t="s">
        <v>3429</v>
      </c>
      <c r="H1009" s="3">
        <v>43891</v>
      </c>
      <c r="I1009">
        <v>410</v>
      </c>
    </row>
    <row r="1010" spans="1:9" hidden="1" x14ac:dyDescent="0.2">
      <c r="A1010">
        <v>102</v>
      </c>
      <c r="B1010" t="s">
        <v>2572</v>
      </c>
      <c r="C1010">
        <v>692019</v>
      </c>
      <c r="D1010">
        <v>46471</v>
      </c>
      <c r="E1010" s="3">
        <v>43165</v>
      </c>
      <c r="F1010" t="s">
        <v>1139</v>
      </c>
      <c r="G1010" t="s">
        <v>3430</v>
      </c>
      <c r="H1010" s="3">
        <v>43891</v>
      </c>
      <c r="I1010">
        <v>429</v>
      </c>
    </row>
    <row r="1011" spans="1:9" hidden="1" x14ac:dyDescent="0.2">
      <c r="A1011">
        <v>102</v>
      </c>
      <c r="B1011" t="s">
        <v>2572</v>
      </c>
      <c r="C1011">
        <v>692028</v>
      </c>
      <c r="D1011">
        <v>46472</v>
      </c>
      <c r="E1011" s="3">
        <v>43165</v>
      </c>
      <c r="F1011" t="s">
        <v>73</v>
      </c>
      <c r="G1011" t="s">
        <v>3431</v>
      </c>
      <c r="H1011" s="3">
        <v>43896</v>
      </c>
      <c r="I1011">
        <v>765</v>
      </c>
    </row>
    <row r="1012" spans="1:9" hidden="1" x14ac:dyDescent="0.2">
      <c r="A1012">
        <v>102</v>
      </c>
      <c r="B1012" t="s">
        <v>2572</v>
      </c>
      <c r="C1012">
        <v>692039</v>
      </c>
      <c r="D1012">
        <v>46457</v>
      </c>
      <c r="E1012" s="3">
        <v>43165</v>
      </c>
      <c r="F1012" t="s">
        <v>62</v>
      </c>
      <c r="G1012" t="s">
        <v>3432</v>
      </c>
      <c r="H1012" s="3">
        <v>43896</v>
      </c>
      <c r="I1012">
        <v>543</v>
      </c>
    </row>
    <row r="1013" spans="1:9" hidden="1" x14ac:dyDescent="0.2">
      <c r="A1013">
        <v>102</v>
      </c>
      <c r="B1013" t="s">
        <v>2572</v>
      </c>
      <c r="C1013">
        <v>689548</v>
      </c>
      <c r="D1013">
        <v>46476</v>
      </c>
      <c r="E1013" s="3">
        <v>43166</v>
      </c>
      <c r="F1013" t="s">
        <v>555</v>
      </c>
      <c r="G1013" t="s">
        <v>3274</v>
      </c>
      <c r="H1013" s="3">
        <v>43897</v>
      </c>
      <c r="I1013">
        <v>200</v>
      </c>
    </row>
    <row r="1014" spans="1:9" hidden="1" x14ac:dyDescent="0.2">
      <c r="A1014">
        <v>102</v>
      </c>
      <c r="B1014" t="s">
        <v>2572</v>
      </c>
      <c r="C1014">
        <v>689548</v>
      </c>
      <c r="D1014">
        <v>46476</v>
      </c>
      <c r="E1014" s="3">
        <v>43166</v>
      </c>
      <c r="F1014" t="s">
        <v>555</v>
      </c>
      <c r="G1014" t="s">
        <v>3274</v>
      </c>
      <c r="H1014" s="3">
        <v>43897</v>
      </c>
      <c r="I1014">
        <v>0.7</v>
      </c>
    </row>
    <row r="1015" spans="1:9" hidden="1" x14ac:dyDescent="0.2">
      <c r="A1015">
        <v>102</v>
      </c>
      <c r="B1015" t="s">
        <v>2572</v>
      </c>
      <c r="C1015">
        <v>689684</v>
      </c>
      <c r="D1015">
        <v>46464</v>
      </c>
      <c r="E1015" s="3">
        <v>43166</v>
      </c>
      <c r="F1015" t="s">
        <v>1030</v>
      </c>
      <c r="G1015" t="s">
        <v>3279</v>
      </c>
      <c r="H1015" s="3">
        <v>43896</v>
      </c>
      <c r="I1015">
        <v>113.4</v>
      </c>
    </row>
    <row r="1016" spans="1:9" hidden="1" x14ac:dyDescent="0.2">
      <c r="A1016">
        <v>102</v>
      </c>
      <c r="B1016" t="s">
        <v>2572</v>
      </c>
      <c r="C1016">
        <v>689684</v>
      </c>
      <c r="D1016">
        <v>46464</v>
      </c>
      <c r="E1016" s="3">
        <v>43166</v>
      </c>
      <c r="F1016" t="s">
        <v>1030</v>
      </c>
      <c r="G1016" t="s">
        <v>3279</v>
      </c>
      <c r="H1016" s="3">
        <v>43896</v>
      </c>
      <c r="I1016">
        <v>0.9</v>
      </c>
    </row>
    <row r="1017" spans="1:9" hidden="1" x14ac:dyDescent="0.2">
      <c r="A1017">
        <v>102</v>
      </c>
      <c r="B1017" t="s">
        <v>2572</v>
      </c>
      <c r="C1017">
        <v>689708</v>
      </c>
      <c r="D1017">
        <v>46477</v>
      </c>
      <c r="E1017" s="3">
        <v>43166</v>
      </c>
      <c r="F1017" t="s">
        <v>80</v>
      </c>
      <c r="G1017" t="s">
        <v>3280</v>
      </c>
      <c r="H1017" s="3">
        <v>43897</v>
      </c>
      <c r="I1017">
        <v>648</v>
      </c>
    </row>
    <row r="1018" spans="1:9" hidden="1" x14ac:dyDescent="0.2">
      <c r="A1018">
        <v>102</v>
      </c>
      <c r="B1018" t="s">
        <v>2572</v>
      </c>
      <c r="C1018">
        <v>689708</v>
      </c>
      <c r="D1018">
        <v>46477</v>
      </c>
      <c r="E1018" s="3">
        <v>43166</v>
      </c>
      <c r="F1018" t="s">
        <v>80</v>
      </c>
      <c r="G1018" t="s">
        <v>3280</v>
      </c>
      <c r="H1018" s="3">
        <v>43897</v>
      </c>
      <c r="I1018">
        <v>0.7</v>
      </c>
    </row>
    <row r="1019" spans="1:9" hidden="1" x14ac:dyDescent="0.2">
      <c r="A1019">
        <v>102</v>
      </c>
      <c r="B1019" t="s">
        <v>2572</v>
      </c>
      <c r="C1019">
        <v>690424</v>
      </c>
      <c r="D1019">
        <v>46463</v>
      </c>
      <c r="E1019" s="3">
        <v>43166</v>
      </c>
      <c r="F1019" t="s">
        <v>65</v>
      </c>
      <c r="G1019" t="s">
        <v>3336</v>
      </c>
      <c r="H1019" s="3">
        <v>43897</v>
      </c>
      <c r="I1019">
        <v>432</v>
      </c>
    </row>
    <row r="1020" spans="1:9" hidden="1" x14ac:dyDescent="0.2">
      <c r="A1020">
        <v>102</v>
      </c>
      <c r="B1020" t="s">
        <v>2572</v>
      </c>
      <c r="C1020">
        <v>690424</v>
      </c>
      <c r="D1020">
        <v>46463</v>
      </c>
      <c r="E1020" s="3">
        <v>43166</v>
      </c>
      <c r="F1020" t="s">
        <v>65</v>
      </c>
      <c r="G1020" t="s">
        <v>3336</v>
      </c>
      <c r="H1020" s="3">
        <v>43897</v>
      </c>
      <c r="I1020">
        <v>0.7</v>
      </c>
    </row>
    <row r="1021" spans="1:9" hidden="1" x14ac:dyDescent="0.2">
      <c r="A1021">
        <v>102</v>
      </c>
      <c r="B1021" t="s">
        <v>2572</v>
      </c>
      <c r="C1021">
        <v>692115</v>
      </c>
      <c r="D1021">
        <v>46479</v>
      </c>
      <c r="E1021" s="3">
        <v>43166</v>
      </c>
      <c r="F1021" t="s">
        <v>61</v>
      </c>
      <c r="G1021" t="s">
        <v>3433</v>
      </c>
      <c r="H1021" s="3">
        <v>43896</v>
      </c>
      <c r="I1021">
        <v>361</v>
      </c>
    </row>
    <row r="1022" spans="1:9" hidden="1" x14ac:dyDescent="0.2">
      <c r="A1022">
        <v>102</v>
      </c>
      <c r="B1022" t="s">
        <v>2572</v>
      </c>
      <c r="C1022">
        <v>692122</v>
      </c>
      <c r="D1022">
        <v>46481</v>
      </c>
      <c r="E1022" s="3">
        <v>43166</v>
      </c>
      <c r="F1022" t="s">
        <v>907</v>
      </c>
      <c r="G1022" t="s">
        <v>3434</v>
      </c>
      <c r="H1022" s="3">
        <v>43895</v>
      </c>
      <c r="I1022">
        <v>969</v>
      </c>
    </row>
    <row r="1023" spans="1:9" hidden="1" x14ac:dyDescent="0.2">
      <c r="A1023">
        <v>102</v>
      </c>
      <c r="B1023" t="s">
        <v>2572</v>
      </c>
      <c r="C1023">
        <v>692128</v>
      </c>
      <c r="D1023">
        <v>46482</v>
      </c>
      <c r="E1023" s="3">
        <v>43166</v>
      </c>
      <c r="F1023" t="s">
        <v>1154</v>
      </c>
      <c r="G1023" t="s">
        <v>3435</v>
      </c>
      <c r="H1023" s="3">
        <v>43895</v>
      </c>
      <c r="I1023">
        <v>754</v>
      </c>
    </row>
    <row r="1024" spans="1:9" hidden="1" x14ac:dyDescent="0.2">
      <c r="A1024">
        <v>102</v>
      </c>
      <c r="B1024" t="s">
        <v>2572</v>
      </c>
      <c r="C1024">
        <v>692140</v>
      </c>
      <c r="D1024">
        <v>46483</v>
      </c>
      <c r="E1024" s="3">
        <v>43166</v>
      </c>
      <c r="F1024" t="s">
        <v>64</v>
      </c>
      <c r="G1024" t="s">
        <v>3436</v>
      </c>
      <c r="H1024" s="3">
        <v>43897</v>
      </c>
      <c r="I1024">
        <v>286</v>
      </c>
    </row>
    <row r="1025" spans="1:9" hidden="1" x14ac:dyDescent="0.2">
      <c r="A1025">
        <v>102</v>
      </c>
      <c r="B1025" t="s">
        <v>2572</v>
      </c>
      <c r="C1025">
        <v>692146</v>
      </c>
      <c r="D1025">
        <v>46484</v>
      </c>
      <c r="E1025" s="3">
        <v>43166</v>
      </c>
      <c r="F1025" t="s">
        <v>468</v>
      </c>
      <c r="G1025" t="s">
        <v>3437</v>
      </c>
      <c r="H1025" s="3">
        <v>43896</v>
      </c>
      <c r="I1025">
        <v>321</v>
      </c>
    </row>
    <row r="1026" spans="1:9" hidden="1" x14ac:dyDescent="0.2">
      <c r="A1026">
        <v>102</v>
      </c>
      <c r="B1026" t="s">
        <v>2572</v>
      </c>
      <c r="C1026">
        <v>692150</v>
      </c>
      <c r="D1026">
        <v>46485</v>
      </c>
      <c r="E1026" s="3">
        <v>43166</v>
      </c>
      <c r="F1026" t="s">
        <v>1154</v>
      </c>
      <c r="G1026" t="s">
        <v>3438</v>
      </c>
      <c r="H1026" s="3">
        <v>43895</v>
      </c>
      <c r="I1026">
        <v>572</v>
      </c>
    </row>
    <row r="1027" spans="1:9" hidden="1" x14ac:dyDescent="0.2">
      <c r="A1027">
        <v>102</v>
      </c>
      <c r="B1027" t="s">
        <v>2572</v>
      </c>
      <c r="C1027">
        <v>692214</v>
      </c>
      <c r="D1027">
        <v>46486</v>
      </c>
      <c r="E1027" s="3">
        <v>43166</v>
      </c>
      <c r="F1027" t="s">
        <v>1162</v>
      </c>
      <c r="G1027" t="s">
        <v>3439</v>
      </c>
      <c r="H1027" s="3">
        <v>43895</v>
      </c>
      <c r="I1027">
        <v>3102</v>
      </c>
    </row>
    <row r="1028" spans="1:9" hidden="1" x14ac:dyDescent="0.2">
      <c r="A1028">
        <v>102</v>
      </c>
      <c r="B1028" t="s">
        <v>2572</v>
      </c>
      <c r="C1028">
        <v>692218</v>
      </c>
      <c r="D1028">
        <v>46487</v>
      </c>
      <c r="E1028" s="3">
        <v>43166</v>
      </c>
      <c r="F1028" t="s">
        <v>79</v>
      </c>
      <c r="G1028" t="s">
        <v>3440</v>
      </c>
      <c r="H1028" s="3">
        <v>43897</v>
      </c>
      <c r="I1028">
        <v>431</v>
      </c>
    </row>
    <row r="1029" spans="1:9" hidden="1" x14ac:dyDescent="0.2">
      <c r="A1029">
        <v>102</v>
      </c>
      <c r="B1029" t="s">
        <v>2572</v>
      </c>
      <c r="C1029">
        <v>692224</v>
      </c>
      <c r="D1029">
        <v>46488</v>
      </c>
      <c r="E1029" s="3">
        <v>43166</v>
      </c>
      <c r="F1029" t="s">
        <v>489</v>
      </c>
      <c r="G1029" t="s">
        <v>3441</v>
      </c>
      <c r="H1029" s="3">
        <v>43896</v>
      </c>
      <c r="I1029">
        <v>638</v>
      </c>
    </row>
    <row r="1030" spans="1:9" hidden="1" x14ac:dyDescent="0.2">
      <c r="A1030">
        <v>102</v>
      </c>
      <c r="B1030" t="s">
        <v>2572</v>
      </c>
      <c r="C1030">
        <v>692266</v>
      </c>
      <c r="D1030">
        <v>46478</v>
      </c>
      <c r="E1030" s="3">
        <v>43166</v>
      </c>
      <c r="F1030" t="s">
        <v>279</v>
      </c>
      <c r="G1030" t="s">
        <v>3444</v>
      </c>
      <c r="H1030" s="3">
        <v>43897</v>
      </c>
      <c r="I1030">
        <v>194.3</v>
      </c>
    </row>
    <row r="1031" spans="1:9" hidden="1" x14ac:dyDescent="0.2">
      <c r="A1031">
        <v>102</v>
      </c>
      <c r="B1031" t="s">
        <v>2572</v>
      </c>
      <c r="C1031">
        <v>692267</v>
      </c>
      <c r="D1031">
        <v>46490</v>
      </c>
      <c r="E1031" s="3">
        <v>43166</v>
      </c>
      <c r="F1031" t="s">
        <v>631</v>
      </c>
      <c r="G1031" t="s">
        <v>3445</v>
      </c>
      <c r="H1031" s="3">
        <v>43875</v>
      </c>
      <c r="I1031">
        <v>266</v>
      </c>
    </row>
    <row r="1032" spans="1:9" hidden="1" x14ac:dyDescent="0.2">
      <c r="A1032">
        <v>102</v>
      </c>
      <c r="B1032" t="s">
        <v>2572</v>
      </c>
      <c r="C1032">
        <v>692271</v>
      </c>
      <c r="D1032">
        <v>46491</v>
      </c>
      <c r="E1032" s="3">
        <v>43166</v>
      </c>
      <c r="F1032" t="s">
        <v>1020</v>
      </c>
      <c r="G1032" t="s">
        <v>3446</v>
      </c>
      <c r="H1032" s="3">
        <v>43896</v>
      </c>
      <c r="I1032">
        <v>323</v>
      </c>
    </row>
    <row r="1033" spans="1:9" hidden="1" x14ac:dyDescent="0.2">
      <c r="A1033">
        <v>102</v>
      </c>
      <c r="B1033" t="s">
        <v>2572</v>
      </c>
      <c r="C1033">
        <v>692275</v>
      </c>
      <c r="D1033">
        <v>46493</v>
      </c>
      <c r="E1033" s="3">
        <v>43166</v>
      </c>
      <c r="F1033" t="s">
        <v>285</v>
      </c>
      <c r="G1033" t="s">
        <v>3428</v>
      </c>
      <c r="H1033" s="3">
        <v>43897</v>
      </c>
      <c r="I1033">
        <v>180</v>
      </c>
    </row>
    <row r="1034" spans="1:9" hidden="1" x14ac:dyDescent="0.2">
      <c r="A1034">
        <v>102</v>
      </c>
      <c r="B1034" t="s">
        <v>2572</v>
      </c>
      <c r="C1034">
        <v>692134</v>
      </c>
      <c r="D1034">
        <v>46508</v>
      </c>
      <c r="E1034" s="3">
        <v>43167</v>
      </c>
      <c r="F1034" t="s">
        <v>289</v>
      </c>
      <c r="G1034" t="s">
        <v>3428</v>
      </c>
      <c r="H1034" s="3">
        <v>43897</v>
      </c>
      <c r="I1034">
        <v>280</v>
      </c>
    </row>
    <row r="1035" spans="1:9" hidden="1" x14ac:dyDescent="0.2">
      <c r="A1035">
        <v>102</v>
      </c>
      <c r="B1035" t="s">
        <v>2572</v>
      </c>
      <c r="C1035">
        <v>692237</v>
      </c>
      <c r="D1035">
        <v>46521</v>
      </c>
      <c r="E1035" s="3">
        <v>43167</v>
      </c>
      <c r="F1035" t="s">
        <v>627</v>
      </c>
      <c r="G1035" t="s">
        <v>3442</v>
      </c>
      <c r="H1035" s="3">
        <v>43504</v>
      </c>
      <c r="I1035">
        <v>324</v>
      </c>
    </row>
    <row r="1036" spans="1:9" hidden="1" x14ac:dyDescent="0.2">
      <c r="A1036">
        <v>102</v>
      </c>
      <c r="B1036" t="s">
        <v>2572</v>
      </c>
      <c r="C1036">
        <v>692251</v>
      </c>
      <c r="D1036">
        <v>46526</v>
      </c>
      <c r="E1036" s="3">
        <v>43167</v>
      </c>
      <c r="F1036" t="s">
        <v>42</v>
      </c>
      <c r="G1036" t="s">
        <v>3443</v>
      </c>
      <c r="H1036" s="3">
        <v>43504</v>
      </c>
      <c r="I1036">
        <v>258</v>
      </c>
    </row>
    <row r="1037" spans="1:9" hidden="1" x14ac:dyDescent="0.2">
      <c r="A1037">
        <v>102</v>
      </c>
      <c r="B1037" t="s">
        <v>2572</v>
      </c>
      <c r="C1037">
        <v>692311</v>
      </c>
      <c r="D1037">
        <v>46496</v>
      </c>
      <c r="E1037" s="3">
        <v>43167</v>
      </c>
      <c r="F1037" t="s">
        <v>1160</v>
      </c>
      <c r="G1037" t="s">
        <v>3449</v>
      </c>
      <c r="H1037" s="3">
        <v>43895</v>
      </c>
      <c r="I1037">
        <v>3168</v>
      </c>
    </row>
    <row r="1038" spans="1:9" hidden="1" x14ac:dyDescent="0.2">
      <c r="A1038">
        <v>102</v>
      </c>
      <c r="B1038" t="s">
        <v>2572</v>
      </c>
      <c r="C1038">
        <v>692312</v>
      </c>
      <c r="D1038">
        <v>46500</v>
      </c>
      <c r="E1038" s="3">
        <v>43167</v>
      </c>
      <c r="F1038" t="s">
        <v>1029</v>
      </c>
      <c r="G1038" t="s">
        <v>3450</v>
      </c>
      <c r="H1038" s="3">
        <v>43896</v>
      </c>
      <c r="I1038">
        <v>322</v>
      </c>
    </row>
    <row r="1039" spans="1:9" hidden="1" x14ac:dyDescent="0.2">
      <c r="A1039">
        <v>102</v>
      </c>
      <c r="B1039" t="s">
        <v>2572</v>
      </c>
      <c r="C1039">
        <v>692330</v>
      </c>
      <c r="D1039">
        <v>46520</v>
      </c>
      <c r="E1039" s="3">
        <v>43167</v>
      </c>
      <c r="F1039" t="s">
        <v>2549</v>
      </c>
      <c r="G1039" t="s">
        <v>3451</v>
      </c>
      <c r="H1039" s="3">
        <v>44208</v>
      </c>
      <c r="I1039">
        <v>856</v>
      </c>
    </row>
    <row r="1040" spans="1:9" hidden="1" x14ac:dyDescent="0.2">
      <c r="A1040">
        <v>102</v>
      </c>
      <c r="B1040" t="s">
        <v>2572</v>
      </c>
      <c r="C1040">
        <v>692337</v>
      </c>
      <c r="D1040">
        <v>46504</v>
      </c>
      <c r="E1040" s="3">
        <v>43167</v>
      </c>
      <c r="F1040" t="s">
        <v>554</v>
      </c>
      <c r="G1040" t="s">
        <v>3452</v>
      </c>
      <c r="H1040" s="3">
        <v>43897</v>
      </c>
      <c r="I1040">
        <v>9600</v>
      </c>
    </row>
    <row r="1041" spans="1:9" hidden="1" x14ac:dyDescent="0.2">
      <c r="A1041">
        <v>102</v>
      </c>
      <c r="B1041" t="s">
        <v>2572</v>
      </c>
      <c r="C1041">
        <v>692338</v>
      </c>
      <c r="D1041">
        <v>46505</v>
      </c>
      <c r="E1041" s="3">
        <v>43167</v>
      </c>
      <c r="F1041" t="s">
        <v>278</v>
      </c>
      <c r="G1041" t="s">
        <v>3453</v>
      </c>
      <c r="H1041" s="3">
        <v>43897</v>
      </c>
      <c r="I1041">
        <v>319</v>
      </c>
    </row>
    <row r="1042" spans="1:9" hidden="1" x14ac:dyDescent="0.2">
      <c r="A1042">
        <v>102</v>
      </c>
      <c r="B1042" t="s">
        <v>2572</v>
      </c>
      <c r="C1042">
        <v>692349</v>
      </c>
      <c r="D1042">
        <v>46513</v>
      </c>
      <c r="E1042" s="3">
        <v>43167</v>
      </c>
      <c r="F1042" t="s">
        <v>2549</v>
      </c>
      <c r="G1042" t="s">
        <v>3454</v>
      </c>
      <c r="H1042" s="3">
        <v>44188</v>
      </c>
      <c r="I1042">
        <v>842</v>
      </c>
    </row>
    <row r="1043" spans="1:9" hidden="1" x14ac:dyDescent="0.2">
      <c r="A1043">
        <v>102</v>
      </c>
      <c r="B1043" t="s">
        <v>2572</v>
      </c>
      <c r="C1043">
        <v>692358</v>
      </c>
      <c r="D1043">
        <v>46511</v>
      </c>
      <c r="E1043" s="3">
        <v>43167</v>
      </c>
      <c r="F1043" t="s">
        <v>709</v>
      </c>
      <c r="G1043" t="s">
        <v>3455</v>
      </c>
      <c r="H1043" s="3">
        <v>43898</v>
      </c>
      <c r="I1043">
        <v>422.5</v>
      </c>
    </row>
    <row r="1044" spans="1:9" hidden="1" x14ac:dyDescent="0.2">
      <c r="A1044">
        <v>102</v>
      </c>
      <c r="B1044" t="s">
        <v>2572</v>
      </c>
      <c r="C1044">
        <v>692359</v>
      </c>
      <c r="D1044">
        <v>46507</v>
      </c>
      <c r="E1044" s="3">
        <v>43167</v>
      </c>
      <c r="F1044" t="s">
        <v>709</v>
      </c>
      <c r="G1044" t="s">
        <v>3456</v>
      </c>
      <c r="H1044" s="3">
        <v>43898</v>
      </c>
      <c r="I1044">
        <v>420.9</v>
      </c>
    </row>
    <row r="1045" spans="1:9" hidden="1" x14ac:dyDescent="0.2">
      <c r="A1045">
        <v>102</v>
      </c>
      <c r="B1045" t="s">
        <v>2572</v>
      </c>
      <c r="C1045">
        <v>692360</v>
      </c>
      <c r="D1045">
        <v>46503</v>
      </c>
      <c r="E1045" s="3">
        <v>43167</v>
      </c>
      <c r="F1045" t="s">
        <v>709</v>
      </c>
      <c r="G1045" t="s">
        <v>3457</v>
      </c>
      <c r="H1045" s="3">
        <v>43898</v>
      </c>
      <c r="I1045">
        <v>420.1</v>
      </c>
    </row>
    <row r="1046" spans="1:9" hidden="1" x14ac:dyDescent="0.2">
      <c r="A1046">
        <v>102</v>
      </c>
      <c r="B1046" t="s">
        <v>2572</v>
      </c>
      <c r="C1046">
        <v>692361</v>
      </c>
      <c r="D1046">
        <v>46501</v>
      </c>
      <c r="E1046" s="3">
        <v>43167</v>
      </c>
      <c r="F1046" t="s">
        <v>709</v>
      </c>
      <c r="G1046" t="s">
        <v>3458</v>
      </c>
      <c r="H1046" s="3">
        <v>43898</v>
      </c>
      <c r="I1046">
        <v>421.1</v>
      </c>
    </row>
    <row r="1047" spans="1:9" hidden="1" x14ac:dyDescent="0.2">
      <c r="A1047">
        <v>102</v>
      </c>
      <c r="B1047" t="s">
        <v>2572</v>
      </c>
      <c r="C1047">
        <v>692362</v>
      </c>
      <c r="D1047">
        <v>46497</v>
      </c>
      <c r="E1047" s="3">
        <v>43167</v>
      </c>
      <c r="F1047" t="s">
        <v>709</v>
      </c>
      <c r="G1047" t="s">
        <v>3459</v>
      </c>
      <c r="H1047" s="3">
        <v>43898</v>
      </c>
      <c r="I1047">
        <v>422.5</v>
      </c>
    </row>
    <row r="1048" spans="1:9" hidden="1" x14ac:dyDescent="0.2">
      <c r="A1048">
        <v>102</v>
      </c>
      <c r="B1048" t="s">
        <v>2572</v>
      </c>
      <c r="C1048">
        <v>692363</v>
      </c>
      <c r="D1048">
        <v>46495</v>
      </c>
      <c r="E1048" s="3">
        <v>43167</v>
      </c>
      <c r="F1048" t="s">
        <v>709</v>
      </c>
      <c r="G1048" t="s">
        <v>3460</v>
      </c>
      <c r="H1048" s="3">
        <v>43898</v>
      </c>
      <c r="I1048">
        <v>410.7</v>
      </c>
    </row>
    <row r="1049" spans="1:9" hidden="1" x14ac:dyDescent="0.2">
      <c r="A1049">
        <v>102</v>
      </c>
      <c r="B1049" t="s">
        <v>2572</v>
      </c>
      <c r="C1049">
        <v>692365</v>
      </c>
      <c r="D1049">
        <v>46514</v>
      </c>
      <c r="E1049" s="3">
        <v>43167</v>
      </c>
      <c r="F1049" t="s">
        <v>709</v>
      </c>
      <c r="G1049" t="s">
        <v>3461</v>
      </c>
      <c r="H1049" s="3">
        <v>43898</v>
      </c>
      <c r="I1049">
        <v>419.9</v>
      </c>
    </row>
    <row r="1050" spans="1:9" hidden="1" x14ac:dyDescent="0.2">
      <c r="A1050">
        <v>102</v>
      </c>
      <c r="B1050" t="s">
        <v>2572</v>
      </c>
      <c r="C1050">
        <v>692404</v>
      </c>
      <c r="D1050">
        <v>46517</v>
      </c>
      <c r="E1050" s="3">
        <v>43167</v>
      </c>
      <c r="F1050" t="s">
        <v>42</v>
      </c>
      <c r="G1050" t="s">
        <v>3464</v>
      </c>
      <c r="H1050" s="3">
        <v>43473</v>
      </c>
      <c r="I1050">
        <v>175</v>
      </c>
    </row>
    <row r="1051" spans="1:9" hidden="1" x14ac:dyDescent="0.2">
      <c r="A1051">
        <v>102</v>
      </c>
      <c r="B1051" t="s">
        <v>2572</v>
      </c>
      <c r="C1051">
        <v>692620</v>
      </c>
      <c r="D1051">
        <v>46519</v>
      </c>
      <c r="E1051" s="3">
        <v>43167</v>
      </c>
      <c r="F1051" t="s">
        <v>750</v>
      </c>
      <c r="G1051" t="s">
        <v>3478</v>
      </c>
      <c r="H1051" s="3">
        <v>43896</v>
      </c>
      <c r="I1051">
        <v>5103</v>
      </c>
    </row>
    <row r="1052" spans="1:9" hidden="1" x14ac:dyDescent="0.2">
      <c r="A1052">
        <v>102</v>
      </c>
      <c r="B1052" t="s">
        <v>2572</v>
      </c>
      <c r="C1052">
        <v>692625</v>
      </c>
      <c r="D1052">
        <v>46522</v>
      </c>
      <c r="E1052" s="3">
        <v>43167</v>
      </c>
      <c r="F1052" t="s">
        <v>2549</v>
      </c>
      <c r="G1052" t="s">
        <v>3479</v>
      </c>
      <c r="H1052" s="3">
        <v>44188</v>
      </c>
      <c r="I1052">
        <v>852</v>
      </c>
    </row>
    <row r="1053" spans="1:9" hidden="1" x14ac:dyDescent="0.2">
      <c r="A1053">
        <v>102</v>
      </c>
      <c r="B1053" t="s">
        <v>2572</v>
      </c>
      <c r="C1053">
        <v>692881</v>
      </c>
      <c r="D1053">
        <v>46512</v>
      </c>
      <c r="E1053" s="3">
        <v>43167</v>
      </c>
      <c r="F1053" t="s">
        <v>709</v>
      </c>
      <c r="G1053" t="s">
        <v>3488</v>
      </c>
      <c r="H1053" s="3">
        <v>43898</v>
      </c>
      <c r="I1053">
        <v>421.3</v>
      </c>
    </row>
    <row r="1054" spans="1:9" hidden="1" x14ac:dyDescent="0.2">
      <c r="A1054">
        <v>102</v>
      </c>
      <c r="B1054" t="s">
        <v>2572</v>
      </c>
      <c r="C1054">
        <v>692882</v>
      </c>
      <c r="D1054">
        <v>46509</v>
      </c>
      <c r="E1054" s="3">
        <v>43167</v>
      </c>
      <c r="F1054" t="s">
        <v>709</v>
      </c>
      <c r="G1054" t="s">
        <v>3489</v>
      </c>
      <c r="H1054" s="3">
        <v>43898</v>
      </c>
      <c r="I1054">
        <v>419.9</v>
      </c>
    </row>
    <row r="1055" spans="1:9" hidden="1" x14ac:dyDescent="0.2">
      <c r="A1055">
        <v>102</v>
      </c>
      <c r="B1055" t="s">
        <v>2572</v>
      </c>
      <c r="C1055">
        <v>692883</v>
      </c>
      <c r="D1055">
        <v>46506</v>
      </c>
      <c r="E1055" s="3">
        <v>43167</v>
      </c>
      <c r="F1055" t="s">
        <v>709</v>
      </c>
      <c r="G1055" t="s">
        <v>3490</v>
      </c>
      <c r="H1055" s="3">
        <v>43898</v>
      </c>
      <c r="I1055">
        <v>422.7</v>
      </c>
    </row>
    <row r="1056" spans="1:9" hidden="1" x14ac:dyDescent="0.2">
      <c r="A1056">
        <v>102</v>
      </c>
      <c r="B1056" t="s">
        <v>2572</v>
      </c>
      <c r="C1056">
        <v>692884</v>
      </c>
      <c r="D1056">
        <v>46499</v>
      </c>
      <c r="E1056" s="3">
        <v>43167</v>
      </c>
      <c r="F1056" t="s">
        <v>709</v>
      </c>
      <c r="G1056" t="s">
        <v>3491</v>
      </c>
      <c r="H1056" s="3">
        <v>43898</v>
      </c>
      <c r="I1056">
        <v>420.5</v>
      </c>
    </row>
    <row r="1057" spans="1:9" hidden="1" x14ac:dyDescent="0.2">
      <c r="A1057">
        <v>102</v>
      </c>
      <c r="B1057" t="s">
        <v>2572</v>
      </c>
      <c r="C1057">
        <v>692885</v>
      </c>
      <c r="D1057">
        <v>46502</v>
      </c>
      <c r="E1057" s="3">
        <v>43167</v>
      </c>
      <c r="F1057" t="s">
        <v>709</v>
      </c>
      <c r="G1057" t="s">
        <v>3492</v>
      </c>
      <c r="H1057" s="3">
        <v>43898</v>
      </c>
      <c r="I1057">
        <v>421.5</v>
      </c>
    </row>
    <row r="1058" spans="1:9" hidden="1" x14ac:dyDescent="0.2">
      <c r="A1058">
        <v>102</v>
      </c>
      <c r="B1058" t="s">
        <v>2572</v>
      </c>
      <c r="C1058">
        <v>692910</v>
      </c>
      <c r="D1058">
        <v>46529</v>
      </c>
      <c r="E1058" s="3">
        <v>43167</v>
      </c>
      <c r="F1058" t="s">
        <v>753</v>
      </c>
      <c r="G1058" t="s">
        <v>3493</v>
      </c>
      <c r="H1058" s="3">
        <v>43887</v>
      </c>
      <c r="I1058">
        <v>417</v>
      </c>
    </row>
    <row r="1059" spans="1:9" hidden="1" x14ac:dyDescent="0.2">
      <c r="A1059">
        <v>102</v>
      </c>
      <c r="B1059" t="s">
        <v>2572</v>
      </c>
      <c r="C1059">
        <v>691522</v>
      </c>
      <c r="D1059">
        <v>46515</v>
      </c>
      <c r="E1059" s="3">
        <v>43168</v>
      </c>
      <c r="F1059" t="s">
        <v>795</v>
      </c>
      <c r="G1059" t="s">
        <v>3393</v>
      </c>
      <c r="H1059" s="3">
        <v>43898</v>
      </c>
      <c r="I1059">
        <v>266.39999999999998</v>
      </c>
    </row>
    <row r="1060" spans="1:9" hidden="1" x14ac:dyDescent="0.2">
      <c r="A1060">
        <v>102</v>
      </c>
      <c r="B1060" t="s">
        <v>2572</v>
      </c>
      <c r="C1060">
        <v>691522</v>
      </c>
      <c r="D1060">
        <v>46515</v>
      </c>
      <c r="E1060" s="3">
        <v>43168</v>
      </c>
      <c r="F1060" t="s">
        <v>795</v>
      </c>
      <c r="G1060" t="s">
        <v>3394</v>
      </c>
      <c r="H1060" s="3">
        <v>43898</v>
      </c>
      <c r="I1060">
        <v>57.5</v>
      </c>
    </row>
    <row r="1061" spans="1:9" hidden="1" x14ac:dyDescent="0.2">
      <c r="A1061">
        <v>102</v>
      </c>
      <c r="B1061" t="s">
        <v>2572</v>
      </c>
      <c r="C1061">
        <v>693079</v>
      </c>
      <c r="D1061">
        <v>46518</v>
      </c>
      <c r="E1061" s="3">
        <v>43168</v>
      </c>
      <c r="F1061" t="s">
        <v>807</v>
      </c>
      <c r="G1061" t="s">
        <v>3500</v>
      </c>
      <c r="H1061" s="3">
        <v>43898</v>
      </c>
      <c r="I1061">
        <v>227.5</v>
      </c>
    </row>
    <row r="1062" spans="1:9" hidden="1" x14ac:dyDescent="0.2">
      <c r="A1062">
        <v>102</v>
      </c>
      <c r="B1062" t="s">
        <v>2572</v>
      </c>
      <c r="C1062">
        <v>690989</v>
      </c>
      <c r="D1062">
        <v>46541</v>
      </c>
      <c r="E1062" s="3">
        <v>43171</v>
      </c>
      <c r="F1062" t="s">
        <v>1168</v>
      </c>
      <c r="G1062" t="s">
        <v>3364</v>
      </c>
      <c r="H1062" s="3">
        <v>43902</v>
      </c>
      <c r="I1062">
        <v>684.4</v>
      </c>
    </row>
    <row r="1063" spans="1:9" hidden="1" x14ac:dyDescent="0.2">
      <c r="A1063">
        <v>102</v>
      </c>
      <c r="B1063" t="s">
        <v>2572</v>
      </c>
      <c r="C1063">
        <v>691110</v>
      </c>
      <c r="D1063">
        <v>46550</v>
      </c>
      <c r="E1063" s="3">
        <v>43171</v>
      </c>
      <c r="F1063" t="s">
        <v>883</v>
      </c>
      <c r="G1063" t="s">
        <v>3366</v>
      </c>
      <c r="H1063" s="3">
        <v>43902</v>
      </c>
      <c r="I1063">
        <v>207.36</v>
      </c>
    </row>
    <row r="1064" spans="1:9" hidden="1" x14ac:dyDescent="0.2">
      <c r="A1064">
        <v>102</v>
      </c>
      <c r="B1064" t="s">
        <v>2572</v>
      </c>
      <c r="C1064">
        <v>691110</v>
      </c>
      <c r="D1064">
        <v>46550</v>
      </c>
      <c r="E1064" s="3">
        <v>43171</v>
      </c>
      <c r="F1064" t="s">
        <v>883</v>
      </c>
      <c r="G1064" t="s">
        <v>3366</v>
      </c>
      <c r="H1064" s="3">
        <v>43902</v>
      </c>
      <c r="I1064">
        <v>2.54</v>
      </c>
    </row>
    <row r="1065" spans="1:9" hidden="1" x14ac:dyDescent="0.2">
      <c r="A1065">
        <v>102</v>
      </c>
      <c r="B1065" t="s">
        <v>2572</v>
      </c>
      <c r="C1065">
        <v>691160</v>
      </c>
      <c r="D1065">
        <v>46530</v>
      </c>
      <c r="E1065" s="3">
        <v>43171</v>
      </c>
      <c r="F1065" t="s">
        <v>1096</v>
      </c>
      <c r="G1065" t="s">
        <v>3375</v>
      </c>
      <c r="H1065" s="3">
        <v>43898</v>
      </c>
      <c r="I1065">
        <v>607.5</v>
      </c>
    </row>
    <row r="1066" spans="1:9" hidden="1" x14ac:dyDescent="0.2">
      <c r="A1066">
        <v>102</v>
      </c>
      <c r="B1066" t="s">
        <v>2572</v>
      </c>
      <c r="C1066">
        <v>691160</v>
      </c>
      <c r="D1066">
        <v>46530</v>
      </c>
      <c r="E1066" s="3">
        <v>43171</v>
      </c>
      <c r="F1066" t="s">
        <v>1096</v>
      </c>
      <c r="G1066" t="s">
        <v>3375</v>
      </c>
      <c r="H1066" s="3">
        <v>43898</v>
      </c>
      <c r="I1066">
        <v>5.0999999999999996</v>
      </c>
    </row>
    <row r="1067" spans="1:9" hidden="1" x14ac:dyDescent="0.2">
      <c r="A1067">
        <v>102</v>
      </c>
      <c r="B1067" t="s">
        <v>2572</v>
      </c>
      <c r="C1067">
        <v>691176</v>
      </c>
      <c r="D1067">
        <v>46534</v>
      </c>
      <c r="E1067" s="3">
        <v>43171</v>
      </c>
      <c r="F1067" t="s">
        <v>1090</v>
      </c>
      <c r="G1067" t="s">
        <v>3377</v>
      </c>
      <c r="H1067" s="3">
        <v>43899</v>
      </c>
      <c r="I1067">
        <v>607.5</v>
      </c>
    </row>
    <row r="1068" spans="1:9" hidden="1" x14ac:dyDescent="0.2">
      <c r="A1068">
        <v>102</v>
      </c>
      <c r="B1068" t="s">
        <v>2572</v>
      </c>
      <c r="C1068">
        <v>691176</v>
      </c>
      <c r="D1068">
        <v>46534</v>
      </c>
      <c r="E1068" s="3">
        <v>43171</v>
      </c>
      <c r="F1068" t="s">
        <v>1090</v>
      </c>
      <c r="G1068" t="s">
        <v>3377</v>
      </c>
      <c r="H1068" s="3">
        <v>43899</v>
      </c>
      <c r="I1068">
        <v>5.4</v>
      </c>
    </row>
    <row r="1069" spans="1:9" hidden="1" x14ac:dyDescent="0.2">
      <c r="A1069">
        <v>102</v>
      </c>
      <c r="B1069" t="s">
        <v>2572</v>
      </c>
      <c r="C1069">
        <v>691192</v>
      </c>
      <c r="D1069">
        <v>46542</v>
      </c>
      <c r="E1069" s="3">
        <v>43171</v>
      </c>
      <c r="F1069" t="s">
        <v>1142</v>
      </c>
      <c r="G1069" t="s">
        <v>3379</v>
      </c>
      <c r="H1069" s="3">
        <v>43902</v>
      </c>
      <c r="I1069">
        <v>680.4</v>
      </c>
    </row>
    <row r="1070" spans="1:9" hidden="1" x14ac:dyDescent="0.2">
      <c r="A1070">
        <v>102</v>
      </c>
      <c r="B1070" t="s">
        <v>2572</v>
      </c>
      <c r="C1070">
        <v>691192</v>
      </c>
      <c r="D1070">
        <v>46542</v>
      </c>
      <c r="E1070" s="3">
        <v>43171</v>
      </c>
      <c r="F1070" t="s">
        <v>1142</v>
      </c>
      <c r="G1070" t="s">
        <v>3379</v>
      </c>
      <c r="H1070" s="3">
        <v>43902</v>
      </c>
      <c r="I1070">
        <v>5.9</v>
      </c>
    </row>
    <row r="1071" spans="1:9" hidden="1" x14ac:dyDescent="0.2">
      <c r="A1071">
        <v>102</v>
      </c>
      <c r="B1071" t="s">
        <v>2572</v>
      </c>
      <c r="C1071">
        <v>691209</v>
      </c>
      <c r="D1071">
        <v>46546</v>
      </c>
      <c r="E1071" s="3">
        <v>43171</v>
      </c>
      <c r="F1071" t="s">
        <v>1145</v>
      </c>
      <c r="G1071" t="s">
        <v>3381</v>
      </c>
      <c r="H1071" s="3">
        <v>43902</v>
      </c>
      <c r="I1071">
        <v>680.4</v>
      </c>
    </row>
    <row r="1072" spans="1:9" hidden="1" x14ac:dyDescent="0.2">
      <c r="A1072">
        <v>102</v>
      </c>
      <c r="B1072" t="s">
        <v>2572</v>
      </c>
      <c r="C1072">
        <v>691209</v>
      </c>
      <c r="D1072">
        <v>46546</v>
      </c>
      <c r="E1072" s="3">
        <v>43171</v>
      </c>
      <c r="F1072" t="s">
        <v>1145</v>
      </c>
      <c r="G1072" t="s">
        <v>3381</v>
      </c>
      <c r="H1072" s="3">
        <v>43902</v>
      </c>
      <c r="I1072">
        <v>6</v>
      </c>
    </row>
    <row r="1073" spans="1:9" hidden="1" x14ac:dyDescent="0.2">
      <c r="A1073">
        <v>102</v>
      </c>
      <c r="B1073" t="s">
        <v>2572</v>
      </c>
      <c r="C1073">
        <v>691226</v>
      </c>
      <c r="D1073">
        <v>46524</v>
      </c>
      <c r="E1073" s="3">
        <v>43171</v>
      </c>
      <c r="F1073" t="s">
        <v>1090</v>
      </c>
      <c r="G1073" t="s">
        <v>3382</v>
      </c>
      <c r="H1073" s="3">
        <v>43899</v>
      </c>
      <c r="I1073">
        <v>259.2</v>
      </c>
    </row>
    <row r="1074" spans="1:9" hidden="1" x14ac:dyDescent="0.2">
      <c r="A1074">
        <v>102</v>
      </c>
      <c r="B1074" t="s">
        <v>2572</v>
      </c>
      <c r="C1074">
        <v>691226</v>
      </c>
      <c r="D1074">
        <v>46524</v>
      </c>
      <c r="E1074" s="3">
        <v>43171</v>
      </c>
      <c r="F1074" t="s">
        <v>1090</v>
      </c>
      <c r="G1074" t="s">
        <v>3382</v>
      </c>
      <c r="H1074" s="3">
        <v>43899</v>
      </c>
      <c r="I1074">
        <v>2.1</v>
      </c>
    </row>
    <row r="1075" spans="1:9" hidden="1" x14ac:dyDescent="0.2">
      <c r="A1075">
        <v>102</v>
      </c>
      <c r="B1075" t="s">
        <v>2572</v>
      </c>
      <c r="C1075">
        <v>691366</v>
      </c>
      <c r="D1075">
        <v>46552</v>
      </c>
      <c r="E1075" s="3">
        <v>43171</v>
      </c>
      <c r="F1075" t="s">
        <v>899</v>
      </c>
      <c r="G1075" t="s">
        <v>3387</v>
      </c>
      <c r="H1075" s="3">
        <v>43902</v>
      </c>
      <c r="I1075">
        <v>259.2</v>
      </c>
    </row>
    <row r="1076" spans="1:9" hidden="1" x14ac:dyDescent="0.2">
      <c r="A1076">
        <v>102</v>
      </c>
      <c r="B1076" t="s">
        <v>2572</v>
      </c>
      <c r="C1076">
        <v>691366</v>
      </c>
      <c r="D1076">
        <v>46552</v>
      </c>
      <c r="E1076" s="3">
        <v>43171</v>
      </c>
      <c r="F1076" t="s">
        <v>899</v>
      </c>
      <c r="G1076" t="s">
        <v>3387</v>
      </c>
      <c r="H1076" s="3">
        <v>43902</v>
      </c>
      <c r="I1076">
        <v>2.5</v>
      </c>
    </row>
    <row r="1077" spans="1:9" hidden="1" x14ac:dyDescent="0.2">
      <c r="A1077">
        <v>102</v>
      </c>
      <c r="B1077" t="s">
        <v>2572</v>
      </c>
      <c r="C1077">
        <v>691406</v>
      </c>
      <c r="D1077">
        <v>46498</v>
      </c>
      <c r="E1077" s="3">
        <v>43171</v>
      </c>
      <c r="F1077" t="s">
        <v>709</v>
      </c>
      <c r="G1077" t="s">
        <v>3388</v>
      </c>
      <c r="H1077" s="3">
        <v>43898</v>
      </c>
      <c r="I1077">
        <v>432.5</v>
      </c>
    </row>
    <row r="1078" spans="1:9" hidden="1" x14ac:dyDescent="0.2">
      <c r="A1078">
        <v>102</v>
      </c>
      <c r="B1078" t="s">
        <v>2572</v>
      </c>
      <c r="C1078">
        <v>692810</v>
      </c>
      <c r="D1078">
        <v>46537</v>
      </c>
      <c r="E1078" s="3">
        <v>43171</v>
      </c>
      <c r="F1078" t="s">
        <v>230</v>
      </c>
      <c r="G1078" t="s">
        <v>3486</v>
      </c>
      <c r="H1078" s="3">
        <v>43902</v>
      </c>
      <c r="I1078">
        <v>648</v>
      </c>
    </row>
    <row r="1079" spans="1:9" hidden="1" x14ac:dyDescent="0.2">
      <c r="A1079">
        <v>102</v>
      </c>
      <c r="B1079" t="s">
        <v>2572</v>
      </c>
      <c r="C1079">
        <v>692810</v>
      </c>
      <c r="D1079">
        <v>46537</v>
      </c>
      <c r="E1079" s="3">
        <v>43171</v>
      </c>
      <c r="F1079" t="s">
        <v>230</v>
      </c>
      <c r="G1079" t="s">
        <v>3486</v>
      </c>
      <c r="H1079" s="3">
        <v>43902</v>
      </c>
      <c r="I1079">
        <v>3.3</v>
      </c>
    </row>
    <row r="1080" spans="1:9" hidden="1" x14ac:dyDescent="0.2">
      <c r="A1080">
        <v>102</v>
      </c>
      <c r="B1080" t="s">
        <v>2572</v>
      </c>
      <c r="C1080">
        <v>692976</v>
      </c>
      <c r="D1080">
        <v>46544</v>
      </c>
      <c r="E1080" s="3">
        <v>43171</v>
      </c>
      <c r="F1080" t="s">
        <v>1139</v>
      </c>
      <c r="G1080" t="s">
        <v>3496</v>
      </c>
      <c r="H1080" s="3">
        <v>43898</v>
      </c>
      <c r="I1080">
        <v>420</v>
      </c>
    </row>
    <row r="1081" spans="1:9" hidden="1" x14ac:dyDescent="0.2">
      <c r="A1081">
        <v>102</v>
      </c>
      <c r="B1081" t="s">
        <v>2572</v>
      </c>
      <c r="C1081">
        <v>692991</v>
      </c>
      <c r="D1081">
        <v>46558</v>
      </c>
      <c r="E1081" s="3">
        <v>43171</v>
      </c>
      <c r="F1081" t="s">
        <v>1139</v>
      </c>
      <c r="G1081" t="s">
        <v>3497</v>
      </c>
      <c r="H1081" s="3">
        <v>43898</v>
      </c>
      <c r="I1081">
        <v>420</v>
      </c>
    </row>
    <row r="1082" spans="1:9" hidden="1" x14ac:dyDescent="0.2">
      <c r="A1082">
        <v>102</v>
      </c>
      <c r="B1082" t="s">
        <v>2572</v>
      </c>
      <c r="C1082">
        <v>692996</v>
      </c>
      <c r="D1082">
        <v>46563</v>
      </c>
      <c r="E1082" s="3">
        <v>43171</v>
      </c>
      <c r="F1082" t="s">
        <v>1139</v>
      </c>
      <c r="G1082" t="s">
        <v>3498</v>
      </c>
      <c r="H1082" s="3">
        <v>43898</v>
      </c>
      <c r="I1082">
        <v>420</v>
      </c>
    </row>
    <row r="1083" spans="1:9" hidden="1" x14ac:dyDescent="0.2">
      <c r="A1083">
        <v>102</v>
      </c>
      <c r="B1083" t="s">
        <v>2572</v>
      </c>
      <c r="C1083">
        <v>693262</v>
      </c>
      <c r="D1083">
        <v>46547</v>
      </c>
      <c r="E1083" s="3">
        <v>43171</v>
      </c>
      <c r="F1083" t="s">
        <v>908</v>
      </c>
      <c r="G1083" t="s">
        <v>3502</v>
      </c>
      <c r="H1083" s="3">
        <v>43902</v>
      </c>
      <c r="I1083">
        <v>631.79999999999995</v>
      </c>
    </row>
    <row r="1084" spans="1:9" hidden="1" x14ac:dyDescent="0.2">
      <c r="A1084">
        <v>102</v>
      </c>
      <c r="B1084" t="s">
        <v>2572</v>
      </c>
      <c r="C1084">
        <v>693262</v>
      </c>
      <c r="D1084">
        <v>46547</v>
      </c>
      <c r="E1084" s="3">
        <v>43171</v>
      </c>
      <c r="F1084" t="s">
        <v>908</v>
      </c>
      <c r="G1084" t="s">
        <v>3502</v>
      </c>
      <c r="H1084" s="3">
        <v>43902</v>
      </c>
      <c r="I1084">
        <v>5.0999999999999996</v>
      </c>
    </row>
    <row r="1085" spans="1:9" hidden="1" x14ac:dyDescent="0.2">
      <c r="A1085">
        <v>102</v>
      </c>
      <c r="B1085" t="s">
        <v>2572</v>
      </c>
      <c r="C1085">
        <v>693287</v>
      </c>
      <c r="D1085">
        <v>46543</v>
      </c>
      <c r="E1085" s="3">
        <v>43171</v>
      </c>
      <c r="F1085" t="s">
        <v>759</v>
      </c>
      <c r="G1085" t="s">
        <v>3503</v>
      </c>
      <c r="H1085" s="3">
        <v>44205</v>
      </c>
      <c r="I1085">
        <v>685</v>
      </c>
    </row>
    <row r="1086" spans="1:9" hidden="1" x14ac:dyDescent="0.2">
      <c r="A1086">
        <v>102</v>
      </c>
      <c r="B1086" t="s">
        <v>2572</v>
      </c>
      <c r="C1086">
        <v>693296</v>
      </c>
      <c r="D1086">
        <v>46545</v>
      </c>
      <c r="E1086" s="3">
        <v>43171</v>
      </c>
      <c r="F1086" t="s">
        <v>915</v>
      </c>
      <c r="G1086" t="s">
        <v>3504</v>
      </c>
      <c r="H1086" s="3">
        <v>43898</v>
      </c>
      <c r="I1086">
        <v>518</v>
      </c>
    </row>
    <row r="1087" spans="1:9" hidden="1" x14ac:dyDescent="0.2">
      <c r="A1087">
        <v>102</v>
      </c>
      <c r="B1087" t="s">
        <v>2572</v>
      </c>
      <c r="C1087">
        <v>693304</v>
      </c>
      <c r="D1087">
        <v>46548</v>
      </c>
      <c r="E1087" s="3">
        <v>43171</v>
      </c>
      <c r="F1087" t="s">
        <v>1130</v>
      </c>
      <c r="G1087" t="s">
        <v>3505</v>
      </c>
      <c r="H1087" s="3">
        <v>43899</v>
      </c>
      <c r="I1087">
        <v>9970</v>
      </c>
    </row>
    <row r="1088" spans="1:9" hidden="1" x14ac:dyDescent="0.2">
      <c r="A1088">
        <v>102</v>
      </c>
      <c r="B1088" t="s">
        <v>2572</v>
      </c>
      <c r="C1088">
        <v>693305</v>
      </c>
      <c r="D1088">
        <v>46549</v>
      </c>
      <c r="E1088" s="3">
        <v>43171</v>
      </c>
      <c r="F1088" t="s">
        <v>1139</v>
      </c>
      <c r="G1088" t="s">
        <v>3506</v>
      </c>
      <c r="H1088" s="3">
        <v>43898</v>
      </c>
      <c r="I1088">
        <v>420</v>
      </c>
    </row>
    <row r="1089" spans="1:9" hidden="1" x14ac:dyDescent="0.2">
      <c r="A1089">
        <v>102</v>
      </c>
      <c r="B1089" t="s">
        <v>2572</v>
      </c>
      <c r="C1089">
        <v>693317</v>
      </c>
      <c r="D1089">
        <v>46551</v>
      </c>
      <c r="E1089" s="3">
        <v>43171</v>
      </c>
      <c r="F1089" t="s">
        <v>915</v>
      </c>
      <c r="G1089" t="s">
        <v>3507</v>
      </c>
      <c r="H1089" s="3">
        <v>43898</v>
      </c>
      <c r="I1089">
        <v>518</v>
      </c>
    </row>
    <row r="1090" spans="1:9" hidden="1" x14ac:dyDescent="0.2">
      <c r="A1090">
        <v>102</v>
      </c>
      <c r="B1090" t="s">
        <v>2572</v>
      </c>
      <c r="C1090">
        <v>693321</v>
      </c>
      <c r="D1090">
        <v>46539</v>
      </c>
      <c r="E1090" s="3">
        <v>43171</v>
      </c>
      <c r="F1090" t="s">
        <v>282</v>
      </c>
      <c r="G1090" t="s">
        <v>3508</v>
      </c>
      <c r="H1090" s="3">
        <v>43902</v>
      </c>
      <c r="I1090">
        <v>119.9</v>
      </c>
    </row>
    <row r="1091" spans="1:9" hidden="1" x14ac:dyDescent="0.2">
      <c r="A1091">
        <v>102</v>
      </c>
      <c r="B1091" t="s">
        <v>2572</v>
      </c>
      <c r="C1091">
        <v>693335</v>
      </c>
      <c r="D1091">
        <v>46555</v>
      </c>
      <c r="E1091" s="3">
        <v>43171</v>
      </c>
      <c r="F1091" t="s">
        <v>913</v>
      </c>
      <c r="G1091" t="s">
        <v>3510</v>
      </c>
      <c r="H1091" s="3">
        <v>43898</v>
      </c>
      <c r="I1091">
        <v>1372</v>
      </c>
    </row>
    <row r="1092" spans="1:9" hidden="1" x14ac:dyDescent="0.2">
      <c r="A1092">
        <v>102</v>
      </c>
      <c r="B1092" t="s">
        <v>2572</v>
      </c>
      <c r="C1092">
        <v>693338</v>
      </c>
      <c r="D1092">
        <v>46556</v>
      </c>
      <c r="E1092" s="3">
        <v>43171</v>
      </c>
      <c r="F1092" t="s">
        <v>1139</v>
      </c>
      <c r="G1092" t="s">
        <v>3511</v>
      </c>
      <c r="H1092" s="3">
        <v>43898</v>
      </c>
      <c r="I1092">
        <v>420</v>
      </c>
    </row>
    <row r="1093" spans="1:9" hidden="1" x14ac:dyDescent="0.2">
      <c r="A1093">
        <v>102</v>
      </c>
      <c r="B1093" t="s">
        <v>2572</v>
      </c>
      <c r="C1093">
        <v>693340</v>
      </c>
      <c r="D1093">
        <v>46560</v>
      </c>
      <c r="E1093" s="3">
        <v>43171</v>
      </c>
      <c r="F1093" t="s">
        <v>281</v>
      </c>
      <c r="G1093" t="s">
        <v>3512</v>
      </c>
      <c r="H1093" s="3">
        <v>43902</v>
      </c>
      <c r="I1093">
        <v>8644</v>
      </c>
    </row>
    <row r="1094" spans="1:9" hidden="1" x14ac:dyDescent="0.2">
      <c r="A1094">
        <v>102</v>
      </c>
      <c r="B1094" t="s">
        <v>2572</v>
      </c>
      <c r="C1094">
        <v>693342</v>
      </c>
      <c r="D1094">
        <v>46540</v>
      </c>
      <c r="E1094" s="3">
        <v>43171</v>
      </c>
      <c r="F1094" t="s">
        <v>1168</v>
      </c>
      <c r="G1094" t="s">
        <v>3513</v>
      </c>
      <c r="H1094" s="3">
        <v>43902</v>
      </c>
      <c r="I1094">
        <v>677.2</v>
      </c>
    </row>
    <row r="1095" spans="1:9" hidden="1" x14ac:dyDescent="0.2">
      <c r="A1095">
        <v>102</v>
      </c>
      <c r="B1095" t="s">
        <v>2572</v>
      </c>
      <c r="C1095">
        <v>693347</v>
      </c>
      <c r="D1095">
        <v>46562</v>
      </c>
      <c r="E1095" s="3">
        <v>43171</v>
      </c>
      <c r="F1095" t="s">
        <v>913</v>
      </c>
      <c r="G1095" t="s">
        <v>3514</v>
      </c>
      <c r="H1095" s="3">
        <v>43898</v>
      </c>
      <c r="I1095">
        <v>1433</v>
      </c>
    </row>
    <row r="1096" spans="1:9" hidden="1" x14ac:dyDescent="0.2">
      <c r="A1096">
        <v>102</v>
      </c>
      <c r="B1096" t="s">
        <v>2572</v>
      </c>
      <c r="C1096">
        <v>690748</v>
      </c>
      <c r="D1096">
        <v>46572</v>
      </c>
      <c r="E1096" s="3">
        <v>43172</v>
      </c>
      <c r="F1096" t="s">
        <v>396</v>
      </c>
      <c r="G1096" t="s">
        <v>3350</v>
      </c>
      <c r="H1096" s="3">
        <v>43903</v>
      </c>
      <c r="I1096">
        <v>117.6</v>
      </c>
    </row>
    <row r="1097" spans="1:9" hidden="1" x14ac:dyDescent="0.2">
      <c r="A1097">
        <v>102</v>
      </c>
      <c r="B1097" t="s">
        <v>2572</v>
      </c>
      <c r="C1097">
        <v>690748</v>
      </c>
      <c r="D1097">
        <v>46572</v>
      </c>
      <c r="E1097" s="3">
        <v>43172</v>
      </c>
      <c r="F1097" t="s">
        <v>396</v>
      </c>
      <c r="G1097" t="s">
        <v>3350</v>
      </c>
      <c r="H1097" s="3">
        <v>43903</v>
      </c>
      <c r="I1097">
        <v>1.1000000000000001</v>
      </c>
    </row>
    <row r="1098" spans="1:9" hidden="1" x14ac:dyDescent="0.2">
      <c r="A1098">
        <v>102</v>
      </c>
      <c r="B1098" t="s">
        <v>2572</v>
      </c>
      <c r="C1098">
        <v>690918</v>
      </c>
      <c r="D1098">
        <v>46559</v>
      </c>
      <c r="E1098" s="3">
        <v>43172</v>
      </c>
      <c r="F1098" t="s">
        <v>40</v>
      </c>
      <c r="G1098" t="s">
        <v>3360</v>
      </c>
      <c r="H1098" s="3">
        <v>43721</v>
      </c>
      <c r="I1098">
        <v>62.5</v>
      </c>
    </row>
    <row r="1099" spans="1:9" hidden="1" x14ac:dyDescent="0.2">
      <c r="A1099">
        <v>102</v>
      </c>
      <c r="B1099" t="s">
        <v>2572</v>
      </c>
      <c r="C1099">
        <v>690918</v>
      </c>
      <c r="D1099">
        <v>46559</v>
      </c>
      <c r="E1099" s="3">
        <v>43172</v>
      </c>
      <c r="F1099" t="s">
        <v>40</v>
      </c>
      <c r="G1099" t="s">
        <v>3361</v>
      </c>
      <c r="H1099" s="3">
        <v>43903</v>
      </c>
      <c r="I1099">
        <v>588.79999999999995</v>
      </c>
    </row>
    <row r="1100" spans="1:9" hidden="1" x14ac:dyDescent="0.2">
      <c r="A1100">
        <v>102</v>
      </c>
      <c r="B1100" t="s">
        <v>2572</v>
      </c>
      <c r="C1100">
        <v>691055</v>
      </c>
      <c r="D1100">
        <v>46557</v>
      </c>
      <c r="E1100" s="3">
        <v>43172</v>
      </c>
      <c r="F1100" t="s">
        <v>558</v>
      </c>
      <c r="G1100" t="s">
        <v>3365</v>
      </c>
      <c r="H1100" s="3">
        <v>43902</v>
      </c>
      <c r="I1100">
        <v>400</v>
      </c>
    </row>
    <row r="1101" spans="1:9" hidden="1" x14ac:dyDescent="0.2">
      <c r="A1101">
        <v>102</v>
      </c>
      <c r="B1101" t="s">
        <v>2572</v>
      </c>
      <c r="C1101">
        <v>691055</v>
      </c>
      <c r="D1101">
        <v>46557</v>
      </c>
      <c r="E1101" s="3">
        <v>43172</v>
      </c>
      <c r="F1101" t="s">
        <v>558</v>
      </c>
      <c r="G1101" t="s">
        <v>3365</v>
      </c>
      <c r="H1101" s="3">
        <v>43902</v>
      </c>
      <c r="I1101">
        <v>2.5</v>
      </c>
    </row>
    <row r="1102" spans="1:9" hidden="1" x14ac:dyDescent="0.2">
      <c r="A1102">
        <v>102</v>
      </c>
      <c r="B1102" t="s">
        <v>2572</v>
      </c>
      <c r="C1102">
        <v>691159</v>
      </c>
      <c r="D1102">
        <v>46579</v>
      </c>
      <c r="E1102" s="3">
        <v>43172</v>
      </c>
      <c r="F1102" t="s">
        <v>1095</v>
      </c>
      <c r="G1102" t="s">
        <v>3374</v>
      </c>
      <c r="H1102" s="3">
        <v>43898</v>
      </c>
      <c r="I1102">
        <v>975</v>
      </c>
    </row>
    <row r="1103" spans="1:9" hidden="1" x14ac:dyDescent="0.2">
      <c r="A1103">
        <v>102</v>
      </c>
      <c r="B1103" t="s">
        <v>2572</v>
      </c>
      <c r="C1103">
        <v>691175</v>
      </c>
      <c r="D1103">
        <v>46575</v>
      </c>
      <c r="E1103" s="3">
        <v>43172</v>
      </c>
      <c r="F1103" t="s">
        <v>1089</v>
      </c>
      <c r="G1103" t="s">
        <v>3376</v>
      </c>
      <c r="H1103" s="3">
        <v>43899</v>
      </c>
      <c r="I1103">
        <v>972</v>
      </c>
    </row>
    <row r="1104" spans="1:9" hidden="1" x14ac:dyDescent="0.2">
      <c r="A1104">
        <v>102</v>
      </c>
      <c r="B1104" t="s">
        <v>2572</v>
      </c>
      <c r="C1104">
        <v>691175</v>
      </c>
      <c r="D1104">
        <v>46575</v>
      </c>
      <c r="E1104" s="3">
        <v>43172</v>
      </c>
      <c r="F1104" t="s">
        <v>1089</v>
      </c>
      <c r="G1104" t="s">
        <v>3376</v>
      </c>
      <c r="H1104" s="3">
        <v>43899</v>
      </c>
      <c r="I1104">
        <v>5</v>
      </c>
    </row>
    <row r="1105" spans="1:9" hidden="1" x14ac:dyDescent="0.2">
      <c r="A1105">
        <v>102</v>
      </c>
      <c r="B1105" t="s">
        <v>2572</v>
      </c>
      <c r="C1105">
        <v>691191</v>
      </c>
      <c r="D1105">
        <v>46583</v>
      </c>
      <c r="E1105" s="3">
        <v>43172</v>
      </c>
      <c r="F1105" t="s">
        <v>1141</v>
      </c>
      <c r="G1105" t="s">
        <v>3378</v>
      </c>
      <c r="H1105" s="3">
        <v>43902</v>
      </c>
      <c r="I1105">
        <v>756</v>
      </c>
    </row>
    <row r="1106" spans="1:9" hidden="1" x14ac:dyDescent="0.2">
      <c r="A1106">
        <v>102</v>
      </c>
      <c r="B1106" t="s">
        <v>2572</v>
      </c>
      <c r="C1106">
        <v>691191</v>
      </c>
      <c r="D1106">
        <v>46583</v>
      </c>
      <c r="E1106" s="3">
        <v>43172</v>
      </c>
      <c r="F1106" t="s">
        <v>1141</v>
      </c>
      <c r="G1106" t="s">
        <v>3378</v>
      </c>
      <c r="H1106" s="3">
        <v>43902</v>
      </c>
      <c r="I1106">
        <v>4</v>
      </c>
    </row>
    <row r="1107" spans="1:9" hidden="1" x14ac:dyDescent="0.2">
      <c r="A1107">
        <v>102</v>
      </c>
      <c r="B1107" t="s">
        <v>2572</v>
      </c>
      <c r="C1107">
        <v>691421</v>
      </c>
      <c r="D1107">
        <v>46566</v>
      </c>
      <c r="E1107" s="3">
        <v>43172</v>
      </c>
      <c r="F1107" t="s">
        <v>48</v>
      </c>
      <c r="G1107" t="s">
        <v>3391</v>
      </c>
      <c r="H1107" s="3">
        <v>43903</v>
      </c>
      <c r="I1107">
        <v>691.2</v>
      </c>
    </row>
    <row r="1108" spans="1:9" hidden="1" x14ac:dyDescent="0.2">
      <c r="A1108">
        <v>102</v>
      </c>
      <c r="B1108" t="s">
        <v>2572</v>
      </c>
      <c r="C1108">
        <v>691421</v>
      </c>
      <c r="D1108">
        <v>46566</v>
      </c>
      <c r="E1108" s="3">
        <v>43172</v>
      </c>
      <c r="F1108" t="s">
        <v>48</v>
      </c>
      <c r="G1108" t="s">
        <v>3391</v>
      </c>
      <c r="H1108" s="3">
        <v>43903</v>
      </c>
      <c r="I1108">
        <v>2.6</v>
      </c>
    </row>
    <row r="1109" spans="1:9" hidden="1" x14ac:dyDescent="0.2">
      <c r="A1109">
        <v>102</v>
      </c>
      <c r="B1109" t="s">
        <v>2572</v>
      </c>
      <c r="C1109">
        <v>691521</v>
      </c>
      <c r="D1109">
        <v>46571</v>
      </c>
      <c r="E1109" s="3">
        <v>43172</v>
      </c>
      <c r="F1109" t="s">
        <v>794</v>
      </c>
      <c r="G1109" t="s">
        <v>3392</v>
      </c>
      <c r="H1109" s="3">
        <v>43898</v>
      </c>
      <c r="I1109">
        <v>534</v>
      </c>
    </row>
    <row r="1110" spans="1:9" hidden="1" x14ac:dyDescent="0.2">
      <c r="A1110">
        <v>102</v>
      </c>
      <c r="B1110" t="s">
        <v>2572</v>
      </c>
      <c r="C1110">
        <v>692809</v>
      </c>
      <c r="D1110">
        <v>46581</v>
      </c>
      <c r="E1110" s="3">
        <v>43172</v>
      </c>
      <c r="F1110" t="s">
        <v>943</v>
      </c>
      <c r="G1110" t="s">
        <v>3485</v>
      </c>
      <c r="H1110" s="3">
        <v>43902</v>
      </c>
      <c r="I1110">
        <v>648</v>
      </c>
    </row>
    <row r="1111" spans="1:9" hidden="1" x14ac:dyDescent="0.2">
      <c r="A1111">
        <v>102</v>
      </c>
      <c r="B1111" t="s">
        <v>2572</v>
      </c>
      <c r="C1111">
        <v>692809</v>
      </c>
      <c r="D1111">
        <v>46581</v>
      </c>
      <c r="E1111" s="3">
        <v>43172</v>
      </c>
      <c r="F1111" t="s">
        <v>943</v>
      </c>
      <c r="G1111" t="s">
        <v>3485</v>
      </c>
      <c r="H1111" s="3">
        <v>43902</v>
      </c>
      <c r="I1111">
        <v>1</v>
      </c>
    </row>
    <row r="1112" spans="1:9" hidden="1" x14ac:dyDescent="0.2">
      <c r="A1112">
        <v>102</v>
      </c>
      <c r="B1112" t="s">
        <v>2572</v>
      </c>
      <c r="C1112">
        <v>693006</v>
      </c>
      <c r="D1112">
        <v>46580</v>
      </c>
      <c r="E1112" s="3">
        <v>43172</v>
      </c>
      <c r="F1112" t="s">
        <v>1139</v>
      </c>
      <c r="G1112" t="s">
        <v>3499</v>
      </c>
      <c r="H1112" s="3">
        <v>43898</v>
      </c>
      <c r="I1112">
        <v>420</v>
      </c>
    </row>
    <row r="1113" spans="1:9" hidden="1" x14ac:dyDescent="0.2">
      <c r="A1113">
        <v>102</v>
      </c>
      <c r="B1113" t="s">
        <v>2572</v>
      </c>
      <c r="C1113">
        <v>693427</v>
      </c>
      <c r="D1113">
        <v>46567</v>
      </c>
      <c r="E1113" s="3">
        <v>43172</v>
      </c>
      <c r="F1113" t="s">
        <v>1139</v>
      </c>
      <c r="G1113" t="s">
        <v>3516</v>
      </c>
      <c r="H1113" s="3">
        <v>43898</v>
      </c>
      <c r="I1113">
        <v>420</v>
      </c>
    </row>
    <row r="1114" spans="1:9" hidden="1" x14ac:dyDescent="0.2">
      <c r="A1114">
        <v>102</v>
      </c>
      <c r="B1114" t="s">
        <v>2572</v>
      </c>
      <c r="C1114">
        <v>693428</v>
      </c>
      <c r="D1114">
        <v>46568</v>
      </c>
      <c r="E1114" s="3">
        <v>43172</v>
      </c>
      <c r="F1114" t="s">
        <v>882</v>
      </c>
      <c r="G1114" t="s">
        <v>3517</v>
      </c>
      <c r="H1114" s="3">
        <v>43902</v>
      </c>
      <c r="I1114">
        <v>4972</v>
      </c>
    </row>
    <row r="1115" spans="1:9" hidden="1" x14ac:dyDescent="0.2">
      <c r="A1115">
        <v>102</v>
      </c>
      <c r="B1115" t="s">
        <v>2572</v>
      </c>
      <c r="C1115">
        <v>693436</v>
      </c>
      <c r="D1115">
        <v>46570</v>
      </c>
      <c r="E1115" s="3">
        <v>43172</v>
      </c>
      <c r="F1115" t="s">
        <v>806</v>
      </c>
      <c r="G1115" t="s">
        <v>3518</v>
      </c>
      <c r="H1115" s="3">
        <v>43898</v>
      </c>
      <c r="I1115">
        <v>377</v>
      </c>
    </row>
    <row r="1116" spans="1:9" hidden="1" x14ac:dyDescent="0.2">
      <c r="A1116">
        <v>102</v>
      </c>
      <c r="B1116" t="s">
        <v>2572</v>
      </c>
      <c r="C1116">
        <v>693474</v>
      </c>
      <c r="D1116">
        <v>46576</v>
      </c>
      <c r="E1116" s="3">
        <v>43172</v>
      </c>
      <c r="F1116" t="s">
        <v>1139</v>
      </c>
      <c r="G1116" t="s">
        <v>3519</v>
      </c>
      <c r="H1116" s="3">
        <v>43898</v>
      </c>
      <c r="I1116">
        <v>402</v>
      </c>
    </row>
    <row r="1117" spans="1:9" hidden="1" x14ac:dyDescent="0.2">
      <c r="A1117">
        <v>102</v>
      </c>
      <c r="B1117" t="s">
        <v>2572</v>
      </c>
      <c r="C1117">
        <v>693475</v>
      </c>
      <c r="D1117">
        <v>46577</v>
      </c>
      <c r="E1117" s="3">
        <v>43172</v>
      </c>
      <c r="F1117" t="s">
        <v>1139</v>
      </c>
      <c r="G1117" t="s">
        <v>3520</v>
      </c>
      <c r="H1117" s="3">
        <v>43898</v>
      </c>
      <c r="I1117">
        <v>420</v>
      </c>
    </row>
    <row r="1118" spans="1:9" hidden="1" x14ac:dyDescent="0.2">
      <c r="A1118">
        <v>102</v>
      </c>
      <c r="B1118" t="s">
        <v>2572</v>
      </c>
      <c r="C1118">
        <v>693519</v>
      </c>
      <c r="D1118">
        <v>46565</v>
      </c>
      <c r="E1118" s="3">
        <v>43172</v>
      </c>
      <c r="F1118" t="s">
        <v>504</v>
      </c>
      <c r="G1118" t="s">
        <v>3521</v>
      </c>
      <c r="H1118" s="3">
        <v>43903</v>
      </c>
      <c r="I1118">
        <v>323.89999999999998</v>
      </c>
    </row>
    <row r="1119" spans="1:9" hidden="1" x14ac:dyDescent="0.2">
      <c r="A1119">
        <v>102</v>
      </c>
      <c r="B1119" t="s">
        <v>2572</v>
      </c>
      <c r="C1119">
        <v>693520</v>
      </c>
      <c r="D1119">
        <v>46569</v>
      </c>
      <c r="E1119" s="3">
        <v>43172</v>
      </c>
      <c r="F1119" t="s">
        <v>185</v>
      </c>
      <c r="G1119" t="s">
        <v>3522</v>
      </c>
      <c r="H1119" s="3">
        <v>43903</v>
      </c>
      <c r="I1119">
        <v>97.2</v>
      </c>
    </row>
    <row r="1120" spans="1:9" hidden="1" x14ac:dyDescent="0.2">
      <c r="A1120">
        <v>102</v>
      </c>
      <c r="B1120" t="s">
        <v>2572</v>
      </c>
      <c r="C1120">
        <v>693520</v>
      </c>
      <c r="D1120">
        <v>46569</v>
      </c>
      <c r="E1120" s="3">
        <v>43172</v>
      </c>
      <c r="F1120" t="s">
        <v>185</v>
      </c>
      <c r="G1120" t="s">
        <v>3522</v>
      </c>
      <c r="H1120" s="3">
        <v>43903</v>
      </c>
      <c r="I1120">
        <v>0.7</v>
      </c>
    </row>
    <row r="1121" spans="1:9" hidden="1" x14ac:dyDescent="0.2">
      <c r="A1121">
        <v>102</v>
      </c>
      <c r="B1121" t="s">
        <v>2572</v>
      </c>
      <c r="C1121">
        <v>693521</v>
      </c>
      <c r="D1121">
        <v>46582</v>
      </c>
      <c r="E1121" s="3">
        <v>43172</v>
      </c>
      <c r="F1121" t="s">
        <v>241</v>
      </c>
      <c r="G1121" t="s">
        <v>3523</v>
      </c>
      <c r="H1121" s="3">
        <v>43891</v>
      </c>
      <c r="I1121">
        <v>1221</v>
      </c>
    </row>
    <row r="1122" spans="1:9" hidden="1" x14ac:dyDescent="0.2">
      <c r="A1122">
        <v>102</v>
      </c>
      <c r="B1122" t="s">
        <v>2572</v>
      </c>
      <c r="C1122">
        <v>693523</v>
      </c>
      <c r="D1122">
        <v>46584</v>
      </c>
      <c r="E1122" s="3">
        <v>43172</v>
      </c>
      <c r="F1122" t="s">
        <v>557</v>
      </c>
      <c r="G1122" t="s">
        <v>3524</v>
      </c>
      <c r="H1122" s="3">
        <v>43902</v>
      </c>
      <c r="I1122">
        <v>18565</v>
      </c>
    </row>
    <row r="1123" spans="1:9" hidden="1" x14ac:dyDescent="0.2">
      <c r="A1123">
        <v>102</v>
      </c>
      <c r="B1123" t="s">
        <v>2572</v>
      </c>
      <c r="C1123">
        <v>690896</v>
      </c>
      <c r="D1123">
        <v>46603</v>
      </c>
      <c r="E1123" s="3">
        <v>43173</v>
      </c>
      <c r="F1123" t="s">
        <v>514</v>
      </c>
      <c r="G1123" t="s">
        <v>3358</v>
      </c>
      <c r="H1123" s="3">
        <v>43904</v>
      </c>
      <c r="I1123">
        <v>648.20000000000005</v>
      </c>
    </row>
    <row r="1124" spans="1:9" hidden="1" x14ac:dyDescent="0.2">
      <c r="A1124">
        <v>102</v>
      </c>
      <c r="B1124" t="s">
        <v>2572</v>
      </c>
      <c r="C1124">
        <v>690917</v>
      </c>
      <c r="D1124">
        <v>46588</v>
      </c>
      <c r="E1124" s="3">
        <v>43173</v>
      </c>
      <c r="F1124" t="s">
        <v>39</v>
      </c>
      <c r="G1124" t="s">
        <v>3359</v>
      </c>
      <c r="H1124" s="3">
        <v>43721</v>
      </c>
      <c r="I1124">
        <v>5</v>
      </c>
    </row>
    <row r="1125" spans="1:9" hidden="1" x14ac:dyDescent="0.2">
      <c r="A1125">
        <v>102</v>
      </c>
      <c r="B1125" t="s">
        <v>2572</v>
      </c>
      <c r="C1125">
        <v>690942</v>
      </c>
      <c r="D1125">
        <v>46574</v>
      </c>
      <c r="E1125" s="3">
        <v>43173</v>
      </c>
      <c r="F1125" t="s">
        <v>552</v>
      </c>
      <c r="G1125" t="s">
        <v>3362</v>
      </c>
      <c r="H1125" s="3">
        <v>43903</v>
      </c>
      <c r="I1125">
        <v>400</v>
      </c>
    </row>
    <row r="1126" spans="1:9" hidden="1" x14ac:dyDescent="0.2">
      <c r="A1126">
        <v>102</v>
      </c>
      <c r="B1126" t="s">
        <v>2572</v>
      </c>
      <c r="C1126">
        <v>690942</v>
      </c>
      <c r="D1126">
        <v>46574</v>
      </c>
      <c r="E1126" s="3">
        <v>43173</v>
      </c>
      <c r="F1126" t="s">
        <v>552</v>
      </c>
      <c r="G1126" t="s">
        <v>3362</v>
      </c>
      <c r="H1126" s="3">
        <v>43903</v>
      </c>
      <c r="I1126">
        <v>1.1000000000000001</v>
      </c>
    </row>
    <row r="1127" spans="1:9" hidden="1" x14ac:dyDescent="0.2">
      <c r="A1127">
        <v>102</v>
      </c>
      <c r="B1127" t="s">
        <v>2572</v>
      </c>
      <c r="C1127">
        <v>690988</v>
      </c>
      <c r="D1127">
        <v>46592</v>
      </c>
      <c r="E1127" s="3">
        <v>43173</v>
      </c>
      <c r="F1127" t="s">
        <v>1167</v>
      </c>
      <c r="G1127" t="s">
        <v>3363</v>
      </c>
      <c r="H1127" s="3">
        <v>43902</v>
      </c>
      <c r="I1127">
        <v>756</v>
      </c>
    </row>
    <row r="1128" spans="1:9" hidden="1" x14ac:dyDescent="0.2">
      <c r="A1128">
        <v>102</v>
      </c>
      <c r="B1128" t="s">
        <v>2572</v>
      </c>
      <c r="C1128">
        <v>690988</v>
      </c>
      <c r="D1128">
        <v>46592</v>
      </c>
      <c r="E1128" s="3">
        <v>43173</v>
      </c>
      <c r="F1128" t="s">
        <v>1167</v>
      </c>
      <c r="G1128" t="s">
        <v>3363</v>
      </c>
      <c r="H1128" s="3">
        <v>43902</v>
      </c>
      <c r="I1128">
        <v>3</v>
      </c>
    </row>
    <row r="1129" spans="1:9" hidden="1" x14ac:dyDescent="0.2">
      <c r="A1129">
        <v>102</v>
      </c>
      <c r="B1129" t="s">
        <v>2572</v>
      </c>
      <c r="C1129">
        <v>691208</v>
      </c>
      <c r="D1129">
        <v>46587</v>
      </c>
      <c r="E1129" s="3">
        <v>43173</v>
      </c>
      <c r="F1129" t="s">
        <v>1144</v>
      </c>
      <c r="G1129" t="s">
        <v>3380</v>
      </c>
      <c r="H1129" s="3">
        <v>43902</v>
      </c>
      <c r="I1129">
        <v>761</v>
      </c>
    </row>
    <row r="1130" spans="1:9" hidden="1" x14ac:dyDescent="0.2">
      <c r="A1130">
        <v>102</v>
      </c>
      <c r="B1130" t="s">
        <v>2572</v>
      </c>
      <c r="C1130">
        <v>691420</v>
      </c>
      <c r="D1130">
        <v>46591</v>
      </c>
      <c r="E1130" s="3">
        <v>43173</v>
      </c>
      <c r="F1130" t="s">
        <v>47</v>
      </c>
      <c r="G1130" t="s">
        <v>3390</v>
      </c>
      <c r="H1130" s="3">
        <v>43903</v>
      </c>
      <c r="I1130">
        <v>1152</v>
      </c>
    </row>
    <row r="1131" spans="1:9" hidden="1" x14ac:dyDescent="0.2">
      <c r="A1131">
        <v>102</v>
      </c>
      <c r="B1131" t="s">
        <v>2572</v>
      </c>
      <c r="C1131">
        <v>693355</v>
      </c>
      <c r="D1131">
        <v>46597</v>
      </c>
      <c r="E1131" s="3">
        <v>43173</v>
      </c>
      <c r="F1131" t="s">
        <v>2550</v>
      </c>
      <c r="G1131" t="s">
        <v>3515</v>
      </c>
      <c r="H1131" s="3">
        <v>43655</v>
      </c>
      <c r="I1131">
        <v>176</v>
      </c>
    </row>
    <row r="1132" spans="1:9" hidden="1" x14ac:dyDescent="0.2">
      <c r="A1132">
        <v>102</v>
      </c>
      <c r="B1132" t="s">
        <v>2572</v>
      </c>
      <c r="C1132">
        <v>693593</v>
      </c>
      <c r="D1132">
        <v>46585</v>
      </c>
      <c r="E1132" s="3">
        <v>43173</v>
      </c>
      <c r="F1132" t="s">
        <v>907</v>
      </c>
      <c r="G1132" t="s">
        <v>3525</v>
      </c>
      <c r="H1132" s="3">
        <v>43902</v>
      </c>
      <c r="I1132">
        <v>960</v>
      </c>
    </row>
    <row r="1133" spans="1:9" hidden="1" x14ac:dyDescent="0.2">
      <c r="A1133">
        <v>102</v>
      </c>
      <c r="B1133" t="s">
        <v>2572</v>
      </c>
      <c r="C1133">
        <v>693601</v>
      </c>
      <c r="D1133">
        <v>46589</v>
      </c>
      <c r="E1133" s="3">
        <v>43173</v>
      </c>
      <c r="F1133" t="s">
        <v>1167</v>
      </c>
      <c r="G1133" t="s">
        <v>3526</v>
      </c>
      <c r="H1133" s="3">
        <v>43902</v>
      </c>
      <c r="I1133">
        <v>745</v>
      </c>
    </row>
    <row r="1134" spans="1:9" hidden="1" x14ac:dyDescent="0.2">
      <c r="A1134">
        <v>102</v>
      </c>
      <c r="B1134" t="s">
        <v>2572</v>
      </c>
      <c r="C1134">
        <v>693616</v>
      </c>
      <c r="D1134">
        <v>46590</v>
      </c>
      <c r="E1134" s="3">
        <v>43173</v>
      </c>
      <c r="F1134" t="s">
        <v>762</v>
      </c>
      <c r="G1134" t="s">
        <v>3527</v>
      </c>
      <c r="H1134" s="3">
        <v>43895</v>
      </c>
      <c r="I1134">
        <v>970</v>
      </c>
    </row>
    <row r="1135" spans="1:9" hidden="1" x14ac:dyDescent="0.2">
      <c r="A1135">
        <v>102</v>
      </c>
      <c r="B1135" t="s">
        <v>2572</v>
      </c>
      <c r="C1135">
        <v>693617</v>
      </c>
      <c r="D1135">
        <v>46578</v>
      </c>
      <c r="E1135" s="3">
        <v>43173</v>
      </c>
      <c r="F1135" t="s">
        <v>59</v>
      </c>
      <c r="G1135" t="s">
        <v>3528</v>
      </c>
      <c r="H1135" s="3">
        <v>43904</v>
      </c>
      <c r="I1135">
        <v>690.8</v>
      </c>
    </row>
    <row r="1136" spans="1:9" hidden="1" x14ac:dyDescent="0.2">
      <c r="A1136">
        <v>102</v>
      </c>
      <c r="B1136" t="s">
        <v>2572</v>
      </c>
      <c r="C1136">
        <v>693628</v>
      </c>
      <c r="D1136">
        <v>46593</v>
      </c>
      <c r="E1136" s="3">
        <v>43173</v>
      </c>
      <c r="F1136" t="s">
        <v>1157</v>
      </c>
      <c r="G1136" t="s">
        <v>3529</v>
      </c>
      <c r="H1136" s="3">
        <v>43895</v>
      </c>
      <c r="I1136">
        <v>649</v>
      </c>
    </row>
    <row r="1137" spans="1:9" hidden="1" x14ac:dyDescent="0.2">
      <c r="A1137">
        <v>102</v>
      </c>
      <c r="B1137" t="s">
        <v>2572</v>
      </c>
      <c r="C1137">
        <v>693635</v>
      </c>
      <c r="D1137">
        <v>46586</v>
      </c>
      <c r="E1137" s="3">
        <v>43173</v>
      </c>
      <c r="F1137" t="s">
        <v>179</v>
      </c>
      <c r="G1137" t="s">
        <v>3530</v>
      </c>
      <c r="H1137" s="3">
        <v>43904</v>
      </c>
      <c r="I1137">
        <v>63.9</v>
      </c>
    </row>
    <row r="1138" spans="1:9" hidden="1" x14ac:dyDescent="0.2">
      <c r="A1138">
        <v>102</v>
      </c>
      <c r="B1138" t="s">
        <v>2572</v>
      </c>
      <c r="C1138">
        <v>693636</v>
      </c>
      <c r="D1138">
        <v>46595</v>
      </c>
      <c r="E1138" s="3">
        <v>43173</v>
      </c>
      <c r="F1138" t="s">
        <v>58</v>
      </c>
      <c r="G1138" t="s">
        <v>3531</v>
      </c>
      <c r="H1138" s="3">
        <v>43904</v>
      </c>
      <c r="I1138">
        <v>1146</v>
      </c>
    </row>
    <row r="1139" spans="1:9" hidden="1" x14ac:dyDescent="0.2">
      <c r="A1139">
        <v>102</v>
      </c>
      <c r="B1139" t="s">
        <v>2572</v>
      </c>
      <c r="C1139">
        <v>693641</v>
      </c>
      <c r="D1139">
        <v>46598</v>
      </c>
      <c r="E1139" s="3">
        <v>43173</v>
      </c>
      <c r="F1139" t="s">
        <v>503</v>
      </c>
      <c r="G1139" t="s">
        <v>3532</v>
      </c>
      <c r="H1139" s="3">
        <v>43903</v>
      </c>
      <c r="I1139">
        <v>322</v>
      </c>
    </row>
    <row r="1140" spans="1:9" hidden="1" x14ac:dyDescent="0.2">
      <c r="A1140">
        <v>102</v>
      </c>
      <c r="B1140" t="s">
        <v>2572</v>
      </c>
      <c r="C1140">
        <v>693644</v>
      </c>
      <c r="D1140">
        <v>46600</v>
      </c>
      <c r="E1140" s="3">
        <v>43173</v>
      </c>
      <c r="F1140" t="s">
        <v>393</v>
      </c>
      <c r="G1140" t="s">
        <v>3533</v>
      </c>
      <c r="H1140" s="3">
        <v>43904</v>
      </c>
      <c r="I1140">
        <v>213.1</v>
      </c>
    </row>
    <row r="1141" spans="1:9" hidden="1" x14ac:dyDescent="0.2">
      <c r="A1141">
        <v>102</v>
      </c>
      <c r="B1141" t="s">
        <v>2572</v>
      </c>
      <c r="C1141">
        <v>693650</v>
      </c>
      <c r="D1141">
        <v>46605</v>
      </c>
      <c r="E1141" s="3">
        <v>43173</v>
      </c>
      <c r="F1141" t="s">
        <v>291</v>
      </c>
      <c r="G1141" t="s">
        <v>3534</v>
      </c>
      <c r="H1141" s="3">
        <v>43904</v>
      </c>
      <c r="I1141">
        <v>838</v>
      </c>
    </row>
    <row r="1142" spans="1:9" hidden="1" x14ac:dyDescent="0.2">
      <c r="A1142">
        <v>102</v>
      </c>
      <c r="B1142" t="s">
        <v>2572</v>
      </c>
      <c r="C1142">
        <v>690747</v>
      </c>
      <c r="D1142">
        <v>46612</v>
      </c>
      <c r="E1142" s="3">
        <v>43174</v>
      </c>
      <c r="F1142" t="s">
        <v>395</v>
      </c>
      <c r="G1142" t="s">
        <v>3349</v>
      </c>
      <c r="H1142" s="3">
        <v>43903</v>
      </c>
      <c r="I1142">
        <v>197</v>
      </c>
    </row>
    <row r="1143" spans="1:9" hidden="1" x14ac:dyDescent="0.2">
      <c r="A1143">
        <v>102</v>
      </c>
      <c r="B1143" t="s">
        <v>2572</v>
      </c>
      <c r="C1143">
        <v>692285</v>
      </c>
      <c r="D1143">
        <v>46536</v>
      </c>
      <c r="E1143" s="3">
        <v>43174</v>
      </c>
      <c r="F1143" t="s">
        <v>2553</v>
      </c>
      <c r="G1143" t="s">
        <v>3447</v>
      </c>
      <c r="H1143" s="3">
        <v>43899</v>
      </c>
      <c r="I1143">
        <v>100.5</v>
      </c>
    </row>
    <row r="1144" spans="1:9" hidden="1" x14ac:dyDescent="0.2">
      <c r="A1144">
        <v>102</v>
      </c>
      <c r="B1144" t="s">
        <v>2572</v>
      </c>
      <c r="C1144">
        <v>692295</v>
      </c>
      <c r="D1144">
        <v>46535</v>
      </c>
      <c r="E1144" s="3">
        <v>43174</v>
      </c>
      <c r="F1144" t="s">
        <v>2554</v>
      </c>
      <c r="G1144" t="s">
        <v>3448</v>
      </c>
      <c r="H1144" s="3">
        <v>43899</v>
      </c>
      <c r="I1144">
        <v>100.4</v>
      </c>
    </row>
    <row r="1145" spans="1:9" hidden="1" x14ac:dyDescent="0.2">
      <c r="A1145">
        <v>102</v>
      </c>
      <c r="B1145" t="s">
        <v>2572</v>
      </c>
      <c r="C1145">
        <v>692451</v>
      </c>
      <c r="D1145">
        <v>46607</v>
      </c>
      <c r="E1145" s="3">
        <v>43174</v>
      </c>
      <c r="F1145" t="s">
        <v>307</v>
      </c>
      <c r="G1145" t="s">
        <v>3465</v>
      </c>
      <c r="H1145" s="3">
        <v>43905</v>
      </c>
      <c r="I1145">
        <v>299.7</v>
      </c>
    </row>
    <row r="1146" spans="1:9" hidden="1" x14ac:dyDescent="0.2">
      <c r="A1146">
        <v>102</v>
      </c>
      <c r="B1146" t="s">
        <v>2572</v>
      </c>
      <c r="C1146">
        <v>692471</v>
      </c>
      <c r="D1146">
        <v>46617</v>
      </c>
      <c r="E1146" s="3">
        <v>43174</v>
      </c>
      <c r="F1146" t="s">
        <v>1084</v>
      </c>
      <c r="G1146" t="s">
        <v>3466</v>
      </c>
      <c r="H1146" s="3">
        <v>43905</v>
      </c>
      <c r="I1146">
        <v>260.5</v>
      </c>
    </row>
    <row r="1147" spans="1:9" hidden="1" x14ac:dyDescent="0.2">
      <c r="A1147">
        <v>102</v>
      </c>
      <c r="B1147" t="s">
        <v>2572</v>
      </c>
      <c r="C1147">
        <v>692487</v>
      </c>
      <c r="D1147">
        <v>46616</v>
      </c>
      <c r="E1147" s="3">
        <v>43174</v>
      </c>
      <c r="F1147" t="s">
        <v>757</v>
      </c>
      <c r="G1147" t="s">
        <v>3468</v>
      </c>
      <c r="H1147" s="3">
        <v>43905</v>
      </c>
      <c r="I1147">
        <v>260.89999999999998</v>
      </c>
    </row>
    <row r="1148" spans="1:9" hidden="1" x14ac:dyDescent="0.2">
      <c r="A1148">
        <v>102</v>
      </c>
      <c r="B1148" t="s">
        <v>2572</v>
      </c>
      <c r="C1148">
        <v>692502</v>
      </c>
      <c r="D1148">
        <v>46614</v>
      </c>
      <c r="E1148" s="3">
        <v>43174</v>
      </c>
      <c r="F1148" t="s">
        <v>982</v>
      </c>
      <c r="G1148" t="s">
        <v>3469</v>
      </c>
      <c r="H1148" s="3">
        <v>43905</v>
      </c>
      <c r="I1148">
        <v>416.1</v>
      </c>
    </row>
    <row r="1149" spans="1:9" hidden="1" x14ac:dyDescent="0.2">
      <c r="A1149">
        <v>102</v>
      </c>
      <c r="B1149" t="s">
        <v>2572</v>
      </c>
      <c r="C1149">
        <v>692530</v>
      </c>
      <c r="D1149">
        <v>46608</v>
      </c>
      <c r="E1149" s="3">
        <v>43174</v>
      </c>
      <c r="F1149" t="s">
        <v>217</v>
      </c>
      <c r="G1149" t="s">
        <v>3471</v>
      </c>
      <c r="H1149" s="3">
        <v>43905</v>
      </c>
      <c r="I1149">
        <v>195.9</v>
      </c>
    </row>
    <row r="1150" spans="1:9" hidden="1" x14ac:dyDescent="0.2">
      <c r="A1150">
        <v>102</v>
      </c>
      <c r="B1150" t="s">
        <v>2572</v>
      </c>
      <c r="C1150">
        <v>692539</v>
      </c>
      <c r="D1150">
        <v>46609</v>
      </c>
      <c r="E1150" s="3">
        <v>43174</v>
      </c>
      <c r="F1150" t="s">
        <v>973</v>
      </c>
      <c r="G1150" t="s">
        <v>3472</v>
      </c>
      <c r="H1150" s="3">
        <v>43905</v>
      </c>
      <c r="I1150">
        <v>508.3</v>
      </c>
    </row>
    <row r="1151" spans="1:9" hidden="1" x14ac:dyDescent="0.2">
      <c r="A1151">
        <v>102</v>
      </c>
      <c r="B1151" t="s">
        <v>2572</v>
      </c>
      <c r="C1151">
        <v>694132</v>
      </c>
      <c r="D1151">
        <v>46610</v>
      </c>
      <c r="E1151" s="3">
        <v>43174</v>
      </c>
      <c r="F1151" t="s">
        <v>392</v>
      </c>
      <c r="G1151" t="s">
        <v>3563</v>
      </c>
      <c r="H1151" s="3">
        <v>43904</v>
      </c>
      <c r="I1151">
        <v>321</v>
      </c>
    </row>
    <row r="1152" spans="1:9" hidden="1" x14ac:dyDescent="0.2">
      <c r="A1152">
        <v>102</v>
      </c>
      <c r="B1152" t="s">
        <v>2572</v>
      </c>
      <c r="C1152">
        <v>694134</v>
      </c>
      <c r="D1152">
        <v>46611</v>
      </c>
      <c r="E1152" s="3">
        <v>43174</v>
      </c>
      <c r="F1152" t="s">
        <v>596</v>
      </c>
      <c r="G1152" t="s">
        <v>3564</v>
      </c>
      <c r="H1152" s="3">
        <v>43903</v>
      </c>
      <c r="I1152">
        <v>651</v>
      </c>
    </row>
    <row r="1153" spans="1:9" hidden="1" x14ac:dyDescent="0.2">
      <c r="A1153">
        <v>102</v>
      </c>
      <c r="B1153" t="s">
        <v>2572</v>
      </c>
      <c r="C1153">
        <v>694138</v>
      </c>
      <c r="D1153">
        <v>46613</v>
      </c>
      <c r="E1153" s="3">
        <v>43174</v>
      </c>
      <c r="F1153" t="s">
        <v>898</v>
      </c>
      <c r="G1153" t="s">
        <v>3565</v>
      </c>
      <c r="H1153" s="3">
        <v>43902</v>
      </c>
      <c r="I1153">
        <v>4992</v>
      </c>
    </row>
    <row r="1154" spans="1:9" hidden="1" x14ac:dyDescent="0.2">
      <c r="A1154">
        <v>102</v>
      </c>
      <c r="B1154" t="s">
        <v>2572</v>
      </c>
      <c r="C1154">
        <v>694149</v>
      </c>
      <c r="D1154">
        <v>46615</v>
      </c>
      <c r="E1154" s="3">
        <v>43174</v>
      </c>
      <c r="F1154" t="s">
        <v>401</v>
      </c>
      <c r="G1154" t="s">
        <v>3566</v>
      </c>
      <c r="H1154" s="3">
        <v>43904</v>
      </c>
      <c r="I1154">
        <v>106</v>
      </c>
    </row>
    <row r="1155" spans="1:9" hidden="1" x14ac:dyDescent="0.2">
      <c r="A1155">
        <v>102</v>
      </c>
      <c r="B1155" t="s">
        <v>2572</v>
      </c>
      <c r="C1155">
        <v>694212</v>
      </c>
      <c r="D1155">
        <v>46621</v>
      </c>
      <c r="E1155" s="3">
        <v>43174</v>
      </c>
      <c r="F1155" t="s">
        <v>513</v>
      </c>
      <c r="G1155" t="s">
        <v>3567</v>
      </c>
      <c r="H1155" s="3">
        <v>43904</v>
      </c>
      <c r="I1155">
        <v>642</v>
      </c>
    </row>
    <row r="1156" spans="1:9" hidden="1" x14ac:dyDescent="0.2">
      <c r="A1156">
        <v>102</v>
      </c>
      <c r="B1156" t="s">
        <v>2572</v>
      </c>
      <c r="C1156">
        <v>694214</v>
      </c>
      <c r="D1156">
        <v>46623</v>
      </c>
      <c r="E1156" s="3">
        <v>43174</v>
      </c>
      <c r="F1156" t="s">
        <v>285</v>
      </c>
      <c r="G1156" t="s">
        <v>3568</v>
      </c>
      <c r="H1156" s="3">
        <v>43905</v>
      </c>
      <c r="I1156">
        <v>436</v>
      </c>
    </row>
    <row r="1157" spans="1:9" hidden="1" x14ac:dyDescent="0.2">
      <c r="A1157">
        <v>102</v>
      </c>
      <c r="B1157" t="s">
        <v>2572</v>
      </c>
      <c r="C1157">
        <v>694216</v>
      </c>
      <c r="D1157">
        <v>46624</v>
      </c>
      <c r="E1157" s="3">
        <v>43174</v>
      </c>
      <c r="F1157" t="s">
        <v>551</v>
      </c>
      <c r="G1157" t="s">
        <v>3569</v>
      </c>
      <c r="H1157" s="3">
        <v>43903</v>
      </c>
      <c r="I1157">
        <v>18060</v>
      </c>
    </row>
    <row r="1158" spans="1:9" hidden="1" x14ac:dyDescent="0.2">
      <c r="A1158">
        <v>102</v>
      </c>
      <c r="B1158" t="s">
        <v>2572</v>
      </c>
      <c r="C1158">
        <v>694285</v>
      </c>
      <c r="D1158">
        <v>46626</v>
      </c>
      <c r="E1158" s="3">
        <v>43174</v>
      </c>
      <c r="F1158" t="s">
        <v>298</v>
      </c>
      <c r="G1158" t="s">
        <v>3570</v>
      </c>
      <c r="H1158" s="3">
        <v>43905</v>
      </c>
      <c r="I1158">
        <v>237</v>
      </c>
    </row>
    <row r="1159" spans="1:9" hidden="1" x14ac:dyDescent="0.2">
      <c r="A1159">
        <v>102</v>
      </c>
      <c r="B1159" t="s">
        <v>2572</v>
      </c>
      <c r="C1159">
        <v>694290</v>
      </c>
      <c r="D1159">
        <v>46606</v>
      </c>
      <c r="E1159" s="3">
        <v>43174</v>
      </c>
      <c r="F1159" t="s">
        <v>709</v>
      </c>
      <c r="G1159" t="s">
        <v>3571</v>
      </c>
      <c r="H1159" s="3">
        <v>43905</v>
      </c>
      <c r="I1159">
        <v>420.3</v>
      </c>
    </row>
    <row r="1160" spans="1:9" hidden="1" x14ac:dyDescent="0.2">
      <c r="A1160">
        <v>102</v>
      </c>
      <c r="B1160" t="s">
        <v>2572</v>
      </c>
      <c r="C1160">
        <v>694305</v>
      </c>
      <c r="D1160">
        <v>46620</v>
      </c>
      <c r="E1160" s="3">
        <v>43174</v>
      </c>
      <c r="F1160" t="s">
        <v>813</v>
      </c>
      <c r="G1160" t="s">
        <v>3573</v>
      </c>
      <c r="H1160" s="3">
        <v>43905</v>
      </c>
      <c r="I1160">
        <v>149.5</v>
      </c>
    </row>
    <row r="1161" spans="1:9" hidden="1" x14ac:dyDescent="0.2">
      <c r="A1161">
        <v>102</v>
      </c>
      <c r="B1161" t="s">
        <v>2572</v>
      </c>
      <c r="C1161">
        <v>693836</v>
      </c>
      <c r="D1161">
        <v>46636</v>
      </c>
      <c r="E1161" s="3">
        <v>43175</v>
      </c>
      <c r="F1161" t="s">
        <v>679</v>
      </c>
      <c r="G1161" t="s">
        <v>3540</v>
      </c>
      <c r="H1161" s="3">
        <v>43905</v>
      </c>
      <c r="I1161">
        <v>160</v>
      </c>
    </row>
    <row r="1162" spans="1:9" hidden="1" x14ac:dyDescent="0.2">
      <c r="A1162">
        <v>102</v>
      </c>
      <c r="B1162" t="s">
        <v>2572</v>
      </c>
      <c r="C1162">
        <v>692386</v>
      </c>
      <c r="D1162">
        <v>46632</v>
      </c>
      <c r="E1162" s="3">
        <v>43178</v>
      </c>
      <c r="F1162" t="s">
        <v>804</v>
      </c>
      <c r="G1162" t="s">
        <v>3462</v>
      </c>
      <c r="H1162" s="3">
        <v>43906</v>
      </c>
      <c r="I1162">
        <v>90</v>
      </c>
    </row>
    <row r="1163" spans="1:9" hidden="1" x14ac:dyDescent="0.2">
      <c r="A1163">
        <v>102</v>
      </c>
      <c r="B1163" t="s">
        <v>2572</v>
      </c>
      <c r="C1163">
        <v>692386</v>
      </c>
      <c r="D1163">
        <v>46632</v>
      </c>
      <c r="E1163" s="3">
        <v>43178</v>
      </c>
      <c r="F1163" t="s">
        <v>804</v>
      </c>
      <c r="G1163" t="s">
        <v>3463</v>
      </c>
      <c r="H1163" s="3">
        <v>43906</v>
      </c>
      <c r="I1163">
        <v>204.7</v>
      </c>
    </row>
    <row r="1164" spans="1:9" hidden="1" x14ac:dyDescent="0.2">
      <c r="A1164">
        <v>102</v>
      </c>
      <c r="B1164" t="s">
        <v>2572</v>
      </c>
      <c r="C1164">
        <v>692411</v>
      </c>
      <c r="D1164">
        <v>46625</v>
      </c>
      <c r="E1164" s="3">
        <v>43178</v>
      </c>
      <c r="F1164" t="s">
        <v>810</v>
      </c>
      <c r="G1164" t="s">
        <v>3462</v>
      </c>
      <c r="H1164" s="3">
        <v>43906</v>
      </c>
      <c r="I1164">
        <v>160</v>
      </c>
    </row>
    <row r="1165" spans="1:9" hidden="1" x14ac:dyDescent="0.2">
      <c r="A1165">
        <v>102</v>
      </c>
      <c r="B1165" t="s">
        <v>2572</v>
      </c>
      <c r="C1165">
        <v>692411</v>
      </c>
      <c r="D1165">
        <v>46625</v>
      </c>
      <c r="E1165" s="3">
        <v>43178</v>
      </c>
      <c r="F1165" t="s">
        <v>810</v>
      </c>
      <c r="G1165" t="s">
        <v>3463</v>
      </c>
      <c r="H1165" s="3">
        <v>43906</v>
      </c>
      <c r="I1165">
        <v>197.3</v>
      </c>
    </row>
    <row r="1166" spans="1:9" hidden="1" x14ac:dyDescent="0.2">
      <c r="A1166">
        <v>102</v>
      </c>
      <c r="B1166" t="s">
        <v>2572</v>
      </c>
      <c r="C1166">
        <v>692486</v>
      </c>
      <c r="D1166">
        <v>46659</v>
      </c>
      <c r="E1166" s="3">
        <v>43178</v>
      </c>
      <c r="F1166" t="s">
        <v>756</v>
      </c>
      <c r="G1166" t="s">
        <v>3467</v>
      </c>
      <c r="H1166" s="3">
        <v>43905</v>
      </c>
      <c r="I1166">
        <v>10440</v>
      </c>
    </row>
    <row r="1167" spans="1:9" hidden="1" x14ac:dyDescent="0.2">
      <c r="A1167">
        <v>102</v>
      </c>
      <c r="B1167" t="s">
        <v>2572</v>
      </c>
      <c r="C1167">
        <v>692515</v>
      </c>
      <c r="D1167">
        <v>46634</v>
      </c>
      <c r="E1167" s="3">
        <v>43178</v>
      </c>
      <c r="F1167" t="s">
        <v>964</v>
      </c>
      <c r="G1167" t="s">
        <v>3470</v>
      </c>
      <c r="H1167" s="3">
        <v>43906</v>
      </c>
      <c r="I1167">
        <v>416.9</v>
      </c>
    </row>
    <row r="1168" spans="1:9" hidden="1" x14ac:dyDescent="0.2">
      <c r="A1168">
        <v>102</v>
      </c>
      <c r="B1168" t="s">
        <v>2572</v>
      </c>
      <c r="C1168">
        <v>692551</v>
      </c>
      <c r="D1168">
        <v>46633</v>
      </c>
      <c r="E1168" s="3">
        <v>43178</v>
      </c>
      <c r="F1168" t="s">
        <v>955</v>
      </c>
      <c r="G1168" t="s">
        <v>3473</v>
      </c>
      <c r="H1168" s="3">
        <v>43906</v>
      </c>
      <c r="I1168">
        <v>520.70000000000005</v>
      </c>
    </row>
    <row r="1169" spans="1:9" hidden="1" x14ac:dyDescent="0.2">
      <c r="A1169">
        <v>102</v>
      </c>
      <c r="B1169" t="s">
        <v>2572</v>
      </c>
      <c r="C1169">
        <v>692579</v>
      </c>
      <c r="D1169">
        <v>46639</v>
      </c>
      <c r="E1169" s="3">
        <v>43178</v>
      </c>
      <c r="F1169" t="s">
        <v>967</v>
      </c>
      <c r="G1169" t="s">
        <v>3475</v>
      </c>
      <c r="H1169" s="3">
        <v>43909</v>
      </c>
      <c r="I1169">
        <v>524.1</v>
      </c>
    </row>
    <row r="1170" spans="1:9" hidden="1" x14ac:dyDescent="0.2">
      <c r="A1170">
        <v>102</v>
      </c>
      <c r="B1170" t="s">
        <v>2572</v>
      </c>
      <c r="C1170">
        <v>692593</v>
      </c>
      <c r="D1170">
        <v>46640</v>
      </c>
      <c r="E1170" s="3">
        <v>43178</v>
      </c>
      <c r="F1170" t="s">
        <v>970</v>
      </c>
      <c r="G1170" t="s">
        <v>3476</v>
      </c>
      <c r="H1170" s="3">
        <v>43909</v>
      </c>
      <c r="I1170">
        <v>519.5</v>
      </c>
    </row>
    <row r="1171" spans="1:9" hidden="1" x14ac:dyDescent="0.2">
      <c r="A1171">
        <v>102</v>
      </c>
      <c r="B1171" t="s">
        <v>2572</v>
      </c>
      <c r="C1171">
        <v>692608</v>
      </c>
      <c r="D1171">
        <v>46641</v>
      </c>
      <c r="E1171" s="3">
        <v>43178</v>
      </c>
      <c r="F1171" t="s">
        <v>260</v>
      </c>
      <c r="G1171" t="s">
        <v>3477</v>
      </c>
      <c r="H1171" s="3">
        <v>43909</v>
      </c>
      <c r="I1171">
        <v>324.10000000000002</v>
      </c>
    </row>
    <row r="1172" spans="1:9" hidden="1" x14ac:dyDescent="0.2">
      <c r="A1172">
        <v>102</v>
      </c>
      <c r="B1172" t="s">
        <v>2572</v>
      </c>
      <c r="C1172">
        <v>692646</v>
      </c>
      <c r="D1172">
        <v>46643</v>
      </c>
      <c r="E1172" s="3">
        <v>43178</v>
      </c>
      <c r="F1172" t="s">
        <v>927</v>
      </c>
      <c r="G1172" t="s">
        <v>3481</v>
      </c>
      <c r="H1172" s="3">
        <v>43674</v>
      </c>
      <c r="I1172">
        <v>409.1</v>
      </c>
    </row>
    <row r="1173" spans="1:9" hidden="1" x14ac:dyDescent="0.2">
      <c r="A1173">
        <v>102</v>
      </c>
      <c r="B1173" t="s">
        <v>2572</v>
      </c>
      <c r="C1173">
        <v>692655</v>
      </c>
      <c r="D1173">
        <v>46649</v>
      </c>
      <c r="E1173" s="3">
        <v>43178</v>
      </c>
      <c r="F1173" t="s">
        <v>1155</v>
      </c>
      <c r="G1173" t="s">
        <v>3482</v>
      </c>
      <c r="H1173" s="3">
        <v>43909</v>
      </c>
      <c r="I1173">
        <v>683.9</v>
      </c>
    </row>
    <row r="1174" spans="1:9" hidden="1" x14ac:dyDescent="0.2">
      <c r="A1174">
        <v>102</v>
      </c>
      <c r="B1174" t="s">
        <v>2572</v>
      </c>
      <c r="C1174">
        <v>692933</v>
      </c>
      <c r="D1174">
        <v>46644</v>
      </c>
      <c r="E1174" s="3">
        <v>43178</v>
      </c>
      <c r="F1174" t="s">
        <v>896</v>
      </c>
      <c r="G1174" t="s">
        <v>3495</v>
      </c>
      <c r="H1174" s="3">
        <v>43909</v>
      </c>
      <c r="I1174">
        <v>210.3</v>
      </c>
    </row>
    <row r="1175" spans="1:9" hidden="1" x14ac:dyDescent="0.2">
      <c r="A1175">
        <v>102</v>
      </c>
      <c r="B1175" t="s">
        <v>2572</v>
      </c>
      <c r="C1175">
        <v>694298</v>
      </c>
      <c r="D1175">
        <v>46656</v>
      </c>
      <c r="E1175" s="3">
        <v>43178</v>
      </c>
      <c r="F1175" t="s">
        <v>759</v>
      </c>
      <c r="G1175" t="s">
        <v>3572</v>
      </c>
      <c r="H1175" s="3">
        <v>44205</v>
      </c>
      <c r="I1175">
        <v>700</v>
      </c>
    </row>
    <row r="1176" spans="1:9" hidden="1" x14ac:dyDescent="0.2">
      <c r="A1176">
        <v>102</v>
      </c>
      <c r="B1176" t="s">
        <v>2572</v>
      </c>
      <c r="C1176">
        <v>694298</v>
      </c>
      <c r="D1176">
        <v>46656</v>
      </c>
      <c r="E1176" s="3">
        <v>43178</v>
      </c>
      <c r="F1176" t="s">
        <v>759</v>
      </c>
      <c r="G1176" t="s">
        <v>3572</v>
      </c>
      <c r="H1176" s="3">
        <v>44205</v>
      </c>
      <c r="I1176">
        <v>6</v>
      </c>
    </row>
    <row r="1177" spans="1:9" hidden="1" x14ac:dyDescent="0.2">
      <c r="A1177">
        <v>102</v>
      </c>
      <c r="B1177" t="s">
        <v>2572</v>
      </c>
      <c r="C1177">
        <v>694382</v>
      </c>
      <c r="D1177">
        <v>46638</v>
      </c>
      <c r="E1177" s="3">
        <v>43178</v>
      </c>
      <c r="F1177" t="s">
        <v>967</v>
      </c>
      <c r="G1177" t="s">
        <v>3574</v>
      </c>
      <c r="H1177" s="3">
        <v>43909</v>
      </c>
      <c r="I1177">
        <v>518.70000000000005</v>
      </c>
    </row>
    <row r="1178" spans="1:9" hidden="1" x14ac:dyDescent="0.2">
      <c r="A1178">
        <v>102</v>
      </c>
      <c r="B1178" t="s">
        <v>2572</v>
      </c>
      <c r="C1178">
        <v>694387</v>
      </c>
      <c r="D1178">
        <v>46650</v>
      </c>
      <c r="E1178" s="3">
        <v>43178</v>
      </c>
      <c r="F1178" t="s">
        <v>1032</v>
      </c>
      <c r="G1178" t="s">
        <v>3575</v>
      </c>
      <c r="H1178" s="3">
        <v>43905</v>
      </c>
      <c r="I1178">
        <v>5083</v>
      </c>
    </row>
    <row r="1179" spans="1:9" hidden="1" x14ac:dyDescent="0.2">
      <c r="A1179">
        <v>102</v>
      </c>
      <c r="B1179" t="s">
        <v>2572</v>
      </c>
      <c r="C1179">
        <v>694403</v>
      </c>
      <c r="D1179">
        <v>46653</v>
      </c>
      <c r="E1179" s="3">
        <v>43178</v>
      </c>
      <c r="F1179" t="s">
        <v>1118</v>
      </c>
      <c r="G1179" t="s">
        <v>3576</v>
      </c>
      <c r="H1179" s="3">
        <v>43905</v>
      </c>
      <c r="I1179">
        <v>10334</v>
      </c>
    </row>
    <row r="1180" spans="1:9" hidden="1" x14ac:dyDescent="0.2">
      <c r="A1180">
        <v>102</v>
      </c>
      <c r="B1180" t="s">
        <v>2572</v>
      </c>
      <c r="C1180">
        <v>694410</v>
      </c>
      <c r="D1180">
        <v>46622</v>
      </c>
      <c r="E1180" s="3">
        <v>43178</v>
      </c>
      <c r="F1180" t="s">
        <v>792</v>
      </c>
      <c r="G1180" t="s">
        <v>3577</v>
      </c>
      <c r="H1180" s="3">
        <v>43906</v>
      </c>
      <c r="I1180">
        <v>119.7</v>
      </c>
    </row>
    <row r="1181" spans="1:9" hidden="1" x14ac:dyDescent="0.2">
      <c r="A1181">
        <v>102</v>
      </c>
      <c r="B1181" t="s">
        <v>2572</v>
      </c>
      <c r="C1181">
        <v>694412</v>
      </c>
      <c r="D1181">
        <v>46642</v>
      </c>
      <c r="E1181" s="3">
        <v>43178</v>
      </c>
      <c r="F1181" t="s">
        <v>927</v>
      </c>
      <c r="G1181" t="s">
        <v>3578</v>
      </c>
      <c r="H1181" s="3">
        <v>43674</v>
      </c>
      <c r="I1181">
        <v>384.9</v>
      </c>
    </row>
    <row r="1182" spans="1:9" hidden="1" x14ac:dyDescent="0.2">
      <c r="A1182">
        <v>102</v>
      </c>
      <c r="B1182" t="s">
        <v>2572</v>
      </c>
      <c r="C1182">
        <v>694413</v>
      </c>
      <c r="D1182">
        <v>46657</v>
      </c>
      <c r="E1182" s="3">
        <v>43178</v>
      </c>
      <c r="F1182" t="s">
        <v>759</v>
      </c>
      <c r="G1182" t="s">
        <v>3579</v>
      </c>
      <c r="H1182" s="3">
        <v>44205</v>
      </c>
      <c r="I1182">
        <v>689</v>
      </c>
    </row>
    <row r="1183" spans="1:9" hidden="1" x14ac:dyDescent="0.2">
      <c r="A1183">
        <v>102</v>
      </c>
      <c r="B1183" t="s">
        <v>2572</v>
      </c>
      <c r="C1183">
        <v>694414</v>
      </c>
      <c r="D1183">
        <v>46658</v>
      </c>
      <c r="E1183" s="3">
        <v>43178</v>
      </c>
      <c r="F1183" t="s">
        <v>859</v>
      </c>
      <c r="G1183" t="s">
        <v>3580</v>
      </c>
      <c r="H1183" s="3">
        <v>43905</v>
      </c>
      <c r="I1183">
        <v>2297</v>
      </c>
    </row>
    <row r="1184" spans="1:9" hidden="1" x14ac:dyDescent="0.2">
      <c r="A1184">
        <v>102</v>
      </c>
      <c r="B1184" t="s">
        <v>2572</v>
      </c>
      <c r="C1184">
        <v>694420</v>
      </c>
      <c r="D1184">
        <v>46652</v>
      </c>
      <c r="E1184" s="3">
        <v>43178</v>
      </c>
      <c r="F1184" t="s">
        <v>1171</v>
      </c>
      <c r="G1184" t="s">
        <v>3581</v>
      </c>
      <c r="H1184" s="3">
        <v>43909</v>
      </c>
      <c r="I1184">
        <v>678.4</v>
      </c>
    </row>
    <row r="1185" spans="1:9" hidden="1" x14ac:dyDescent="0.2">
      <c r="A1185">
        <v>102</v>
      </c>
      <c r="B1185" t="s">
        <v>2572</v>
      </c>
      <c r="C1185">
        <v>692578</v>
      </c>
      <c r="D1185">
        <v>46678</v>
      </c>
      <c r="E1185" s="3">
        <v>43179</v>
      </c>
      <c r="F1185" t="s">
        <v>966</v>
      </c>
      <c r="G1185" t="s">
        <v>3474</v>
      </c>
      <c r="H1185" s="3">
        <v>43909</v>
      </c>
      <c r="I1185">
        <v>658</v>
      </c>
    </row>
    <row r="1186" spans="1:9" hidden="1" x14ac:dyDescent="0.2">
      <c r="A1186">
        <v>102</v>
      </c>
      <c r="B1186" t="s">
        <v>2572</v>
      </c>
      <c r="C1186">
        <v>692676</v>
      </c>
      <c r="D1186">
        <v>46666</v>
      </c>
      <c r="E1186" s="3">
        <v>43179</v>
      </c>
      <c r="F1186" t="s">
        <v>296</v>
      </c>
      <c r="G1186" t="s">
        <v>3483</v>
      </c>
      <c r="H1186" s="3">
        <v>43910</v>
      </c>
      <c r="I1186">
        <v>490.5</v>
      </c>
    </row>
    <row r="1187" spans="1:9" hidden="1" x14ac:dyDescent="0.2">
      <c r="A1187">
        <v>102</v>
      </c>
      <c r="B1187" t="s">
        <v>2572</v>
      </c>
      <c r="C1187">
        <v>692696</v>
      </c>
      <c r="D1187">
        <v>46667</v>
      </c>
      <c r="E1187" s="3">
        <v>43179</v>
      </c>
      <c r="F1187" t="s">
        <v>766</v>
      </c>
      <c r="G1187" t="s">
        <v>3484</v>
      </c>
      <c r="H1187" s="3">
        <v>43910</v>
      </c>
      <c r="I1187">
        <v>636.29999999999995</v>
      </c>
    </row>
    <row r="1188" spans="1:9" hidden="1" x14ac:dyDescent="0.2">
      <c r="A1188">
        <v>102</v>
      </c>
      <c r="B1188" t="s">
        <v>2572</v>
      </c>
      <c r="C1188">
        <v>692844</v>
      </c>
      <c r="D1188">
        <v>46654</v>
      </c>
      <c r="E1188" s="3">
        <v>43179</v>
      </c>
      <c r="F1188" t="s">
        <v>1171</v>
      </c>
      <c r="G1188" t="s">
        <v>3487</v>
      </c>
      <c r="H1188" s="3">
        <v>43910</v>
      </c>
      <c r="I1188">
        <v>686.4</v>
      </c>
    </row>
    <row r="1189" spans="1:9" hidden="1" x14ac:dyDescent="0.2">
      <c r="A1189">
        <v>102</v>
      </c>
      <c r="B1189" t="s">
        <v>2572</v>
      </c>
      <c r="C1189">
        <v>692918</v>
      </c>
      <c r="D1189">
        <v>46646</v>
      </c>
      <c r="E1189" s="3">
        <v>43179</v>
      </c>
      <c r="F1189" t="s">
        <v>893</v>
      </c>
      <c r="G1189" t="s">
        <v>3494</v>
      </c>
      <c r="H1189" s="3">
        <v>43178</v>
      </c>
      <c r="I1189">
        <v>210.7</v>
      </c>
    </row>
    <row r="1190" spans="1:9" hidden="1" x14ac:dyDescent="0.2">
      <c r="A1190">
        <v>102</v>
      </c>
      <c r="B1190" t="s">
        <v>2572</v>
      </c>
      <c r="C1190">
        <v>694535</v>
      </c>
      <c r="D1190">
        <v>46670</v>
      </c>
      <c r="E1190" s="3">
        <v>43179</v>
      </c>
      <c r="F1190" t="s">
        <v>831</v>
      </c>
      <c r="G1190" t="s">
        <v>3582</v>
      </c>
      <c r="H1190" s="3">
        <v>43905</v>
      </c>
      <c r="I1190">
        <v>2370</v>
      </c>
    </row>
    <row r="1191" spans="1:9" hidden="1" x14ac:dyDescent="0.2">
      <c r="A1191">
        <v>102</v>
      </c>
      <c r="B1191" t="s">
        <v>2572</v>
      </c>
      <c r="C1191">
        <v>694537</v>
      </c>
      <c r="D1191">
        <v>46671</v>
      </c>
      <c r="E1191" s="3">
        <v>43179</v>
      </c>
      <c r="F1191" t="s">
        <v>972</v>
      </c>
      <c r="G1191" t="s">
        <v>3583</v>
      </c>
      <c r="H1191" s="3">
        <v>43905</v>
      </c>
      <c r="I1191">
        <v>632</v>
      </c>
    </row>
    <row r="1192" spans="1:9" hidden="1" x14ac:dyDescent="0.2">
      <c r="A1192">
        <v>102</v>
      </c>
      <c r="B1192" t="s">
        <v>2572</v>
      </c>
      <c r="C1192">
        <v>694544</v>
      </c>
      <c r="D1192">
        <v>46672</v>
      </c>
      <c r="E1192" s="3">
        <v>43179</v>
      </c>
      <c r="F1192" t="s">
        <v>216</v>
      </c>
      <c r="G1192" t="s">
        <v>3584</v>
      </c>
      <c r="H1192" s="3">
        <v>43905</v>
      </c>
      <c r="I1192">
        <v>628</v>
      </c>
    </row>
    <row r="1193" spans="1:9" hidden="1" x14ac:dyDescent="0.2">
      <c r="A1193">
        <v>102</v>
      </c>
      <c r="B1193" t="s">
        <v>2572</v>
      </c>
      <c r="C1193">
        <v>694698</v>
      </c>
      <c r="D1193">
        <v>46674</v>
      </c>
      <c r="E1193" s="3">
        <v>43179</v>
      </c>
      <c r="F1193" t="s">
        <v>77</v>
      </c>
      <c r="G1193" t="s">
        <v>3585</v>
      </c>
      <c r="H1193" s="3">
        <v>43910</v>
      </c>
      <c r="I1193">
        <v>230.4</v>
      </c>
    </row>
    <row r="1194" spans="1:9" hidden="1" x14ac:dyDescent="0.2">
      <c r="A1194">
        <v>102</v>
      </c>
      <c r="B1194" t="s">
        <v>2572</v>
      </c>
      <c r="C1194">
        <v>694698</v>
      </c>
      <c r="D1194">
        <v>46674</v>
      </c>
      <c r="E1194" s="3">
        <v>43179</v>
      </c>
      <c r="F1194" t="s">
        <v>77</v>
      </c>
      <c r="G1194" t="s">
        <v>3585</v>
      </c>
      <c r="H1194" s="3">
        <v>43910</v>
      </c>
      <c r="I1194">
        <v>0.5</v>
      </c>
    </row>
    <row r="1195" spans="1:9" hidden="1" x14ac:dyDescent="0.2">
      <c r="A1195">
        <v>102</v>
      </c>
      <c r="B1195" t="s">
        <v>2572</v>
      </c>
      <c r="C1195">
        <v>694843</v>
      </c>
      <c r="D1195">
        <v>46675</v>
      </c>
      <c r="E1195" s="3">
        <v>43179</v>
      </c>
      <c r="F1195" t="s">
        <v>954</v>
      </c>
      <c r="G1195" t="s">
        <v>3587</v>
      </c>
      <c r="H1195" s="3">
        <v>43906</v>
      </c>
      <c r="I1195">
        <v>646</v>
      </c>
    </row>
    <row r="1196" spans="1:9" hidden="1" x14ac:dyDescent="0.2">
      <c r="A1196">
        <v>102</v>
      </c>
      <c r="B1196" t="s">
        <v>2572</v>
      </c>
      <c r="C1196">
        <v>694852</v>
      </c>
      <c r="D1196">
        <v>46677</v>
      </c>
      <c r="E1196" s="3">
        <v>43179</v>
      </c>
      <c r="F1196" t="s">
        <v>895</v>
      </c>
      <c r="G1196" t="s">
        <v>3588</v>
      </c>
      <c r="H1196" s="3">
        <v>43909</v>
      </c>
      <c r="I1196">
        <v>4972</v>
      </c>
    </row>
    <row r="1197" spans="1:9" hidden="1" x14ac:dyDescent="0.2">
      <c r="A1197">
        <v>102</v>
      </c>
      <c r="B1197" t="s">
        <v>2572</v>
      </c>
      <c r="C1197">
        <v>694853</v>
      </c>
      <c r="D1197">
        <v>46679</v>
      </c>
      <c r="E1197" s="3">
        <v>43179</v>
      </c>
      <c r="F1197" t="s">
        <v>892</v>
      </c>
      <c r="G1197" t="s">
        <v>3589</v>
      </c>
      <c r="H1197" s="3">
        <v>43909</v>
      </c>
      <c r="I1197">
        <v>5110</v>
      </c>
    </row>
    <row r="1198" spans="1:9" hidden="1" x14ac:dyDescent="0.2">
      <c r="A1198">
        <v>102</v>
      </c>
      <c r="B1198" t="s">
        <v>2572</v>
      </c>
      <c r="C1198">
        <v>694854</v>
      </c>
      <c r="D1198">
        <v>46680</v>
      </c>
      <c r="E1198" s="3">
        <v>43179</v>
      </c>
      <c r="F1198" t="s">
        <v>966</v>
      </c>
      <c r="G1198" t="s">
        <v>3590</v>
      </c>
      <c r="H1198" s="3">
        <v>43909</v>
      </c>
      <c r="I1198">
        <v>635</v>
      </c>
    </row>
    <row r="1199" spans="1:9" hidden="1" x14ac:dyDescent="0.2">
      <c r="A1199">
        <v>102</v>
      </c>
      <c r="B1199" t="s">
        <v>2572</v>
      </c>
      <c r="C1199">
        <v>694861</v>
      </c>
      <c r="D1199">
        <v>46668</v>
      </c>
      <c r="E1199" s="3">
        <v>43179</v>
      </c>
      <c r="F1199" t="s">
        <v>783</v>
      </c>
      <c r="G1199" t="s">
        <v>3591</v>
      </c>
      <c r="H1199" s="3">
        <v>43910</v>
      </c>
      <c r="I1199">
        <v>323.5</v>
      </c>
    </row>
    <row r="1200" spans="1:9" hidden="1" x14ac:dyDescent="0.2">
      <c r="A1200">
        <v>102</v>
      </c>
      <c r="B1200" t="s">
        <v>2572</v>
      </c>
      <c r="C1200">
        <v>694898</v>
      </c>
      <c r="D1200">
        <v>46684</v>
      </c>
      <c r="E1200" s="3">
        <v>43179</v>
      </c>
      <c r="F1200" t="s">
        <v>969</v>
      </c>
      <c r="G1200" t="s">
        <v>3592</v>
      </c>
      <c r="H1200" s="3">
        <v>43909</v>
      </c>
      <c r="I1200">
        <v>647</v>
      </c>
    </row>
    <row r="1201" spans="1:9" hidden="1" x14ac:dyDescent="0.2">
      <c r="A1201">
        <v>102</v>
      </c>
      <c r="B1201" t="s">
        <v>2572</v>
      </c>
      <c r="C1201">
        <v>692645</v>
      </c>
      <c r="D1201">
        <v>46699</v>
      </c>
      <c r="E1201" s="3">
        <v>43180</v>
      </c>
      <c r="F1201" t="s">
        <v>926</v>
      </c>
      <c r="G1201" t="s">
        <v>3480</v>
      </c>
      <c r="H1201" s="3">
        <v>43674</v>
      </c>
      <c r="I1201">
        <v>810</v>
      </c>
    </row>
    <row r="1202" spans="1:9" hidden="1" x14ac:dyDescent="0.2">
      <c r="A1202">
        <v>102</v>
      </c>
      <c r="B1202" t="s">
        <v>2572</v>
      </c>
      <c r="C1202">
        <v>692645</v>
      </c>
      <c r="D1202">
        <v>46699</v>
      </c>
      <c r="E1202" s="3">
        <v>43180</v>
      </c>
      <c r="F1202" t="s">
        <v>926</v>
      </c>
      <c r="G1202" t="s">
        <v>3480</v>
      </c>
      <c r="H1202" s="3">
        <v>43674</v>
      </c>
      <c r="I1202">
        <v>10</v>
      </c>
    </row>
    <row r="1203" spans="1:9" hidden="1" x14ac:dyDescent="0.2">
      <c r="A1203">
        <v>102</v>
      </c>
      <c r="B1203" t="s">
        <v>2572</v>
      </c>
      <c r="C1203">
        <v>694750</v>
      </c>
      <c r="D1203">
        <v>46681</v>
      </c>
      <c r="E1203" s="3">
        <v>43180</v>
      </c>
      <c r="F1203" t="s">
        <v>71</v>
      </c>
      <c r="G1203" t="s">
        <v>3586</v>
      </c>
      <c r="H1203" s="3">
        <v>43911</v>
      </c>
      <c r="I1203">
        <v>230.4</v>
      </c>
    </row>
    <row r="1204" spans="1:9" hidden="1" x14ac:dyDescent="0.2">
      <c r="A1204">
        <v>102</v>
      </c>
      <c r="B1204" t="s">
        <v>2572</v>
      </c>
      <c r="C1204">
        <v>694750</v>
      </c>
      <c r="D1204">
        <v>46681</v>
      </c>
      <c r="E1204" s="3">
        <v>43180</v>
      </c>
      <c r="F1204" t="s">
        <v>71</v>
      </c>
      <c r="G1204" t="s">
        <v>3586</v>
      </c>
      <c r="H1204" s="3">
        <v>43911</v>
      </c>
      <c r="I1204">
        <v>0.7</v>
      </c>
    </row>
    <row r="1205" spans="1:9" hidden="1" x14ac:dyDescent="0.2">
      <c r="A1205">
        <v>102</v>
      </c>
      <c r="B1205" t="s">
        <v>2572</v>
      </c>
      <c r="C1205">
        <v>694962</v>
      </c>
      <c r="D1205">
        <v>46690</v>
      </c>
      <c r="E1205" s="3">
        <v>43180</v>
      </c>
      <c r="F1205" t="s">
        <v>809</v>
      </c>
      <c r="G1205" t="s">
        <v>3595</v>
      </c>
      <c r="H1205" s="3">
        <v>43906</v>
      </c>
      <c r="I1205">
        <v>325</v>
      </c>
    </row>
    <row r="1206" spans="1:9" hidden="1" x14ac:dyDescent="0.2">
      <c r="A1206">
        <v>102</v>
      </c>
      <c r="B1206" t="s">
        <v>2572</v>
      </c>
      <c r="C1206">
        <v>694965</v>
      </c>
      <c r="D1206">
        <v>46691</v>
      </c>
      <c r="E1206" s="3">
        <v>43180</v>
      </c>
      <c r="F1206" t="s">
        <v>817</v>
      </c>
      <c r="G1206" t="s">
        <v>3596</v>
      </c>
      <c r="H1206" s="3">
        <v>43906</v>
      </c>
      <c r="I1206">
        <v>3900</v>
      </c>
    </row>
    <row r="1207" spans="1:9" hidden="1" x14ac:dyDescent="0.2">
      <c r="A1207">
        <v>102</v>
      </c>
      <c r="B1207" t="s">
        <v>2572</v>
      </c>
      <c r="C1207">
        <v>694967</v>
      </c>
      <c r="D1207">
        <v>46692</v>
      </c>
      <c r="E1207" s="3">
        <v>43180</v>
      </c>
      <c r="F1207" t="s">
        <v>937</v>
      </c>
      <c r="G1207" t="s">
        <v>3597</v>
      </c>
      <c r="H1207" s="3">
        <v>43909</v>
      </c>
      <c r="I1207">
        <v>323</v>
      </c>
    </row>
    <row r="1208" spans="1:9" hidden="1" x14ac:dyDescent="0.2">
      <c r="A1208">
        <v>102</v>
      </c>
      <c r="B1208" t="s">
        <v>2572</v>
      </c>
      <c r="C1208">
        <v>694968</v>
      </c>
      <c r="D1208">
        <v>46693</v>
      </c>
      <c r="E1208" s="3">
        <v>43180</v>
      </c>
      <c r="F1208" t="s">
        <v>1000</v>
      </c>
      <c r="G1208" t="s">
        <v>3598</v>
      </c>
      <c r="H1208" s="3">
        <v>43674</v>
      </c>
      <c r="I1208">
        <v>8490</v>
      </c>
    </row>
    <row r="1209" spans="1:9" hidden="1" x14ac:dyDescent="0.2">
      <c r="A1209">
        <v>102</v>
      </c>
      <c r="B1209" t="s">
        <v>2572</v>
      </c>
      <c r="C1209">
        <v>694995</v>
      </c>
      <c r="D1209">
        <v>46676</v>
      </c>
      <c r="E1209" s="3">
        <v>43180</v>
      </c>
      <c r="F1209" t="s">
        <v>496</v>
      </c>
      <c r="G1209" t="s">
        <v>3600</v>
      </c>
      <c r="H1209" s="3">
        <v>43911</v>
      </c>
      <c r="I1209">
        <v>647.29999999999995</v>
      </c>
    </row>
    <row r="1210" spans="1:9" hidden="1" x14ac:dyDescent="0.2">
      <c r="A1210">
        <v>102</v>
      </c>
      <c r="B1210" t="s">
        <v>2572</v>
      </c>
      <c r="C1210">
        <v>694999</v>
      </c>
      <c r="D1210">
        <v>46694</v>
      </c>
      <c r="E1210" s="3">
        <v>43180</v>
      </c>
      <c r="F1210" t="s">
        <v>803</v>
      </c>
      <c r="G1210" t="s">
        <v>3601</v>
      </c>
      <c r="H1210" s="3">
        <v>43906</v>
      </c>
      <c r="I1210">
        <v>338</v>
      </c>
    </row>
    <row r="1211" spans="1:9" hidden="1" x14ac:dyDescent="0.2">
      <c r="A1211">
        <v>102</v>
      </c>
      <c r="B1211" t="s">
        <v>2572</v>
      </c>
      <c r="C1211">
        <v>695004</v>
      </c>
      <c r="D1211">
        <v>46695</v>
      </c>
      <c r="E1211" s="3">
        <v>43180</v>
      </c>
      <c r="F1211" t="s">
        <v>76</v>
      </c>
      <c r="G1211" t="s">
        <v>3602</v>
      </c>
      <c r="H1211" s="3">
        <v>43910</v>
      </c>
      <c r="I1211">
        <v>382</v>
      </c>
    </row>
    <row r="1212" spans="1:9" hidden="1" x14ac:dyDescent="0.2">
      <c r="A1212">
        <v>102</v>
      </c>
      <c r="B1212" t="s">
        <v>2572</v>
      </c>
      <c r="C1212">
        <v>695005</v>
      </c>
      <c r="D1212">
        <v>46696</v>
      </c>
      <c r="E1212" s="3">
        <v>43180</v>
      </c>
      <c r="F1212" t="s">
        <v>295</v>
      </c>
      <c r="G1212" t="s">
        <v>3603</v>
      </c>
      <c r="H1212" s="3">
        <v>43910</v>
      </c>
      <c r="I1212">
        <v>647</v>
      </c>
    </row>
    <row r="1213" spans="1:9" hidden="1" x14ac:dyDescent="0.2">
      <c r="A1213">
        <v>102</v>
      </c>
      <c r="B1213" t="s">
        <v>2572</v>
      </c>
      <c r="C1213">
        <v>695007</v>
      </c>
      <c r="D1213">
        <v>46697</v>
      </c>
      <c r="E1213" s="3">
        <v>43180</v>
      </c>
      <c r="F1213" t="s">
        <v>70</v>
      </c>
      <c r="G1213" t="s">
        <v>3604</v>
      </c>
      <c r="H1213" s="3">
        <v>43911</v>
      </c>
      <c r="I1213">
        <v>382</v>
      </c>
    </row>
    <row r="1214" spans="1:9" hidden="1" x14ac:dyDescent="0.2">
      <c r="A1214">
        <v>102</v>
      </c>
      <c r="B1214" t="s">
        <v>2572</v>
      </c>
      <c r="C1214">
        <v>695008</v>
      </c>
      <c r="D1214">
        <v>46698</v>
      </c>
      <c r="E1214" s="3">
        <v>43180</v>
      </c>
      <c r="F1214" t="s">
        <v>926</v>
      </c>
      <c r="G1214" t="s">
        <v>3605</v>
      </c>
      <c r="H1214" s="3">
        <v>43674</v>
      </c>
      <c r="I1214">
        <v>764</v>
      </c>
    </row>
    <row r="1215" spans="1:9" hidden="1" x14ac:dyDescent="0.2">
      <c r="A1215">
        <v>102</v>
      </c>
      <c r="B1215" t="s">
        <v>2572</v>
      </c>
      <c r="C1215">
        <v>695236</v>
      </c>
      <c r="D1215">
        <v>46700</v>
      </c>
      <c r="E1215" s="3">
        <v>43180</v>
      </c>
      <c r="F1215" t="s">
        <v>42</v>
      </c>
      <c r="G1215" t="s">
        <v>3620</v>
      </c>
      <c r="H1215" s="3">
        <v>43504</v>
      </c>
      <c r="I1215">
        <v>186</v>
      </c>
    </row>
    <row r="1216" spans="1:9" hidden="1" x14ac:dyDescent="0.2">
      <c r="A1216">
        <v>102</v>
      </c>
      <c r="B1216" t="s">
        <v>2572</v>
      </c>
      <c r="C1216">
        <v>695237</v>
      </c>
      <c r="D1216">
        <v>46689</v>
      </c>
      <c r="E1216" s="3">
        <v>43180</v>
      </c>
      <c r="F1216" t="s">
        <v>501</v>
      </c>
      <c r="G1216" t="s">
        <v>3621</v>
      </c>
      <c r="H1216" s="3">
        <v>43911</v>
      </c>
      <c r="I1216">
        <v>323.89999999999998</v>
      </c>
    </row>
    <row r="1217" spans="1:9" hidden="1" x14ac:dyDescent="0.2">
      <c r="A1217">
        <v>102</v>
      </c>
      <c r="B1217" t="s">
        <v>2572</v>
      </c>
      <c r="C1217">
        <v>695238</v>
      </c>
      <c r="D1217">
        <v>46701</v>
      </c>
      <c r="E1217" s="3">
        <v>43180</v>
      </c>
      <c r="F1217" t="s">
        <v>829</v>
      </c>
      <c r="G1217" t="s">
        <v>3622</v>
      </c>
      <c r="H1217" s="3">
        <v>43906</v>
      </c>
      <c r="I1217">
        <v>5205</v>
      </c>
    </row>
    <row r="1218" spans="1:9" hidden="1" x14ac:dyDescent="0.2">
      <c r="A1218">
        <v>102</v>
      </c>
      <c r="B1218" t="s">
        <v>2572</v>
      </c>
      <c r="C1218">
        <v>694104</v>
      </c>
      <c r="D1218">
        <v>46711</v>
      </c>
      <c r="E1218" s="3">
        <v>43181</v>
      </c>
      <c r="F1218" t="s">
        <v>709</v>
      </c>
      <c r="G1218" t="s">
        <v>3557</v>
      </c>
      <c r="H1218" s="3">
        <v>43912</v>
      </c>
      <c r="I1218">
        <v>425.6</v>
      </c>
    </row>
    <row r="1219" spans="1:9" hidden="1" x14ac:dyDescent="0.2">
      <c r="A1219">
        <v>102</v>
      </c>
      <c r="B1219" t="s">
        <v>2572</v>
      </c>
      <c r="C1219">
        <v>694113</v>
      </c>
      <c r="D1219">
        <v>46708</v>
      </c>
      <c r="E1219" s="3">
        <v>43181</v>
      </c>
      <c r="F1219" t="s">
        <v>709</v>
      </c>
      <c r="G1219" t="s">
        <v>3559</v>
      </c>
      <c r="H1219" s="3">
        <v>43912</v>
      </c>
      <c r="I1219">
        <v>423.8</v>
      </c>
    </row>
    <row r="1220" spans="1:9" hidden="1" x14ac:dyDescent="0.2">
      <c r="A1220">
        <v>102</v>
      </c>
      <c r="B1220" t="s">
        <v>2572</v>
      </c>
      <c r="C1220">
        <v>694116</v>
      </c>
      <c r="D1220">
        <v>46707</v>
      </c>
      <c r="E1220" s="3">
        <v>43181</v>
      </c>
      <c r="F1220" t="s">
        <v>709</v>
      </c>
      <c r="G1220" t="s">
        <v>3560</v>
      </c>
      <c r="H1220" s="3">
        <v>43912</v>
      </c>
      <c r="I1220">
        <v>423</v>
      </c>
    </row>
    <row r="1221" spans="1:9" hidden="1" x14ac:dyDescent="0.2">
      <c r="A1221">
        <v>102</v>
      </c>
      <c r="B1221" t="s">
        <v>2572</v>
      </c>
      <c r="C1221">
        <v>695471</v>
      </c>
      <c r="D1221">
        <v>46702</v>
      </c>
      <c r="E1221" s="3">
        <v>43181</v>
      </c>
      <c r="F1221" t="s">
        <v>42</v>
      </c>
      <c r="G1221" t="s">
        <v>3630</v>
      </c>
      <c r="H1221" s="3">
        <v>43529</v>
      </c>
      <c r="I1221">
        <v>216</v>
      </c>
    </row>
    <row r="1222" spans="1:9" hidden="1" x14ac:dyDescent="0.2">
      <c r="A1222">
        <v>102</v>
      </c>
      <c r="B1222" t="s">
        <v>2572</v>
      </c>
      <c r="C1222">
        <v>695476</v>
      </c>
      <c r="D1222">
        <v>46703</v>
      </c>
      <c r="E1222" s="3">
        <v>43181</v>
      </c>
      <c r="F1222" t="s">
        <v>1049</v>
      </c>
      <c r="G1222" t="s">
        <v>3631</v>
      </c>
      <c r="H1222" s="3">
        <v>43906</v>
      </c>
      <c r="I1222">
        <v>5097</v>
      </c>
    </row>
    <row r="1223" spans="1:9" hidden="1" x14ac:dyDescent="0.2">
      <c r="A1223">
        <v>102</v>
      </c>
      <c r="B1223" t="s">
        <v>2572</v>
      </c>
      <c r="C1223">
        <v>695489</v>
      </c>
      <c r="D1223">
        <v>46715</v>
      </c>
      <c r="E1223" s="3">
        <v>43181</v>
      </c>
      <c r="F1223" t="s">
        <v>1170</v>
      </c>
      <c r="G1223" t="s">
        <v>3633</v>
      </c>
      <c r="H1223" s="3">
        <v>43909</v>
      </c>
      <c r="I1223">
        <v>741</v>
      </c>
    </row>
    <row r="1224" spans="1:9" hidden="1" x14ac:dyDescent="0.2">
      <c r="A1224">
        <v>102</v>
      </c>
      <c r="B1224" t="s">
        <v>2572</v>
      </c>
      <c r="C1224">
        <v>695503</v>
      </c>
      <c r="D1224">
        <v>46716</v>
      </c>
      <c r="E1224" s="3">
        <v>43181</v>
      </c>
      <c r="F1224" t="s">
        <v>1154</v>
      </c>
      <c r="G1224" t="s">
        <v>3634</v>
      </c>
      <c r="H1224" s="3">
        <v>43909</v>
      </c>
      <c r="I1224">
        <v>752</v>
      </c>
    </row>
    <row r="1225" spans="1:9" hidden="1" x14ac:dyDescent="0.2">
      <c r="A1225">
        <v>102</v>
      </c>
      <c r="B1225" t="s">
        <v>2572</v>
      </c>
      <c r="C1225">
        <v>695515</v>
      </c>
      <c r="D1225">
        <v>46720</v>
      </c>
      <c r="E1225" s="3">
        <v>43181</v>
      </c>
      <c r="F1225" t="s">
        <v>1170</v>
      </c>
      <c r="G1225" t="s">
        <v>3635</v>
      </c>
      <c r="H1225" s="3">
        <v>43910</v>
      </c>
      <c r="I1225">
        <v>755</v>
      </c>
    </row>
    <row r="1226" spans="1:9" hidden="1" x14ac:dyDescent="0.2">
      <c r="A1226">
        <v>102</v>
      </c>
      <c r="B1226" t="s">
        <v>2572</v>
      </c>
      <c r="C1226">
        <v>695517</v>
      </c>
      <c r="D1226">
        <v>46721</v>
      </c>
      <c r="E1226" s="3">
        <v>43181</v>
      </c>
      <c r="F1226" t="s">
        <v>825</v>
      </c>
      <c r="G1226" t="s">
        <v>3636</v>
      </c>
      <c r="H1226" s="3">
        <v>43906</v>
      </c>
      <c r="I1226">
        <v>2880</v>
      </c>
    </row>
    <row r="1227" spans="1:9" hidden="1" x14ac:dyDescent="0.2">
      <c r="A1227">
        <v>102</v>
      </c>
      <c r="B1227" t="s">
        <v>2572</v>
      </c>
      <c r="C1227">
        <v>695518</v>
      </c>
      <c r="D1227">
        <v>46722</v>
      </c>
      <c r="E1227" s="3">
        <v>43181</v>
      </c>
      <c r="F1227" t="s">
        <v>765</v>
      </c>
      <c r="G1227" t="s">
        <v>3637</v>
      </c>
      <c r="H1227" s="3">
        <v>43910</v>
      </c>
      <c r="I1227">
        <v>969</v>
      </c>
    </row>
    <row r="1228" spans="1:9" hidden="1" x14ac:dyDescent="0.2">
      <c r="A1228">
        <v>102</v>
      </c>
      <c r="B1228" t="s">
        <v>2572</v>
      </c>
      <c r="C1228">
        <v>695519</v>
      </c>
      <c r="D1228">
        <v>46723</v>
      </c>
      <c r="E1228" s="3">
        <v>43181</v>
      </c>
      <c r="F1228" t="s">
        <v>495</v>
      </c>
      <c r="G1228" t="s">
        <v>3638</v>
      </c>
      <c r="H1228" s="3">
        <v>43911</v>
      </c>
      <c r="I1228">
        <v>392</v>
      </c>
    </row>
    <row r="1229" spans="1:9" hidden="1" x14ac:dyDescent="0.2">
      <c r="A1229">
        <v>102</v>
      </c>
      <c r="B1229" t="s">
        <v>2572</v>
      </c>
      <c r="C1229">
        <v>695524</v>
      </c>
      <c r="D1229">
        <v>46724</v>
      </c>
      <c r="E1229" s="3">
        <v>43181</v>
      </c>
      <c r="F1229" t="s">
        <v>782</v>
      </c>
      <c r="G1229" t="s">
        <v>3639</v>
      </c>
      <c r="H1229" s="3">
        <v>43910</v>
      </c>
      <c r="I1229">
        <v>1581</v>
      </c>
    </row>
    <row r="1230" spans="1:9" hidden="1" x14ac:dyDescent="0.2">
      <c r="A1230">
        <v>102</v>
      </c>
      <c r="B1230" t="s">
        <v>2572</v>
      </c>
      <c r="C1230">
        <v>695526</v>
      </c>
      <c r="D1230">
        <v>46725</v>
      </c>
      <c r="E1230" s="3">
        <v>43181</v>
      </c>
      <c r="F1230" t="s">
        <v>500</v>
      </c>
      <c r="G1230" t="s">
        <v>3640</v>
      </c>
      <c r="H1230" s="3">
        <v>43911</v>
      </c>
      <c r="I1230">
        <v>320</v>
      </c>
    </row>
    <row r="1231" spans="1:9" hidden="1" x14ac:dyDescent="0.2">
      <c r="A1231">
        <v>102</v>
      </c>
      <c r="B1231" t="s">
        <v>2572</v>
      </c>
      <c r="C1231">
        <v>695529</v>
      </c>
      <c r="D1231">
        <v>46704</v>
      </c>
      <c r="E1231" s="3">
        <v>43181</v>
      </c>
      <c r="F1231" t="s">
        <v>709</v>
      </c>
      <c r="G1231" t="s">
        <v>3641</v>
      </c>
      <c r="H1231" s="3">
        <v>43912</v>
      </c>
      <c r="I1231">
        <v>409</v>
      </c>
    </row>
    <row r="1232" spans="1:9" hidden="1" x14ac:dyDescent="0.2">
      <c r="A1232">
        <v>102</v>
      </c>
      <c r="B1232" t="s">
        <v>2572</v>
      </c>
      <c r="C1232">
        <v>695543</v>
      </c>
      <c r="D1232">
        <v>46705</v>
      </c>
      <c r="E1232" s="3">
        <v>43181</v>
      </c>
      <c r="F1232" t="s">
        <v>709</v>
      </c>
      <c r="G1232" t="s">
        <v>3644</v>
      </c>
      <c r="H1232" s="3">
        <v>43912</v>
      </c>
      <c r="I1232">
        <v>419.4</v>
      </c>
    </row>
    <row r="1233" spans="1:9" hidden="1" x14ac:dyDescent="0.2">
      <c r="A1233">
        <v>102</v>
      </c>
      <c r="B1233" t="s">
        <v>2572</v>
      </c>
      <c r="C1233">
        <v>695568</v>
      </c>
      <c r="D1233">
        <v>46728</v>
      </c>
      <c r="E1233" s="3">
        <v>43181</v>
      </c>
      <c r="F1233" t="s">
        <v>2549</v>
      </c>
      <c r="G1233" t="s">
        <v>3647</v>
      </c>
      <c r="H1233" s="3">
        <v>44208</v>
      </c>
      <c r="I1233">
        <v>849</v>
      </c>
    </row>
    <row r="1234" spans="1:9" x14ac:dyDescent="0.2">
      <c r="A1234">
        <v>102</v>
      </c>
      <c r="B1234" t="s">
        <v>2572</v>
      </c>
      <c r="C1234">
        <v>694077</v>
      </c>
      <c r="D1234">
        <v>46726</v>
      </c>
      <c r="E1234" s="3">
        <v>43182</v>
      </c>
      <c r="F1234" t="s">
        <v>1081</v>
      </c>
      <c r="G1234" t="s">
        <v>3553</v>
      </c>
      <c r="H1234" s="3">
        <v>43913</v>
      </c>
      <c r="I1234">
        <v>259.2</v>
      </c>
    </row>
    <row r="1235" spans="1:9" x14ac:dyDescent="0.2">
      <c r="A1235">
        <v>102</v>
      </c>
      <c r="B1235" t="s">
        <v>2572</v>
      </c>
      <c r="C1235">
        <v>694077</v>
      </c>
      <c r="D1235">
        <v>46726</v>
      </c>
      <c r="E1235" s="3">
        <v>43182</v>
      </c>
      <c r="F1235" t="s">
        <v>1081</v>
      </c>
      <c r="G1235" t="s">
        <v>3553</v>
      </c>
      <c r="H1235" s="3">
        <v>43913</v>
      </c>
      <c r="I1235">
        <v>0.8</v>
      </c>
    </row>
    <row r="1236" spans="1:9" hidden="1" x14ac:dyDescent="0.2">
      <c r="A1236">
        <v>102</v>
      </c>
      <c r="B1236" t="s">
        <v>2572</v>
      </c>
      <c r="C1236">
        <v>694095</v>
      </c>
      <c r="D1236">
        <v>46718</v>
      </c>
      <c r="E1236" s="3">
        <v>43182</v>
      </c>
      <c r="F1236" t="s">
        <v>709</v>
      </c>
      <c r="G1236" t="s">
        <v>3554</v>
      </c>
      <c r="H1236" s="3">
        <v>43912</v>
      </c>
      <c r="I1236">
        <v>424.3</v>
      </c>
    </row>
    <row r="1237" spans="1:9" hidden="1" x14ac:dyDescent="0.2">
      <c r="A1237">
        <v>102</v>
      </c>
      <c r="B1237" t="s">
        <v>2572</v>
      </c>
      <c r="C1237">
        <v>694098</v>
      </c>
      <c r="D1237">
        <v>46717</v>
      </c>
      <c r="E1237" s="3">
        <v>43182</v>
      </c>
      <c r="F1237" t="s">
        <v>709</v>
      </c>
      <c r="G1237" t="s">
        <v>3555</v>
      </c>
      <c r="H1237" s="3">
        <v>43912</v>
      </c>
      <c r="I1237">
        <v>423.3</v>
      </c>
    </row>
    <row r="1238" spans="1:9" hidden="1" x14ac:dyDescent="0.2">
      <c r="A1238">
        <v>102</v>
      </c>
      <c r="B1238" t="s">
        <v>2572</v>
      </c>
      <c r="C1238">
        <v>694101</v>
      </c>
      <c r="D1238">
        <v>46714</v>
      </c>
      <c r="E1238" s="3">
        <v>43182</v>
      </c>
      <c r="F1238" t="s">
        <v>709</v>
      </c>
      <c r="G1238" t="s">
        <v>3556</v>
      </c>
      <c r="H1238" s="3">
        <v>43912</v>
      </c>
      <c r="I1238">
        <v>423.7</v>
      </c>
    </row>
    <row r="1239" spans="1:9" hidden="1" x14ac:dyDescent="0.2">
      <c r="A1239">
        <v>102</v>
      </c>
      <c r="B1239" t="s">
        <v>2572</v>
      </c>
      <c r="C1239">
        <v>694110</v>
      </c>
      <c r="D1239">
        <v>46709</v>
      </c>
      <c r="E1239" s="3">
        <v>43182</v>
      </c>
      <c r="F1239" t="s">
        <v>709</v>
      </c>
      <c r="G1239" t="s">
        <v>3558</v>
      </c>
      <c r="H1239" s="3">
        <v>43912</v>
      </c>
      <c r="I1239">
        <v>434.2</v>
      </c>
    </row>
    <row r="1240" spans="1:9" hidden="1" x14ac:dyDescent="0.2">
      <c r="A1240">
        <v>102</v>
      </c>
      <c r="B1240" t="s">
        <v>2572</v>
      </c>
      <c r="C1240">
        <v>694119</v>
      </c>
      <c r="D1240">
        <v>46706</v>
      </c>
      <c r="E1240" s="3">
        <v>43182</v>
      </c>
      <c r="F1240" t="s">
        <v>709</v>
      </c>
      <c r="G1240" t="s">
        <v>3561</v>
      </c>
      <c r="H1240" s="3">
        <v>43912</v>
      </c>
      <c r="I1240">
        <v>425.2</v>
      </c>
    </row>
    <row r="1241" spans="1:9" hidden="1" x14ac:dyDescent="0.2">
      <c r="A1241">
        <v>102</v>
      </c>
      <c r="B1241" t="s">
        <v>2572</v>
      </c>
      <c r="C1241">
        <v>694122</v>
      </c>
      <c r="D1241">
        <v>46736</v>
      </c>
      <c r="E1241" s="3">
        <v>43182</v>
      </c>
      <c r="F1241" t="s">
        <v>709</v>
      </c>
      <c r="G1241" t="s">
        <v>3562</v>
      </c>
      <c r="H1241" s="3">
        <v>43912</v>
      </c>
      <c r="I1241">
        <v>430.6</v>
      </c>
    </row>
    <row r="1242" spans="1:9" hidden="1" x14ac:dyDescent="0.2">
      <c r="A1242">
        <v>102</v>
      </c>
      <c r="B1242" t="s">
        <v>2572</v>
      </c>
      <c r="C1242">
        <v>694988</v>
      </c>
      <c r="D1242">
        <v>46719</v>
      </c>
      <c r="E1242" s="3">
        <v>43182</v>
      </c>
      <c r="F1242" t="s">
        <v>362</v>
      </c>
      <c r="G1242" t="s">
        <v>3599</v>
      </c>
      <c r="H1242" s="3">
        <v>43730</v>
      </c>
      <c r="I1242">
        <v>182.4</v>
      </c>
    </row>
    <row r="1243" spans="1:9" hidden="1" x14ac:dyDescent="0.2">
      <c r="A1243">
        <v>102</v>
      </c>
      <c r="B1243" t="s">
        <v>2572</v>
      </c>
      <c r="C1243">
        <v>695603</v>
      </c>
      <c r="D1243">
        <v>46710</v>
      </c>
      <c r="E1243" s="3">
        <v>43182</v>
      </c>
      <c r="F1243" t="s">
        <v>709</v>
      </c>
      <c r="G1243" t="s">
        <v>3648</v>
      </c>
      <c r="H1243" s="3">
        <v>43912</v>
      </c>
      <c r="I1243">
        <v>415.8</v>
      </c>
    </row>
    <row r="1244" spans="1:9" x14ac:dyDescent="0.2">
      <c r="A1244">
        <v>102</v>
      </c>
      <c r="B1244" t="s">
        <v>2572</v>
      </c>
      <c r="C1244">
        <v>694010</v>
      </c>
      <c r="D1244">
        <v>46732</v>
      </c>
      <c r="E1244" s="3">
        <v>43185</v>
      </c>
      <c r="F1244" t="s">
        <v>952</v>
      </c>
      <c r="G1244" t="s">
        <v>3549</v>
      </c>
      <c r="H1244" s="3">
        <v>43913</v>
      </c>
      <c r="I1244">
        <v>207.36</v>
      </c>
    </row>
    <row r="1245" spans="1:9" x14ac:dyDescent="0.2">
      <c r="A1245">
        <v>102</v>
      </c>
      <c r="B1245" t="s">
        <v>2572</v>
      </c>
      <c r="C1245">
        <v>694010</v>
      </c>
      <c r="D1245">
        <v>46732</v>
      </c>
      <c r="E1245" s="3">
        <v>43185</v>
      </c>
      <c r="F1245" t="s">
        <v>952</v>
      </c>
      <c r="G1245" t="s">
        <v>3549</v>
      </c>
      <c r="H1245" s="3">
        <v>43913</v>
      </c>
      <c r="I1245">
        <v>4.1399999999999997</v>
      </c>
    </row>
    <row r="1246" spans="1:9" x14ac:dyDescent="0.2">
      <c r="A1246">
        <v>102</v>
      </c>
      <c r="B1246" t="s">
        <v>2572</v>
      </c>
      <c r="C1246">
        <v>694038</v>
      </c>
      <c r="D1246">
        <v>46733</v>
      </c>
      <c r="E1246" s="3">
        <v>43185</v>
      </c>
      <c r="F1246" t="s">
        <v>958</v>
      </c>
      <c r="G1246" t="s">
        <v>3550</v>
      </c>
      <c r="H1246" s="3">
        <v>43913</v>
      </c>
      <c r="I1246">
        <v>207.36</v>
      </c>
    </row>
    <row r="1247" spans="1:9" x14ac:dyDescent="0.2">
      <c r="A1247">
        <v>102</v>
      </c>
      <c r="B1247" t="s">
        <v>2572</v>
      </c>
      <c r="C1247">
        <v>694038</v>
      </c>
      <c r="D1247">
        <v>46733</v>
      </c>
      <c r="E1247" s="3">
        <v>43185</v>
      </c>
      <c r="F1247" t="s">
        <v>958</v>
      </c>
      <c r="G1247" t="s">
        <v>3550</v>
      </c>
      <c r="H1247" s="3">
        <v>43913</v>
      </c>
      <c r="I1247">
        <v>0.64</v>
      </c>
    </row>
    <row r="1248" spans="1:9" x14ac:dyDescent="0.2">
      <c r="A1248">
        <v>102</v>
      </c>
      <c r="B1248" t="s">
        <v>2572</v>
      </c>
      <c r="C1248">
        <v>694038</v>
      </c>
      <c r="D1248">
        <v>46733</v>
      </c>
      <c r="E1248" s="3">
        <v>43185</v>
      </c>
      <c r="F1248" t="s">
        <v>958</v>
      </c>
      <c r="G1248" t="s">
        <v>3550</v>
      </c>
      <c r="H1248" s="3">
        <v>43913</v>
      </c>
      <c r="I1248">
        <v>0.1</v>
      </c>
    </row>
    <row r="1249" spans="1:9" x14ac:dyDescent="0.2">
      <c r="A1249">
        <v>102</v>
      </c>
      <c r="B1249" t="s">
        <v>2572</v>
      </c>
      <c r="C1249">
        <v>694051</v>
      </c>
      <c r="D1249">
        <v>46734</v>
      </c>
      <c r="E1249" s="3">
        <v>43185</v>
      </c>
      <c r="F1249" t="s">
        <v>239</v>
      </c>
      <c r="G1249" t="s">
        <v>3551</v>
      </c>
      <c r="H1249" s="3">
        <v>43913</v>
      </c>
      <c r="I1249">
        <v>129</v>
      </c>
    </row>
    <row r="1250" spans="1:9" x14ac:dyDescent="0.2">
      <c r="A1250">
        <v>102</v>
      </c>
      <c r="B1250" t="s">
        <v>2572</v>
      </c>
      <c r="C1250">
        <v>694051</v>
      </c>
      <c r="D1250">
        <v>46734</v>
      </c>
      <c r="E1250" s="3">
        <v>43185</v>
      </c>
      <c r="F1250" t="s">
        <v>239</v>
      </c>
      <c r="G1250" t="s">
        <v>3551</v>
      </c>
      <c r="H1250" s="3">
        <v>43913</v>
      </c>
      <c r="I1250">
        <v>0.1</v>
      </c>
    </row>
    <row r="1251" spans="1:9" hidden="1" x14ac:dyDescent="0.2">
      <c r="A1251">
        <v>102</v>
      </c>
      <c r="B1251" t="s">
        <v>2572</v>
      </c>
      <c r="C1251">
        <v>695530</v>
      </c>
      <c r="D1251">
        <v>46746</v>
      </c>
      <c r="E1251" s="3">
        <v>43185</v>
      </c>
      <c r="F1251" t="s">
        <v>1139</v>
      </c>
      <c r="G1251" t="s">
        <v>3642</v>
      </c>
      <c r="H1251" s="3">
        <v>43912</v>
      </c>
      <c r="I1251">
        <v>410</v>
      </c>
    </row>
    <row r="1252" spans="1:9" hidden="1" x14ac:dyDescent="0.2">
      <c r="A1252">
        <v>102</v>
      </c>
      <c r="B1252" t="s">
        <v>2572</v>
      </c>
      <c r="C1252">
        <v>695535</v>
      </c>
      <c r="D1252">
        <v>46752</v>
      </c>
      <c r="E1252" s="3">
        <v>43185</v>
      </c>
      <c r="F1252" t="s">
        <v>1139</v>
      </c>
      <c r="G1252" t="s">
        <v>3643</v>
      </c>
      <c r="H1252" s="3">
        <v>43905</v>
      </c>
      <c r="I1252">
        <v>420</v>
      </c>
    </row>
    <row r="1253" spans="1:9" hidden="1" x14ac:dyDescent="0.2">
      <c r="A1253">
        <v>102</v>
      </c>
      <c r="B1253" t="s">
        <v>2572</v>
      </c>
      <c r="C1253">
        <v>695544</v>
      </c>
      <c r="D1253">
        <v>46750</v>
      </c>
      <c r="E1253" s="3">
        <v>43185</v>
      </c>
      <c r="F1253" t="s">
        <v>1139</v>
      </c>
      <c r="G1253" t="s">
        <v>3645</v>
      </c>
      <c r="H1253" s="3">
        <v>43912</v>
      </c>
      <c r="I1253">
        <v>420</v>
      </c>
    </row>
    <row r="1254" spans="1:9" hidden="1" x14ac:dyDescent="0.2">
      <c r="A1254">
        <v>102</v>
      </c>
      <c r="B1254" t="s">
        <v>2572</v>
      </c>
      <c r="C1254">
        <v>695549</v>
      </c>
      <c r="D1254">
        <v>46755</v>
      </c>
      <c r="E1254" s="3">
        <v>43185</v>
      </c>
      <c r="F1254" t="s">
        <v>1139</v>
      </c>
      <c r="G1254" t="s">
        <v>3646</v>
      </c>
      <c r="H1254" s="3">
        <v>43912</v>
      </c>
      <c r="I1254">
        <v>430</v>
      </c>
    </row>
    <row r="1255" spans="1:9" hidden="1" x14ac:dyDescent="0.2">
      <c r="A1255">
        <v>102</v>
      </c>
      <c r="B1255" t="s">
        <v>2572</v>
      </c>
      <c r="C1255">
        <v>695612</v>
      </c>
      <c r="D1255">
        <v>46749</v>
      </c>
      <c r="E1255" s="3">
        <v>43185</v>
      </c>
      <c r="F1255" t="s">
        <v>915</v>
      </c>
      <c r="G1255" t="s">
        <v>3649</v>
      </c>
      <c r="H1255" s="3">
        <v>43912</v>
      </c>
      <c r="I1255">
        <v>542</v>
      </c>
    </row>
    <row r="1256" spans="1:9" hidden="1" x14ac:dyDescent="0.2">
      <c r="A1256">
        <v>102</v>
      </c>
      <c r="B1256" t="s">
        <v>2572</v>
      </c>
      <c r="C1256">
        <v>695612</v>
      </c>
      <c r="D1256">
        <v>46749</v>
      </c>
      <c r="E1256" s="3">
        <v>43185</v>
      </c>
      <c r="F1256" t="s">
        <v>915</v>
      </c>
      <c r="G1256" t="s">
        <v>3649</v>
      </c>
      <c r="H1256" s="3">
        <v>43912</v>
      </c>
      <c r="I1256">
        <v>1</v>
      </c>
    </row>
    <row r="1257" spans="1:9" hidden="1" x14ac:dyDescent="0.2">
      <c r="A1257">
        <v>102</v>
      </c>
      <c r="B1257" t="s">
        <v>2572</v>
      </c>
      <c r="C1257">
        <v>695619</v>
      </c>
      <c r="D1257">
        <v>46757</v>
      </c>
      <c r="E1257" s="3">
        <v>43185</v>
      </c>
      <c r="F1257" t="s">
        <v>913</v>
      </c>
      <c r="G1257" t="s">
        <v>3650</v>
      </c>
      <c r="H1257" s="3">
        <v>43912</v>
      </c>
      <c r="I1257">
        <v>1417</v>
      </c>
    </row>
    <row r="1258" spans="1:9" hidden="1" x14ac:dyDescent="0.2">
      <c r="A1258">
        <v>102</v>
      </c>
      <c r="B1258" t="s">
        <v>2572</v>
      </c>
      <c r="C1258">
        <v>695650</v>
      </c>
      <c r="D1258">
        <v>46745</v>
      </c>
      <c r="E1258" s="3">
        <v>43185</v>
      </c>
      <c r="F1258" t="s">
        <v>919</v>
      </c>
      <c r="G1258" t="s">
        <v>3653</v>
      </c>
      <c r="H1258" s="3">
        <v>43619</v>
      </c>
      <c r="I1258">
        <v>8100</v>
      </c>
    </row>
    <row r="1259" spans="1:9" x14ac:dyDescent="0.2">
      <c r="A1259">
        <v>102</v>
      </c>
      <c r="B1259" t="s">
        <v>2572</v>
      </c>
      <c r="C1259">
        <v>695737</v>
      </c>
      <c r="D1259">
        <v>46730</v>
      </c>
      <c r="E1259" s="3">
        <v>43185</v>
      </c>
      <c r="F1259" t="s">
        <v>952</v>
      </c>
      <c r="G1259" t="s">
        <v>3656</v>
      </c>
      <c r="H1259" s="3">
        <v>43913</v>
      </c>
      <c r="I1259">
        <v>515.4</v>
      </c>
    </row>
    <row r="1260" spans="1:9" x14ac:dyDescent="0.2">
      <c r="A1260">
        <v>102</v>
      </c>
      <c r="B1260" t="s">
        <v>2572</v>
      </c>
      <c r="C1260">
        <v>695738</v>
      </c>
      <c r="D1260">
        <v>46731</v>
      </c>
      <c r="E1260" s="3">
        <v>43185</v>
      </c>
      <c r="F1260" t="s">
        <v>961</v>
      </c>
      <c r="G1260" t="s">
        <v>3657</v>
      </c>
      <c r="H1260" s="3">
        <v>43913</v>
      </c>
      <c r="I1260">
        <v>206.9</v>
      </c>
    </row>
    <row r="1261" spans="1:9" hidden="1" x14ac:dyDescent="0.2">
      <c r="A1261">
        <v>102</v>
      </c>
      <c r="B1261" t="s">
        <v>2572</v>
      </c>
      <c r="C1261">
        <v>695750</v>
      </c>
      <c r="D1261">
        <v>46747</v>
      </c>
      <c r="E1261" s="3">
        <v>43185</v>
      </c>
      <c r="F1261" t="s">
        <v>915</v>
      </c>
      <c r="G1261" t="s">
        <v>3659</v>
      </c>
      <c r="H1261" s="3">
        <v>43912</v>
      </c>
      <c r="I1261">
        <v>520</v>
      </c>
    </row>
    <row r="1262" spans="1:9" hidden="1" x14ac:dyDescent="0.2">
      <c r="A1262">
        <v>102</v>
      </c>
      <c r="B1262" t="s">
        <v>2572</v>
      </c>
      <c r="C1262">
        <v>695761</v>
      </c>
      <c r="D1262">
        <v>46751</v>
      </c>
      <c r="E1262" s="3">
        <v>43185</v>
      </c>
      <c r="F1262" t="s">
        <v>915</v>
      </c>
      <c r="G1262" t="s">
        <v>3661</v>
      </c>
      <c r="H1262" s="3">
        <v>43912</v>
      </c>
      <c r="I1262">
        <v>510</v>
      </c>
    </row>
    <row r="1263" spans="1:9" hidden="1" x14ac:dyDescent="0.2">
      <c r="A1263">
        <v>102</v>
      </c>
      <c r="B1263" t="s">
        <v>2572</v>
      </c>
      <c r="C1263">
        <v>695778</v>
      </c>
      <c r="D1263">
        <v>46759</v>
      </c>
      <c r="E1263" s="3">
        <v>43185</v>
      </c>
      <c r="F1263" t="s">
        <v>1139</v>
      </c>
      <c r="G1263" t="s">
        <v>3662</v>
      </c>
      <c r="H1263" s="3">
        <v>43912</v>
      </c>
      <c r="I1263">
        <v>420</v>
      </c>
    </row>
    <row r="1264" spans="1:9" hidden="1" x14ac:dyDescent="0.2">
      <c r="A1264">
        <v>102</v>
      </c>
      <c r="B1264" t="s">
        <v>2572</v>
      </c>
      <c r="C1264">
        <v>693703</v>
      </c>
      <c r="D1264">
        <v>46756</v>
      </c>
      <c r="E1264" s="3">
        <v>43186</v>
      </c>
      <c r="F1264" t="s">
        <v>769</v>
      </c>
      <c r="G1264" t="s">
        <v>3537</v>
      </c>
      <c r="H1264" s="3">
        <v>43917</v>
      </c>
      <c r="I1264">
        <v>629</v>
      </c>
    </row>
    <row r="1265" spans="1:9" hidden="1" x14ac:dyDescent="0.2">
      <c r="A1265">
        <v>102</v>
      </c>
      <c r="B1265" t="s">
        <v>2572</v>
      </c>
      <c r="C1265">
        <v>693703</v>
      </c>
      <c r="D1265">
        <v>46756</v>
      </c>
      <c r="E1265" s="3">
        <v>43186</v>
      </c>
      <c r="F1265" t="s">
        <v>769</v>
      </c>
      <c r="G1265" t="s">
        <v>3537</v>
      </c>
      <c r="H1265" s="3">
        <v>43917</v>
      </c>
      <c r="I1265">
        <v>2.4</v>
      </c>
    </row>
    <row r="1266" spans="1:9" hidden="1" x14ac:dyDescent="0.2">
      <c r="A1266">
        <v>102</v>
      </c>
      <c r="B1266" t="s">
        <v>2572</v>
      </c>
      <c r="C1266">
        <v>693875</v>
      </c>
      <c r="D1266">
        <v>46776</v>
      </c>
      <c r="E1266" s="3">
        <v>43186</v>
      </c>
      <c r="F1266" t="s">
        <v>926</v>
      </c>
      <c r="G1266" t="s">
        <v>3542</v>
      </c>
      <c r="H1266" s="3">
        <v>43672</v>
      </c>
      <c r="I1266">
        <v>810</v>
      </c>
    </row>
    <row r="1267" spans="1:9" hidden="1" x14ac:dyDescent="0.2">
      <c r="A1267">
        <v>102</v>
      </c>
      <c r="B1267" t="s">
        <v>2572</v>
      </c>
      <c r="C1267">
        <v>693884</v>
      </c>
      <c r="D1267">
        <v>46783</v>
      </c>
      <c r="E1267" s="3">
        <v>43186</v>
      </c>
      <c r="F1267" t="s">
        <v>926</v>
      </c>
      <c r="G1267" t="s">
        <v>3543</v>
      </c>
      <c r="H1267" s="3">
        <v>43672</v>
      </c>
      <c r="I1267">
        <v>811</v>
      </c>
    </row>
    <row r="1268" spans="1:9" hidden="1" x14ac:dyDescent="0.2">
      <c r="A1268">
        <v>102</v>
      </c>
      <c r="B1268" t="s">
        <v>2572</v>
      </c>
      <c r="C1268">
        <v>693885</v>
      </c>
      <c r="D1268">
        <v>46743</v>
      </c>
      <c r="E1268" s="3">
        <v>43186</v>
      </c>
      <c r="F1268" t="s">
        <v>927</v>
      </c>
      <c r="G1268" t="s">
        <v>3544</v>
      </c>
      <c r="H1268" s="3">
        <v>43672</v>
      </c>
      <c r="I1268">
        <v>405</v>
      </c>
    </row>
    <row r="1269" spans="1:9" hidden="1" x14ac:dyDescent="0.2">
      <c r="A1269">
        <v>102</v>
      </c>
      <c r="B1269" t="s">
        <v>2572</v>
      </c>
      <c r="C1269">
        <v>693885</v>
      </c>
      <c r="D1269">
        <v>46743</v>
      </c>
      <c r="E1269" s="3">
        <v>43186</v>
      </c>
      <c r="F1269" t="s">
        <v>927</v>
      </c>
      <c r="G1269" t="s">
        <v>3544</v>
      </c>
      <c r="H1269" s="3">
        <v>43672</v>
      </c>
      <c r="I1269">
        <v>4.5</v>
      </c>
    </row>
    <row r="1270" spans="1:9" hidden="1" x14ac:dyDescent="0.2">
      <c r="A1270">
        <v>102</v>
      </c>
      <c r="B1270" t="s">
        <v>2572</v>
      </c>
      <c r="C1270">
        <v>693915</v>
      </c>
      <c r="D1270">
        <v>46748</v>
      </c>
      <c r="E1270" s="3">
        <v>43186</v>
      </c>
      <c r="F1270" t="s">
        <v>1158</v>
      </c>
      <c r="G1270" t="s">
        <v>3546</v>
      </c>
      <c r="H1270" s="3">
        <v>43916</v>
      </c>
      <c r="I1270">
        <v>648</v>
      </c>
    </row>
    <row r="1271" spans="1:9" hidden="1" x14ac:dyDescent="0.2">
      <c r="A1271">
        <v>102</v>
      </c>
      <c r="B1271" t="s">
        <v>2572</v>
      </c>
      <c r="C1271">
        <v>693915</v>
      </c>
      <c r="D1271">
        <v>46748</v>
      </c>
      <c r="E1271" s="3">
        <v>43186</v>
      </c>
      <c r="F1271" t="s">
        <v>1158</v>
      </c>
      <c r="G1271" t="s">
        <v>3546</v>
      </c>
      <c r="H1271" s="3">
        <v>43916</v>
      </c>
      <c r="I1271">
        <v>4.4000000000000004</v>
      </c>
    </row>
    <row r="1272" spans="1:9" hidden="1" x14ac:dyDescent="0.2">
      <c r="A1272">
        <v>102</v>
      </c>
      <c r="B1272" t="s">
        <v>2572</v>
      </c>
      <c r="C1272">
        <v>693936</v>
      </c>
      <c r="D1272">
        <v>46754</v>
      </c>
      <c r="E1272" s="3">
        <v>43186</v>
      </c>
      <c r="F1272" t="s">
        <v>1165</v>
      </c>
      <c r="G1272" t="s">
        <v>3547</v>
      </c>
      <c r="H1272" s="3">
        <v>43916</v>
      </c>
      <c r="I1272">
        <v>680.4</v>
      </c>
    </row>
    <row r="1273" spans="1:9" hidden="1" x14ac:dyDescent="0.2">
      <c r="A1273">
        <v>102</v>
      </c>
      <c r="B1273" t="s">
        <v>2572</v>
      </c>
      <c r="C1273">
        <v>693936</v>
      </c>
      <c r="D1273">
        <v>46754</v>
      </c>
      <c r="E1273" s="3">
        <v>43186</v>
      </c>
      <c r="F1273" t="s">
        <v>1165</v>
      </c>
      <c r="G1273" t="s">
        <v>3547</v>
      </c>
      <c r="H1273" s="3">
        <v>43916</v>
      </c>
      <c r="I1273">
        <v>2.1</v>
      </c>
    </row>
    <row r="1274" spans="1:9" hidden="1" x14ac:dyDescent="0.2">
      <c r="A1274">
        <v>102</v>
      </c>
      <c r="B1274" t="s">
        <v>2572</v>
      </c>
      <c r="C1274">
        <v>693957</v>
      </c>
      <c r="D1274">
        <v>46741</v>
      </c>
      <c r="E1274" s="3">
        <v>43186</v>
      </c>
      <c r="F1274" t="s">
        <v>775</v>
      </c>
      <c r="G1274" t="s">
        <v>3548</v>
      </c>
      <c r="H1274" s="3">
        <v>43916</v>
      </c>
      <c r="I1274">
        <v>129.6</v>
      </c>
    </row>
    <row r="1275" spans="1:9" hidden="1" x14ac:dyDescent="0.2">
      <c r="A1275">
        <v>102</v>
      </c>
      <c r="B1275" t="s">
        <v>2572</v>
      </c>
      <c r="C1275">
        <v>693957</v>
      </c>
      <c r="D1275">
        <v>46741</v>
      </c>
      <c r="E1275" s="3">
        <v>43186</v>
      </c>
      <c r="F1275" t="s">
        <v>775</v>
      </c>
      <c r="G1275" t="s">
        <v>3548</v>
      </c>
      <c r="H1275" s="3">
        <v>43916</v>
      </c>
      <c r="I1275">
        <v>0.4</v>
      </c>
    </row>
    <row r="1276" spans="1:9" hidden="1" x14ac:dyDescent="0.2">
      <c r="A1276">
        <v>102</v>
      </c>
      <c r="B1276" t="s">
        <v>2572</v>
      </c>
      <c r="C1276">
        <v>693957</v>
      </c>
      <c r="D1276">
        <v>46741</v>
      </c>
      <c r="E1276" s="3">
        <v>43186</v>
      </c>
      <c r="F1276" t="s">
        <v>775</v>
      </c>
      <c r="G1276" t="s">
        <v>3548</v>
      </c>
      <c r="H1276" s="3">
        <v>43916</v>
      </c>
      <c r="I1276">
        <v>0.5</v>
      </c>
    </row>
    <row r="1277" spans="1:9" hidden="1" x14ac:dyDescent="0.2">
      <c r="A1277">
        <v>102</v>
      </c>
      <c r="B1277" t="s">
        <v>2572</v>
      </c>
      <c r="C1277">
        <v>694064</v>
      </c>
      <c r="D1277">
        <v>46737</v>
      </c>
      <c r="E1277" s="3">
        <v>43186</v>
      </c>
      <c r="F1277" t="s">
        <v>254</v>
      </c>
      <c r="G1277" t="s">
        <v>3552</v>
      </c>
      <c r="H1277" s="3">
        <v>43916</v>
      </c>
      <c r="I1277">
        <v>134.4</v>
      </c>
    </row>
    <row r="1278" spans="1:9" hidden="1" x14ac:dyDescent="0.2">
      <c r="A1278">
        <v>102</v>
      </c>
      <c r="B1278" t="s">
        <v>2572</v>
      </c>
      <c r="C1278">
        <v>694064</v>
      </c>
      <c r="D1278">
        <v>46737</v>
      </c>
      <c r="E1278" s="3">
        <v>43186</v>
      </c>
      <c r="F1278" t="s">
        <v>254</v>
      </c>
      <c r="G1278" t="s">
        <v>3552</v>
      </c>
      <c r="H1278" s="3">
        <v>43916</v>
      </c>
      <c r="I1278">
        <v>0.6</v>
      </c>
    </row>
    <row r="1279" spans="1:9" hidden="1" x14ac:dyDescent="0.2">
      <c r="A1279">
        <v>102</v>
      </c>
      <c r="B1279" t="s">
        <v>2572</v>
      </c>
      <c r="C1279">
        <v>694064</v>
      </c>
      <c r="D1279">
        <v>46737</v>
      </c>
      <c r="E1279" s="3">
        <v>43186</v>
      </c>
      <c r="F1279" t="s">
        <v>254</v>
      </c>
      <c r="G1279" t="s">
        <v>3552</v>
      </c>
      <c r="H1279" s="3">
        <v>43916</v>
      </c>
      <c r="I1279">
        <v>0.1</v>
      </c>
    </row>
    <row r="1280" spans="1:9" hidden="1" x14ac:dyDescent="0.2">
      <c r="A1280">
        <v>102</v>
      </c>
      <c r="B1280" t="s">
        <v>2572</v>
      </c>
      <c r="C1280">
        <v>694900</v>
      </c>
      <c r="D1280">
        <v>46758</v>
      </c>
      <c r="E1280" s="3">
        <v>43186</v>
      </c>
      <c r="F1280" t="s">
        <v>871</v>
      </c>
      <c r="G1280" t="s">
        <v>3593</v>
      </c>
      <c r="H1280" s="3">
        <v>43917</v>
      </c>
      <c r="I1280">
        <v>130</v>
      </c>
    </row>
    <row r="1281" spans="1:9" hidden="1" x14ac:dyDescent="0.2">
      <c r="A1281">
        <v>102</v>
      </c>
      <c r="B1281" t="s">
        <v>2572</v>
      </c>
      <c r="C1281">
        <v>694900</v>
      </c>
      <c r="D1281">
        <v>46758</v>
      </c>
      <c r="E1281" s="3">
        <v>43186</v>
      </c>
      <c r="F1281" t="s">
        <v>871</v>
      </c>
      <c r="G1281" t="s">
        <v>3593</v>
      </c>
      <c r="H1281" s="3">
        <v>43917</v>
      </c>
      <c r="I1281">
        <v>0.3</v>
      </c>
    </row>
    <row r="1282" spans="1:9" hidden="1" x14ac:dyDescent="0.2">
      <c r="A1282">
        <v>102</v>
      </c>
      <c r="B1282" t="s">
        <v>2572</v>
      </c>
      <c r="C1282">
        <v>694932</v>
      </c>
      <c r="D1282">
        <v>46739</v>
      </c>
      <c r="E1282" s="3">
        <v>43186</v>
      </c>
      <c r="F1282" t="s">
        <v>1087</v>
      </c>
      <c r="G1282" t="s">
        <v>3594</v>
      </c>
      <c r="H1282" s="3">
        <v>43916</v>
      </c>
      <c r="I1282">
        <v>259.2</v>
      </c>
    </row>
    <row r="1283" spans="1:9" hidden="1" x14ac:dyDescent="0.2">
      <c r="A1283">
        <v>102</v>
      </c>
      <c r="B1283" t="s">
        <v>2572</v>
      </c>
      <c r="C1283">
        <v>694932</v>
      </c>
      <c r="D1283">
        <v>46739</v>
      </c>
      <c r="E1283" s="3">
        <v>43186</v>
      </c>
      <c r="F1283" t="s">
        <v>1087</v>
      </c>
      <c r="G1283" t="s">
        <v>3594</v>
      </c>
      <c r="H1283" s="3">
        <v>43916</v>
      </c>
      <c r="I1283">
        <v>0.8</v>
      </c>
    </row>
    <row r="1284" spans="1:9" hidden="1" x14ac:dyDescent="0.2">
      <c r="A1284">
        <v>102</v>
      </c>
      <c r="B1284" t="s">
        <v>2572</v>
      </c>
      <c r="C1284">
        <v>694932</v>
      </c>
      <c r="D1284">
        <v>46739</v>
      </c>
      <c r="E1284" s="3">
        <v>43186</v>
      </c>
      <c r="F1284" t="s">
        <v>1087</v>
      </c>
      <c r="G1284" t="s">
        <v>3594</v>
      </c>
      <c r="H1284" s="3">
        <v>43916</v>
      </c>
      <c r="I1284">
        <v>0.7</v>
      </c>
    </row>
    <row r="1285" spans="1:9" hidden="1" x14ac:dyDescent="0.2">
      <c r="A1285">
        <v>102</v>
      </c>
      <c r="B1285" t="s">
        <v>2572</v>
      </c>
      <c r="C1285">
        <v>695743</v>
      </c>
      <c r="D1285">
        <v>46762</v>
      </c>
      <c r="E1285" s="3">
        <v>43186</v>
      </c>
      <c r="F1285" t="s">
        <v>922</v>
      </c>
      <c r="G1285" t="s">
        <v>3658</v>
      </c>
      <c r="H1285" s="3">
        <v>43619</v>
      </c>
      <c r="I1285">
        <v>1051</v>
      </c>
    </row>
    <row r="1286" spans="1:9" hidden="1" x14ac:dyDescent="0.2">
      <c r="A1286">
        <v>102</v>
      </c>
      <c r="B1286" t="s">
        <v>2572</v>
      </c>
      <c r="C1286">
        <v>695753</v>
      </c>
      <c r="D1286">
        <v>46772</v>
      </c>
      <c r="E1286" s="3">
        <v>43186</v>
      </c>
      <c r="F1286" t="s">
        <v>922</v>
      </c>
      <c r="G1286" t="s">
        <v>3660</v>
      </c>
      <c r="H1286" s="3">
        <v>43619</v>
      </c>
      <c r="I1286">
        <v>1449</v>
      </c>
    </row>
    <row r="1287" spans="1:9" hidden="1" x14ac:dyDescent="0.2">
      <c r="A1287">
        <v>102</v>
      </c>
      <c r="B1287" t="s">
        <v>2572</v>
      </c>
      <c r="C1287">
        <v>695805</v>
      </c>
      <c r="D1287">
        <v>46763</v>
      </c>
      <c r="E1287" s="3">
        <v>43186</v>
      </c>
      <c r="F1287" t="s">
        <v>1139</v>
      </c>
      <c r="G1287" t="s">
        <v>3663</v>
      </c>
      <c r="H1287" s="3">
        <v>43912</v>
      </c>
      <c r="I1287">
        <v>420</v>
      </c>
    </row>
    <row r="1288" spans="1:9" x14ac:dyDescent="0.2">
      <c r="A1288">
        <v>102</v>
      </c>
      <c r="B1288" t="s">
        <v>2572</v>
      </c>
      <c r="C1288">
        <v>695806</v>
      </c>
      <c r="D1288">
        <v>46764</v>
      </c>
      <c r="E1288" s="3">
        <v>43186</v>
      </c>
      <c r="F1288" t="s">
        <v>1114</v>
      </c>
      <c r="G1288" t="s">
        <v>3664</v>
      </c>
      <c r="H1288" s="3">
        <v>43913</v>
      </c>
      <c r="I1288">
        <v>10150</v>
      </c>
    </row>
    <row r="1289" spans="1:9" hidden="1" x14ac:dyDescent="0.2">
      <c r="A1289">
        <v>102</v>
      </c>
      <c r="B1289" t="s">
        <v>2572</v>
      </c>
      <c r="C1289">
        <v>695807</v>
      </c>
      <c r="D1289">
        <v>46742</v>
      </c>
      <c r="E1289" s="3">
        <v>43186</v>
      </c>
      <c r="F1289" t="s">
        <v>927</v>
      </c>
      <c r="G1289" t="s">
        <v>3665</v>
      </c>
      <c r="H1289" s="3">
        <v>43672</v>
      </c>
      <c r="I1289">
        <v>404.1</v>
      </c>
    </row>
    <row r="1290" spans="1:9" hidden="1" x14ac:dyDescent="0.2">
      <c r="A1290">
        <v>102</v>
      </c>
      <c r="B1290" t="s">
        <v>2572</v>
      </c>
      <c r="C1290">
        <v>695808</v>
      </c>
      <c r="D1290">
        <v>46766</v>
      </c>
      <c r="E1290" s="3">
        <v>43186</v>
      </c>
      <c r="F1290" t="s">
        <v>1139</v>
      </c>
      <c r="G1290" t="s">
        <v>3666</v>
      </c>
      <c r="H1290" s="3">
        <v>43912</v>
      </c>
      <c r="I1290">
        <v>420</v>
      </c>
    </row>
    <row r="1291" spans="1:9" x14ac:dyDescent="0.2">
      <c r="A1291">
        <v>102</v>
      </c>
      <c r="B1291" t="s">
        <v>2572</v>
      </c>
      <c r="C1291">
        <v>695828</v>
      </c>
      <c r="D1291">
        <v>46770</v>
      </c>
      <c r="E1291" s="3">
        <v>43186</v>
      </c>
      <c r="F1291" t="s">
        <v>951</v>
      </c>
      <c r="G1291" t="s">
        <v>3667</v>
      </c>
      <c r="H1291" s="3">
        <v>43913</v>
      </c>
      <c r="I1291">
        <v>132</v>
      </c>
    </row>
    <row r="1292" spans="1:9" hidden="1" x14ac:dyDescent="0.2">
      <c r="A1292">
        <v>102</v>
      </c>
      <c r="B1292" t="s">
        <v>2572</v>
      </c>
      <c r="C1292">
        <v>695838</v>
      </c>
      <c r="D1292">
        <v>46771</v>
      </c>
      <c r="E1292" s="3">
        <v>43186</v>
      </c>
      <c r="F1292" t="s">
        <v>1139</v>
      </c>
      <c r="G1292" t="s">
        <v>3668</v>
      </c>
      <c r="H1292" s="3">
        <v>43912</v>
      </c>
      <c r="I1292">
        <v>404</v>
      </c>
    </row>
    <row r="1293" spans="1:9" hidden="1" x14ac:dyDescent="0.2">
      <c r="A1293">
        <v>102</v>
      </c>
      <c r="B1293" t="s">
        <v>2572</v>
      </c>
      <c r="C1293">
        <v>695846</v>
      </c>
      <c r="D1293">
        <v>46777</v>
      </c>
      <c r="E1293" s="3">
        <v>43186</v>
      </c>
      <c r="F1293" t="s">
        <v>1122</v>
      </c>
      <c r="G1293" t="s">
        <v>3669</v>
      </c>
      <c r="H1293" s="3">
        <v>43916</v>
      </c>
      <c r="I1293">
        <v>10149</v>
      </c>
    </row>
    <row r="1294" spans="1:9" x14ac:dyDescent="0.2">
      <c r="A1294">
        <v>102</v>
      </c>
      <c r="B1294" t="s">
        <v>2572</v>
      </c>
      <c r="C1294">
        <v>695886</v>
      </c>
      <c r="D1294">
        <v>46781</v>
      </c>
      <c r="E1294" s="3">
        <v>43186</v>
      </c>
      <c r="F1294" t="s">
        <v>1041</v>
      </c>
      <c r="G1294" t="s">
        <v>3670</v>
      </c>
      <c r="H1294" s="3">
        <v>43913</v>
      </c>
      <c r="I1294">
        <v>2585</v>
      </c>
    </row>
    <row r="1295" spans="1:9" hidden="1" x14ac:dyDescent="0.2">
      <c r="A1295">
        <v>102</v>
      </c>
      <c r="B1295" t="s">
        <v>2572</v>
      </c>
      <c r="C1295">
        <v>695887</v>
      </c>
      <c r="D1295">
        <v>46782</v>
      </c>
      <c r="E1295" s="3">
        <v>43186</v>
      </c>
      <c r="F1295" t="s">
        <v>774</v>
      </c>
      <c r="G1295" t="s">
        <v>3671</v>
      </c>
      <c r="H1295" s="3">
        <v>43913</v>
      </c>
      <c r="I1295">
        <v>5116</v>
      </c>
    </row>
    <row r="1296" spans="1:9" hidden="1" x14ac:dyDescent="0.2">
      <c r="A1296">
        <v>102</v>
      </c>
      <c r="B1296" t="s">
        <v>2572</v>
      </c>
      <c r="C1296">
        <v>695889</v>
      </c>
      <c r="D1296">
        <v>46785</v>
      </c>
      <c r="E1296" s="3">
        <v>43186</v>
      </c>
      <c r="F1296" t="s">
        <v>298</v>
      </c>
      <c r="G1296" t="s">
        <v>3672</v>
      </c>
      <c r="H1296" s="3">
        <v>43917</v>
      </c>
      <c r="I1296">
        <v>697</v>
      </c>
    </row>
    <row r="1297" spans="1:9" hidden="1" x14ac:dyDescent="0.2">
      <c r="A1297">
        <v>102</v>
      </c>
      <c r="B1297" t="s">
        <v>2572</v>
      </c>
      <c r="C1297">
        <v>695891</v>
      </c>
      <c r="D1297">
        <v>46761</v>
      </c>
      <c r="E1297" s="3">
        <v>43186</v>
      </c>
      <c r="F1297" t="s">
        <v>417</v>
      </c>
      <c r="G1297" t="s">
        <v>3673</v>
      </c>
      <c r="H1297" s="3">
        <v>43917</v>
      </c>
      <c r="I1297">
        <v>646.9</v>
      </c>
    </row>
    <row r="1298" spans="1:9" hidden="1" x14ac:dyDescent="0.2">
      <c r="A1298">
        <v>102</v>
      </c>
      <c r="B1298" t="s">
        <v>2572</v>
      </c>
      <c r="C1298">
        <v>695892</v>
      </c>
      <c r="D1298">
        <v>46765</v>
      </c>
      <c r="E1298" s="3">
        <v>43186</v>
      </c>
      <c r="F1298" t="s">
        <v>531</v>
      </c>
      <c r="G1298" t="s">
        <v>3674</v>
      </c>
      <c r="H1298" s="3">
        <v>43917</v>
      </c>
      <c r="I1298">
        <v>269.3</v>
      </c>
    </row>
    <row r="1299" spans="1:9" hidden="1" x14ac:dyDescent="0.2">
      <c r="A1299">
        <v>102</v>
      </c>
      <c r="B1299" t="s">
        <v>2572</v>
      </c>
      <c r="C1299">
        <v>695893</v>
      </c>
      <c r="D1299">
        <v>46669</v>
      </c>
      <c r="E1299" s="3">
        <v>43186</v>
      </c>
      <c r="F1299" t="s">
        <v>48</v>
      </c>
      <c r="G1299" t="s">
        <v>3675</v>
      </c>
      <c r="H1299" s="3">
        <v>43917</v>
      </c>
      <c r="I1299">
        <v>690.9</v>
      </c>
    </row>
    <row r="1300" spans="1:9" hidden="1" x14ac:dyDescent="0.2">
      <c r="A1300">
        <v>102</v>
      </c>
      <c r="B1300" t="s">
        <v>2572</v>
      </c>
      <c r="C1300">
        <v>693129</v>
      </c>
      <c r="D1300">
        <v>46787</v>
      </c>
      <c r="E1300" s="3">
        <v>43187</v>
      </c>
      <c r="F1300" t="s">
        <v>80</v>
      </c>
      <c r="G1300" t="s">
        <v>3501</v>
      </c>
      <c r="H1300" s="3">
        <v>43918</v>
      </c>
      <c r="I1300">
        <v>325.10000000000002</v>
      </c>
    </row>
    <row r="1301" spans="1:9" hidden="1" x14ac:dyDescent="0.2">
      <c r="A1301">
        <v>102</v>
      </c>
      <c r="B1301" t="s">
        <v>2572</v>
      </c>
      <c r="C1301">
        <v>693654</v>
      </c>
      <c r="D1301">
        <v>46786</v>
      </c>
      <c r="E1301" s="3">
        <v>43187</v>
      </c>
      <c r="F1301" t="s">
        <v>56</v>
      </c>
      <c r="G1301" t="s">
        <v>3535</v>
      </c>
      <c r="H1301" s="3">
        <v>43918</v>
      </c>
      <c r="I1301">
        <v>691.2</v>
      </c>
    </row>
    <row r="1302" spans="1:9" hidden="1" x14ac:dyDescent="0.2">
      <c r="A1302">
        <v>102</v>
      </c>
      <c r="B1302" t="s">
        <v>2572</v>
      </c>
      <c r="C1302">
        <v>693654</v>
      </c>
      <c r="D1302">
        <v>46786</v>
      </c>
      <c r="E1302" s="3">
        <v>43187</v>
      </c>
      <c r="F1302" t="s">
        <v>56</v>
      </c>
      <c r="G1302" t="s">
        <v>3535</v>
      </c>
      <c r="H1302" s="3">
        <v>43918</v>
      </c>
      <c r="I1302">
        <v>2.2000000000000002</v>
      </c>
    </row>
    <row r="1303" spans="1:9" hidden="1" x14ac:dyDescent="0.2">
      <c r="A1303">
        <v>102</v>
      </c>
      <c r="B1303" t="s">
        <v>2572</v>
      </c>
      <c r="C1303">
        <v>693680</v>
      </c>
      <c r="D1303">
        <v>46789</v>
      </c>
      <c r="E1303" s="3">
        <v>43187</v>
      </c>
      <c r="F1303" t="s">
        <v>1006</v>
      </c>
      <c r="G1303" t="s">
        <v>3536</v>
      </c>
      <c r="H1303" s="3">
        <v>43918</v>
      </c>
      <c r="I1303">
        <v>113.4</v>
      </c>
    </row>
    <row r="1304" spans="1:9" hidden="1" x14ac:dyDescent="0.2">
      <c r="A1304">
        <v>102</v>
      </c>
      <c r="B1304" t="s">
        <v>2572</v>
      </c>
      <c r="C1304">
        <v>693680</v>
      </c>
      <c r="D1304">
        <v>46789</v>
      </c>
      <c r="E1304" s="3">
        <v>43187</v>
      </c>
      <c r="F1304" t="s">
        <v>1006</v>
      </c>
      <c r="G1304" t="s">
        <v>3536</v>
      </c>
      <c r="H1304" s="3">
        <v>43918</v>
      </c>
      <c r="I1304">
        <v>0.9</v>
      </c>
    </row>
    <row r="1305" spans="1:9" hidden="1" x14ac:dyDescent="0.2">
      <c r="A1305">
        <v>102</v>
      </c>
      <c r="B1305" t="s">
        <v>2572</v>
      </c>
      <c r="C1305">
        <v>693752</v>
      </c>
      <c r="D1305">
        <v>46773</v>
      </c>
      <c r="E1305" s="3">
        <v>43187</v>
      </c>
      <c r="F1305" t="s">
        <v>751</v>
      </c>
      <c r="G1305" t="s">
        <v>3538</v>
      </c>
      <c r="H1305" s="3">
        <v>43918</v>
      </c>
      <c r="I1305">
        <v>362.88</v>
      </c>
    </row>
    <row r="1306" spans="1:9" hidden="1" x14ac:dyDescent="0.2">
      <c r="A1306">
        <v>102</v>
      </c>
      <c r="B1306" t="s">
        <v>2572</v>
      </c>
      <c r="C1306">
        <v>693752</v>
      </c>
      <c r="D1306">
        <v>46773</v>
      </c>
      <c r="E1306" s="3">
        <v>43187</v>
      </c>
      <c r="F1306" t="s">
        <v>751</v>
      </c>
      <c r="G1306" t="s">
        <v>3538</v>
      </c>
      <c r="H1306" s="3">
        <v>43918</v>
      </c>
      <c r="I1306">
        <v>1.82</v>
      </c>
    </row>
    <row r="1307" spans="1:9" hidden="1" x14ac:dyDescent="0.2">
      <c r="A1307">
        <v>102</v>
      </c>
      <c r="B1307" t="s">
        <v>2572</v>
      </c>
      <c r="C1307">
        <v>693795</v>
      </c>
      <c r="D1307">
        <v>46779</v>
      </c>
      <c r="E1307" s="3">
        <v>43187</v>
      </c>
      <c r="F1307" t="s">
        <v>377</v>
      </c>
      <c r="G1307" t="s">
        <v>3539</v>
      </c>
      <c r="H1307" s="3">
        <v>43918</v>
      </c>
      <c r="I1307">
        <v>162</v>
      </c>
    </row>
    <row r="1308" spans="1:9" hidden="1" x14ac:dyDescent="0.2">
      <c r="A1308">
        <v>102</v>
      </c>
      <c r="B1308" t="s">
        <v>2572</v>
      </c>
      <c r="C1308">
        <v>693795</v>
      </c>
      <c r="D1308">
        <v>46779</v>
      </c>
      <c r="E1308" s="3">
        <v>43187</v>
      </c>
      <c r="F1308" t="s">
        <v>377</v>
      </c>
      <c r="G1308" t="s">
        <v>3539</v>
      </c>
      <c r="H1308" s="3">
        <v>43918</v>
      </c>
      <c r="I1308">
        <v>0.1</v>
      </c>
    </row>
    <row r="1309" spans="1:9" hidden="1" x14ac:dyDescent="0.2">
      <c r="A1309">
        <v>102</v>
      </c>
      <c r="B1309" t="s">
        <v>2572</v>
      </c>
      <c r="C1309">
        <v>693914</v>
      </c>
      <c r="D1309">
        <v>46794</v>
      </c>
      <c r="E1309" s="3">
        <v>43187</v>
      </c>
      <c r="F1309" t="s">
        <v>1157</v>
      </c>
      <c r="G1309" t="s">
        <v>3545</v>
      </c>
      <c r="H1309" s="3">
        <v>43916</v>
      </c>
      <c r="I1309">
        <v>867</v>
      </c>
    </row>
    <row r="1310" spans="1:9" hidden="1" x14ac:dyDescent="0.2">
      <c r="A1310">
        <v>102</v>
      </c>
      <c r="B1310" t="s">
        <v>2572</v>
      </c>
      <c r="C1310">
        <v>695642</v>
      </c>
      <c r="D1310">
        <v>46744</v>
      </c>
      <c r="E1310" s="3">
        <v>43187</v>
      </c>
      <c r="F1310" t="s">
        <v>2547</v>
      </c>
      <c r="G1310" t="s">
        <v>3652</v>
      </c>
      <c r="H1310" s="3">
        <v>43246</v>
      </c>
      <c r="I1310">
        <v>506.3</v>
      </c>
    </row>
    <row r="1311" spans="1:9" hidden="1" x14ac:dyDescent="0.2">
      <c r="A1311">
        <v>102</v>
      </c>
      <c r="B1311" t="s">
        <v>2572</v>
      </c>
      <c r="C1311">
        <v>695905</v>
      </c>
      <c r="D1311">
        <v>46788</v>
      </c>
      <c r="E1311" s="3">
        <v>43187</v>
      </c>
      <c r="F1311" t="s">
        <v>681</v>
      </c>
      <c r="G1311" t="s">
        <v>3676</v>
      </c>
      <c r="H1311" s="3">
        <v>43918</v>
      </c>
      <c r="I1311">
        <v>160</v>
      </c>
    </row>
    <row r="1312" spans="1:9" hidden="1" x14ac:dyDescent="0.2">
      <c r="A1312">
        <v>102</v>
      </c>
      <c r="B1312" t="s">
        <v>2572</v>
      </c>
      <c r="C1312">
        <v>695915</v>
      </c>
      <c r="D1312">
        <v>46769</v>
      </c>
      <c r="E1312" s="3">
        <v>43187</v>
      </c>
      <c r="F1312" t="s">
        <v>510</v>
      </c>
      <c r="G1312" t="s">
        <v>3677</v>
      </c>
      <c r="H1312" s="3">
        <v>43917</v>
      </c>
      <c r="I1312">
        <v>107.3</v>
      </c>
    </row>
    <row r="1313" spans="1:9" hidden="1" x14ac:dyDescent="0.2">
      <c r="A1313">
        <v>102</v>
      </c>
      <c r="B1313" t="s">
        <v>2572</v>
      </c>
      <c r="C1313">
        <v>695917</v>
      </c>
      <c r="D1313">
        <v>46775</v>
      </c>
      <c r="E1313" s="3">
        <v>43187</v>
      </c>
      <c r="F1313" t="s">
        <v>576</v>
      </c>
      <c r="G1313" t="s">
        <v>3678</v>
      </c>
      <c r="H1313" s="3">
        <v>43917</v>
      </c>
      <c r="I1313">
        <v>199.9</v>
      </c>
    </row>
    <row r="1314" spans="1:9" x14ac:dyDescent="0.2">
      <c r="A1314">
        <v>102</v>
      </c>
      <c r="B1314" t="s">
        <v>2572</v>
      </c>
      <c r="C1314">
        <v>695920</v>
      </c>
      <c r="D1314">
        <v>46793</v>
      </c>
      <c r="E1314" s="3">
        <v>43187</v>
      </c>
      <c r="F1314" t="s">
        <v>1045</v>
      </c>
      <c r="G1314" t="s">
        <v>3679</v>
      </c>
      <c r="H1314" s="3">
        <v>43913</v>
      </c>
      <c r="I1314">
        <v>2495</v>
      </c>
    </row>
    <row r="1315" spans="1:9" hidden="1" x14ac:dyDescent="0.2">
      <c r="A1315">
        <v>102</v>
      </c>
      <c r="B1315" t="s">
        <v>2572</v>
      </c>
      <c r="C1315">
        <v>695922</v>
      </c>
      <c r="D1315">
        <v>46795</v>
      </c>
      <c r="E1315" s="3">
        <v>43187</v>
      </c>
      <c r="F1315" t="s">
        <v>870</v>
      </c>
      <c r="G1315" t="s">
        <v>3680</v>
      </c>
      <c r="H1315" s="3">
        <v>43917</v>
      </c>
      <c r="I1315">
        <v>2496</v>
      </c>
    </row>
    <row r="1316" spans="1:9" hidden="1" x14ac:dyDescent="0.2">
      <c r="A1316">
        <v>102</v>
      </c>
      <c r="B1316" t="s">
        <v>2572</v>
      </c>
      <c r="C1316">
        <v>695928</v>
      </c>
      <c r="D1316">
        <v>46780</v>
      </c>
      <c r="E1316" s="3">
        <v>43187</v>
      </c>
      <c r="F1316" t="s">
        <v>1003</v>
      </c>
      <c r="G1316" t="s">
        <v>3681</v>
      </c>
      <c r="H1316" s="3">
        <v>43918</v>
      </c>
      <c r="I1316">
        <v>113.4</v>
      </c>
    </row>
    <row r="1317" spans="1:9" hidden="1" x14ac:dyDescent="0.2">
      <c r="A1317">
        <v>102</v>
      </c>
      <c r="B1317" t="s">
        <v>2572</v>
      </c>
      <c r="C1317">
        <v>695928</v>
      </c>
      <c r="D1317">
        <v>46780</v>
      </c>
      <c r="E1317" s="3">
        <v>43187</v>
      </c>
      <c r="F1317" t="s">
        <v>1003</v>
      </c>
      <c r="G1317" t="s">
        <v>3681</v>
      </c>
      <c r="H1317" s="3">
        <v>43918</v>
      </c>
      <c r="I1317">
        <v>0.3</v>
      </c>
    </row>
    <row r="1318" spans="1:9" x14ac:dyDescent="0.2">
      <c r="A1318">
        <v>102</v>
      </c>
      <c r="B1318" t="s">
        <v>2572</v>
      </c>
      <c r="C1318">
        <v>696232</v>
      </c>
      <c r="D1318">
        <v>46797</v>
      </c>
      <c r="E1318" s="3">
        <v>43187</v>
      </c>
      <c r="F1318" t="s">
        <v>1068</v>
      </c>
      <c r="G1318" t="s">
        <v>3691</v>
      </c>
      <c r="H1318" s="3">
        <v>43913</v>
      </c>
      <c r="I1318">
        <v>2519</v>
      </c>
    </row>
    <row r="1319" spans="1:9" hidden="1" x14ac:dyDescent="0.2">
      <c r="A1319">
        <v>102</v>
      </c>
      <c r="B1319" t="s">
        <v>2572</v>
      </c>
      <c r="C1319">
        <v>696236</v>
      </c>
      <c r="D1319">
        <v>46798</v>
      </c>
      <c r="E1319" s="3">
        <v>43187</v>
      </c>
      <c r="F1319" t="s">
        <v>1164</v>
      </c>
      <c r="G1319" t="s">
        <v>3692</v>
      </c>
      <c r="H1319" s="3">
        <v>43916</v>
      </c>
      <c r="I1319">
        <v>751</v>
      </c>
    </row>
    <row r="1320" spans="1:9" hidden="1" x14ac:dyDescent="0.2">
      <c r="A1320">
        <v>102</v>
      </c>
      <c r="B1320" t="s">
        <v>2572</v>
      </c>
      <c r="C1320">
        <v>696241</v>
      </c>
      <c r="D1320">
        <v>46799</v>
      </c>
      <c r="E1320" s="3">
        <v>43187</v>
      </c>
      <c r="F1320" t="s">
        <v>611</v>
      </c>
      <c r="G1320" t="s">
        <v>3693</v>
      </c>
      <c r="H1320" s="3">
        <v>43917</v>
      </c>
      <c r="I1320">
        <v>645</v>
      </c>
    </row>
    <row r="1321" spans="1:9" hidden="1" x14ac:dyDescent="0.2">
      <c r="A1321">
        <v>102</v>
      </c>
      <c r="B1321" t="s">
        <v>2572</v>
      </c>
      <c r="C1321">
        <v>696246</v>
      </c>
      <c r="D1321">
        <v>46800</v>
      </c>
      <c r="E1321" s="3">
        <v>43187</v>
      </c>
      <c r="F1321" t="s">
        <v>575</v>
      </c>
      <c r="G1321" t="s">
        <v>3694</v>
      </c>
      <c r="H1321" s="3">
        <v>43917</v>
      </c>
      <c r="I1321">
        <v>9285</v>
      </c>
    </row>
    <row r="1322" spans="1:9" hidden="1" x14ac:dyDescent="0.2">
      <c r="A1322">
        <v>102</v>
      </c>
      <c r="B1322" t="s">
        <v>2572</v>
      </c>
      <c r="C1322">
        <v>696251</v>
      </c>
      <c r="D1322">
        <v>46801</v>
      </c>
      <c r="E1322" s="3">
        <v>43187</v>
      </c>
      <c r="F1322" t="s">
        <v>530</v>
      </c>
      <c r="G1322" t="s">
        <v>3695</v>
      </c>
      <c r="H1322" s="3">
        <v>43917</v>
      </c>
      <c r="I1322">
        <v>268</v>
      </c>
    </row>
    <row r="1323" spans="1:9" x14ac:dyDescent="0.2">
      <c r="A1323">
        <v>102</v>
      </c>
      <c r="B1323" t="s">
        <v>2572</v>
      </c>
      <c r="C1323">
        <v>696256</v>
      </c>
      <c r="D1323">
        <v>46802</v>
      </c>
      <c r="E1323" s="3">
        <v>43187</v>
      </c>
      <c r="F1323" t="s">
        <v>238</v>
      </c>
      <c r="G1323" t="s">
        <v>3696</v>
      </c>
      <c r="H1323" s="3">
        <v>43913</v>
      </c>
      <c r="I1323">
        <v>1255</v>
      </c>
    </row>
    <row r="1324" spans="1:9" hidden="1" x14ac:dyDescent="0.2">
      <c r="A1324">
        <v>102</v>
      </c>
      <c r="B1324" t="s">
        <v>2572</v>
      </c>
      <c r="C1324">
        <v>696267</v>
      </c>
      <c r="D1324">
        <v>46804</v>
      </c>
      <c r="E1324" s="3">
        <v>43187</v>
      </c>
      <c r="F1324" t="s">
        <v>291</v>
      </c>
      <c r="G1324" t="s">
        <v>3697</v>
      </c>
      <c r="H1324" s="3">
        <v>43918</v>
      </c>
      <c r="I1324">
        <v>675</v>
      </c>
    </row>
    <row r="1325" spans="1:9" hidden="1" x14ac:dyDescent="0.2">
      <c r="A1325">
        <v>102</v>
      </c>
      <c r="B1325" t="s">
        <v>2572</v>
      </c>
      <c r="C1325">
        <v>696268</v>
      </c>
      <c r="D1325">
        <v>46805</v>
      </c>
      <c r="E1325" s="3">
        <v>43187</v>
      </c>
      <c r="F1325" t="s">
        <v>253</v>
      </c>
      <c r="G1325" t="s">
        <v>3698</v>
      </c>
      <c r="H1325" s="3">
        <v>43916</v>
      </c>
      <c r="I1325">
        <v>1296</v>
      </c>
    </row>
    <row r="1326" spans="1:9" hidden="1" x14ac:dyDescent="0.2">
      <c r="A1326">
        <v>102</v>
      </c>
      <c r="B1326" t="s">
        <v>2572</v>
      </c>
      <c r="C1326">
        <v>696272</v>
      </c>
      <c r="D1326">
        <v>46806</v>
      </c>
      <c r="E1326" s="3">
        <v>43187</v>
      </c>
      <c r="F1326" t="s">
        <v>509</v>
      </c>
      <c r="G1326" t="s">
        <v>3699</v>
      </c>
      <c r="H1326" s="3">
        <v>43917</v>
      </c>
      <c r="I1326">
        <v>106</v>
      </c>
    </row>
    <row r="1327" spans="1:9" hidden="1" x14ac:dyDescent="0.2">
      <c r="A1327">
        <v>102</v>
      </c>
      <c r="B1327" t="s">
        <v>2572</v>
      </c>
      <c r="C1327">
        <v>696277</v>
      </c>
      <c r="D1327">
        <v>46807</v>
      </c>
      <c r="E1327" s="3">
        <v>43187</v>
      </c>
      <c r="F1327" t="s">
        <v>414</v>
      </c>
      <c r="G1327" t="s">
        <v>3700</v>
      </c>
      <c r="H1327" s="3">
        <v>43903</v>
      </c>
      <c r="I1327">
        <v>161</v>
      </c>
    </row>
    <row r="1328" spans="1:9" hidden="1" x14ac:dyDescent="0.2">
      <c r="A1328">
        <v>102</v>
      </c>
      <c r="B1328" t="s">
        <v>2572</v>
      </c>
      <c r="C1328">
        <v>696304</v>
      </c>
      <c r="D1328">
        <v>46813</v>
      </c>
      <c r="E1328" s="3">
        <v>43188</v>
      </c>
      <c r="F1328" t="s">
        <v>768</v>
      </c>
      <c r="G1328" t="s">
        <v>3701</v>
      </c>
      <c r="H1328" s="3">
        <v>43917</v>
      </c>
      <c r="I1328">
        <v>960</v>
      </c>
    </row>
    <row r="1329" spans="1:9" hidden="1" x14ac:dyDescent="0.2">
      <c r="A1329">
        <v>102</v>
      </c>
      <c r="B1329" t="s">
        <v>2572</v>
      </c>
      <c r="C1329">
        <v>696305</v>
      </c>
      <c r="D1329">
        <v>46814</v>
      </c>
      <c r="E1329" s="3">
        <v>43188</v>
      </c>
      <c r="F1329" t="s">
        <v>592</v>
      </c>
      <c r="G1329" t="s">
        <v>3702</v>
      </c>
      <c r="H1329" s="3">
        <v>43918</v>
      </c>
      <c r="I1329">
        <v>160</v>
      </c>
    </row>
    <row r="1330" spans="1:9" hidden="1" x14ac:dyDescent="0.2">
      <c r="A1330">
        <v>102</v>
      </c>
      <c r="B1330" t="s">
        <v>2572</v>
      </c>
      <c r="C1330">
        <v>696316</v>
      </c>
      <c r="D1330">
        <v>46819</v>
      </c>
      <c r="E1330" s="3">
        <v>43188</v>
      </c>
      <c r="F1330" t="s">
        <v>291</v>
      </c>
      <c r="G1330" t="s">
        <v>3703</v>
      </c>
      <c r="H1330" s="3">
        <v>43904</v>
      </c>
      <c r="I1330">
        <v>59</v>
      </c>
    </row>
    <row r="1331" spans="1:9" hidden="1" x14ac:dyDescent="0.2">
      <c r="A1331">
        <v>102</v>
      </c>
      <c r="B1331" t="s">
        <v>2572</v>
      </c>
      <c r="C1331">
        <v>696329</v>
      </c>
      <c r="D1331">
        <v>46822</v>
      </c>
      <c r="E1331" s="3">
        <v>43188</v>
      </c>
      <c r="F1331" t="s">
        <v>1002</v>
      </c>
      <c r="G1331" t="s">
        <v>3704</v>
      </c>
      <c r="H1331" s="3">
        <v>43918</v>
      </c>
      <c r="I1331">
        <v>302</v>
      </c>
    </row>
    <row r="1332" spans="1:9" hidden="1" x14ac:dyDescent="0.2">
      <c r="A1332">
        <v>102</v>
      </c>
      <c r="B1332" t="s">
        <v>2572</v>
      </c>
      <c r="C1332">
        <v>696333</v>
      </c>
      <c r="D1332">
        <v>46823</v>
      </c>
      <c r="E1332" s="3">
        <v>43188</v>
      </c>
      <c r="F1332" t="s">
        <v>1005</v>
      </c>
      <c r="G1332" t="s">
        <v>3705</v>
      </c>
      <c r="H1332" s="3">
        <v>43918</v>
      </c>
      <c r="I1332">
        <v>162</v>
      </c>
    </row>
    <row r="1333" spans="1:9" hidden="1" x14ac:dyDescent="0.2">
      <c r="A1333">
        <v>102</v>
      </c>
      <c r="B1333" t="s">
        <v>2572</v>
      </c>
      <c r="C1333">
        <v>696339</v>
      </c>
      <c r="D1333">
        <v>46824</v>
      </c>
      <c r="E1333" s="3">
        <v>43188</v>
      </c>
      <c r="F1333" t="s">
        <v>47</v>
      </c>
      <c r="G1333" t="s">
        <v>3706</v>
      </c>
      <c r="H1333" s="3">
        <v>43917</v>
      </c>
      <c r="I1333">
        <v>1142</v>
      </c>
    </row>
    <row r="1334" spans="1:9" hidden="1" x14ac:dyDescent="0.2">
      <c r="A1334">
        <v>102</v>
      </c>
      <c r="B1334" t="s">
        <v>2572</v>
      </c>
      <c r="C1334">
        <v>696349</v>
      </c>
      <c r="D1334">
        <v>46828</v>
      </c>
      <c r="E1334" s="3">
        <v>43188</v>
      </c>
      <c r="F1334" t="s">
        <v>2549</v>
      </c>
      <c r="G1334" t="s">
        <v>3707</v>
      </c>
      <c r="H1334" s="3">
        <v>44208</v>
      </c>
      <c r="I1334">
        <v>850</v>
      </c>
    </row>
    <row r="1335" spans="1:9" hidden="1" x14ac:dyDescent="0.2">
      <c r="A1335">
        <v>102</v>
      </c>
      <c r="B1335" t="s">
        <v>2572</v>
      </c>
      <c r="C1335">
        <v>696354</v>
      </c>
      <c r="D1335">
        <v>46829</v>
      </c>
      <c r="E1335" s="3">
        <v>43188</v>
      </c>
      <c r="F1335" t="s">
        <v>55</v>
      </c>
      <c r="G1335" t="s">
        <v>3708</v>
      </c>
      <c r="H1335" s="3">
        <v>43918</v>
      </c>
      <c r="I1335">
        <v>1148</v>
      </c>
    </row>
    <row r="1336" spans="1:9" hidden="1" x14ac:dyDescent="0.2">
      <c r="A1336">
        <v>102</v>
      </c>
      <c r="B1336" t="s">
        <v>2572</v>
      </c>
      <c r="C1336">
        <v>696358</v>
      </c>
      <c r="D1336">
        <v>46831</v>
      </c>
      <c r="E1336" s="3">
        <v>43188</v>
      </c>
      <c r="F1336" t="s">
        <v>2549</v>
      </c>
      <c r="G1336" t="s">
        <v>3709</v>
      </c>
      <c r="H1336" s="3">
        <v>44208</v>
      </c>
      <c r="I1336">
        <v>816</v>
      </c>
    </row>
    <row r="1337" spans="1:9" hidden="1" x14ac:dyDescent="0.2">
      <c r="A1337">
        <v>102</v>
      </c>
      <c r="B1337" t="s">
        <v>2572</v>
      </c>
      <c r="C1337">
        <v>696363</v>
      </c>
      <c r="D1337">
        <v>46832</v>
      </c>
      <c r="E1337" s="3">
        <v>43188</v>
      </c>
      <c r="F1337" t="s">
        <v>750</v>
      </c>
      <c r="G1337" t="s">
        <v>3710</v>
      </c>
      <c r="H1337" s="3">
        <v>43918</v>
      </c>
      <c r="I1337">
        <v>5059</v>
      </c>
    </row>
    <row r="1338" spans="1:9" hidden="1" x14ac:dyDescent="0.2">
      <c r="A1338">
        <v>102</v>
      </c>
      <c r="B1338" t="s">
        <v>2572</v>
      </c>
      <c r="C1338">
        <v>696364</v>
      </c>
      <c r="D1338">
        <v>46833</v>
      </c>
      <c r="E1338" s="3">
        <v>43188</v>
      </c>
      <c r="F1338" t="s">
        <v>79</v>
      </c>
      <c r="G1338" t="s">
        <v>3711</v>
      </c>
      <c r="H1338" s="3">
        <v>43918</v>
      </c>
      <c r="I1338">
        <v>215</v>
      </c>
    </row>
    <row r="1339" spans="1:9" hidden="1" x14ac:dyDescent="0.2">
      <c r="A1339">
        <v>102</v>
      </c>
      <c r="B1339" t="s">
        <v>2572</v>
      </c>
      <c r="C1339">
        <v>696376</v>
      </c>
      <c r="D1339">
        <v>46834</v>
      </c>
      <c r="E1339" s="3">
        <v>43188</v>
      </c>
      <c r="F1339" t="s">
        <v>289</v>
      </c>
      <c r="G1339" t="s">
        <v>3712</v>
      </c>
      <c r="H1339" s="3">
        <v>43919</v>
      </c>
      <c r="I1339">
        <v>199</v>
      </c>
    </row>
    <row r="1340" spans="1:9" hidden="1" x14ac:dyDescent="0.2">
      <c r="A1340">
        <v>102</v>
      </c>
      <c r="B1340" t="s">
        <v>2572</v>
      </c>
      <c r="C1340">
        <v>686308</v>
      </c>
      <c r="D1340">
        <v>46818</v>
      </c>
      <c r="E1340" s="3">
        <v>43189</v>
      </c>
      <c r="F1340" t="s">
        <v>709</v>
      </c>
      <c r="G1340" t="s">
        <v>3060</v>
      </c>
      <c r="H1340" s="3">
        <v>43919</v>
      </c>
      <c r="I1340">
        <v>435.1</v>
      </c>
    </row>
    <row r="1341" spans="1:9" hidden="1" x14ac:dyDescent="0.2">
      <c r="A1341">
        <v>102</v>
      </c>
      <c r="B1341" t="s">
        <v>2572</v>
      </c>
      <c r="C1341">
        <v>686311</v>
      </c>
      <c r="D1341">
        <v>46820</v>
      </c>
      <c r="E1341" s="3">
        <v>43189</v>
      </c>
      <c r="F1341" t="s">
        <v>709</v>
      </c>
      <c r="G1341" t="s">
        <v>3061</v>
      </c>
      <c r="H1341" s="3">
        <v>43919</v>
      </c>
      <c r="I1341">
        <v>423.9</v>
      </c>
    </row>
    <row r="1342" spans="1:9" hidden="1" x14ac:dyDescent="0.2">
      <c r="A1342">
        <v>102</v>
      </c>
      <c r="B1342" t="s">
        <v>2572</v>
      </c>
      <c r="C1342">
        <v>693860</v>
      </c>
      <c r="D1342">
        <v>46740</v>
      </c>
      <c r="E1342" s="3">
        <v>43189</v>
      </c>
      <c r="F1342" t="s">
        <v>964</v>
      </c>
      <c r="G1342" t="s">
        <v>3541</v>
      </c>
      <c r="H1342" s="3">
        <v>43916</v>
      </c>
      <c r="I1342">
        <v>518.4</v>
      </c>
    </row>
    <row r="1343" spans="1:9" hidden="1" x14ac:dyDescent="0.2">
      <c r="A1343">
        <v>102</v>
      </c>
      <c r="B1343" t="s">
        <v>2572</v>
      </c>
      <c r="C1343">
        <v>693860</v>
      </c>
      <c r="D1343">
        <v>46740</v>
      </c>
      <c r="E1343" s="3">
        <v>43189</v>
      </c>
      <c r="F1343" t="s">
        <v>964</v>
      </c>
      <c r="G1343" t="s">
        <v>3541</v>
      </c>
      <c r="H1343" s="3">
        <v>43916</v>
      </c>
      <c r="I1343">
        <v>1</v>
      </c>
    </row>
    <row r="1344" spans="1:9" hidden="1" x14ac:dyDescent="0.2">
      <c r="A1344">
        <v>102</v>
      </c>
      <c r="B1344" t="s">
        <v>2572</v>
      </c>
      <c r="C1344">
        <v>695014</v>
      </c>
      <c r="D1344">
        <v>46825</v>
      </c>
      <c r="E1344" s="3">
        <v>43189</v>
      </c>
      <c r="F1344" t="s">
        <v>709</v>
      </c>
      <c r="G1344" t="s">
        <v>3606</v>
      </c>
      <c r="H1344" s="3">
        <v>43919</v>
      </c>
      <c r="I1344">
        <v>424.3</v>
      </c>
    </row>
    <row r="1345" spans="1:9" hidden="1" x14ac:dyDescent="0.2">
      <c r="A1345">
        <v>102</v>
      </c>
      <c r="B1345" t="s">
        <v>2572</v>
      </c>
      <c r="C1345">
        <v>695018</v>
      </c>
      <c r="D1345">
        <v>46826</v>
      </c>
      <c r="E1345" s="3">
        <v>43189</v>
      </c>
      <c r="F1345" t="s">
        <v>1084</v>
      </c>
      <c r="G1345" t="s">
        <v>3608</v>
      </c>
      <c r="H1345" s="3">
        <v>43920</v>
      </c>
      <c r="I1345">
        <v>405</v>
      </c>
    </row>
    <row r="1346" spans="1:9" hidden="1" x14ac:dyDescent="0.2">
      <c r="A1346">
        <v>102</v>
      </c>
      <c r="B1346" t="s">
        <v>2572</v>
      </c>
      <c r="C1346">
        <v>695018</v>
      </c>
      <c r="D1346">
        <v>46826</v>
      </c>
      <c r="E1346" s="3">
        <v>43189</v>
      </c>
      <c r="F1346" t="s">
        <v>1084</v>
      </c>
      <c r="G1346" t="s">
        <v>3608</v>
      </c>
      <c r="H1346" s="3">
        <v>43920</v>
      </c>
      <c r="I1346">
        <v>1.9</v>
      </c>
    </row>
    <row r="1347" spans="1:9" hidden="1" x14ac:dyDescent="0.2">
      <c r="A1347">
        <v>102</v>
      </c>
      <c r="B1347" t="s">
        <v>2572</v>
      </c>
      <c r="C1347">
        <v>695035</v>
      </c>
      <c r="D1347">
        <v>46827</v>
      </c>
      <c r="E1347" s="3">
        <v>43189</v>
      </c>
      <c r="F1347" t="s">
        <v>1081</v>
      </c>
      <c r="G1347" t="s">
        <v>3609</v>
      </c>
      <c r="H1347" s="3">
        <v>43920</v>
      </c>
      <c r="I1347">
        <v>405</v>
      </c>
    </row>
    <row r="1348" spans="1:9" hidden="1" x14ac:dyDescent="0.2">
      <c r="A1348">
        <v>102</v>
      </c>
      <c r="B1348" t="s">
        <v>2572</v>
      </c>
      <c r="C1348">
        <v>695035</v>
      </c>
      <c r="D1348">
        <v>46827</v>
      </c>
      <c r="E1348" s="3">
        <v>43189</v>
      </c>
      <c r="F1348" t="s">
        <v>1081</v>
      </c>
      <c r="G1348" t="s">
        <v>3609</v>
      </c>
      <c r="H1348" s="3">
        <v>43920</v>
      </c>
      <c r="I1348">
        <v>2.2999999999999998</v>
      </c>
    </row>
    <row r="1349" spans="1:9" hidden="1" x14ac:dyDescent="0.2">
      <c r="A1349">
        <v>102</v>
      </c>
      <c r="B1349" t="s">
        <v>2572</v>
      </c>
      <c r="C1349">
        <v>695052</v>
      </c>
      <c r="D1349">
        <v>46830</v>
      </c>
      <c r="E1349" s="3">
        <v>43189</v>
      </c>
      <c r="F1349" t="s">
        <v>1093</v>
      </c>
      <c r="G1349" t="s">
        <v>3610</v>
      </c>
      <c r="H1349" s="3">
        <v>43920</v>
      </c>
      <c r="I1349">
        <v>405</v>
      </c>
    </row>
    <row r="1350" spans="1:9" hidden="1" x14ac:dyDescent="0.2">
      <c r="A1350">
        <v>102</v>
      </c>
      <c r="B1350" t="s">
        <v>2572</v>
      </c>
      <c r="C1350">
        <v>695052</v>
      </c>
      <c r="D1350">
        <v>46830</v>
      </c>
      <c r="E1350" s="3">
        <v>43189</v>
      </c>
      <c r="F1350" t="s">
        <v>1093</v>
      </c>
      <c r="G1350" t="s">
        <v>3610</v>
      </c>
      <c r="H1350" s="3">
        <v>43920</v>
      </c>
      <c r="I1350">
        <v>0.1</v>
      </c>
    </row>
    <row r="1351" spans="1:9" hidden="1" x14ac:dyDescent="0.2">
      <c r="A1351">
        <v>102</v>
      </c>
      <c r="B1351" t="s">
        <v>2572</v>
      </c>
      <c r="C1351">
        <v>695468</v>
      </c>
      <c r="D1351">
        <v>46821</v>
      </c>
      <c r="E1351" s="3">
        <v>43189</v>
      </c>
      <c r="F1351" t="s">
        <v>709</v>
      </c>
      <c r="G1351" t="s">
        <v>3629</v>
      </c>
      <c r="H1351" s="3">
        <v>43919</v>
      </c>
      <c r="I1351">
        <v>424.3</v>
      </c>
    </row>
    <row r="1352" spans="1:9" hidden="1" x14ac:dyDescent="0.2">
      <c r="A1352">
        <v>102</v>
      </c>
      <c r="B1352" t="s">
        <v>2572</v>
      </c>
      <c r="C1352">
        <v>695478</v>
      </c>
      <c r="D1352">
        <v>46812</v>
      </c>
      <c r="E1352" s="3">
        <v>43189</v>
      </c>
      <c r="F1352" t="s">
        <v>307</v>
      </c>
      <c r="G1352" t="s">
        <v>3632</v>
      </c>
      <c r="H1352" s="3">
        <v>43919</v>
      </c>
      <c r="I1352">
        <v>299.08300000000003</v>
      </c>
    </row>
    <row r="1353" spans="1:9" hidden="1" x14ac:dyDescent="0.2">
      <c r="A1353">
        <v>102</v>
      </c>
      <c r="B1353" t="s">
        <v>2572</v>
      </c>
      <c r="C1353">
        <v>695478</v>
      </c>
      <c r="D1353">
        <v>46812</v>
      </c>
      <c r="E1353" s="3">
        <v>43189</v>
      </c>
      <c r="F1353" t="s">
        <v>307</v>
      </c>
      <c r="G1353" t="s">
        <v>3632</v>
      </c>
      <c r="H1353" s="3">
        <v>43919</v>
      </c>
      <c r="I1353">
        <v>0.217</v>
      </c>
    </row>
    <row r="1354" spans="1:9" hidden="1" x14ac:dyDescent="0.2">
      <c r="A1354">
        <v>102</v>
      </c>
      <c r="B1354" t="s">
        <v>2572</v>
      </c>
      <c r="C1354">
        <v>695656</v>
      </c>
      <c r="D1354">
        <v>46841</v>
      </c>
      <c r="E1354" s="3">
        <v>43189</v>
      </c>
      <c r="F1354" t="s">
        <v>361</v>
      </c>
      <c r="G1354" t="s">
        <v>3599</v>
      </c>
      <c r="H1354" s="3">
        <v>43730</v>
      </c>
      <c r="I1354">
        <v>17580</v>
      </c>
    </row>
    <row r="1355" spans="1:9" hidden="1" x14ac:dyDescent="0.2">
      <c r="A1355">
        <v>102</v>
      </c>
      <c r="B1355" t="s">
        <v>2572</v>
      </c>
      <c r="C1355">
        <v>696869</v>
      </c>
      <c r="D1355">
        <v>46816</v>
      </c>
      <c r="E1355" s="3">
        <v>43189</v>
      </c>
      <c r="F1355" t="s">
        <v>709</v>
      </c>
      <c r="G1355" t="s">
        <v>3740</v>
      </c>
      <c r="H1355" s="3">
        <v>43919</v>
      </c>
      <c r="I1355">
        <v>410.7</v>
      </c>
    </row>
    <row r="1356" spans="1:9" hidden="1" x14ac:dyDescent="0.2">
      <c r="A1356">
        <v>102</v>
      </c>
      <c r="B1356" t="s">
        <v>2572</v>
      </c>
      <c r="C1356">
        <v>695069</v>
      </c>
      <c r="D1356">
        <v>46839</v>
      </c>
      <c r="E1356" s="3">
        <v>43193</v>
      </c>
      <c r="F1356" t="s">
        <v>813</v>
      </c>
      <c r="G1356" t="s">
        <v>3611</v>
      </c>
      <c r="H1356" s="3">
        <v>43920</v>
      </c>
      <c r="I1356">
        <v>194</v>
      </c>
    </row>
    <row r="1357" spans="1:9" hidden="1" x14ac:dyDescent="0.2">
      <c r="A1357">
        <v>102</v>
      </c>
      <c r="B1357" t="s">
        <v>2572</v>
      </c>
      <c r="C1357">
        <v>695069</v>
      </c>
      <c r="D1357">
        <v>46839</v>
      </c>
      <c r="E1357" s="3">
        <v>43193</v>
      </c>
      <c r="F1357" t="s">
        <v>813</v>
      </c>
      <c r="G1357" t="s">
        <v>3611</v>
      </c>
      <c r="H1357" s="3">
        <v>43920</v>
      </c>
      <c r="I1357">
        <v>0.5</v>
      </c>
    </row>
    <row r="1358" spans="1:9" hidden="1" x14ac:dyDescent="0.2">
      <c r="A1358">
        <v>102</v>
      </c>
      <c r="B1358" t="s">
        <v>2572</v>
      </c>
      <c r="C1358">
        <v>695088</v>
      </c>
      <c r="D1358">
        <v>46840</v>
      </c>
      <c r="E1358" s="3">
        <v>43193</v>
      </c>
      <c r="F1358" t="s">
        <v>801</v>
      </c>
      <c r="G1358" t="s">
        <v>3613</v>
      </c>
      <c r="H1358" s="3">
        <v>43920</v>
      </c>
      <c r="I1358">
        <v>518.4</v>
      </c>
    </row>
    <row r="1359" spans="1:9" hidden="1" x14ac:dyDescent="0.2">
      <c r="A1359">
        <v>102</v>
      </c>
      <c r="B1359" t="s">
        <v>2572</v>
      </c>
      <c r="C1359">
        <v>695088</v>
      </c>
      <c r="D1359">
        <v>46840</v>
      </c>
      <c r="E1359" s="3">
        <v>43193</v>
      </c>
      <c r="F1359" t="s">
        <v>801</v>
      </c>
      <c r="G1359" t="s">
        <v>3613</v>
      </c>
      <c r="H1359" s="3">
        <v>43920</v>
      </c>
      <c r="I1359">
        <v>2.9</v>
      </c>
    </row>
    <row r="1360" spans="1:9" hidden="1" x14ac:dyDescent="0.2">
      <c r="A1360">
        <v>102</v>
      </c>
      <c r="B1360" t="s">
        <v>2572</v>
      </c>
      <c r="C1360">
        <v>695124</v>
      </c>
      <c r="D1360">
        <v>46838</v>
      </c>
      <c r="E1360" s="3">
        <v>43193</v>
      </c>
      <c r="F1360" t="s">
        <v>979</v>
      </c>
      <c r="G1360" t="s">
        <v>3615</v>
      </c>
      <c r="H1360" s="3">
        <v>43920</v>
      </c>
      <c r="I1360">
        <v>518.4</v>
      </c>
    </row>
    <row r="1361" spans="1:9" hidden="1" x14ac:dyDescent="0.2">
      <c r="A1361">
        <v>102</v>
      </c>
      <c r="B1361" t="s">
        <v>2572</v>
      </c>
      <c r="C1361">
        <v>695124</v>
      </c>
      <c r="D1361">
        <v>46838</v>
      </c>
      <c r="E1361" s="3">
        <v>43193</v>
      </c>
      <c r="F1361" t="s">
        <v>979</v>
      </c>
      <c r="G1361" t="s">
        <v>3615</v>
      </c>
      <c r="H1361" s="3">
        <v>43920</v>
      </c>
      <c r="I1361">
        <v>7.1</v>
      </c>
    </row>
    <row r="1362" spans="1:9" hidden="1" x14ac:dyDescent="0.2">
      <c r="A1362">
        <v>102</v>
      </c>
      <c r="B1362" t="s">
        <v>2572</v>
      </c>
      <c r="C1362">
        <v>695153</v>
      </c>
      <c r="D1362">
        <v>46842</v>
      </c>
      <c r="E1362" s="3">
        <v>43193</v>
      </c>
      <c r="F1362" t="s">
        <v>976</v>
      </c>
      <c r="G1362" t="s">
        <v>3616</v>
      </c>
      <c r="H1362" s="3">
        <v>43920</v>
      </c>
      <c r="I1362">
        <v>414.72</v>
      </c>
    </row>
    <row r="1363" spans="1:9" hidden="1" x14ac:dyDescent="0.2">
      <c r="A1363">
        <v>102</v>
      </c>
      <c r="B1363" t="s">
        <v>2572</v>
      </c>
      <c r="C1363">
        <v>695153</v>
      </c>
      <c r="D1363">
        <v>46842</v>
      </c>
      <c r="E1363" s="3">
        <v>43193</v>
      </c>
      <c r="F1363" t="s">
        <v>976</v>
      </c>
      <c r="G1363" t="s">
        <v>3616</v>
      </c>
      <c r="H1363" s="3">
        <v>43920</v>
      </c>
      <c r="I1363">
        <v>1.98</v>
      </c>
    </row>
    <row r="1364" spans="1:9" hidden="1" x14ac:dyDescent="0.2">
      <c r="A1364">
        <v>102</v>
      </c>
      <c r="B1364" t="s">
        <v>2572</v>
      </c>
      <c r="C1364">
        <v>695179</v>
      </c>
      <c r="D1364">
        <v>46837</v>
      </c>
      <c r="E1364" s="3">
        <v>43193</v>
      </c>
      <c r="F1364" t="s">
        <v>979</v>
      </c>
      <c r="G1364" t="s">
        <v>3617</v>
      </c>
      <c r="H1364" s="3">
        <v>43920</v>
      </c>
      <c r="I1364">
        <v>414.72</v>
      </c>
    </row>
    <row r="1365" spans="1:9" hidden="1" x14ac:dyDescent="0.2">
      <c r="A1365">
        <v>102</v>
      </c>
      <c r="B1365" t="s">
        <v>2572</v>
      </c>
      <c r="C1365">
        <v>695179</v>
      </c>
      <c r="D1365">
        <v>46837</v>
      </c>
      <c r="E1365" s="3">
        <v>43193</v>
      </c>
      <c r="F1365" t="s">
        <v>979</v>
      </c>
      <c r="G1365" t="s">
        <v>3617</v>
      </c>
      <c r="H1365" s="3">
        <v>43920</v>
      </c>
      <c r="I1365">
        <v>1.78</v>
      </c>
    </row>
    <row r="1366" spans="1:9" hidden="1" x14ac:dyDescent="0.2">
      <c r="A1366">
        <v>102</v>
      </c>
      <c r="B1366" t="s">
        <v>2572</v>
      </c>
      <c r="C1366">
        <v>695193</v>
      </c>
      <c r="D1366">
        <v>46845</v>
      </c>
      <c r="E1366" s="3">
        <v>43193</v>
      </c>
      <c r="F1366" t="s">
        <v>970</v>
      </c>
      <c r="G1366" t="s">
        <v>3618</v>
      </c>
      <c r="H1366" s="3">
        <v>43924</v>
      </c>
      <c r="I1366">
        <v>414.72</v>
      </c>
    </row>
    <row r="1367" spans="1:9" hidden="1" x14ac:dyDescent="0.2">
      <c r="A1367">
        <v>102</v>
      </c>
      <c r="B1367" t="s">
        <v>2572</v>
      </c>
      <c r="C1367">
        <v>695193</v>
      </c>
      <c r="D1367">
        <v>46845</v>
      </c>
      <c r="E1367" s="3">
        <v>43193</v>
      </c>
      <c r="F1367" t="s">
        <v>970</v>
      </c>
      <c r="G1367" t="s">
        <v>3618</v>
      </c>
      <c r="H1367" s="3">
        <v>43924</v>
      </c>
      <c r="I1367">
        <v>1.98</v>
      </c>
    </row>
    <row r="1368" spans="1:9" hidden="1" x14ac:dyDescent="0.2">
      <c r="A1368">
        <v>102</v>
      </c>
      <c r="B1368" t="s">
        <v>2572</v>
      </c>
      <c r="C1368">
        <v>695221</v>
      </c>
      <c r="D1368">
        <v>46848</v>
      </c>
      <c r="E1368" s="3">
        <v>43193</v>
      </c>
      <c r="F1368" t="s">
        <v>886</v>
      </c>
      <c r="G1368" t="s">
        <v>3619</v>
      </c>
      <c r="H1368" s="3">
        <v>43924</v>
      </c>
      <c r="I1368">
        <v>103.68</v>
      </c>
    </row>
    <row r="1369" spans="1:9" hidden="1" x14ac:dyDescent="0.2">
      <c r="A1369">
        <v>102</v>
      </c>
      <c r="B1369" t="s">
        <v>2572</v>
      </c>
      <c r="C1369">
        <v>695221</v>
      </c>
      <c r="D1369">
        <v>46848</v>
      </c>
      <c r="E1369" s="3">
        <v>43193</v>
      </c>
      <c r="F1369" t="s">
        <v>886</v>
      </c>
      <c r="G1369" t="s">
        <v>3619</v>
      </c>
      <c r="H1369" s="3">
        <v>43924</v>
      </c>
      <c r="I1369">
        <v>0.82</v>
      </c>
    </row>
    <row r="1370" spans="1:9" hidden="1" x14ac:dyDescent="0.2">
      <c r="A1370">
        <v>102</v>
      </c>
      <c r="B1370" t="s">
        <v>2572</v>
      </c>
      <c r="C1370">
        <v>695240</v>
      </c>
      <c r="D1370">
        <v>46849</v>
      </c>
      <c r="E1370" s="3">
        <v>43193</v>
      </c>
      <c r="F1370" t="s">
        <v>889</v>
      </c>
      <c r="G1370" t="s">
        <v>3623</v>
      </c>
      <c r="H1370" s="3">
        <v>43924</v>
      </c>
      <c r="I1370">
        <v>104</v>
      </c>
    </row>
    <row r="1371" spans="1:9" hidden="1" x14ac:dyDescent="0.2">
      <c r="A1371">
        <v>102</v>
      </c>
      <c r="B1371" t="s">
        <v>2572</v>
      </c>
      <c r="C1371">
        <v>695240</v>
      </c>
      <c r="D1371">
        <v>46849</v>
      </c>
      <c r="E1371" s="3">
        <v>43193</v>
      </c>
      <c r="F1371" t="s">
        <v>889</v>
      </c>
      <c r="G1371" t="s">
        <v>3623</v>
      </c>
      <c r="H1371" s="3">
        <v>43924</v>
      </c>
      <c r="I1371">
        <v>0.3</v>
      </c>
    </row>
    <row r="1372" spans="1:9" hidden="1" x14ac:dyDescent="0.2">
      <c r="A1372">
        <v>102</v>
      </c>
      <c r="B1372" t="s">
        <v>2572</v>
      </c>
      <c r="C1372">
        <v>695257</v>
      </c>
      <c r="D1372">
        <v>46852</v>
      </c>
      <c r="E1372" s="3">
        <v>43193</v>
      </c>
      <c r="F1372" t="s">
        <v>868</v>
      </c>
      <c r="G1372" t="s">
        <v>3624</v>
      </c>
      <c r="H1372" s="3">
        <v>43924</v>
      </c>
      <c r="I1372">
        <v>129.6</v>
      </c>
    </row>
    <row r="1373" spans="1:9" hidden="1" x14ac:dyDescent="0.2">
      <c r="A1373">
        <v>102</v>
      </c>
      <c r="B1373" t="s">
        <v>2572</v>
      </c>
      <c r="C1373">
        <v>695257</v>
      </c>
      <c r="D1373">
        <v>46852</v>
      </c>
      <c r="E1373" s="3">
        <v>43193</v>
      </c>
      <c r="F1373" t="s">
        <v>868</v>
      </c>
      <c r="G1373" t="s">
        <v>3624</v>
      </c>
      <c r="H1373" s="3">
        <v>43924</v>
      </c>
      <c r="I1373">
        <v>0.3</v>
      </c>
    </row>
    <row r="1374" spans="1:9" hidden="1" x14ac:dyDescent="0.2">
      <c r="A1374">
        <v>102</v>
      </c>
      <c r="B1374" t="s">
        <v>2572</v>
      </c>
      <c r="C1374">
        <v>696855</v>
      </c>
      <c r="D1374">
        <v>46856</v>
      </c>
      <c r="E1374" s="3">
        <v>43193</v>
      </c>
      <c r="F1374" t="s">
        <v>922</v>
      </c>
      <c r="G1374" t="s">
        <v>3739</v>
      </c>
      <c r="H1374" s="3">
        <v>43619</v>
      </c>
      <c r="I1374">
        <v>1429</v>
      </c>
    </row>
    <row r="1375" spans="1:9" hidden="1" x14ac:dyDescent="0.2">
      <c r="A1375">
        <v>102</v>
      </c>
      <c r="B1375" t="s">
        <v>2572</v>
      </c>
      <c r="C1375">
        <v>696973</v>
      </c>
      <c r="D1375">
        <v>46853</v>
      </c>
      <c r="E1375" s="3">
        <v>43193</v>
      </c>
      <c r="F1375" t="s">
        <v>759</v>
      </c>
      <c r="G1375" t="s">
        <v>3742</v>
      </c>
      <c r="H1375" s="3">
        <v>44205</v>
      </c>
      <c r="I1375">
        <v>699</v>
      </c>
    </row>
    <row r="1376" spans="1:9" hidden="1" x14ac:dyDescent="0.2">
      <c r="A1376">
        <v>102</v>
      </c>
      <c r="B1376" t="s">
        <v>2572</v>
      </c>
      <c r="C1376">
        <v>697526</v>
      </c>
      <c r="D1376">
        <v>46857</v>
      </c>
      <c r="E1376" s="3">
        <v>43193</v>
      </c>
      <c r="F1376" t="s">
        <v>1057</v>
      </c>
      <c r="G1376" t="s">
        <v>3765</v>
      </c>
      <c r="H1376" s="3">
        <v>43920</v>
      </c>
      <c r="I1376">
        <v>5118</v>
      </c>
    </row>
    <row r="1377" spans="1:9" hidden="1" x14ac:dyDescent="0.2">
      <c r="A1377">
        <v>102</v>
      </c>
      <c r="B1377" t="s">
        <v>2572</v>
      </c>
      <c r="C1377">
        <v>695017</v>
      </c>
      <c r="D1377">
        <v>46861</v>
      </c>
      <c r="E1377" s="3">
        <v>43194</v>
      </c>
      <c r="F1377" t="s">
        <v>1083</v>
      </c>
      <c r="G1377" t="s">
        <v>3607</v>
      </c>
      <c r="H1377" s="3">
        <v>43920</v>
      </c>
      <c r="I1377">
        <v>648</v>
      </c>
    </row>
    <row r="1378" spans="1:9" hidden="1" x14ac:dyDescent="0.2">
      <c r="A1378">
        <v>102</v>
      </c>
      <c r="B1378" t="s">
        <v>2572</v>
      </c>
      <c r="C1378">
        <v>695087</v>
      </c>
      <c r="D1378">
        <v>46869</v>
      </c>
      <c r="E1378" s="3">
        <v>43194</v>
      </c>
      <c r="F1378" t="s">
        <v>800</v>
      </c>
      <c r="G1378" t="s">
        <v>3612</v>
      </c>
      <c r="H1378" s="3">
        <v>43920</v>
      </c>
      <c r="I1378">
        <v>864</v>
      </c>
    </row>
    <row r="1379" spans="1:9" hidden="1" x14ac:dyDescent="0.2">
      <c r="A1379">
        <v>102</v>
      </c>
      <c r="B1379" t="s">
        <v>2572</v>
      </c>
      <c r="C1379">
        <v>695123</v>
      </c>
      <c r="D1379">
        <v>46865</v>
      </c>
      <c r="E1379" s="3">
        <v>43194</v>
      </c>
      <c r="F1379" t="s">
        <v>978</v>
      </c>
      <c r="G1379" t="s">
        <v>3614</v>
      </c>
      <c r="H1379" s="3">
        <v>43920</v>
      </c>
      <c r="I1379">
        <v>653</v>
      </c>
    </row>
    <row r="1380" spans="1:9" hidden="1" x14ac:dyDescent="0.2">
      <c r="A1380">
        <v>102</v>
      </c>
      <c r="B1380" t="s">
        <v>2572</v>
      </c>
      <c r="C1380">
        <v>695274</v>
      </c>
      <c r="D1380">
        <v>46851</v>
      </c>
      <c r="E1380" s="3">
        <v>43194</v>
      </c>
      <c r="F1380" t="s">
        <v>862</v>
      </c>
      <c r="G1380" t="s">
        <v>3625</v>
      </c>
      <c r="H1380" s="3">
        <v>43924</v>
      </c>
      <c r="I1380">
        <v>64.8</v>
      </c>
    </row>
    <row r="1381" spans="1:9" hidden="1" x14ac:dyDescent="0.2">
      <c r="A1381">
        <v>102</v>
      </c>
      <c r="B1381" t="s">
        <v>2572</v>
      </c>
      <c r="C1381">
        <v>695274</v>
      </c>
      <c r="D1381">
        <v>46851</v>
      </c>
      <c r="E1381" s="3">
        <v>43194</v>
      </c>
      <c r="F1381" t="s">
        <v>862</v>
      </c>
      <c r="G1381" t="s">
        <v>3625</v>
      </c>
      <c r="H1381" s="3">
        <v>43924</v>
      </c>
      <c r="I1381">
        <v>0.1</v>
      </c>
    </row>
    <row r="1382" spans="1:9" hidden="1" x14ac:dyDescent="0.2">
      <c r="A1382">
        <v>102</v>
      </c>
      <c r="B1382" t="s">
        <v>2572</v>
      </c>
      <c r="C1382">
        <v>695350</v>
      </c>
      <c r="D1382">
        <v>46847</v>
      </c>
      <c r="E1382" s="3">
        <v>43194</v>
      </c>
      <c r="F1382" t="s">
        <v>1168</v>
      </c>
      <c r="G1382" t="s">
        <v>3626</v>
      </c>
      <c r="H1382" s="3">
        <v>43924</v>
      </c>
      <c r="I1382">
        <v>680.4</v>
      </c>
    </row>
    <row r="1383" spans="1:9" hidden="1" x14ac:dyDescent="0.2">
      <c r="A1383">
        <v>102</v>
      </c>
      <c r="B1383" t="s">
        <v>2572</v>
      </c>
      <c r="C1383">
        <v>695350</v>
      </c>
      <c r="D1383">
        <v>46847</v>
      </c>
      <c r="E1383" s="3">
        <v>43194</v>
      </c>
      <c r="F1383" t="s">
        <v>1168</v>
      </c>
      <c r="G1383" t="s">
        <v>3626</v>
      </c>
      <c r="H1383" s="3">
        <v>43924</v>
      </c>
      <c r="I1383">
        <v>5.9</v>
      </c>
    </row>
    <row r="1384" spans="1:9" hidden="1" x14ac:dyDescent="0.2">
      <c r="A1384">
        <v>102</v>
      </c>
      <c r="B1384" t="s">
        <v>2572</v>
      </c>
      <c r="C1384">
        <v>695371</v>
      </c>
      <c r="D1384">
        <v>46855</v>
      </c>
      <c r="E1384" s="3">
        <v>43194</v>
      </c>
      <c r="F1384" t="s">
        <v>469</v>
      </c>
      <c r="G1384" t="s">
        <v>3627</v>
      </c>
      <c r="H1384" s="3">
        <v>43925</v>
      </c>
      <c r="I1384">
        <v>648</v>
      </c>
    </row>
    <row r="1385" spans="1:9" hidden="1" x14ac:dyDescent="0.2">
      <c r="A1385">
        <v>102</v>
      </c>
      <c r="B1385" t="s">
        <v>2572</v>
      </c>
      <c r="C1385">
        <v>695371</v>
      </c>
      <c r="D1385">
        <v>46855</v>
      </c>
      <c r="E1385" s="3">
        <v>43194</v>
      </c>
      <c r="F1385" t="s">
        <v>469</v>
      </c>
      <c r="G1385" t="s">
        <v>3627</v>
      </c>
      <c r="H1385" s="3">
        <v>43925</v>
      </c>
      <c r="I1385">
        <v>0.7</v>
      </c>
    </row>
    <row r="1386" spans="1:9" hidden="1" x14ac:dyDescent="0.2">
      <c r="A1386">
        <v>102</v>
      </c>
      <c r="B1386" t="s">
        <v>2572</v>
      </c>
      <c r="C1386">
        <v>696487</v>
      </c>
      <c r="D1386">
        <v>46850</v>
      </c>
      <c r="E1386" s="3">
        <v>43194</v>
      </c>
      <c r="F1386" t="s">
        <v>1155</v>
      </c>
      <c r="G1386" t="s">
        <v>3720</v>
      </c>
      <c r="H1386" s="3">
        <v>43924</v>
      </c>
      <c r="I1386">
        <v>680.4</v>
      </c>
    </row>
    <row r="1387" spans="1:9" hidden="1" x14ac:dyDescent="0.2">
      <c r="A1387">
        <v>102</v>
      </c>
      <c r="B1387" t="s">
        <v>2572</v>
      </c>
      <c r="C1387">
        <v>696487</v>
      </c>
      <c r="D1387">
        <v>46850</v>
      </c>
      <c r="E1387" s="3">
        <v>43194</v>
      </c>
      <c r="F1387" t="s">
        <v>1155</v>
      </c>
      <c r="G1387" t="s">
        <v>3720</v>
      </c>
      <c r="H1387" s="3">
        <v>43924</v>
      </c>
      <c r="I1387">
        <v>3.5</v>
      </c>
    </row>
    <row r="1388" spans="1:9" hidden="1" x14ac:dyDescent="0.2">
      <c r="A1388">
        <v>102</v>
      </c>
      <c r="B1388" t="s">
        <v>2572</v>
      </c>
      <c r="C1388">
        <v>696976</v>
      </c>
      <c r="D1388">
        <v>46858</v>
      </c>
      <c r="E1388" s="3">
        <v>43194</v>
      </c>
      <c r="F1388" t="s">
        <v>182</v>
      </c>
      <c r="G1388" t="s">
        <v>3743</v>
      </c>
      <c r="H1388" s="3">
        <v>43925</v>
      </c>
      <c r="I1388">
        <v>60</v>
      </c>
    </row>
    <row r="1389" spans="1:9" hidden="1" x14ac:dyDescent="0.2">
      <c r="A1389">
        <v>102</v>
      </c>
      <c r="B1389" t="s">
        <v>2572</v>
      </c>
      <c r="C1389">
        <v>696976</v>
      </c>
      <c r="D1389">
        <v>46858</v>
      </c>
      <c r="E1389" s="3">
        <v>43194</v>
      </c>
      <c r="F1389" t="s">
        <v>182</v>
      </c>
      <c r="G1389" t="s">
        <v>3743</v>
      </c>
      <c r="H1389" s="3">
        <v>43925</v>
      </c>
      <c r="I1389">
        <v>0.1</v>
      </c>
    </row>
    <row r="1390" spans="1:9" hidden="1" x14ac:dyDescent="0.2">
      <c r="A1390">
        <v>102</v>
      </c>
      <c r="B1390" t="s">
        <v>2572</v>
      </c>
      <c r="C1390">
        <v>697552</v>
      </c>
      <c r="D1390">
        <v>46859</v>
      </c>
      <c r="E1390" s="3">
        <v>43194</v>
      </c>
      <c r="F1390" t="s">
        <v>1080</v>
      </c>
      <c r="G1390" t="s">
        <v>3766</v>
      </c>
      <c r="H1390" s="3">
        <v>43920</v>
      </c>
      <c r="I1390">
        <v>645</v>
      </c>
    </row>
    <row r="1391" spans="1:9" hidden="1" x14ac:dyDescent="0.2">
      <c r="A1391">
        <v>102</v>
      </c>
      <c r="B1391" t="s">
        <v>2572</v>
      </c>
      <c r="C1391">
        <v>697571</v>
      </c>
      <c r="D1391">
        <v>46862</v>
      </c>
      <c r="E1391" s="3">
        <v>43194</v>
      </c>
      <c r="F1391" t="s">
        <v>1076</v>
      </c>
      <c r="G1391" t="s">
        <v>3767</v>
      </c>
      <c r="H1391" s="3">
        <v>43920</v>
      </c>
      <c r="I1391">
        <v>5095</v>
      </c>
    </row>
    <row r="1392" spans="1:9" hidden="1" x14ac:dyDescent="0.2">
      <c r="A1392">
        <v>102</v>
      </c>
      <c r="B1392" t="s">
        <v>2572</v>
      </c>
      <c r="C1392">
        <v>697573</v>
      </c>
      <c r="D1392">
        <v>46863</v>
      </c>
      <c r="E1392" s="3">
        <v>43194</v>
      </c>
      <c r="F1392" t="s">
        <v>1092</v>
      </c>
      <c r="G1392" t="s">
        <v>3768</v>
      </c>
      <c r="H1392" s="3">
        <v>43920</v>
      </c>
      <c r="I1392">
        <v>644</v>
      </c>
    </row>
    <row r="1393" spans="1:9" hidden="1" x14ac:dyDescent="0.2">
      <c r="A1393">
        <v>102</v>
      </c>
      <c r="B1393" t="s">
        <v>2572</v>
      </c>
      <c r="C1393">
        <v>697580</v>
      </c>
      <c r="D1393">
        <v>46866</v>
      </c>
      <c r="E1393" s="3">
        <v>43194</v>
      </c>
      <c r="F1393" t="s">
        <v>963</v>
      </c>
      <c r="G1393" t="s">
        <v>3769</v>
      </c>
      <c r="H1393" s="3">
        <v>43916</v>
      </c>
      <c r="I1393">
        <v>646</v>
      </c>
    </row>
    <row r="1394" spans="1:9" hidden="1" x14ac:dyDescent="0.2">
      <c r="A1394">
        <v>102</v>
      </c>
      <c r="B1394" t="s">
        <v>2572</v>
      </c>
      <c r="C1394">
        <v>697584</v>
      </c>
      <c r="D1394">
        <v>46867</v>
      </c>
      <c r="E1394" s="3">
        <v>43194</v>
      </c>
      <c r="F1394" t="s">
        <v>812</v>
      </c>
      <c r="G1394" t="s">
        <v>3770</v>
      </c>
      <c r="H1394" s="3">
        <v>43920</v>
      </c>
      <c r="I1394">
        <v>318</v>
      </c>
    </row>
    <row r="1395" spans="1:9" hidden="1" x14ac:dyDescent="0.2">
      <c r="A1395">
        <v>102</v>
      </c>
      <c r="B1395" t="s">
        <v>2572</v>
      </c>
      <c r="C1395">
        <v>697588</v>
      </c>
      <c r="D1395">
        <v>46860</v>
      </c>
      <c r="E1395" s="3">
        <v>43194</v>
      </c>
      <c r="F1395" t="s">
        <v>472</v>
      </c>
      <c r="G1395" t="s">
        <v>3771</v>
      </c>
      <c r="H1395" s="3">
        <v>43925</v>
      </c>
      <c r="I1395">
        <v>323.89999999999998</v>
      </c>
    </row>
    <row r="1396" spans="1:9" hidden="1" x14ac:dyDescent="0.2">
      <c r="A1396">
        <v>102</v>
      </c>
      <c r="B1396" t="s">
        <v>2572</v>
      </c>
      <c r="C1396">
        <v>697595</v>
      </c>
      <c r="D1396">
        <v>46868</v>
      </c>
      <c r="E1396" s="3">
        <v>43194</v>
      </c>
      <c r="F1396" t="s">
        <v>1072</v>
      </c>
      <c r="G1396" t="s">
        <v>3772</v>
      </c>
      <c r="H1396" s="3">
        <v>43924</v>
      </c>
      <c r="I1396">
        <v>5115</v>
      </c>
    </row>
    <row r="1397" spans="1:9" hidden="1" x14ac:dyDescent="0.2">
      <c r="A1397">
        <v>102</v>
      </c>
      <c r="B1397" t="s">
        <v>2572</v>
      </c>
      <c r="C1397">
        <v>697599</v>
      </c>
      <c r="D1397">
        <v>46870</v>
      </c>
      <c r="E1397" s="3">
        <v>43194</v>
      </c>
      <c r="F1397" t="s">
        <v>289</v>
      </c>
      <c r="G1397" t="s">
        <v>3773</v>
      </c>
      <c r="H1397" s="3">
        <v>43925</v>
      </c>
      <c r="I1397">
        <v>330</v>
      </c>
    </row>
    <row r="1398" spans="1:9" hidden="1" x14ac:dyDescent="0.2">
      <c r="A1398">
        <v>102</v>
      </c>
      <c r="B1398" t="s">
        <v>2572</v>
      </c>
      <c r="C1398">
        <v>695442</v>
      </c>
      <c r="D1398">
        <v>46854</v>
      </c>
      <c r="E1398" s="3">
        <v>43195</v>
      </c>
      <c r="F1398" t="s">
        <v>1024</v>
      </c>
      <c r="G1398" t="s">
        <v>3628</v>
      </c>
      <c r="H1398" s="3">
        <v>43925</v>
      </c>
      <c r="I1398">
        <v>113.4</v>
      </c>
    </row>
    <row r="1399" spans="1:9" hidden="1" x14ac:dyDescent="0.2">
      <c r="A1399">
        <v>102</v>
      </c>
      <c r="B1399" t="s">
        <v>2572</v>
      </c>
      <c r="C1399">
        <v>695442</v>
      </c>
      <c r="D1399">
        <v>46854</v>
      </c>
      <c r="E1399" s="3">
        <v>43195</v>
      </c>
      <c r="F1399" t="s">
        <v>1024</v>
      </c>
      <c r="G1399" t="s">
        <v>3628</v>
      </c>
      <c r="H1399" s="3">
        <v>43925</v>
      </c>
      <c r="I1399">
        <v>0.9</v>
      </c>
    </row>
    <row r="1400" spans="1:9" hidden="1" x14ac:dyDescent="0.2">
      <c r="A1400">
        <v>102</v>
      </c>
      <c r="B1400" t="s">
        <v>2572</v>
      </c>
      <c r="C1400">
        <v>695671</v>
      </c>
      <c r="D1400">
        <v>46887</v>
      </c>
      <c r="E1400" s="3">
        <v>43195</v>
      </c>
      <c r="F1400" t="s">
        <v>395</v>
      </c>
      <c r="G1400" t="s">
        <v>3654</v>
      </c>
      <c r="H1400" s="3">
        <v>43925</v>
      </c>
      <c r="I1400">
        <v>324</v>
      </c>
    </row>
    <row r="1401" spans="1:9" hidden="1" x14ac:dyDescent="0.2">
      <c r="A1401">
        <v>102</v>
      </c>
      <c r="B1401" t="s">
        <v>2572</v>
      </c>
      <c r="C1401">
        <v>695672</v>
      </c>
      <c r="D1401">
        <v>46864</v>
      </c>
      <c r="E1401" s="3">
        <v>43195</v>
      </c>
      <c r="F1401" t="s">
        <v>396</v>
      </c>
      <c r="G1401" t="s">
        <v>3655</v>
      </c>
      <c r="H1401" s="3">
        <v>43925</v>
      </c>
      <c r="I1401">
        <v>194.4</v>
      </c>
    </row>
    <row r="1402" spans="1:9" hidden="1" x14ac:dyDescent="0.2">
      <c r="A1402">
        <v>102</v>
      </c>
      <c r="B1402" t="s">
        <v>2572</v>
      </c>
      <c r="C1402">
        <v>695672</v>
      </c>
      <c r="D1402">
        <v>46864</v>
      </c>
      <c r="E1402" s="3">
        <v>43195</v>
      </c>
      <c r="F1402" t="s">
        <v>396</v>
      </c>
      <c r="G1402" t="s">
        <v>3655</v>
      </c>
      <c r="H1402" s="3">
        <v>43925</v>
      </c>
      <c r="I1402">
        <v>1.1000000000000001</v>
      </c>
    </row>
    <row r="1403" spans="1:9" hidden="1" x14ac:dyDescent="0.2">
      <c r="A1403">
        <v>102</v>
      </c>
      <c r="B1403" t="s">
        <v>2572</v>
      </c>
      <c r="C1403">
        <v>697698</v>
      </c>
      <c r="D1403">
        <v>46871</v>
      </c>
      <c r="E1403" s="3">
        <v>43195</v>
      </c>
      <c r="F1403" t="s">
        <v>1154</v>
      </c>
      <c r="G1403" t="s">
        <v>3775</v>
      </c>
      <c r="H1403" s="3">
        <v>43924</v>
      </c>
      <c r="I1403">
        <v>751</v>
      </c>
    </row>
    <row r="1404" spans="1:9" hidden="1" x14ac:dyDescent="0.2">
      <c r="A1404">
        <v>102</v>
      </c>
      <c r="B1404" t="s">
        <v>2572</v>
      </c>
      <c r="C1404">
        <v>697720</v>
      </c>
      <c r="D1404">
        <v>46880</v>
      </c>
      <c r="E1404" s="3">
        <v>43195</v>
      </c>
      <c r="F1404" t="s">
        <v>885</v>
      </c>
      <c r="G1404" t="s">
        <v>3776</v>
      </c>
      <c r="H1404" s="3">
        <v>43924</v>
      </c>
      <c r="I1404">
        <v>2496</v>
      </c>
    </row>
    <row r="1405" spans="1:9" hidden="1" x14ac:dyDescent="0.2">
      <c r="A1405">
        <v>102</v>
      </c>
      <c r="B1405" t="s">
        <v>2572</v>
      </c>
      <c r="C1405">
        <v>697721</v>
      </c>
      <c r="D1405">
        <v>46881</v>
      </c>
      <c r="E1405" s="3">
        <v>43195</v>
      </c>
      <c r="F1405" t="s">
        <v>1167</v>
      </c>
      <c r="G1405" t="s">
        <v>3777</v>
      </c>
      <c r="H1405" s="3">
        <v>43924</v>
      </c>
      <c r="I1405">
        <v>753</v>
      </c>
    </row>
    <row r="1406" spans="1:9" hidden="1" x14ac:dyDescent="0.2">
      <c r="A1406">
        <v>102</v>
      </c>
      <c r="B1406" t="s">
        <v>2572</v>
      </c>
      <c r="C1406">
        <v>697725</v>
      </c>
      <c r="D1406">
        <v>46882</v>
      </c>
      <c r="E1406" s="3">
        <v>43195</v>
      </c>
      <c r="F1406" t="s">
        <v>888</v>
      </c>
      <c r="G1406" t="s">
        <v>3778</v>
      </c>
      <c r="H1406" s="3">
        <v>43924</v>
      </c>
      <c r="I1406">
        <v>2539</v>
      </c>
    </row>
    <row r="1407" spans="1:9" hidden="1" x14ac:dyDescent="0.2">
      <c r="A1407">
        <v>102</v>
      </c>
      <c r="B1407" t="s">
        <v>2572</v>
      </c>
      <c r="C1407">
        <v>697729</v>
      </c>
      <c r="D1407">
        <v>46884</v>
      </c>
      <c r="E1407" s="3">
        <v>43195</v>
      </c>
      <c r="F1407" t="s">
        <v>713</v>
      </c>
      <c r="G1407" t="s">
        <v>3779</v>
      </c>
      <c r="H1407" s="3">
        <v>43919</v>
      </c>
      <c r="I1407">
        <v>1223</v>
      </c>
    </row>
    <row r="1408" spans="1:9" hidden="1" x14ac:dyDescent="0.2">
      <c r="A1408">
        <v>102</v>
      </c>
      <c r="B1408" t="s">
        <v>2572</v>
      </c>
      <c r="C1408">
        <v>697742</v>
      </c>
      <c r="D1408">
        <v>46886</v>
      </c>
      <c r="E1408" s="3">
        <v>43195</v>
      </c>
      <c r="F1408" t="s">
        <v>412</v>
      </c>
      <c r="G1408" t="s">
        <v>3780</v>
      </c>
      <c r="H1408" s="3">
        <v>43925</v>
      </c>
      <c r="I1408">
        <v>97</v>
      </c>
    </row>
    <row r="1409" spans="1:9" hidden="1" x14ac:dyDescent="0.2">
      <c r="A1409">
        <v>102</v>
      </c>
      <c r="B1409" t="s">
        <v>2572</v>
      </c>
      <c r="C1409">
        <v>697759</v>
      </c>
      <c r="D1409">
        <v>46888</v>
      </c>
      <c r="E1409" s="3">
        <v>43195</v>
      </c>
      <c r="F1409" t="s">
        <v>471</v>
      </c>
      <c r="G1409" t="s">
        <v>3781</v>
      </c>
      <c r="H1409" s="3">
        <v>43925</v>
      </c>
      <c r="I1409">
        <v>316</v>
      </c>
    </row>
    <row r="1410" spans="1:9" hidden="1" x14ac:dyDescent="0.2">
      <c r="A1410">
        <v>102</v>
      </c>
      <c r="B1410" t="s">
        <v>2572</v>
      </c>
      <c r="C1410">
        <v>697764</v>
      </c>
      <c r="D1410">
        <v>46889</v>
      </c>
      <c r="E1410" s="3">
        <v>43195</v>
      </c>
      <c r="F1410" t="s">
        <v>1023</v>
      </c>
      <c r="G1410" t="s">
        <v>3782</v>
      </c>
      <c r="H1410" s="3">
        <v>43925</v>
      </c>
      <c r="I1410">
        <v>317</v>
      </c>
    </row>
    <row r="1411" spans="1:9" hidden="1" x14ac:dyDescent="0.2">
      <c r="A1411">
        <v>102</v>
      </c>
      <c r="B1411" t="s">
        <v>2572</v>
      </c>
      <c r="C1411">
        <v>697768</v>
      </c>
      <c r="D1411">
        <v>46890</v>
      </c>
      <c r="E1411" s="3">
        <v>43195</v>
      </c>
      <c r="F1411" t="s">
        <v>861</v>
      </c>
      <c r="G1411" t="s">
        <v>3783</v>
      </c>
      <c r="H1411" s="3">
        <v>43924</v>
      </c>
      <c r="I1411">
        <v>1245</v>
      </c>
    </row>
    <row r="1412" spans="1:9" hidden="1" x14ac:dyDescent="0.2">
      <c r="A1412">
        <v>102</v>
      </c>
      <c r="B1412" t="s">
        <v>2572</v>
      </c>
      <c r="C1412">
        <v>697770</v>
      </c>
      <c r="D1412">
        <v>46892</v>
      </c>
      <c r="E1412" s="3">
        <v>43195</v>
      </c>
      <c r="F1412" t="s">
        <v>291</v>
      </c>
      <c r="G1412" t="s">
        <v>3784</v>
      </c>
      <c r="H1412" s="3">
        <v>43926</v>
      </c>
      <c r="I1412">
        <v>890</v>
      </c>
    </row>
    <row r="1413" spans="1:9" hidden="1" x14ac:dyDescent="0.2">
      <c r="A1413">
        <v>102</v>
      </c>
      <c r="B1413" t="s">
        <v>2572</v>
      </c>
      <c r="C1413">
        <v>696387</v>
      </c>
      <c r="D1413">
        <v>46877</v>
      </c>
      <c r="E1413" s="3">
        <v>43196</v>
      </c>
      <c r="F1413" t="s">
        <v>706</v>
      </c>
      <c r="G1413" t="s">
        <v>3713</v>
      </c>
      <c r="H1413" s="3">
        <v>43926</v>
      </c>
      <c r="I1413">
        <v>14.625</v>
      </c>
    </row>
    <row r="1414" spans="1:9" hidden="1" x14ac:dyDescent="0.2">
      <c r="A1414">
        <v>102</v>
      </c>
      <c r="B1414" t="s">
        <v>2572</v>
      </c>
      <c r="C1414">
        <v>696387</v>
      </c>
      <c r="D1414">
        <v>46877</v>
      </c>
      <c r="E1414" s="3">
        <v>43196</v>
      </c>
      <c r="F1414" t="s">
        <v>706</v>
      </c>
      <c r="G1414" t="s">
        <v>3713</v>
      </c>
      <c r="H1414" s="3">
        <v>43926</v>
      </c>
      <c r="I1414">
        <v>5.5E-2</v>
      </c>
    </row>
    <row r="1415" spans="1:9" hidden="1" x14ac:dyDescent="0.2">
      <c r="A1415">
        <v>102</v>
      </c>
      <c r="B1415" t="s">
        <v>2572</v>
      </c>
      <c r="C1415">
        <v>696395</v>
      </c>
      <c r="D1415">
        <v>46878</v>
      </c>
      <c r="E1415" s="3">
        <v>43196</v>
      </c>
      <c r="F1415" t="s">
        <v>795</v>
      </c>
      <c r="G1415" t="s">
        <v>3714</v>
      </c>
      <c r="H1415" s="3">
        <v>43926</v>
      </c>
      <c r="I1415">
        <v>134.38</v>
      </c>
    </row>
    <row r="1416" spans="1:9" hidden="1" x14ac:dyDescent="0.2">
      <c r="A1416">
        <v>102</v>
      </c>
      <c r="B1416" t="s">
        <v>2572</v>
      </c>
      <c r="C1416">
        <v>696395</v>
      </c>
      <c r="D1416">
        <v>46878</v>
      </c>
      <c r="E1416" s="3">
        <v>43196</v>
      </c>
      <c r="F1416" t="s">
        <v>795</v>
      </c>
      <c r="G1416" t="s">
        <v>3714</v>
      </c>
      <c r="H1416" s="3">
        <v>43926</v>
      </c>
      <c r="I1416">
        <v>1.1200000000000001</v>
      </c>
    </row>
    <row r="1417" spans="1:9" hidden="1" x14ac:dyDescent="0.2">
      <c r="A1417">
        <v>102</v>
      </c>
      <c r="B1417" t="s">
        <v>2572</v>
      </c>
      <c r="C1417">
        <v>696427</v>
      </c>
      <c r="D1417">
        <v>46879</v>
      </c>
      <c r="E1417" s="3">
        <v>43196</v>
      </c>
      <c r="F1417" t="s">
        <v>961</v>
      </c>
      <c r="G1417" t="s">
        <v>3716</v>
      </c>
      <c r="H1417" s="3">
        <v>43926</v>
      </c>
      <c r="I1417">
        <v>518.4</v>
      </c>
    </row>
    <row r="1418" spans="1:9" hidden="1" x14ac:dyDescent="0.2">
      <c r="A1418">
        <v>102</v>
      </c>
      <c r="B1418" t="s">
        <v>2572</v>
      </c>
      <c r="C1418">
        <v>696427</v>
      </c>
      <c r="D1418">
        <v>46879</v>
      </c>
      <c r="E1418" s="3">
        <v>43196</v>
      </c>
      <c r="F1418" t="s">
        <v>961</v>
      </c>
      <c r="G1418" t="s">
        <v>3716</v>
      </c>
      <c r="H1418" s="3">
        <v>43926</v>
      </c>
      <c r="I1418">
        <v>2.2999999999999998</v>
      </c>
    </row>
    <row r="1419" spans="1:9" hidden="1" x14ac:dyDescent="0.2">
      <c r="A1419">
        <v>102</v>
      </c>
      <c r="B1419" t="s">
        <v>2572</v>
      </c>
      <c r="C1419">
        <v>696693</v>
      </c>
      <c r="D1419">
        <v>46872</v>
      </c>
      <c r="E1419" s="3">
        <v>43196</v>
      </c>
      <c r="F1419" t="s">
        <v>307</v>
      </c>
      <c r="G1419" t="s">
        <v>3731</v>
      </c>
      <c r="H1419" s="3">
        <v>43926</v>
      </c>
      <c r="I1419">
        <v>19</v>
      </c>
    </row>
    <row r="1420" spans="1:9" hidden="1" x14ac:dyDescent="0.2">
      <c r="A1420">
        <v>102</v>
      </c>
      <c r="B1420" t="s">
        <v>2572</v>
      </c>
      <c r="C1420">
        <v>696693</v>
      </c>
      <c r="D1420">
        <v>46872</v>
      </c>
      <c r="E1420" s="3">
        <v>43196</v>
      </c>
      <c r="F1420" t="s">
        <v>307</v>
      </c>
      <c r="G1420" t="s">
        <v>3732</v>
      </c>
      <c r="H1420" s="3">
        <v>43926</v>
      </c>
      <c r="I1420">
        <v>264.31799999999998</v>
      </c>
    </row>
    <row r="1421" spans="1:9" hidden="1" x14ac:dyDescent="0.2">
      <c r="A1421">
        <v>102</v>
      </c>
      <c r="B1421" t="s">
        <v>2572</v>
      </c>
      <c r="C1421">
        <v>696693</v>
      </c>
      <c r="D1421">
        <v>46872</v>
      </c>
      <c r="E1421" s="3">
        <v>43196</v>
      </c>
      <c r="F1421" t="s">
        <v>307</v>
      </c>
      <c r="G1421" t="s">
        <v>3733</v>
      </c>
      <c r="H1421" s="3">
        <v>43926</v>
      </c>
      <c r="I1421">
        <v>17.981999999999999</v>
      </c>
    </row>
    <row r="1422" spans="1:9" hidden="1" x14ac:dyDescent="0.2">
      <c r="A1422">
        <v>102</v>
      </c>
      <c r="B1422" t="s">
        <v>2572</v>
      </c>
      <c r="C1422">
        <v>696697</v>
      </c>
      <c r="D1422">
        <v>46904</v>
      </c>
      <c r="E1422" s="3">
        <v>43196</v>
      </c>
      <c r="F1422" t="s">
        <v>709</v>
      </c>
      <c r="G1422" t="s">
        <v>3734</v>
      </c>
      <c r="H1422" s="3">
        <v>43926</v>
      </c>
      <c r="I1422">
        <v>423.9</v>
      </c>
    </row>
    <row r="1423" spans="1:9" hidden="1" x14ac:dyDescent="0.2">
      <c r="A1423">
        <v>102</v>
      </c>
      <c r="B1423" t="s">
        <v>2572</v>
      </c>
      <c r="C1423">
        <v>696700</v>
      </c>
      <c r="D1423">
        <v>46875</v>
      </c>
      <c r="E1423" s="3">
        <v>43196</v>
      </c>
      <c r="F1423" t="s">
        <v>709</v>
      </c>
      <c r="G1423" t="s">
        <v>3735</v>
      </c>
      <c r="H1423" s="3">
        <v>43926</v>
      </c>
      <c r="I1423">
        <v>434.5</v>
      </c>
    </row>
    <row r="1424" spans="1:9" hidden="1" x14ac:dyDescent="0.2">
      <c r="A1424">
        <v>102</v>
      </c>
      <c r="B1424" t="s">
        <v>2572</v>
      </c>
      <c r="C1424">
        <v>696703</v>
      </c>
      <c r="D1424">
        <v>46874</v>
      </c>
      <c r="E1424" s="3">
        <v>43196</v>
      </c>
      <c r="F1424" t="s">
        <v>709</v>
      </c>
      <c r="G1424" t="s">
        <v>3736</v>
      </c>
      <c r="H1424" s="3">
        <v>43926</v>
      </c>
      <c r="I1424">
        <v>423.5</v>
      </c>
    </row>
    <row r="1425" spans="1:9" hidden="1" x14ac:dyDescent="0.2">
      <c r="A1425">
        <v>102</v>
      </c>
      <c r="B1425" t="s">
        <v>2572</v>
      </c>
      <c r="C1425">
        <v>697803</v>
      </c>
      <c r="D1425">
        <v>46883</v>
      </c>
      <c r="E1425" s="3">
        <v>43196</v>
      </c>
      <c r="F1425" t="s">
        <v>952</v>
      </c>
      <c r="G1425" t="s">
        <v>3786</v>
      </c>
      <c r="H1425" s="3">
        <v>43926</v>
      </c>
      <c r="I1425">
        <v>109</v>
      </c>
    </row>
    <row r="1426" spans="1:9" hidden="1" x14ac:dyDescent="0.2">
      <c r="A1426">
        <v>102</v>
      </c>
      <c r="B1426" t="s">
        <v>2572</v>
      </c>
      <c r="C1426">
        <v>697803</v>
      </c>
      <c r="D1426">
        <v>46883</v>
      </c>
      <c r="E1426" s="3">
        <v>43196</v>
      </c>
      <c r="F1426" t="s">
        <v>952</v>
      </c>
      <c r="G1426" t="s">
        <v>3786</v>
      </c>
      <c r="H1426" s="3">
        <v>43926</v>
      </c>
      <c r="I1426">
        <v>407.9</v>
      </c>
    </row>
    <row r="1427" spans="1:9" hidden="1" x14ac:dyDescent="0.2">
      <c r="A1427">
        <v>102</v>
      </c>
      <c r="B1427" t="s">
        <v>2572</v>
      </c>
      <c r="C1427">
        <v>697807</v>
      </c>
      <c r="D1427">
        <v>46876</v>
      </c>
      <c r="E1427" s="3">
        <v>43196</v>
      </c>
      <c r="F1427" t="s">
        <v>706</v>
      </c>
      <c r="G1427" t="s">
        <v>3787</v>
      </c>
      <c r="H1427" s="3">
        <v>43926</v>
      </c>
      <c r="I1427">
        <v>14.25</v>
      </c>
    </row>
    <row r="1428" spans="1:9" hidden="1" x14ac:dyDescent="0.2">
      <c r="A1428">
        <v>102</v>
      </c>
      <c r="B1428" t="s">
        <v>2572</v>
      </c>
      <c r="C1428">
        <v>697868</v>
      </c>
      <c r="D1428">
        <v>46873</v>
      </c>
      <c r="E1428" s="3">
        <v>43196</v>
      </c>
      <c r="F1428" t="s">
        <v>709</v>
      </c>
      <c r="G1428" t="s">
        <v>3789</v>
      </c>
      <c r="H1428" s="3">
        <v>43926</v>
      </c>
      <c r="I1428">
        <v>410.9</v>
      </c>
    </row>
    <row r="1429" spans="1:9" hidden="1" x14ac:dyDescent="0.2">
      <c r="A1429">
        <v>102</v>
      </c>
      <c r="B1429" t="s">
        <v>2572</v>
      </c>
      <c r="C1429">
        <v>696414</v>
      </c>
      <c r="D1429">
        <v>46893</v>
      </c>
      <c r="E1429" s="3">
        <v>43199</v>
      </c>
      <c r="F1429" t="s">
        <v>967</v>
      </c>
      <c r="G1429" t="s">
        <v>3715</v>
      </c>
      <c r="H1429" s="3">
        <v>43927</v>
      </c>
      <c r="I1429">
        <v>414.72</v>
      </c>
    </row>
    <row r="1430" spans="1:9" hidden="1" x14ac:dyDescent="0.2">
      <c r="A1430">
        <v>102</v>
      </c>
      <c r="B1430" t="s">
        <v>2572</v>
      </c>
      <c r="C1430">
        <v>696414</v>
      </c>
      <c r="D1430">
        <v>46893</v>
      </c>
      <c r="E1430" s="3">
        <v>43199</v>
      </c>
      <c r="F1430" t="s">
        <v>967</v>
      </c>
      <c r="G1430" t="s">
        <v>3715</v>
      </c>
      <c r="H1430" s="3">
        <v>43927</v>
      </c>
      <c r="I1430">
        <v>1.58</v>
      </c>
    </row>
    <row r="1431" spans="1:9" hidden="1" x14ac:dyDescent="0.2">
      <c r="A1431">
        <v>102</v>
      </c>
      <c r="B1431" t="s">
        <v>2572</v>
      </c>
      <c r="C1431">
        <v>696457</v>
      </c>
      <c r="D1431">
        <v>46924</v>
      </c>
      <c r="E1431" s="3">
        <v>43199</v>
      </c>
      <c r="F1431" t="s">
        <v>951</v>
      </c>
      <c r="G1431" t="s">
        <v>3717</v>
      </c>
      <c r="H1431" s="3">
        <v>43926</v>
      </c>
      <c r="I1431">
        <v>648</v>
      </c>
    </row>
    <row r="1432" spans="1:9" hidden="1" x14ac:dyDescent="0.2">
      <c r="A1432">
        <v>102</v>
      </c>
      <c r="B1432" t="s">
        <v>2572</v>
      </c>
      <c r="C1432">
        <v>696472</v>
      </c>
      <c r="D1432">
        <v>46925</v>
      </c>
      <c r="E1432" s="3">
        <v>43199</v>
      </c>
      <c r="F1432" t="s">
        <v>981</v>
      </c>
      <c r="G1432" t="s">
        <v>3718</v>
      </c>
      <c r="H1432" s="3">
        <v>43927</v>
      </c>
      <c r="I1432">
        <v>648</v>
      </c>
    </row>
    <row r="1433" spans="1:9" hidden="1" x14ac:dyDescent="0.2">
      <c r="A1433">
        <v>102</v>
      </c>
      <c r="B1433" t="s">
        <v>2572</v>
      </c>
      <c r="C1433">
        <v>696473</v>
      </c>
      <c r="D1433">
        <v>46885</v>
      </c>
      <c r="E1433" s="3">
        <v>43199</v>
      </c>
      <c r="F1433" t="s">
        <v>982</v>
      </c>
      <c r="G1433" t="s">
        <v>3719</v>
      </c>
      <c r="H1433" s="3">
        <v>43927</v>
      </c>
      <c r="I1433">
        <v>518.4</v>
      </c>
    </row>
    <row r="1434" spans="1:9" hidden="1" x14ac:dyDescent="0.2">
      <c r="A1434">
        <v>102</v>
      </c>
      <c r="B1434" t="s">
        <v>2572</v>
      </c>
      <c r="C1434">
        <v>696473</v>
      </c>
      <c r="D1434">
        <v>46885</v>
      </c>
      <c r="E1434" s="3">
        <v>43199</v>
      </c>
      <c r="F1434" t="s">
        <v>982</v>
      </c>
      <c r="G1434" t="s">
        <v>3719</v>
      </c>
      <c r="H1434" s="3">
        <v>43927</v>
      </c>
      <c r="I1434">
        <v>1.9</v>
      </c>
    </row>
    <row r="1435" spans="1:9" hidden="1" x14ac:dyDescent="0.2">
      <c r="A1435">
        <v>102</v>
      </c>
      <c r="B1435" t="s">
        <v>2572</v>
      </c>
      <c r="C1435">
        <v>696508</v>
      </c>
      <c r="D1435">
        <v>46896</v>
      </c>
      <c r="E1435" s="3">
        <v>43199</v>
      </c>
      <c r="F1435" t="s">
        <v>1158</v>
      </c>
      <c r="G1435" t="s">
        <v>3722</v>
      </c>
      <c r="H1435" s="3">
        <v>43930</v>
      </c>
      <c r="I1435">
        <v>567</v>
      </c>
    </row>
    <row r="1436" spans="1:9" hidden="1" x14ac:dyDescent="0.2">
      <c r="A1436">
        <v>102</v>
      </c>
      <c r="B1436" t="s">
        <v>2572</v>
      </c>
      <c r="C1436">
        <v>696508</v>
      </c>
      <c r="D1436">
        <v>46896</v>
      </c>
      <c r="E1436" s="3">
        <v>43199</v>
      </c>
      <c r="F1436" t="s">
        <v>1158</v>
      </c>
      <c r="G1436" t="s">
        <v>3722</v>
      </c>
      <c r="H1436" s="3">
        <v>43930</v>
      </c>
      <c r="I1436">
        <v>2.5</v>
      </c>
    </row>
    <row r="1437" spans="1:9" hidden="1" x14ac:dyDescent="0.2">
      <c r="A1437">
        <v>102</v>
      </c>
      <c r="B1437" t="s">
        <v>2572</v>
      </c>
      <c r="C1437">
        <v>696529</v>
      </c>
      <c r="D1437">
        <v>46906</v>
      </c>
      <c r="E1437" s="3">
        <v>43199</v>
      </c>
      <c r="F1437" t="s">
        <v>1150</v>
      </c>
      <c r="G1437" t="s">
        <v>3723</v>
      </c>
      <c r="H1437" s="3">
        <v>43930</v>
      </c>
      <c r="I1437">
        <v>291.60000000000002</v>
      </c>
    </row>
    <row r="1438" spans="1:9" hidden="1" x14ac:dyDescent="0.2">
      <c r="A1438">
        <v>102</v>
      </c>
      <c r="B1438" t="s">
        <v>2572</v>
      </c>
      <c r="C1438">
        <v>696529</v>
      </c>
      <c r="D1438">
        <v>46906</v>
      </c>
      <c r="E1438" s="3">
        <v>43199</v>
      </c>
      <c r="F1438" t="s">
        <v>1150</v>
      </c>
      <c r="G1438" t="s">
        <v>3723</v>
      </c>
      <c r="H1438" s="3">
        <v>43930</v>
      </c>
      <c r="I1438">
        <v>3.9</v>
      </c>
    </row>
    <row r="1439" spans="1:9" hidden="1" x14ac:dyDescent="0.2">
      <c r="A1439">
        <v>102</v>
      </c>
      <c r="B1439" t="s">
        <v>2572</v>
      </c>
      <c r="C1439">
        <v>696582</v>
      </c>
      <c r="D1439">
        <v>46908</v>
      </c>
      <c r="E1439" s="3">
        <v>43199</v>
      </c>
      <c r="F1439" t="s">
        <v>789</v>
      </c>
      <c r="G1439" t="s">
        <v>3727</v>
      </c>
      <c r="H1439" s="3">
        <v>43930</v>
      </c>
      <c r="I1439">
        <v>360</v>
      </c>
    </row>
    <row r="1440" spans="1:9" hidden="1" x14ac:dyDescent="0.2">
      <c r="A1440">
        <v>102</v>
      </c>
      <c r="B1440" t="s">
        <v>2572</v>
      </c>
      <c r="C1440">
        <v>696582</v>
      </c>
      <c r="D1440">
        <v>46908</v>
      </c>
      <c r="E1440" s="3">
        <v>43199</v>
      </c>
      <c r="F1440" t="s">
        <v>789</v>
      </c>
      <c r="G1440" t="s">
        <v>3727</v>
      </c>
      <c r="H1440" s="3">
        <v>43930</v>
      </c>
      <c r="I1440">
        <v>0.1</v>
      </c>
    </row>
    <row r="1441" spans="1:9" hidden="1" x14ac:dyDescent="0.2">
      <c r="A1441">
        <v>102</v>
      </c>
      <c r="B1441" t="s">
        <v>2572</v>
      </c>
      <c r="C1441">
        <v>696597</v>
      </c>
      <c r="D1441">
        <v>46910</v>
      </c>
      <c r="E1441" s="3">
        <v>43199</v>
      </c>
      <c r="F1441" t="s">
        <v>930</v>
      </c>
      <c r="G1441" t="s">
        <v>3728</v>
      </c>
      <c r="H1441" s="3">
        <v>43930</v>
      </c>
      <c r="I1441">
        <v>324</v>
      </c>
    </row>
    <row r="1442" spans="1:9" hidden="1" x14ac:dyDescent="0.2">
      <c r="A1442">
        <v>102</v>
      </c>
      <c r="B1442" t="s">
        <v>2572</v>
      </c>
      <c r="C1442">
        <v>696597</v>
      </c>
      <c r="D1442">
        <v>46910</v>
      </c>
      <c r="E1442" s="3">
        <v>43199</v>
      </c>
      <c r="F1442" t="s">
        <v>930</v>
      </c>
      <c r="G1442" t="s">
        <v>3728</v>
      </c>
      <c r="H1442" s="3">
        <v>43930</v>
      </c>
      <c r="I1442">
        <v>0.3</v>
      </c>
    </row>
    <row r="1443" spans="1:9" hidden="1" x14ac:dyDescent="0.2">
      <c r="A1443">
        <v>102</v>
      </c>
      <c r="B1443" t="s">
        <v>2572</v>
      </c>
      <c r="C1443">
        <v>696717</v>
      </c>
      <c r="D1443">
        <v>46895</v>
      </c>
      <c r="E1443" s="3">
        <v>43199</v>
      </c>
      <c r="F1443" t="s">
        <v>2548</v>
      </c>
      <c r="G1443" t="s">
        <v>3737</v>
      </c>
      <c r="H1443" s="3">
        <v>43930</v>
      </c>
      <c r="I1443">
        <v>500.3</v>
      </c>
    </row>
    <row r="1444" spans="1:9" hidden="1" x14ac:dyDescent="0.2">
      <c r="A1444">
        <v>102</v>
      </c>
      <c r="B1444" t="s">
        <v>2572</v>
      </c>
      <c r="C1444">
        <v>697300</v>
      </c>
      <c r="D1444">
        <v>46905</v>
      </c>
      <c r="E1444" s="3">
        <v>43199</v>
      </c>
      <c r="F1444" t="s">
        <v>1155</v>
      </c>
      <c r="G1444" t="s">
        <v>3754</v>
      </c>
      <c r="H1444" s="3">
        <v>43930</v>
      </c>
      <c r="I1444">
        <v>680.4</v>
      </c>
    </row>
    <row r="1445" spans="1:9" hidden="1" x14ac:dyDescent="0.2">
      <c r="A1445">
        <v>102</v>
      </c>
      <c r="B1445" t="s">
        <v>2572</v>
      </c>
      <c r="C1445">
        <v>697300</v>
      </c>
      <c r="D1445">
        <v>46905</v>
      </c>
      <c r="E1445" s="3">
        <v>43199</v>
      </c>
      <c r="F1445" t="s">
        <v>1155</v>
      </c>
      <c r="G1445" t="s">
        <v>3754</v>
      </c>
      <c r="H1445" s="3">
        <v>43930</v>
      </c>
      <c r="I1445">
        <v>3.9</v>
      </c>
    </row>
    <row r="1446" spans="1:9" hidden="1" x14ac:dyDescent="0.2">
      <c r="A1446">
        <v>102</v>
      </c>
      <c r="B1446" t="s">
        <v>2572</v>
      </c>
      <c r="C1446">
        <v>697790</v>
      </c>
      <c r="D1446">
        <v>46913</v>
      </c>
      <c r="E1446" s="3">
        <v>43199</v>
      </c>
      <c r="F1446" t="s">
        <v>913</v>
      </c>
      <c r="G1446" t="s">
        <v>3785</v>
      </c>
      <c r="H1446" s="3">
        <v>43919</v>
      </c>
      <c r="I1446">
        <v>1369</v>
      </c>
    </row>
    <row r="1447" spans="1:9" hidden="1" x14ac:dyDescent="0.2">
      <c r="A1447">
        <v>102</v>
      </c>
      <c r="B1447" t="s">
        <v>2572</v>
      </c>
      <c r="C1447">
        <v>697790</v>
      </c>
      <c r="D1447">
        <v>46913</v>
      </c>
      <c r="E1447" s="3">
        <v>43199</v>
      </c>
      <c r="F1447" t="s">
        <v>913</v>
      </c>
      <c r="G1447" t="s">
        <v>3785</v>
      </c>
      <c r="H1447" s="3">
        <v>43919</v>
      </c>
      <c r="I1447">
        <v>6</v>
      </c>
    </row>
    <row r="1448" spans="1:9" hidden="1" x14ac:dyDescent="0.2">
      <c r="A1448">
        <v>102</v>
      </c>
      <c r="B1448" t="s">
        <v>2572</v>
      </c>
      <c r="C1448">
        <v>697875</v>
      </c>
      <c r="D1448">
        <v>46907</v>
      </c>
      <c r="E1448" s="3">
        <v>43199</v>
      </c>
      <c r="F1448" t="s">
        <v>1139</v>
      </c>
      <c r="G1448" t="s">
        <v>3790</v>
      </c>
      <c r="H1448" s="3">
        <v>43919</v>
      </c>
      <c r="I1448">
        <v>423</v>
      </c>
    </row>
    <row r="1449" spans="1:9" hidden="1" x14ac:dyDescent="0.2">
      <c r="A1449">
        <v>102</v>
      </c>
      <c r="B1449" t="s">
        <v>2572</v>
      </c>
      <c r="C1449">
        <v>697876</v>
      </c>
      <c r="D1449">
        <v>46894</v>
      </c>
      <c r="E1449" s="3">
        <v>43199</v>
      </c>
      <c r="F1449" t="s">
        <v>2547</v>
      </c>
      <c r="G1449" t="s">
        <v>3791</v>
      </c>
      <c r="H1449" s="3">
        <v>43927</v>
      </c>
      <c r="I1449">
        <v>498.9</v>
      </c>
    </row>
    <row r="1450" spans="1:9" hidden="1" x14ac:dyDescent="0.2">
      <c r="A1450">
        <v>102</v>
      </c>
      <c r="B1450" t="s">
        <v>2572</v>
      </c>
      <c r="C1450">
        <v>697877</v>
      </c>
      <c r="D1450">
        <v>46909</v>
      </c>
      <c r="E1450" s="3">
        <v>43199</v>
      </c>
      <c r="F1450" t="s">
        <v>913</v>
      </c>
      <c r="G1450" t="s">
        <v>3792</v>
      </c>
      <c r="H1450" s="3">
        <v>43912</v>
      </c>
      <c r="I1450">
        <v>1377</v>
      </c>
    </row>
    <row r="1451" spans="1:9" hidden="1" x14ac:dyDescent="0.2">
      <c r="A1451">
        <v>102</v>
      </c>
      <c r="B1451" t="s">
        <v>2572</v>
      </c>
      <c r="C1451">
        <v>697945</v>
      </c>
      <c r="D1451">
        <v>46912</v>
      </c>
      <c r="E1451" s="3">
        <v>43199</v>
      </c>
      <c r="F1451" t="s">
        <v>833</v>
      </c>
      <c r="G1451" t="s">
        <v>3793</v>
      </c>
      <c r="H1451" s="3">
        <v>43926</v>
      </c>
      <c r="I1451">
        <v>1920</v>
      </c>
    </row>
    <row r="1452" spans="1:9" hidden="1" x14ac:dyDescent="0.2">
      <c r="A1452">
        <v>102</v>
      </c>
      <c r="B1452" t="s">
        <v>2572</v>
      </c>
      <c r="C1452">
        <v>697950</v>
      </c>
      <c r="D1452">
        <v>46916</v>
      </c>
      <c r="E1452" s="3">
        <v>43199</v>
      </c>
      <c r="F1452" t="s">
        <v>1134</v>
      </c>
      <c r="G1452" t="s">
        <v>3794</v>
      </c>
      <c r="H1452" s="3">
        <v>43839</v>
      </c>
      <c r="I1452">
        <v>164</v>
      </c>
    </row>
    <row r="1453" spans="1:9" hidden="1" x14ac:dyDescent="0.2">
      <c r="A1453">
        <v>102</v>
      </c>
      <c r="B1453" t="s">
        <v>2572</v>
      </c>
      <c r="C1453">
        <v>697980</v>
      </c>
      <c r="D1453">
        <v>46921</v>
      </c>
      <c r="E1453" s="3">
        <v>43199</v>
      </c>
      <c r="F1453" t="s">
        <v>960</v>
      </c>
      <c r="G1453" t="s">
        <v>3795</v>
      </c>
      <c r="H1453" s="3">
        <v>43926</v>
      </c>
      <c r="I1453">
        <v>647</v>
      </c>
    </row>
    <row r="1454" spans="1:9" hidden="1" x14ac:dyDescent="0.2">
      <c r="A1454">
        <v>102</v>
      </c>
      <c r="B1454" t="s">
        <v>2572</v>
      </c>
      <c r="C1454">
        <v>697984</v>
      </c>
      <c r="D1454">
        <v>46922</v>
      </c>
      <c r="E1454" s="3">
        <v>43199</v>
      </c>
      <c r="F1454" t="s">
        <v>833</v>
      </c>
      <c r="G1454" t="s">
        <v>3796</v>
      </c>
      <c r="H1454" s="3">
        <v>43926</v>
      </c>
      <c r="I1454">
        <v>1947</v>
      </c>
    </row>
    <row r="1455" spans="1:9" hidden="1" x14ac:dyDescent="0.2">
      <c r="A1455">
        <v>102</v>
      </c>
      <c r="B1455" t="s">
        <v>2572</v>
      </c>
      <c r="C1455">
        <v>697985</v>
      </c>
      <c r="D1455">
        <v>46923</v>
      </c>
      <c r="E1455" s="3">
        <v>43199</v>
      </c>
      <c r="F1455" t="s">
        <v>1053</v>
      </c>
      <c r="G1455" t="s">
        <v>3797</v>
      </c>
      <c r="H1455" s="3">
        <v>43927</v>
      </c>
      <c r="I1455">
        <v>5105</v>
      </c>
    </row>
    <row r="1456" spans="1:9" hidden="1" x14ac:dyDescent="0.2">
      <c r="A1456">
        <v>102</v>
      </c>
      <c r="B1456" t="s">
        <v>2572</v>
      </c>
      <c r="C1456">
        <v>687661</v>
      </c>
      <c r="D1456">
        <v>46405</v>
      </c>
      <c r="E1456" s="3">
        <v>43200</v>
      </c>
      <c r="F1456" t="s">
        <v>996</v>
      </c>
      <c r="G1456" t="s">
        <v>3159</v>
      </c>
      <c r="H1456" s="3">
        <v>43883</v>
      </c>
      <c r="I1456">
        <v>4185</v>
      </c>
    </row>
    <row r="1457" spans="1:9" hidden="1" x14ac:dyDescent="0.2">
      <c r="A1457">
        <v>102</v>
      </c>
      <c r="B1457" t="s">
        <v>2572</v>
      </c>
      <c r="C1457">
        <v>695930</v>
      </c>
      <c r="D1457">
        <v>46911</v>
      </c>
      <c r="E1457" s="3">
        <v>43200</v>
      </c>
      <c r="F1457" t="s">
        <v>417</v>
      </c>
      <c r="G1457" t="s">
        <v>3682</v>
      </c>
      <c r="H1457" s="3">
        <v>43930</v>
      </c>
      <c r="I1457">
        <v>648</v>
      </c>
    </row>
    <row r="1458" spans="1:9" hidden="1" x14ac:dyDescent="0.2">
      <c r="A1458">
        <v>102</v>
      </c>
      <c r="B1458" t="s">
        <v>2572</v>
      </c>
      <c r="C1458">
        <v>695930</v>
      </c>
      <c r="D1458">
        <v>46911</v>
      </c>
      <c r="E1458" s="3">
        <v>43200</v>
      </c>
      <c r="F1458" t="s">
        <v>417</v>
      </c>
      <c r="G1458" t="s">
        <v>3682</v>
      </c>
      <c r="H1458" s="3">
        <v>43930</v>
      </c>
      <c r="I1458">
        <v>6.8</v>
      </c>
    </row>
    <row r="1459" spans="1:9" hidden="1" x14ac:dyDescent="0.2">
      <c r="A1459">
        <v>102</v>
      </c>
      <c r="B1459" t="s">
        <v>2572</v>
      </c>
      <c r="C1459">
        <v>695970</v>
      </c>
      <c r="D1459">
        <v>46926</v>
      </c>
      <c r="E1459" s="3">
        <v>43200</v>
      </c>
      <c r="F1459" t="s">
        <v>48</v>
      </c>
      <c r="G1459" t="s">
        <v>3685</v>
      </c>
      <c r="H1459" s="3">
        <v>43931</v>
      </c>
      <c r="I1459">
        <v>691.2</v>
      </c>
    </row>
    <row r="1460" spans="1:9" hidden="1" x14ac:dyDescent="0.2">
      <c r="A1460">
        <v>102</v>
      </c>
      <c r="B1460" t="s">
        <v>2572</v>
      </c>
      <c r="C1460">
        <v>695970</v>
      </c>
      <c r="D1460">
        <v>46926</v>
      </c>
      <c r="E1460" s="3">
        <v>43200</v>
      </c>
      <c r="F1460" t="s">
        <v>48</v>
      </c>
      <c r="G1460" t="s">
        <v>3685</v>
      </c>
      <c r="H1460" s="3">
        <v>43931</v>
      </c>
      <c r="I1460">
        <v>2.1</v>
      </c>
    </row>
    <row r="1461" spans="1:9" hidden="1" x14ac:dyDescent="0.2">
      <c r="A1461">
        <v>102</v>
      </c>
      <c r="B1461" t="s">
        <v>2572</v>
      </c>
      <c r="C1461">
        <v>696507</v>
      </c>
      <c r="D1461">
        <v>46937</v>
      </c>
      <c r="E1461" s="3">
        <v>43200</v>
      </c>
      <c r="F1461" t="s">
        <v>1157</v>
      </c>
      <c r="G1461" t="s">
        <v>3721</v>
      </c>
      <c r="H1461" s="3">
        <v>43930</v>
      </c>
      <c r="I1461">
        <v>756</v>
      </c>
    </row>
    <row r="1462" spans="1:9" hidden="1" x14ac:dyDescent="0.2">
      <c r="A1462">
        <v>102</v>
      </c>
      <c r="B1462" t="s">
        <v>2572</v>
      </c>
      <c r="C1462">
        <v>696643</v>
      </c>
      <c r="D1462">
        <v>46914</v>
      </c>
      <c r="E1462" s="3">
        <v>43200</v>
      </c>
      <c r="F1462" t="s">
        <v>424</v>
      </c>
      <c r="G1462" t="s">
        <v>3729</v>
      </c>
      <c r="H1462" s="3">
        <v>43931</v>
      </c>
      <c r="I1462">
        <v>108</v>
      </c>
    </row>
    <row r="1463" spans="1:9" hidden="1" x14ac:dyDescent="0.2">
      <c r="A1463">
        <v>102</v>
      </c>
      <c r="B1463" t="s">
        <v>2572</v>
      </c>
      <c r="C1463">
        <v>696677</v>
      </c>
      <c r="D1463">
        <v>46919</v>
      </c>
      <c r="E1463" s="3">
        <v>43200</v>
      </c>
      <c r="F1463" t="s">
        <v>155</v>
      </c>
      <c r="G1463" t="s">
        <v>3730</v>
      </c>
      <c r="H1463" s="3">
        <v>43931</v>
      </c>
      <c r="I1463">
        <v>108</v>
      </c>
    </row>
    <row r="1464" spans="1:9" hidden="1" x14ac:dyDescent="0.2">
      <c r="A1464">
        <v>102</v>
      </c>
      <c r="B1464" t="s">
        <v>2572</v>
      </c>
      <c r="C1464">
        <v>696911</v>
      </c>
      <c r="D1464">
        <v>46920</v>
      </c>
      <c r="E1464" s="3">
        <v>43200</v>
      </c>
      <c r="F1464" t="s">
        <v>377</v>
      </c>
      <c r="G1464" t="s">
        <v>3741</v>
      </c>
      <c r="H1464" s="3">
        <v>43931</v>
      </c>
      <c r="I1464">
        <v>390</v>
      </c>
    </row>
    <row r="1465" spans="1:9" hidden="1" x14ac:dyDescent="0.2">
      <c r="A1465">
        <v>102</v>
      </c>
      <c r="B1465" t="s">
        <v>2572</v>
      </c>
      <c r="C1465">
        <v>696911</v>
      </c>
      <c r="D1465">
        <v>46920</v>
      </c>
      <c r="E1465" s="3">
        <v>43200</v>
      </c>
      <c r="F1465" t="s">
        <v>377</v>
      </c>
      <c r="G1465" t="s">
        <v>3741</v>
      </c>
      <c r="H1465" s="3">
        <v>43931</v>
      </c>
      <c r="I1465">
        <v>0.9</v>
      </c>
    </row>
    <row r="1466" spans="1:9" hidden="1" x14ac:dyDescent="0.2">
      <c r="A1466">
        <v>102</v>
      </c>
      <c r="B1466" t="s">
        <v>2572</v>
      </c>
      <c r="C1466">
        <v>698016</v>
      </c>
      <c r="D1466">
        <v>46928</v>
      </c>
      <c r="E1466" s="3">
        <v>43200</v>
      </c>
      <c r="F1466" t="s">
        <v>1154</v>
      </c>
      <c r="G1466" t="s">
        <v>3800</v>
      </c>
      <c r="H1466" s="3">
        <v>43930</v>
      </c>
      <c r="I1466">
        <v>755</v>
      </c>
    </row>
    <row r="1467" spans="1:9" hidden="1" x14ac:dyDescent="0.2">
      <c r="A1467">
        <v>102</v>
      </c>
      <c r="B1467" t="s">
        <v>2572</v>
      </c>
      <c r="C1467">
        <v>698021</v>
      </c>
      <c r="D1467">
        <v>46929</v>
      </c>
      <c r="E1467" s="3">
        <v>43200</v>
      </c>
      <c r="F1467" t="s">
        <v>788</v>
      </c>
      <c r="G1467" t="s">
        <v>3801</v>
      </c>
      <c r="H1467" s="3">
        <v>43930</v>
      </c>
      <c r="I1467">
        <v>1768</v>
      </c>
    </row>
    <row r="1468" spans="1:9" hidden="1" x14ac:dyDescent="0.2">
      <c r="A1468">
        <v>102</v>
      </c>
      <c r="B1468" t="s">
        <v>2572</v>
      </c>
      <c r="C1468">
        <v>698076</v>
      </c>
      <c r="D1468">
        <v>46935</v>
      </c>
      <c r="E1468" s="3">
        <v>43200</v>
      </c>
      <c r="F1468" t="s">
        <v>1152</v>
      </c>
      <c r="G1468" t="s">
        <v>3803</v>
      </c>
      <c r="H1468" s="3">
        <v>43930</v>
      </c>
      <c r="I1468">
        <v>303</v>
      </c>
    </row>
    <row r="1469" spans="1:9" hidden="1" x14ac:dyDescent="0.2">
      <c r="A1469">
        <v>102</v>
      </c>
      <c r="B1469" t="s">
        <v>2572</v>
      </c>
      <c r="C1469">
        <v>698080</v>
      </c>
      <c r="D1469">
        <v>46936</v>
      </c>
      <c r="E1469" s="3">
        <v>43200</v>
      </c>
      <c r="F1469" t="s">
        <v>867</v>
      </c>
      <c r="G1469" t="s">
        <v>3804</v>
      </c>
      <c r="H1469" s="3">
        <v>43924</v>
      </c>
      <c r="I1469">
        <v>2520</v>
      </c>
    </row>
    <row r="1470" spans="1:9" hidden="1" x14ac:dyDescent="0.2">
      <c r="A1470">
        <v>102</v>
      </c>
      <c r="B1470" t="s">
        <v>2572</v>
      </c>
      <c r="C1470">
        <v>698084</v>
      </c>
      <c r="D1470">
        <v>46938</v>
      </c>
      <c r="E1470" s="3">
        <v>43200</v>
      </c>
      <c r="F1470" t="s">
        <v>929</v>
      </c>
      <c r="G1470" t="s">
        <v>3805</v>
      </c>
      <c r="H1470" s="3">
        <v>43930</v>
      </c>
      <c r="I1470">
        <v>1602</v>
      </c>
    </row>
    <row r="1471" spans="1:9" hidden="1" x14ac:dyDescent="0.2">
      <c r="A1471">
        <v>102</v>
      </c>
      <c r="B1471" t="s">
        <v>2572</v>
      </c>
      <c r="C1471">
        <v>698087</v>
      </c>
      <c r="D1471">
        <v>46939</v>
      </c>
      <c r="E1471" s="3">
        <v>43200</v>
      </c>
      <c r="F1471" t="s">
        <v>819</v>
      </c>
      <c r="G1471" t="s">
        <v>3806</v>
      </c>
      <c r="H1471" s="3">
        <v>43926</v>
      </c>
      <c r="I1471">
        <v>4320</v>
      </c>
    </row>
    <row r="1472" spans="1:9" hidden="1" x14ac:dyDescent="0.2">
      <c r="A1472">
        <v>102</v>
      </c>
      <c r="B1472" t="s">
        <v>2572</v>
      </c>
      <c r="C1472">
        <v>698095</v>
      </c>
      <c r="D1472">
        <v>46943</v>
      </c>
      <c r="E1472" s="3">
        <v>43200</v>
      </c>
      <c r="F1472" t="s">
        <v>1152</v>
      </c>
      <c r="G1472" t="s">
        <v>3807</v>
      </c>
      <c r="H1472" s="3">
        <v>43930</v>
      </c>
      <c r="I1472">
        <v>21</v>
      </c>
    </row>
    <row r="1473" spans="1:9" hidden="1" x14ac:dyDescent="0.2">
      <c r="A1473">
        <v>102</v>
      </c>
      <c r="B1473" t="s">
        <v>2572</v>
      </c>
      <c r="C1473">
        <v>698109</v>
      </c>
      <c r="D1473">
        <v>46942</v>
      </c>
      <c r="E1473" s="3">
        <v>43200</v>
      </c>
      <c r="F1473" t="s">
        <v>699</v>
      </c>
      <c r="G1473" t="s">
        <v>3808</v>
      </c>
      <c r="H1473" s="3">
        <v>43931</v>
      </c>
      <c r="I1473">
        <v>103</v>
      </c>
    </row>
    <row r="1474" spans="1:9" hidden="1" x14ac:dyDescent="0.2">
      <c r="A1474">
        <v>102</v>
      </c>
      <c r="B1474" t="s">
        <v>2572</v>
      </c>
      <c r="C1474">
        <v>698114</v>
      </c>
      <c r="D1474">
        <v>46944</v>
      </c>
      <c r="E1474" s="3">
        <v>43200</v>
      </c>
      <c r="F1474" t="s">
        <v>703</v>
      </c>
      <c r="G1474" t="s">
        <v>3809</v>
      </c>
      <c r="H1474" s="3">
        <v>43931</v>
      </c>
      <c r="I1474">
        <v>103</v>
      </c>
    </row>
    <row r="1475" spans="1:9" hidden="1" x14ac:dyDescent="0.2">
      <c r="A1475">
        <v>102</v>
      </c>
      <c r="B1475" t="s">
        <v>2572</v>
      </c>
      <c r="C1475">
        <v>698115</v>
      </c>
      <c r="D1475">
        <v>46945</v>
      </c>
      <c r="E1475" s="3">
        <v>43200</v>
      </c>
      <c r="F1475" t="s">
        <v>611</v>
      </c>
      <c r="G1475" t="s">
        <v>3810</v>
      </c>
      <c r="H1475" s="3">
        <v>43930</v>
      </c>
      <c r="I1475">
        <v>637</v>
      </c>
    </row>
    <row r="1476" spans="1:9" hidden="1" x14ac:dyDescent="0.2">
      <c r="A1476">
        <v>102</v>
      </c>
      <c r="B1476" t="s">
        <v>2572</v>
      </c>
      <c r="C1476">
        <v>695947</v>
      </c>
      <c r="D1476">
        <v>46950</v>
      </c>
      <c r="E1476" s="3">
        <v>43201</v>
      </c>
      <c r="F1476" t="s">
        <v>65</v>
      </c>
      <c r="G1476" t="s">
        <v>3684</v>
      </c>
      <c r="H1476" s="3">
        <v>43932</v>
      </c>
      <c r="I1476">
        <v>225</v>
      </c>
    </row>
    <row r="1477" spans="1:9" hidden="1" x14ac:dyDescent="0.2">
      <c r="A1477">
        <v>102</v>
      </c>
      <c r="B1477" t="s">
        <v>2572</v>
      </c>
      <c r="C1477">
        <v>695947</v>
      </c>
      <c r="D1477">
        <v>46950</v>
      </c>
      <c r="E1477" s="3">
        <v>43201</v>
      </c>
      <c r="F1477" t="s">
        <v>65</v>
      </c>
      <c r="G1477" t="s">
        <v>3684</v>
      </c>
      <c r="H1477" s="3">
        <v>43932</v>
      </c>
      <c r="I1477">
        <v>0.9</v>
      </c>
    </row>
    <row r="1478" spans="1:9" hidden="1" x14ac:dyDescent="0.2">
      <c r="A1478">
        <v>102</v>
      </c>
      <c r="B1478" t="s">
        <v>2572</v>
      </c>
      <c r="C1478">
        <v>696000</v>
      </c>
      <c r="D1478">
        <v>46951</v>
      </c>
      <c r="E1478" s="3">
        <v>43201</v>
      </c>
      <c r="F1478" t="s">
        <v>71</v>
      </c>
      <c r="G1478" t="s">
        <v>3686</v>
      </c>
      <c r="H1478" s="3">
        <v>43932</v>
      </c>
      <c r="I1478">
        <v>230.4</v>
      </c>
    </row>
    <row r="1479" spans="1:9" hidden="1" x14ac:dyDescent="0.2">
      <c r="A1479">
        <v>102</v>
      </c>
      <c r="B1479" t="s">
        <v>2572</v>
      </c>
      <c r="C1479">
        <v>696000</v>
      </c>
      <c r="D1479">
        <v>46951</v>
      </c>
      <c r="E1479" s="3">
        <v>43201</v>
      </c>
      <c r="F1479" t="s">
        <v>71</v>
      </c>
      <c r="G1479" t="s">
        <v>3686</v>
      </c>
      <c r="H1479" s="3">
        <v>43932</v>
      </c>
      <c r="I1479">
        <v>1.3</v>
      </c>
    </row>
    <row r="1480" spans="1:9" hidden="1" x14ac:dyDescent="0.2">
      <c r="A1480">
        <v>102</v>
      </c>
      <c r="B1480" t="s">
        <v>2572</v>
      </c>
      <c r="C1480">
        <v>696029</v>
      </c>
      <c r="D1480">
        <v>46965</v>
      </c>
      <c r="E1480" s="3">
        <v>43201</v>
      </c>
      <c r="F1480" t="s">
        <v>73</v>
      </c>
      <c r="G1480" t="s">
        <v>3687</v>
      </c>
      <c r="H1480" s="3">
        <v>43932</v>
      </c>
      <c r="I1480">
        <v>530</v>
      </c>
    </row>
    <row r="1481" spans="1:9" hidden="1" x14ac:dyDescent="0.2">
      <c r="A1481">
        <v>102</v>
      </c>
      <c r="B1481" t="s">
        <v>2572</v>
      </c>
      <c r="C1481">
        <v>696030</v>
      </c>
      <c r="D1481">
        <v>46941</v>
      </c>
      <c r="E1481" s="3">
        <v>43201</v>
      </c>
      <c r="F1481" t="s">
        <v>74</v>
      </c>
      <c r="G1481" t="s">
        <v>3688</v>
      </c>
      <c r="H1481" s="3">
        <v>43932</v>
      </c>
      <c r="I1481">
        <v>316.8</v>
      </c>
    </row>
    <row r="1482" spans="1:9" hidden="1" x14ac:dyDescent="0.2">
      <c r="A1482">
        <v>102</v>
      </c>
      <c r="B1482" t="s">
        <v>2572</v>
      </c>
      <c r="C1482">
        <v>696030</v>
      </c>
      <c r="D1482">
        <v>46941</v>
      </c>
      <c r="E1482" s="3">
        <v>43201</v>
      </c>
      <c r="F1482" t="s">
        <v>74</v>
      </c>
      <c r="G1482" t="s">
        <v>3688</v>
      </c>
      <c r="H1482" s="3">
        <v>43932</v>
      </c>
      <c r="I1482">
        <v>2.5</v>
      </c>
    </row>
    <row r="1483" spans="1:9" hidden="1" x14ac:dyDescent="0.2">
      <c r="A1483">
        <v>102</v>
      </c>
      <c r="B1483" t="s">
        <v>2572</v>
      </c>
      <c r="C1483">
        <v>696058</v>
      </c>
      <c r="D1483">
        <v>46954</v>
      </c>
      <c r="E1483" s="3">
        <v>43201</v>
      </c>
      <c r="F1483" t="s">
        <v>53</v>
      </c>
      <c r="G1483" t="s">
        <v>3689</v>
      </c>
      <c r="H1483" s="3">
        <v>43932</v>
      </c>
      <c r="I1483">
        <v>420</v>
      </c>
    </row>
    <row r="1484" spans="1:9" hidden="1" x14ac:dyDescent="0.2">
      <c r="A1484">
        <v>102</v>
      </c>
      <c r="B1484" t="s">
        <v>2572</v>
      </c>
      <c r="C1484">
        <v>696058</v>
      </c>
      <c r="D1484">
        <v>46954</v>
      </c>
      <c r="E1484" s="3">
        <v>43201</v>
      </c>
      <c r="F1484" t="s">
        <v>53</v>
      </c>
      <c r="G1484" t="s">
        <v>3689</v>
      </c>
      <c r="H1484" s="3">
        <v>43932</v>
      </c>
      <c r="I1484">
        <v>1.1000000000000001</v>
      </c>
    </row>
    <row r="1485" spans="1:9" hidden="1" x14ac:dyDescent="0.2">
      <c r="A1485">
        <v>102</v>
      </c>
      <c r="B1485" t="s">
        <v>2572</v>
      </c>
      <c r="C1485">
        <v>696210</v>
      </c>
      <c r="D1485">
        <v>46949</v>
      </c>
      <c r="E1485" s="3">
        <v>43201</v>
      </c>
      <c r="F1485" t="s">
        <v>124</v>
      </c>
      <c r="G1485" t="s">
        <v>3690</v>
      </c>
      <c r="H1485" s="3">
        <v>43932</v>
      </c>
      <c r="I1485">
        <v>180</v>
      </c>
    </row>
    <row r="1486" spans="1:9" hidden="1" x14ac:dyDescent="0.2">
      <c r="A1486">
        <v>102</v>
      </c>
      <c r="B1486" t="s">
        <v>2572</v>
      </c>
      <c r="C1486">
        <v>696210</v>
      </c>
      <c r="D1486">
        <v>46949</v>
      </c>
      <c r="E1486" s="3">
        <v>43201</v>
      </c>
      <c r="F1486" t="s">
        <v>124</v>
      </c>
      <c r="G1486" t="s">
        <v>3690</v>
      </c>
      <c r="H1486" s="3">
        <v>43932</v>
      </c>
      <c r="I1486">
        <v>0.3</v>
      </c>
    </row>
    <row r="1487" spans="1:9" hidden="1" x14ac:dyDescent="0.2">
      <c r="A1487">
        <v>102</v>
      </c>
      <c r="B1487" t="s">
        <v>2572</v>
      </c>
      <c r="C1487">
        <v>696544</v>
      </c>
      <c r="D1487">
        <v>46964</v>
      </c>
      <c r="E1487" s="3">
        <v>43201</v>
      </c>
      <c r="F1487" t="s">
        <v>506</v>
      </c>
      <c r="G1487" t="s">
        <v>3724</v>
      </c>
      <c r="H1487" s="3">
        <v>43932</v>
      </c>
      <c r="I1487">
        <v>108</v>
      </c>
    </row>
    <row r="1488" spans="1:9" hidden="1" x14ac:dyDescent="0.2">
      <c r="A1488">
        <v>102</v>
      </c>
      <c r="B1488" t="s">
        <v>2572</v>
      </c>
      <c r="C1488">
        <v>696545</v>
      </c>
      <c r="D1488">
        <v>46932</v>
      </c>
      <c r="E1488" s="3">
        <v>43201</v>
      </c>
      <c r="F1488" t="s">
        <v>507</v>
      </c>
      <c r="G1488" t="s">
        <v>3725</v>
      </c>
      <c r="H1488" s="3">
        <v>43932</v>
      </c>
      <c r="I1488">
        <v>108</v>
      </c>
    </row>
    <row r="1489" spans="1:9" hidden="1" x14ac:dyDescent="0.2">
      <c r="A1489">
        <v>102</v>
      </c>
      <c r="B1489" t="s">
        <v>2572</v>
      </c>
      <c r="C1489">
        <v>696563</v>
      </c>
      <c r="D1489">
        <v>46931</v>
      </c>
      <c r="E1489" s="3">
        <v>43201</v>
      </c>
      <c r="F1489" t="s">
        <v>585</v>
      </c>
      <c r="G1489" t="s">
        <v>3726</v>
      </c>
      <c r="H1489" s="3">
        <v>43932</v>
      </c>
      <c r="I1489">
        <v>144</v>
      </c>
    </row>
    <row r="1490" spans="1:9" hidden="1" x14ac:dyDescent="0.2">
      <c r="A1490">
        <v>102</v>
      </c>
      <c r="B1490" t="s">
        <v>2572</v>
      </c>
      <c r="C1490">
        <v>696563</v>
      </c>
      <c r="D1490">
        <v>46931</v>
      </c>
      <c r="E1490" s="3">
        <v>43201</v>
      </c>
      <c r="F1490" t="s">
        <v>585</v>
      </c>
      <c r="G1490" t="s">
        <v>3726</v>
      </c>
      <c r="H1490" s="3">
        <v>43932</v>
      </c>
      <c r="I1490">
        <v>0.1</v>
      </c>
    </row>
    <row r="1491" spans="1:9" hidden="1" x14ac:dyDescent="0.2">
      <c r="A1491">
        <v>102</v>
      </c>
      <c r="B1491" t="s">
        <v>2572</v>
      </c>
      <c r="C1491">
        <v>696750</v>
      </c>
      <c r="D1491">
        <v>46927</v>
      </c>
      <c r="E1491" s="3">
        <v>43201</v>
      </c>
      <c r="F1491" t="s">
        <v>469</v>
      </c>
      <c r="G1491" t="s">
        <v>3738</v>
      </c>
      <c r="H1491" s="3">
        <v>43931</v>
      </c>
      <c r="I1491">
        <v>648</v>
      </c>
    </row>
    <row r="1492" spans="1:9" hidden="1" x14ac:dyDescent="0.2">
      <c r="A1492">
        <v>102</v>
      </c>
      <c r="B1492" t="s">
        <v>2572</v>
      </c>
      <c r="C1492">
        <v>696750</v>
      </c>
      <c r="D1492">
        <v>46927</v>
      </c>
      <c r="E1492" s="3">
        <v>43201</v>
      </c>
      <c r="F1492" t="s">
        <v>469</v>
      </c>
      <c r="G1492" t="s">
        <v>3738</v>
      </c>
      <c r="H1492" s="3">
        <v>43931</v>
      </c>
      <c r="I1492">
        <v>0.2</v>
      </c>
    </row>
    <row r="1493" spans="1:9" hidden="1" x14ac:dyDescent="0.2">
      <c r="A1493">
        <v>102</v>
      </c>
      <c r="B1493" t="s">
        <v>2572</v>
      </c>
      <c r="C1493">
        <v>697998</v>
      </c>
      <c r="D1493">
        <v>46963</v>
      </c>
      <c r="E1493" s="3">
        <v>43201</v>
      </c>
      <c r="F1493" t="s">
        <v>627</v>
      </c>
      <c r="G1493" t="s">
        <v>3798</v>
      </c>
      <c r="H1493" s="3">
        <v>43529</v>
      </c>
      <c r="I1493">
        <v>54</v>
      </c>
    </row>
    <row r="1494" spans="1:9" hidden="1" x14ac:dyDescent="0.2">
      <c r="A1494">
        <v>102</v>
      </c>
      <c r="B1494" t="s">
        <v>2572</v>
      </c>
      <c r="C1494">
        <v>698265</v>
      </c>
      <c r="D1494">
        <v>46930</v>
      </c>
      <c r="E1494" s="3">
        <v>43201</v>
      </c>
      <c r="F1494" t="s">
        <v>390</v>
      </c>
      <c r="G1494" t="s">
        <v>3811</v>
      </c>
      <c r="H1494" s="3">
        <v>43931</v>
      </c>
      <c r="I1494">
        <v>293.39999999999998</v>
      </c>
    </row>
    <row r="1495" spans="1:9" hidden="1" x14ac:dyDescent="0.2">
      <c r="A1495">
        <v>102</v>
      </c>
      <c r="B1495" t="s">
        <v>2572</v>
      </c>
      <c r="C1495">
        <v>698265</v>
      </c>
      <c r="D1495">
        <v>46930</v>
      </c>
      <c r="E1495" s="3">
        <v>43201</v>
      </c>
      <c r="F1495" t="s">
        <v>390</v>
      </c>
      <c r="G1495" t="s">
        <v>3811</v>
      </c>
      <c r="H1495" s="3">
        <v>43931</v>
      </c>
      <c r="I1495">
        <v>0.1</v>
      </c>
    </row>
    <row r="1496" spans="1:9" hidden="1" x14ac:dyDescent="0.2">
      <c r="A1496">
        <v>102</v>
      </c>
      <c r="B1496" t="s">
        <v>2572</v>
      </c>
      <c r="C1496">
        <v>698275</v>
      </c>
      <c r="D1496">
        <v>46952</v>
      </c>
      <c r="E1496" s="3">
        <v>43201</v>
      </c>
      <c r="F1496" t="s">
        <v>592</v>
      </c>
      <c r="G1496" t="s">
        <v>3812</v>
      </c>
      <c r="H1496" s="3">
        <v>43931</v>
      </c>
      <c r="I1496">
        <v>384</v>
      </c>
    </row>
    <row r="1497" spans="1:9" hidden="1" x14ac:dyDescent="0.2">
      <c r="A1497">
        <v>102</v>
      </c>
      <c r="B1497" t="s">
        <v>2572</v>
      </c>
      <c r="C1497">
        <v>698279</v>
      </c>
      <c r="D1497">
        <v>46953</v>
      </c>
      <c r="E1497" s="3">
        <v>43201</v>
      </c>
      <c r="F1497" t="s">
        <v>605</v>
      </c>
      <c r="G1497" t="s">
        <v>3813</v>
      </c>
      <c r="H1497" s="3">
        <v>43931</v>
      </c>
      <c r="I1497">
        <v>323</v>
      </c>
    </row>
    <row r="1498" spans="1:9" hidden="1" x14ac:dyDescent="0.2">
      <c r="A1498">
        <v>102</v>
      </c>
      <c r="B1498" t="s">
        <v>2572</v>
      </c>
      <c r="C1498">
        <v>698320</v>
      </c>
      <c r="D1498">
        <v>46960</v>
      </c>
      <c r="E1498" s="3">
        <v>43201</v>
      </c>
      <c r="F1498" t="s">
        <v>495</v>
      </c>
      <c r="G1498" t="s">
        <v>3638</v>
      </c>
      <c r="H1498" s="3">
        <v>43911</v>
      </c>
      <c r="I1498">
        <v>255</v>
      </c>
    </row>
    <row r="1499" spans="1:9" hidden="1" x14ac:dyDescent="0.2">
      <c r="A1499">
        <v>102</v>
      </c>
      <c r="B1499" t="s">
        <v>2572</v>
      </c>
      <c r="C1499">
        <v>698338</v>
      </c>
      <c r="D1499">
        <v>46956</v>
      </c>
      <c r="E1499" s="3">
        <v>43201</v>
      </c>
      <c r="F1499" t="s">
        <v>468</v>
      </c>
      <c r="G1499" t="s">
        <v>3814</v>
      </c>
      <c r="H1499" s="3">
        <v>43925</v>
      </c>
      <c r="I1499">
        <v>643</v>
      </c>
    </row>
    <row r="1500" spans="1:9" hidden="1" x14ac:dyDescent="0.2">
      <c r="A1500">
        <v>102</v>
      </c>
      <c r="B1500" t="s">
        <v>2572</v>
      </c>
      <c r="C1500">
        <v>698342</v>
      </c>
      <c r="D1500">
        <v>46957</v>
      </c>
      <c r="E1500" s="3">
        <v>43201</v>
      </c>
      <c r="F1500" t="s">
        <v>584</v>
      </c>
      <c r="G1500" t="s">
        <v>3815</v>
      </c>
      <c r="H1500" s="3">
        <v>43932</v>
      </c>
      <c r="I1500">
        <v>137</v>
      </c>
    </row>
    <row r="1501" spans="1:9" hidden="1" x14ac:dyDescent="0.2">
      <c r="A1501">
        <v>102</v>
      </c>
      <c r="B1501" t="s">
        <v>2572</v>
      </c>
      <c r="C1501">
        <v>698345</v>
      </c>
      <c r="D1501">
        <v>46958</v>
      </c>
      <c r="E1501" s="3">
        <v>43201</v>
      </c>
      <c r="F1501" t="s">
        <v>590</v>
      </c>
      <c r="G1501" t="s">
        <v>3816</v>
      </c>
      <c r="H1501" s="3">
        <v>43932</v>
      </c>
      <c r="I1501">
        <v>179</v>
      </c>
    </row>
    <row r="1502" spans="1:9" hidden="1" x14ac:dyDescent="0.2">
      <c r="A1502">
        <v>102</v>
      </c>
      <c r="B1502" t="s">
        <v>2572</v>
      </c>
      <c r="C1502">
        <v>698349</v>
      </c>
      <c r="D1502">
        <v>46959</v>
      </c>
      <c r="E1502" s="3">
        <v>43201</v>
      </c>
      <c r="F1502" t="s">
        <v>47</v>
      </c>
      <c r="G1502" t="s">
        <v>3817</v>
      </c>
      <c r="H1502" s="3">
        <v>43931</v>
      </c>
      <c r="I1502">
        <v>1151</v>
      </c>
    </row>
    <row r="1503" spans="1:9" hidden="1" x14ac:dyDescent="0.2">
      <c r="A1503">
        <v>102</v>
      </c>
      <c r="B1503" t="s">
        <v>2572</v>
      </c>
      <c r="C1503">
        <v>698416</v>
      </c>
      <c r="D1503">
        <v>46961</v>
      </c>
      <c r="E1503" s="3">
        <v>43201</v>
      </c>
      <c r="F1503" t="s">
        <v>715</v>
      </c>
      <c r="G1503" t="s">
        <v>3820</v>
      </c>
      <c r="H1503" s="3">
        <v>43926</v>
      </c>
      <c r="I1503">
        <v>2160</v>
      </c>
    </row>
    <row r="1504" spans="1:9" hidden="1" x14ac:dyDescent="0.2">
      <c r="A1504">
        <v>102</v>
      </c>
      <c r="B1504" t="s">
        <v>2572</v>
      </c>
      <c r="C1504">
        <v>698428</v>
      </c>
      <c r="D1504">
        <v>46962</v>
      </c>
      <c r="E1504" s="3">
        <v>43201</v>
      </c>
      <c r="F1504" t="s">
        <v>285</v>
      </c>
      <c r="G1504" t="s">
        <v>3821</v>
      </c>
      <c r="H1504" s="3">
        <v>43932</v>
      </c>
      <c r="I1504">
        <v>833</v>
      </c>
    </row>
    <row r="1505" spans="1:9" hidden="1" x14ac:dyDescent="0.2">
      <c r="A1505">
        <v>102</v>
      </c>
      <c r="B1505" t="s">
        <v>2572</v>
      </c>
      <c r="C1505">
        <v>695626</v>
      </c>
      <c r="D1505">
        <v>46815</v>
      </c>
      <c r="E1505" s="3">
        <v>43202</v>
      </c>
      <c r="F1505" t="s">
        <v>2556</v>
      </c>
      <c r="G1505" t="s">
        <v>3651</v>
      </c>
      <c r="H1505" s="3">
        <v>43202</v>
      </c>
      <c r="I1505">
        <v>100</v>
      </c>
    </row>
    <row r="1506" spans="1:9" hidden="1" x14ac:dyDescent="0.2">
      <c r="A1506">
        <v>102</v>
      </c>
      <c r="B1506" t="s">
        <v>2572</v>
      </c>
      <c r="C1506">
        <v>695946</v>
      </c>
      <c r="D1506">
        <v>46986</v>
      </c>
      <c r="E1506" s="3">
        <v>43202</v>
      </c>
      <c r="F1506" t="s">
        <v>64</v>
      </c>
      <c r="G1506" t="s">
        <v>3683</v>
      </c>
      <c r="H1506" s="3">
        <v>43932</v>
      </c>
      <c r="I1506">
        <v>150</v>
      </c>
    </row>
    <row r="1507" spans="1:9" hidden="1" x14ac:dyDescent="0.2">
      <c r="A1507">
        <v>102</v>
      </c>
      <c r="B1507" t="s">
        <v>2572</v>
      </c>
      <c r="C1507">
        <v>697196</v>
      </c>
      <c r="D1507">
        <v>46975</v>
      </c>
      <c r="E1507" s="3">
        <v>43202</v>
      </c>
      <c r="F1507" t="s">
        <v>709</v>
      </c>
      <c r="G1507" t="s">
        <v>3747</v>
      </c>
      <c r="H1507" s="3">
        <v>43933</v>
      </c>
      <c r="I1507">
        <v>433.1</v>
      </c>
    </row>
    <row r="1508" spans="1:9" hidden="1" x14ac:dyDescent="0.2">
      <c r="A1508">
        <v>102</v>
      </c>
      <c r="B1508" t="s">
        <v>2572</v>
      </c>
      <c r="C1508">
        <v>697199</v>
      </c>
      <c r="D1508">
        <v>46974</v>
      </c>
      <c r="E1508" s="3">
        <v>43202</v>
      </c>
      <c r="F1508" t="s">
        <v>709</v>
      </c>
      <c r="G1508" t="s">
        <v>3748</v>
      </c>
      <c r="H1508" s="3">
        <v>43933</v>
      </c>
      <c r="I1508">
        <v>423.1</v>
      </c>
    </row>
    <row r="1509" spans="1:9" hidden="1" x14ac:dyDescent="0.2">
      <c r="A1509">
        <v>102</v>
      </c>
      <c r="B1509" t="s">
        <v>2572</v>
      </c>
      <c r="C1509">
        <v>698004</v>
      </c>
      <c r="D1509">
        <v>46989</v>
      </c>
      <c r="E1509" s="3">
        <v>43202</v>
      </c>
      <c r="F1509" t="s">
        <v>42</v>
      </c>
      <c r="G1509" t="s">
        <v>3799</v>
      </c>
      <c r="H1509" s="3">
        <v>43529</v>
      </c>
      <c r="I1509">
        <v>432</v>
      </c>
    </row>
    <row r="1510" spans="1:9" hidden="1" x14ac:dyDescent="0.2">
      <c r="A1510">
        <v>102</v>
      </c>
      <c r="B1510" t="s">
        <v>2572</v>
      </c>
      <c r="C1510">
        <v>698841</v>
      </c>
      <c r="D1510">
        <v>46970</v>
      </c>
      <c r="E1510" s="3">
        <v>43202</v>
      </c>
      <c r="F1510" t="s">
        <v>70</v>
      </c>
      <c r="G1510" t="s">
        <v>3835</v>
      </c>
      <c r="H1510" s="3">
        <v>43932</v>
      </c>
      <c r="I1510">
        <v>382</v>
      </c>
    </row>
    <row r="1511" spans="1:9" hidden="1" x14ac:dyDescent="0.2">
      <c r="A1511">
        <v>102</v>
      </c>
      <c r="B1511" t="s">
        <v>2572</v>
      </c>
      <c r="C1511">
        <v>698842</v>
      </c>
      <c r="D1511">
        <v>46971</v>
      </c>
      <c r="E1511" s="3">
        <v>43202</v>
      </c>
      <c r="F1511" t="s">
        <v>2549</v>
      </c>
      <c r="G1511" t="s">
        <v>3836</v>
      </c>
      <c r="H1511" s="3">
        <v>44208</v>
      </c>
      <c r="I1511">
        <v>851</v>
      </c>
    </row>
    <row r="1512" spans="1:9" hidden="1" x14ac:dyDescent="0.2">
      <c r="A1512">
        <v>102</v>
      </c>
      <c r="B1512" t="s">
        <v>2572</v>
      </c>
      <c r="C1512">
        <v>698854</v>
      </c>
      <c r="D1512">
        <v>46978</v>
      </c>
      <c r="E1512" s="3">
        <v>43202</v>
      </c>
      <c r="F1512" t="s">
        <v>2549</v>
      </c>
      <c r="G1512" t="s">
        <v>3837</v>
      </c>
      <c r="H1512" s="3">
        <v>44208</v>
      </c>
      <c r="I1512">
        <v>846</v>
      </c>
    </row>
    <row r="1513" spans="1:9" hidden="1" x14ac:dyDescent="0.2">
      <c r="A1513">
        <v>102</v>
      </c>
      <c r="B1513" t="s">
        <v>2572</v>
      </c>
      <c r="C1513">
        <v>698861</v>
      </c>
      <c r="D1513">
        <v>46979</v>
      </c>
      <c r="E1513" s="3">
        <v>43202</v>
      </c>
      <c r="F1513" t="s">
        <v>52</v>
      </c>
      <c r="G1513" t="s">
        <v>3838</v>
      </c>
      <c r="H1513" s="3">
        <v>43932</v>
      </c>
      <c r="I1513">
        <v>697</v>
      </c>
    </row>
    <row r="1514" spans="1:9" hidden="1" x14ac:dyDescent="0.2">
      <c r="A1514">
        <v>102</v>
      </c>
      <c r="B1514" t="s">
        <v>2572</v>
      </c>
      <c r="C1514">
        <v>698877</v>
      </c>
      <c r="D1514">
        <v>46983</v>
      </c>
      <c r="E1514" s="3">
        <v>43202</v>
      </c>
      <c r="F1514" t="s">
        <v>2549</v>
      </c>
      <c r="G1514" t="s">
        <v>3839</v>
      </c>
      <c r="H1514" s="3">
        <v>44208</v>
      </c>
      <c r="I1514">
        <v>846</v>
      </c>
    </row>
    <row r="1515" spans="1:9" hidden="1" x14ac:dyDescent="0.2">
      <c r="A1515">
        <v>102</v>
      </c>
      <c r="B1515" t="s">
        <v>2572</v>
      </c>
      <c r="C1515">
        <v>698902</v>
      </c>
      <c r="D1515">
        <v>46972</v>
      </c>
      <c r="E1515" s="3">
        <v>43202</v>
      </c>
      <c r="F1515" t="s">
        <v>709</v>
      </c>
      <c r="G1515" t="s">
        <v>3840</v>
      </c>
      <c r="H1515" s="3">
        <v>43933</v>
      </c>
      <c r="I1515">
        <v>409.5</v>
      </c>
    </row>
    <row r="1516" spans="1:9" hidden="1" x14ac:dyDescent="0.2">
      <c r="A1516">
        <v>102</v>
      </c>
      <c r="B1516" t="s">
        <v>2572</v>
      </c>
      <c r="C1516">
        <v>698903</v>
      </c>
      <c r="D1516">
        <v>46973</v>
      </c>
      <c r="E1516" s="3">
        <v>43202</v>
      </c>
      <c r="F1516" t="s">
        <v>709</v>
      </c>
      <c r="G1516" t="s">
        <v>3841</v>
      </c>
      <c r="H1516" s="3">
        <v>43933</v>
      </c>
      <c r="I1516">
        <v>422.1</v>
      </c>
    </row>
    <row r="1517" spans="1:9" hidden="1" x14ac:dyDescent="0.2">
      <c r="A1517">
        <v>102</v>
      </c>
      <c r="B1517" t="s">
        <v>2572</v>
      </c>
      <c r="C1517">
        <v>698911</v>
      </c>
      <c r="D1517">
        <v>46985</v>
      </c>
      <c r="E1517" s="3">
        <v>43202</v>
      </c>
      <c r="F1517" t="s">
        <v>2549</v>
      </c>
      <c r="G1517" t="s">
        <v>3843</v>
      </c>
      <c r="H1517" s="3">
        <v>44208</v>
      </c>
      <c r="I1517">
        <v>852</v>
      </c>
    </row>
    <row r="1518" spans="1:9" hidden="1" x14ac:dyDescent="0.2">
      <c r="A1518">
        <v>102</v>
      </c>
      <c r="B1518" t="s">
        <v>2572</v>
      </c>
      <c r="C1518">
        <v>698929</v>
      </c>
      <c r="D1518">
        <v>46988</v>
      </c>
      <c r="E1518" s="3">
        <v>43202</v>
      </c>
      <c r="F1518" t="s">
        <v>289</v>
      </c>
      <c r="G1518" t="s">
        <v>3821</v>
      </c>
      <c r="H1518" s="3">
        <v>43933</v>
      </c>
      <c r="I1518">
        <v>339</v>
      </c>
    </row>
    <row r="1519" spans="1:9" hidden="1" x14ac:dyDescent="0.2">
      <c r="A1519">
        <v>102</v>
      </c>
      <c r="B1519" t="s">
        <v>2572</v>
      </c>
      <c r="C1519">
        <v>697209</v>
      </c>
      <c r="D1519">
        <v>46987</v>
      </c>
      <c r="E1519" s="3">
        <v>43203</v>
      </c>
      <c r="F1519" t="s">
        <v>1145</v>
      </c>
      <c r="G1519" t="s">
        <v>3750</v>
      </c>
      <c r="H1519" s="3">
        <v>43934</v>
      </c>
      <c r="I1519">
        <v>680.4</v>
      </c>
    </row>
    <row r="1520" spans="1:9" hidden="1" x14ac:dyDescent="0.2">
      <c r="A1520">
        <v>102</v>
      </c>
      <c r="B1520" t="s">
        <v>2572</v>
      </c>
      <c r="C1520">
        <v>697209</v>
      </c>
      <c r="D1520">
        <v>46987</v>
      </c>
      <c r="E1520" s="3">
        <v>43203</v>
      </c>
      <c r="F1520" t="s">
        <v>1145</v>
      </c>
      <c r="G1520" t="s">
        <v>3750</v>
      </c>
      <c r="H1520" s="3">
        <v>43934</v>
      </c>
      <c r="I1520">
        <v>3.6</v>
      </c>
    </row>
    <row r="1521" spans="1:9" hidden="1" x14ac:dyDescent="0.2">
      <c r="A1521">
        <v>102</v>
      </c>
      <c r="B1521" t="s">
        <v>2572</v>
      </c>
      <c r="C1521">
        <v>697226</v>
      </c>
      <c r="D1521">
        <v>46992</v>
      </c>
      <c r="E1521" s="3">
        <v>43203</v>
      </c>
      <c r="F1521" t="s">
        <v>1155</v>
      </c>
      <c r="G1521" t="s">
        <v>3751</v>
      </c>
      <c r="H1521" s="3">
        <v>43934</v>
      </c>
      <c r="I1521">
        <v>680.4</v>
      </c>
    </row>
    <row r="1522" spans="1:9" hidden="1" x14ac:dyDescent="0.2">
      <c r="A1522">
        <v>102</v>
      </c>
      <c r="B1522" t="s">
        <v>2572</v>
      </c>
      <c r="C1522">
        <v>697226</v>
      </c>
      <c r="D1522">
        <v>46992</v>
      </c>
      <c r="E1522" s="3">
        <v>43203</v>
      </c>
      <c r="F1522" t="s">
        <v>1155</v>
      </c>
      <c r="G1522" t="s">
        <v>3751</v>
      </c>
      <c r="H1522" s="3">
        <v>43934</v>
      </c>
      <c r="I1522">
        <v>0.7</v>
      </c>
    </row>
    <row r="1523" spans="1:9" hidden="1" x14ac:dyDescent="0.2">
      <c r="A1523">
        <v>102</v>
      </c>
      <c r="B1523" t="s">
        <v>2572</v>
      </c>
      <c r="C1523">
        <v>697247</v>
      </c>
      <c r="D1523">
        <v>46977</v>
      </c>
      <c r="E1523" s="3">
        <v>43203</v>
      </c>
      <c r="F1523" t="s">
        <v>955</v>
      </c>
      <c r="G1523" t="s">
        <v>3752</v>
      </c>
      <c r="H1523" s="3">
        <v>43933</v>
      </c>
      <c r="I1523">
        <v>414.72</v>
      </c>
    </row>
    <row r="1524" spans="1:9" hidden="1" x14ac:dyDescent="0.2">
      <c r="A1524">
        <v>102</v>
      </c>
      <c r="B1524" t="s">
        <v>2572</v>
      </c>
      <c r="C1524">
        <v>697247</v>
      </c>
      <c r="D1524">
        <v>46977</v>
      </c>
      <c r="E1524" s="3">
        <v>43203</v>
      </c>
      <c r="F1524" t="s">
        <v>955</v>
      </c>
      <c r="G1524" t="s">
        <v>3752</v>
      </c>
      <c r="H1524" s="3">
        <v>43933</v>
      </c>
      <c r="I1524">
        <v>1.18</v>
      </c>
    </row>
    <row r="1525" spans="1:9" hidden="1" x14ac:dyDescent="0.2">
      <c r="A1525">
        <v>102</v>
      </c>
      <c r="B1525" t="s">
        <v>2572</v>
      </c>
      <c r="C1525">
        <v>697260</v>
      </c>
      <c r="D1525">
        <v>46982</v>
      </c>
      <c r="E1525" s="3">
        <v>43203</v>
      </c>
      <c r="F1525" t="s">
        <v>964</v>
      </c>
      <c r="G1525" t="s">
        <v>3753</v>
      </c>
      <c r="H1525" s="3">
        <v>43934</v>
      </c>
      <c r="I1525">
        <v>94</v>
      </c>
    </row>
    <row r="1526" spans="1:9" hidden="1" x14ac:dyDescent="0.2">
      <c r="A1526">
        <v>102</v>
      </c>
      <c r="B1526" t="s">
        <v>2572</v>
      </c>
      <c r="C1526">
        <v>697260</v>
      </c>
      <c r="D1526">
        <v>46982</v>
      </c>
      <c r="E1526" s="3">
        <v>43203</v>
      </c>
      <c r="F1526" t="s">
        <v>964</v>
      </c>
      <c r="G1526" t="s">
        <v>3753</v>
      </c>
      <c r="H1526" s="3">
        <v>43934</v>
      </c>
      <c r="I1526">
        <v>0.1</v>
      </c>
    </row>
    <row r="1527" spans="1:9" hidden="1" x14ac:dyDescent="0.2">
      <c r="A1527">
        <v>102</v>
      </c>
      <c r="B1527" t="s">
        <v>2572</v>
      </c>
      <c r="C1527">
        <v>698823</v>
      </c>
      <c r="D1527">
        <v>46976</v>
      </c>
      <c r="E1527" s="3">
        <v>43203</v>
      </c>
      <c r="F1527" t="s">
        <v>2556</v>
      </c>
      <c r="G1527" t="s">
        <v>3651</v>
      </c>
      <c r="H1527" s="3">
        <v>43934</v>
      </c>
      <c r="I1527">
        <v>100.26</v>
      </c>
    </row>
    <row r="1528" spans="1:9" hidden="1" x14ac:dyDescent="0.2">
      <c r="A1528">
        <v>102</v>
      </c>
      <c r="B1528" t="s">
        <v>2572</v>
      </c>
      <c r="C1528">
        <v>698952</v>
      </c>
      <c r="D1528">
        <v>46980</v>
      </c>
      <c r="E1528" s="3">
        <v>43203</v>
      </c>
      <c r="F1528" t="s">
        <v>260</v>
      </c>
      <c r="G1528" t="s">
        <v>3845</v>
      </c>
      <c r="H1528" s="3">
        <v>43933</v>
      </c>
      <c r="I1528">
        <v>134.30000000000001</v>
      </c>
    </row>
    <row r="1529" spans="1:9" hidden="1" x14ac:dyDescent="0.2">
      <c r="A1529">
        <v>102</v>
      </c>
      <c r="B1529" t="s">
        <v>2572</v>
      </c>
      <c r="C1529">
        <v>698953</v>
      </c>
      <c r="D1529">
        <v>46984</v>
      </c>
      <c r="E1529" s="3">
        <v>43203</v>
      </c>
      <c r="F1529" t="s">
        <v>245</v>
      </c>
      <c r="G1529" t="s">
        <v>3846</v>
      </c>
      <c r="H1529" s="3">
        <v>43933</v>
      </c>
      <c r="I1529">
        <v>67.2</v>
      </c>
    </row>
    <row r="1530" spans="1:9" hidden="1" x14ac:dyDescent="0.2">
      <c r="A1530">
        <v>102</v>
      </c>
      <c r="B1530" t="s">
        <v>2572</v>
      </c>
      <c r="C1530">
        <v>698953</v>
      </c>
      <c r="D1530">
        <v>46984</v>
      </c>
      <c r="E1530" s="3">
        <v>43203</v>
      </c>
      <c r="F1530" t="s">
        <v>245</v>
      </c>
      <c r="G1530" t="s">
        <v>3846</v>
      </c>
      <c r="H1530" s="3">
        <v>43933</v>
      </c>
      <c r="I1530">
        <v>0.7</v>
      </c>
    </row>
    <row r="1531" spans="1:9" hidden="1" x14ac:dyDescent="0.2">
      <c r="A1531">
        <v>102</v>
      </c>
      <c r="B1531" t="s">
        <v>2572</v>
      </c>
      <c r="C1531">
        <v>698955</v>
      </c>
      <c r="D1531">
        <v>46991</v>
      </c>
      <c r="E1531" s="3">
        <v>43203</v>
      </c>
      <c r="F1531" t="s">
        <v>1155</v>
      </c>
      <c r="G1531" t="s">
        <v>3847</v>
      </c>
      <c r="H1531" s="3">
        <v>43934</v>
      </c>
      <c r="I1531">
        <v>680.1</v>
      </c>
    </row>
    <row r="1532" spans="1:9" hidden="1" x14ac:dyDescent="0.2">
      <c r="A1532">
        <v>102</v>
      </c>
      <c r="B1532" t="s">
        <v>2572</v>
      </c>
      <c r="C1532">
        <v>697321</v>
      </c>
      <c r="D1532">
        <v>46993</v>
      </c>
      <c r="E1532" s="3">
        <v>43206</v>
      </c>
      <c r="F1532" t="s">
        <v>1155</v>
      </c>
      <c r="G1532" t="s">
        <v>3756</v>
      </c>
      <c r="H1532" s="3">
        <v>43934</v>
      </c>
      <c r="I1532">
        <v>680.4</v>
      </c>
    </row>
    <row r="1533" spans="1:9" hidden="1" x14ac:dyDescent="0.2">
      <c r="A1533">
        <v>102</v>
      </c>
      <c r="B1533" t="s">
        <v>2572</v>
      </c>
      <c r="C1533">
        <v>697321</v>
      </c>
      <c r="D1533">
        <v>46993</v>
      </c>
      <c r="E1533" s="3">
        <v>43206</v>
      </c>
      <c r="F1533" t="s">
        <v>1155</v>
      </c>
      <c r="G1533" t="s">
        <v>3756</v>
      </c>
      <c r="H1533" s="3">
        <v>43934</v>
      </c>
      <c r="I1533">
        <v>6.5</v>
      </c>
    </row>
    <row r="1534" spans="1:9" hidden="1" x14ac:dyDescent="0.2">
      <c r="A1534">
        <v>102</v>
      </c>
      <c r="B1534" t="s">
        <v>2572</v>
      </c>
      <c r="C1534">
        <v>697342</v>
      </c>
      <c r="D1534">
        <v>46995</v>
      </c>
      <c r="E1534" s="3">
        <v>43206</v>
      </c>
      <c r="F1534" t="s">
        <v>1168</v>
      </c>
      <c r="G1534" t="s">
        <v>3757</v>
      </c>
      <c r="H1534" s="3">
        <v>43937</v>
      </c>
      <c r="I1534">
        <v>680.4</v>
      </c>
    </row>
    <row r="1535" spans="1:9" hidden="1" x14ac:dyDescent="0.2">
      <c r="A1535">
        <v>102</v>
      </c>
      <c r="B1535" t="s">
        <v>2572</v>
      </c>
      <c r="C1535">
        <v>697342</v>
      </c>
      <c r="D1535">
        <v>46995</v>
      </c>
      <c r="E1535" s="3">
        <v>43206</v>
      </c>
      <c r="F1535" t="s">
        <v>1168</v>
      </c>
      <c r="G1535" t="s">
        <v>3757</v>
      </c>
      <c r="H1535" s="3">
        <v>43937</v>
      </c>
      <c r="I1535">
        <v>2.5</v>
      </c>
    </row>
    <row r="1536" spans="1:9" hidden="1" x14ac:dyDescent="0.2">
      <c r="A1536">
        <v>102</v>
      </c>
      <c r="B1536" t="s">
        <v>2572</v>
      </c>
      <c r="C1536">
        <v>697363</v>
      </c>
      <c r="D1536">
        <v>46994</v>
      </c>
      <c r="E1536" s="3">
        <v>43206</v>
      </c>
      <c r="F1536" t="s">
        <v>1171</v>
      </c>
      <c r="G1536" t="s">
        <v>3758</v>
      </c>
      <c r="H1536" s="3">
        <v>43934</v>
      </c>
      <c r="I1536">
        <v>680.4</v>
      </c>
    </row>
    <row r="1537" spans="1:9" hidden="1" x14ac:dyDescent="0.2">
      <c r="A1537">
        <v>102</v>
      </c>
      <c r="B1537" t="s">
        <v>2572</v>
      </c>
      <c r="C1537">
        <v>697363</v>
      </c>
      <c r="D1537">
        <v>46994</v>
      </c>
      <c r="E1537" s="3">
        <v>43206</v>
      </c>
      <c r="F1537" t="s">
        <v>1171</v>
      </c>
      <c r="G1537" t="s">
        <v>3758</v>
      </c>
      <c r="H1537" s="3">
        <v>43934</v>
      </c>
      <c r="I1537">
        <v>4.9000000000000004</v>
      </c>
    </row>
    <row r="1538" spans="1:9" hidden="1" x14ac:dyDescent="0.2">
      <c r="A1538">
        <v>102</v>
      </c>
      <c r="B1538" t="s">
        <v>2572</v>
      </c>
      <c r="C1538">
        <v>697383</v>
      </c>
      <c r="D1538">
        <v>46997</v>
      </c>
      <c r="E1538" s="3">
        <v>43206</v>
      </c>
      <c r="F1538" t="s">
        <v>763</v>
      </c>
      <c r="G1538" t="s">
        <v>3759</v>
      </c>
      <c r="H1538" s="3">
        <v>43937</v>
      </c>
      <c r="I1538">
        <v>631.79999999999995</v>
      </c>
    </row>
    <row r="1539" spans="1:9" hidden="1" x14ac:dyDescent="0.2">
      <c r="A1539">
        <v>102</v>
      </c>
      <c r="B1539" t="s">
        <v>2572</v>
      </c>
      <c r="C1539">
        <v>697383</v>
      </c>
      <c r="D1539">
        <v>46997</v>
      </c>
      <c r="E1539" s="3">
        <v>43206</v>
      </c>
      <c r="F1539" t="s">
        <v>763</v>
      </c>
      <c r="G1539" t="s">
        <v>3759</v>
      </c>
      <c r="H1539" s="3">
        <v>43937</v>
      </c>
      <c r="I1539">
        <v>6.6</v>
      </c>
    </row>
    <row r="1540" spans="1:9" hidden="1" x14ac:dyDescent="0.2">
      <c r="A1540">
        <v>102</v>
      </c>
      <c r="B1540" t="s">
        <v>2572</v>
      </c>
      <c r="C1540">
        <v>697423</v>
      </c>
      <c r="D1540">
        <v>46996</v>
      </c>
      <c r="E1540" s="3">
        <v>43206</v>
      </c>
      <c r="F1540" t="s">
        <v>899</v>
      </c>
      <c r="G1540" t="s">
        <v>3762</v>
      </c>
      <c r="H1540" s="3">
        <v>43937</v>
      </c>
      <c r="I1540">
        <v>129.6</v>
      </c>
    </row>
    <row r="1541" spans="1:9" hidden="1" x14ac:dyDescent="0.2">
      <c r="A1541">
        <v>102</v>
      </c>
      <c r="B1541" t="s">
        <v>2572</v>
      </c>
      <c r="C1541">
        <v>697423</v>
      </c>
      <c r="D1541">
        <v>46996</v>
      </c>
      <c r="E1541" s="3">
        <v>43206</v>
      </c>
      <c r="F1541" t="s">
        <v>899</v>
      </c>
      <c r="G1541" t="s">
        <v>3762</v>
      </c>
      <c r="H1541" s="3">
        <v>43937</v>
      </c>
      <c r="I1541">
        <v>1.1000000000000001</v>
      </c>
    </row>
    <row r="1542" spans="1:9" hidden="1" x14ac:dyDescent="0.2">
      <c r="A1542">
        <v>102</v>
      </c>
      <c r="B1542" t="s">
        <v>2572</v>
      </c>
      <c r="C1542">
        <v>697478</v>
      </c>
      <c r="D1542">
        <v>46998</v>
      </c>
      <c r="E1542" s="3">
        <v>43206</v>
      </c>
      <c r="F1542" t="s">
        <v>27</v>
      </c>
      <c r="G1542" t="s">
        <v>3764</v>
      </c>
      <c r="H1542" s="3">
        <v>43937</v>
      </c>
      <c r="I1542">
        <v>280</v>
      </c>
    </row>
    <row r="1543" spans="1:9" hidden="1" x14ac:dyDescent="0.2">
      <c r="A1543">
        <v>102</v>
      </c>
      <c r="B1543" t="s">
        <v>2572</v>
      </c>
      <c r="C1543">
        <v>697478</v>
      </c>
      <c r="D1543">
        <v>46998</v>
      </c>
      <c r="E1543" s="3">
        <v>43206</v>
      </c>
      <c r="F1543" t="s">
        <v>27</v>
      </c>
      <c r="G1543" t="s">
        <v>3764</v>
      </c>
      <c r="H1543" s="3">
        <v>43937</v>
      </c>
      <c r="I1543">
        <v>0.5</v>
      </c>
    </row>
    <row r="1544" spans="1:9" hidden="1" x14ac:dyDescent="0.2">
      <c r="A1544">
        <v>102</v>
      </c>
      <c r="B1544" t="s">
        <v>2572</v>
      </c>
      <c r="C1544">
        <v>698389</v>
      </c>
      <c r="D1544">
        <v>47007</v>
      </c>
      <c r="E1544" s="3">
        <v>43206</v>
      </c>
      <c r="F1544" t="s">
        <v>915</v>
      </c>
      <c r="G1544" t="s">
        <v>3818</v>
      </c>
      <c r="H1544" s="3">
        <v>43926</v>
      </c>
      <c r="I1544">
        <v>530</v>
      </c>
    </row>
    <row r="1545" spans="1:9" hidden="1" x14ac:dyDescent="0.2">
      <c r="A1545">
        <v>102</v>
      </c>
      <c r="B1545" t="s">
        <v>2572</v>
      </c>
      <c r="C1545">
        <v>698403</v>
      </c>
      <c r="D1545">
        <v>47015</v>
      </c>
      <c r="E1545" s="3">
        <v>43206</v>
      </c>
      <c r="F1545" t="s">
        <v>915</v>
      </c>
      <c r="G1545" t="s">
        <v>3819</v>
      </c>
      <c r="H1545" s="3">
        <v>43926</v>
      </c>
      <c r="I1545">
        <v>547</v>
      </c>
    </row>
    <row r="1546" spans="1:9" hidden="1" x14ac:dyDescent="0.2">
      <c r="A1546">
        <v>102</v>
      </c>
      <c r="B1546" t="s">
        <v>2572</v>
      </c>
      <c r="C1546">
        <v>698904</v>
      </c>
      <c r="D1546">
        <v>47004</v>
      </c>
      <c r="E1546" s="3">
        <v>43206</v>
      </c>
      <c r="F1546" t="s">
        <v>759</v>
      </c>
      <c r="G1546" t="s">
        <v>3842</v>
      </c>
      <c r="H1546" s="3">
        <v>44205</v>
      </c>
      <c r="I1546">
        <v>704</v>
      </c>
    </row>
    <row r="1547" spans="1:9" hidden="1" x14ac:dyDescent="0.2">
      <c r="A1547">
        <v>102</v>
      </c>
      <c r="B1547" t="s">
        <v>2572</v>
      </c>
      <c r="C1547">
        <v>698944</v>
      </c>
      <c r="D1547">
        <v>47005</v>
      </c>
      <c r="E1547" s="3">
        <v>43206</v>
      </c>
      <c r="F1547" t="s">
        <v>759</v>
      </c>
      <c r="G1547" t="s">
        <v>3844</v>
      </c>
      <c r="H1547" s="3">
        <v>44205</v>
      </c>
      <c r="I1547">
        <v>704</v>
      </c>
    </row>
    <row r="1548" spans="1:9" hidden="1" x14ac:dyDescent="0.2">
      <c r="A1548">
        <v>102</v>
      </c>
      <c r="B1548" t="s">
        <v>2572</v>
      </c>
      <c r="C1548">
        <v>699342</v>
      </c>
      <c r="D1548">
        <v>47001</v>
      </c>
      <c r="E1548" s="3">
        <v>43206</v>
      </c>
      <c r="F1548" t="s">
        <v>1139</v>
      </c>
      <c r="G1548" t="s">
        <v>3851</v>
      </c>
      <c r="H1548" s="3">
        <v>43919</v>
      </c>
      <c r="I1548">
        <v>420</v>
      </c>
    </row>
    <row r="1549" spans="1:9" hidden="1" x14ac:dyDescent="0.2">
      <c r="A1549">
        <v>102</v>
      </c>
      <c r="B1549" t="s">
        <v>2572</v>
      </c>
      <c r="C1549">
        <v>699346</v>
      </c>
      <c r="D1549">
        <v>47003</v>
      </c>
      <c r="E1549" s="3">
        <v>43206</v>
      </c>
      <c r="F1549" t="s">
        <v>1139</v>
      </c>
      <c r="G1549" t="s">
        <v>3852</v>
      </c>
      <c r="H1549" s="3">
        <v>43919</v>
      </c>
      <c r="I1549">
        <v>420</v>
      </c>
    </row>
    <row r="1550" spans="1:9" hidden="1" x14ac:dyDescent="0.2">
      <c r="A1550">
        <v>102</v>
      </c>
      <c r="B1550" t="s">
        <v>2572</v>
      </c>
      <c r="C1550">
        <v>699419</v>
      </c>
      <c r="D1550">
        <v>47006</v>
      </c>
      <c r="E1550" s="3">
        <v>43206</v>
      </c>
      <c r="F1550" t="s">
        <v>1139</v>
      </c>
      <c r="G1550" t="s">
        <v>3856</v>
      </c>
      <c r="H1550" s="3">
        <v>43919</v>
      </c>
      <c r="I1550">
        <v>420</v>
      </c>
    </row>
    <row r="1551" spans="1:9" hidden="1" x14ac:dyDescent="0.2">
      <c r="A1551">
        <v>102</v>
      </c>
      <c r="B1551" t="s">
        <v>2572</v>
      </c>
      <c r="C1551">
        <v>699428</v>
      </c>
      <c r="D1551">
        <v>47010</v>
      </c>
      <c r="E1551" s="3">
        <v>43206</v>
      </c>
      <c r="F1551" t="s">
        <v>915</v>
      </c>
      <c r="G1551" t="s">
        <v>3857</v>
      </c>
      <c r="H1551" s="3">
        <v>43926</v>
      </c>
      <c r="I1551">
        <v>522</v>
      </c>
    </row>
    <row r="1552" spans="1:9" hidden="1" x14ac:dyDescent="0.2">
      <c r="A1552">
        <v>102</v>
      </c>
      <c r="B1552" t="s">
        <v>2572</v>
      </c>
      <c r="C1552">
        <v>699434</v>
      </c>
      <c r="D1552">
        <v>47011</v>
      </c>
      <c r="E1552" s="3">
        <v>43206</v>
      </c>
      <c r="F1552" t="s">
        <v>1139</v>
      </c>
      <c r="G1552" t="s">
        <v>3858</v>
      </c>
      <c r="H1552" s="3">
        <v>43926</v>
      </c>
      <c r="I1552">
        <v>421</v>
      </c>
    </row>
    <row r="1553" spans="1:9" hidden="1" x14ac:dyDescent="0.2">
      <c r="A1553">
        <v>102</v>
      </c>
      <c r="B1553" t="s">
        <v>2572</v>
      </c>
      <c r="C1553">
        <v>699439</v>
      </c>
      <c r="D1553">
        <v>46999</v>
      </c>
      <c r="E1553" s="3">
        <v>43206</v>
      </c>
      <c r="F1553" t="s">
        <v>32</v>
      </c>
      <c r="G1553" t="s">
        <v>3859</v>
      </c>
      <c r="H1553" s="3">
        <v>43937</v>
      </c>
      <c r="I1553">
        <v>279.7</v>
      </c>
    </row>
    <row r="1554" spans="1:9" hidden="1" x14ac:dyDescent="0.2">
      <c r="A1554">
        <v>102</v>
      </c>
      <c r="B1554" t="s">
        <v>2572</v>
      </c>
      <c r="C1554">
        <v>697208</v>
      </c>
      <c r="D1554">
        <v>47022</v>
      </c>
      <c r="E1554" s="3">
        <v>43207</v>
      </c>
      <c r="F1554" t="s">
        <v>1144</v>
      </c>
      <c r="G1554" t="s">
        <v>3749</v>
      </c>
      <c r="H1554" s="3">
        <v>43934</v>
      </c>
      <c r="I1554">
        <v>763</v>
      </c>
    </row>
    <row r="1555" spans="1:9" hidden="1" x14ac:dyDescent="0.2">
      <c r="A1555">
        <v>102</v>
      </c>
      <c r="B1555" t="s">
        <v>2572</v>
      </c>
      <c r="C1555">
        <v>697320</v>
      </c>
      <c r="D1555">
        <v>47035</v>
      </c>
      <c r="E1555" s="3">
        <v>43207</v>
      </c>
      <c r="F1555" t="s">
        <v>1154</v>
      </c>
      <c r="G1555" t="s">
        <v>3755</v>
      </c>
      <c r="H1555" s="3">
        <v>43934</v>
      </c>
      <c r="I1555">
        <v>768</v>
      </c>
    </row>
    <row r="1556" spans="1:9" hidden="1" x14ac:dyDescent="0.2">
      <c r="A1556">
        <v>102</v>
      </c>
      <c r="B1556" t="s">
        <v>2572</v>
      </c>
      <c r="C1556">
        <v>697396</v>
      </c>
      <c r="D1556">
        <v>47000</v>
      </c>
      <c r="E1556" s="3">
        <v>43207</v>
      </c>
      <c r="F1556" t="s">
        <v>769</v>
      </c>
      <c r="G1556" t="s">
        <v>3760</v>
      </c>
      <c r="H1556" s="3">
        <v>43937</v>
      </c>
      <c r="I1556">
        <v>631.79999999999995</v>
      </c>
    </row>
    <row r="1557" spans="1:9" hidden="1" x14ac:dyDescent="0.2">
      <c r="A1557">
        <v>102</v>
      </c>
      <c r="B1557" t="s">
        <v>2572</v>
      </c>
      <c r="C1557">
        <v>697396</v>
      </c>
      <c r="D1557">
        <v>47000</v>
      </c>
      <c r="E1557" s="3">
        <v>43207</v>
      </c>
      <c r="F1557" t="s">
        <v>769</v>
      </c>
      <c r="G1557" t="s">
        <v>3760</v>
      </c>
      <c r="H1557" s="3">
        <v>43937</v>
      </c>
      <c r="I1557">
        <v>4.4000000000000004</v>
      </c>
    </row>
    <row r="1558" spans="1:9" hidden="1" x14ac:dyDescent="0.2">
      <c r="A1558">
        <v>102</v>
      </c>
      <c r="B1558" t="s">
        <v>2572</v>
      </c>
      <c r="C1558">
        <v>697409</v>
      </c>
      <c r="D1558">
        <v>47002</v>
      </c>
      <c r="E1558" s="3">
        <v>43207</v>
      </c>
      <c r="F1558" t="s">
        <v>933</v>
      </c>
      <c r="G1558" t="s">
        <v>3761</v>
      </c>
      <c r="H1558" s="3">
        <v>43937</v>
      </c>
      <c r="I1558">
        <v>324</v>
      </c>
    </row>
    <row r="1559" spans="1:9" hidden="1" x14ac:dyDescent="0.2">
      <c r="A1559">
        <v>102</v>
      </c>
      <c r="B1559" t="s">
        <v>2572</v>
      </c>
      <c r="C1559">
        <v>697409</v>
      </c>
      <c r="D1559">
        <v>47002</v>
      </c>
      <c r="E1559" s="3">
        <v>43207</v>
      </c>
      <c r="F1559" t="s">
        <v>933</v>
      </c>
      <c r="G1559" t="s">
        <v>3761</v>
      </c>
      <c r="H1559" s="3">
        <v>43937</v>
      </c>
      <c r="I1559">
        <v>0.3</v>
      </c>
    </row>
    <row r="1560" spans="1:9" hidden="1" x14ac:dyDescent="0.2">
      <c r="A1560">
        <v>102</v>
      </c>
      <c r="B1560" t="s">
        <v>2572</v>
      </c>
      <c r="C1560">
        <v>697455</v>
      </c>
      <c r="D1560">
        <v>47008</v>
      </c>
      <c r="E1560" s="3">
        <v>43207</v>
      </c>
      <c r="F1560" t="s">
        <v>748</v>
      </c>
      <c r="G1560" t="s">
        <v>3763</v>
      </c>
      <c r="H1560" s="3">
        <v>43938</v>
      </c>
      <c r="I1560">
        <v>362.88</v>
      </c>
    </row>
    <row r="1561" spans="1:9" hidden="1" x14ac:dyDescent="0.2">
      <c r="A1561">
        <v>102</v>
      </c>
      <c r="B1561" t="s">
        <v>2572</v>
      </c>
      <c r="C1561">
        <v>697455</v>
      </c>
      <c r="D1561">
        <v>47008</v>
      </c>
      <c r="E1561" s="3">
        <v>43207</v>
      </c>
      <c r="F1561" t="s">
        <v>748</v>
      </c>
      <c r="G1561" t="s">
        <v>3763</v>
      </c>
      <c r="H1561" s="3">
        <v>43938</v>
      </c>
      <c r="I1561">
        <v>1.42</v>
      </c>
    </row>
    <row r="1562" spans="1:9" hidden="1" x14ac:dyDescent="0.2">
      <c r="A1562">
        <v>102</v>
      </c>
      <c r="B1562" t="s">
        <v>2572</v>
      </c>
      <c r="C1562">
        <v>697601</v>
      </c>
      <c r="D1562">
        <v>47020</v>
      </c>
      <c r="E1562" s="3">
        <v>43207</v>
      </c>
      <c r="F1562" t="s">
        <v>48</v>
      </c>
      <c r="G1562" t="s">
        <v>3774</v>
      </c>
      <c r="H1562" s="3">
        <v>43938</v>
      </c>
      <c r="I1562">
        <v>691.2</v>
      </c>
    </row>
    <row r="1563" spans="1:9" hidden="1" x14ac:dyDescent="0.2">
      <c r="A1563">
        <v>102</v>
      </c>
      <c r="B1563" t="s">
        <v>2572</v>
      </c>
      <c r="C1563">
        <v>697601</v>
      </c>
      <c r="D1563">
        <v>47020</v>
      </c>
      <c r="E1563" s="3">
        <v>43207</v>
      </c>
      <c r="F1563" t="s">
        <v>48</v>
      </c>
      <c r="G1563" t="s">
        <v>3774</v>
      </c>
      <c r="H1563" s="3">
        <v>43938</v>
      </c>
      <c r="I1563">
        <v>2.1</v>
      </c>
    </row>
    <row r="1564" spans="1:9" hidden="1" x14ac:dyDescent="0.2">
      <c r="A1564">
        <v>102</v>
      </c>
      <c r="B1564" t="s">
        <v>2572</v>
      </c>
      <c r="C1564">
        <v>697814</v>
      </c>
      <c r="D1564">
        <v>47031</v>
      </c>
      <c r="E1564" s="3">
        <v>43207</v>
      </c>
      <c r="F1564" t="s">
        <v>1154</v>
      </c>
      <c r="G1564" t="s">
        <v>3788</v>
      </c>
      <c r="H1564" s="3">
        <v>43934</v>
      </c>
      <c r="I1564">
        <v>756</v>
      </c>
    </row>
    <row r="1565" spans="1:9" hidden="1" x14ac:dyDescent="0.2">
      <c r="A1565">
        <v>102</v>
      </c>
      <c r="B1565" t="s">
        <v>2572</v>
      </c>
      <c r="C1565">
        <v>699351</v>
      </c>
      <c r="D1565">
        <v>47019</v>
      </c>
      <c r="E1565" s="3">
        <v>43207</v>
      </c>
      <c r="F1565" t="s">
        <v>729</v>
      </c>
      <c r="G1565" t="s">
        <v>3853</v>
      </c>
      <c r="H1565" s="3">
        <v>43938</v>
      </c>
      <c r="I1565">
        <v>50.4</v>
      </c>
    </row>
    <row r="1566" spans="1:9" hidden="1" x14ac:dyDescent="0.2">
      <c r="A1566">
        <v>102</v>
      </c>
      <c r="B1566" t="s">
        <v>2572</v>
      </c>
      <c r="C1566">
        <v>699351</v>
      </c>
      <c r="D1566">
        <v>47019</v>
      </c>
      <c r="E1566" s="3">
        <v>43207</v>
      </c>
      <c r="F1566" t="s">
        <v>729</v>
      </c>
      <c r="G1566" t="s">
        <v>3854</v>
      </c>
      <c r="H1566" s="3">
        <v>43755</v>
      </c>
      <c r="I1566">
        <v>151.30000000000001</v>
      </c>
    </row>
    <row r="1567" spans="1:9" hidden="1" x14ac:dyDescent="0.2">
      <c r="A1567">
        <v>102</v>
      </c>
      <c r="B1567" t="s">
        <v>2572</v>
      </c>
      <c r="C1567">
        <v>699471</v>
      </c>
      <c r="D1567">
        <v>47009</v>
      </c>
      <c r="E1567" s="3">
        <v>43207</v>
      </c>
      <c r="F1567" t="s">
        <v>484</v>
      </c>
      <c r="G1567" t="s">
        <v>3860</v>
      </c>
      <c r="H1567" s="3">
        <v>43938</v>
      </c>
      <c r="I1567">
        <v>322.7</v>
      </c>
    </row>
    <row r="1568" spans="1:9" hidden="1" x14ac:dyDescent="0.2">
      <c r="A1568">
        <v>102</v>
      </c>
      <c r="B1568" t="s">
        <v>2572</v>
      </c>
      <c r="C1568">
        <v>699504</v>
      </c>
      <c r="D1568">
        <v>47025</v>
      </c>
      <c r="E1568" s="3">
        <v>43207</v>
      </c>
      <c r="F1568" t="s">
        <v>1061</v>
      </c>
      <c r="G1568" t="s">
        <v>3861</v>
      </c>
      <c r="H1568" s="3">
        <v>43933</v>
      </c>
      <c r="I1568">
        <v>5068</v>
      </c>
    </row>
    <row r="1569" spans="1:9" hidden="1" x14ac:dyDescent="0.2">
      <c r="A1569">
        <v>102</v>
      </c>
      <c r="B1569" t="s">
        <v>2572</v>
      </c>
      <c r="C1569">
        <v>699508</v>
      </c>
      <c r="D1569">
        <v>47026</v>
      </c>
      <c r="E1569" s="3">
        <v>43207</v>
      </c>
      <c r="F1569" t="s">
        <v>26</v>
      </c>
      <c r="G1569" t="s">
        <v>3862</v>
      </c>
      <c r="H1569" s="3">
        <v>43937</v>
      </c>
      <c r="I1569">
        <v>11880</v>
      </c>
    </row>
    <row r="1570" spans="1:9" hidden="1" x14ac:dyDescent="0.2">
      <c r="A1570">
        <v>102</v>
      </c>
      <c r="B1570" t="s">
        <v>2572</v>
      </c>
      <c r="C1570">
        <v>699517</v>
      </c>
      <c r="D1570">
        <v>47030</v>
      </c>
      <c r="E1570" s="3">
        <v>43207</v>
      </c>
      <c r="F1570" t="s">
        <v>259</v>
      </c>
      <c r="G1570" t="s">
        <v>3863</v>
      </c>
      <c r="H1570" s="3">
        <v>43933</v>
      </c>
      <c r="I1570">
        <v>1296</v>
      </c>
    </row>
    <row r="1571" spans="1:9" hidden="1" x14ac:dyDescent="0.2">
      <c r="A1571">
        <v>102</v>
      </c>
      <c r="B1571" t="s">
        <v>2572</v>
      </c>
      <c r="C1571">
        <v>699542</v>
      </c>
      <c r="D1571">
        <v>47033</v>
      </c>
      <c r="E1571" s="3">
        <v>43207</v>
      </c>
      <c r="F1571" t="s">
        <v>1154</v>
      </c>
      <c r="G1571" t="s">
        <v>3864</v>
      </c>
      <c r="H1571" s="3">
        <v>43934</v>
      </c>
      <c r="I1571">
        <v>753</v>
      </c>
    </row>
    <row r="1572" spans="1:9" hidden="1" x14ac:dyDescent="0.2">
      <c r="A1572">
        <v>102</v>
      </c>
      <c r="B1572" t="s">
        <v>2572</v>
      </c>
      <c r="C1572">
        <v>699547</v>
      </c>
      <c r="D1572">
        <v>47034</v>
      </c>
      <c r="E1572" s="3">
        <v>43207</v>
      </c>
      <c r="F1572" t="s">
        <v>244</v>
      </c>
      <c r="G1572" t="s">
        <v>3865</v>
      </c>
      <c r="H1572" s="3">
        <v>43933</v>
      </c>
      <c r="I1572">
        <v>1267</v>
      </c>
    </row>
    <row r="1573" spans="1:9" hidden="1" x14ac:dyDescent="0.2">
      <c r="A1573">
        <v>102</v>
      </c>
      <c r="B1573" t="s">
        <v>2572</v>
      </c>
      <c r="C1573">
        <v>697010</v>
      </c>
      <c r="D1573">
        <v>47032</v>
      </c>
      <c r="E1573" s="3">
        <v>43208</v>
      </c>
      <c r="F1573" t="s">
        <v>399</v>
      </c>
      <c r="G1573" t="s">
        <v>3745</v>
      </c>
      <c r="H1573" s="3">
        <v>43939</v>
      </c>
      <c r="I1573">
        <v>129.6</v>
      </c>
    </row>
    <row r="1574" spans="1:9" hidden="1" x14ac:dyDescent="0.2">
      <c r="A1574">
        <v>102</v>
      </c>
      <c r="B1574" t="s">
        <v>2572</v>
      </c>
      <c r="C1574">
        <v>697010</v>
      </c>
      <c r="D1574">
        <v>47032</v>
      </c>
      <c r="E1574" s="3">
        <v>43208</v>
      </c>
      <c r="F1574" t="s">
        <v>399</v>
      </c>
      <c r="G1574" t="s">
        <v>3745</v>
      </c>
      <c r="H1574" s="3">
        <v>43939</v>
      </c>
      <c r="I1574">
        <v>1.1000000000000001</v>
      </c>
    </row>
    <row r="1575" spans="1:9" hidden="1" x14ac:dyDescent="0.2">
      <c r="A1575">
        <v>102</v>
      </c>
      <c r="B1575" t="s">
        <v>2572</v>
      </c>
      <c r="C1575">
        <v>698035</v>
      </c>
      <c r="D1575">
        <v>47029</v>
      </c>
      <c r="E1575" s="3">
        <v>43208</v>
      </c>
      <c r="F1575" t="s">
        <v>410</v>
      </c>
      <c r="G1575" t="s">
        <v>3802</v>
      </c>
      <c r="H1575" s="3">
        <v>43939</v>
      </c>
      <c r="I1575">
        <v>64.8</v>
      </c>
    </row>
    <row r="1576" spans="1:9" hidden="1" x14ac:dyDescent="0.2">
      <c r="A1576">
        <v>102</v>
      </c>
      <c r="B1576" t="s">
        <v>2572</v>
      </c>
      <c r="C1576">
        <v>698035</v>
      </c>
      <c r="D1576">
        <v>47029</v>
      </c>
      <c r="E1576" s="3">
        <v>43208</v>
      </c>
      <c r="F1576" t="s">
        <v>410</v>
      </c>
      <c r="G1576" t="s">
        <v>3802</v>
      </c>
      <c r="H1576" s="3">
        <v>43939</v>
      </c>
      <c r="I1576">
        <v>0.3</v>
      </c>
    </row>
    <row r="1577" spans="1:9" hidden="1" x14ac:dyDescent="0.2">
      <c r="A1577">
        <v>102</v>
      </c>
      <c r="B1577" t="s">
        <v>2572</v>
      </c>
      <c r="C1577">
        <v>699392</v>
      </c>
      <c r="D1577">
        <v>47040</v>
      </c>
      <c r="E1577" s="3">
        <v>43208</v>
      </c>
      <c r="F1577" t="s">
        <v>74</v>
      </c>
      <c r="G1577" t="s">
        <v>3855</v>
      </c>
      <c r="H1577" s="3">
        <v>43939</v>
      </c>
      <c r="I1577">
        <v>691.2</v>
      </c>
    </row>
    <row r="1578" spans="1:9" hidden="1" x14ac:dyDescent="0.2">
      <c r="A1578">
        <v>102</v>
      </c>
      <c r="B1578" t="s">
        <v>2572</v>
      </c>
      <c r="C1578">
        <v>699392</v>
      </c>
      <c r="D1578">
        <v>47040</v>
      </c>
      <c r="E1578" s="3">
        <v>43208</v>
      </c>
      <c r="F1578" t="s">
        <v>74</v>
      </c>
      <c r="G1578" t="s">
        <v>3855</v>
      </c>
      <c r="H1578" s="3">
        <v>43939</v>
      </c>
      <c r="I1578">
        <v>2.6</v>
      </c>
    </row>
    <row r="1579" spans="1:9" hidden="1" x14ac:dyDescent="0.2">
      <c r="A1579">
        <v>102</v>
      </c>
      <c r="B1579" t="s">
        <v>2572</v>
      </c>
      <c r="C1579">
        <v>699595</v>
      </c>
      <c r="D1579">
        <v>47042</v>
      </c>
      <c r="E1579" s="3">
        <v>43208</v>
      </c>
      <c r="F1579" t="s">
        <v>898</v>
      </c>
      <c r="G1579" t="s">
        <v>3867</v>
      </c>
      <c r="H1579" s="3">
        <v>43937</v>
      </c>
      <c r="I1579">
        <v>2447</v>
      </c>
    </row>
    <row r="1580" spans="1:9" hidden="1" x14ac:dyDescent="0.2">
      <c r="A1580">
        <v>102</v>
      </c>
      <c r="B1580" t="s">
        <v>2572</v>
      </c>
      <c r="C1580">
        <v>699599</v>
      </c>
      <c r="D1580">
        <v>47043</v>
      </c>
      <c r="E1580" s="3">
        <v>43208</v>
      </c>
      <c r="F1580" t="s">
        <v>1167</v>
      </c>
      <c r="G1580" t="s">
        <v>3868</v>
      </c>
      <c r="H1580" s="3">
        <v>43937</v>
      </c>
      <c r="I1580">
        <v>756</v>
      </c>
    </row>
    <row r="1581" spans="1:9" hidden="1" x14ac:dyDescent="0.2">
      <c r="A1581">
        <v>102</v>
      </c>
      <c r="B1581" t="s">
        <v>2572</v>
      </c>
      <c r="C1581">
        <v>699607</v>
      </c>
      <c r="D1581">
        <v>47044</v>
      </c>
      <c r="E1581" s="3">
        <v>43208</v>
      </c>
      <c r="F1581" t="s">
        <v>31</v>
      </c>
      <c r="G1581" t="s">
        <v>3869</v>
      </c>
      <c r="H1581" s="3">
        <v>43937</v>
      </c>
      <c r="I1581">
        <v>12878</v>
      </c>
    </row>
    <row r="1582" spans="1:9" hidden="1" x14ac:dyDescent="0.2">
      <c r="A1582">
        <v>102</v>
      </c>
      <c r="B1582" t="s">
        <v>2572</v>
      </c>
      <c r="C1582">
        <v>699620</v>
      </c>
      <c r="D1582">
        <v>47028</v>
      </c>
      <c r="E1582" s="3">
        <v>43208</v>
      </c>
      <c r="F1582" t="s">
        <v>487</v>
      </c>
      <c r="G1582" t="s">
        <v>3870</v>
      </c>
      <c r="H1582" s="3">
        <v>43938</v>
      </c>
      <c r="I1582">
        <v>323.7</v>
      </c>
    </row>
    <row r="1583" spans="1:9" hidden="1" x14ac:dyDescent="0.2">
      <c r="A1583">
        <v>102</v>
      </c>
      <c r="B1583" t="s">
        <v>2572</v>
      </c>
      <c r="C1583">
        <v>699622</v>
      </c>
      <c r="D1583">
        <v>47021</v>
      </c>
      <c r="E1583" s="3">
        <v>43208</v>
      </c>
      <c r="F1583" t="s">
        <v>77</v>
      </c>
      <c r="G1583" t="s">
        <v>3871</v>
      </c>
      <c r="H1583" s="3">
        <v>43938</v>
      </c>
      <c r="I1583">
        <v>143.5</v>
      </c>
    </row>
    <row r="1584" spans="1:9" hidden="1" x14ac:dyDescent="0.2">
      <c r="A1584">
        <v>102</v>
      </c>
      <c r="B1584" t="s">
        <v>2572</v>
      </c>
      <c r="C1584">
        <v>699623</v>
      </c>
      <c r="D1584">
        <v>47024</v>
      </c>
      <c r="E1584" s="3">
        <v>43208</v>
      </c>
      <c r="F1584" t="s">
        <v>534</v>
      </c>
      <c r="G1584" t="s">
        <v>3872</v>
      </c>
      <c r="H1584" s="3">
        <v>43938</v>
      </c>
      <c r="I1584">
        <v>267.89999999999998</v>
      </c>
    </row>
    <row r="1585" spans="1:9" hidden="1" x14ac:dyDescent="0.2">
      <c r="A1585">
        <v>102</v>
      </c>
      <c r="B1585" t="s">
        <v>2572</v>
      </c>
      <c r="C1585">
        <v>699624</v>
      </c>
      <c r="D1585">
        <v>47049</v>
      </c>
      <c r="E1585" s="3">
        <v>43208</v>
      </c>
      <c r="F1585" t="s">
        <v>728</v>
      </c>
      <c r="G1585" t="s">
        <v>3873</v>
      </c>
      <c r="H1585" s="3">
        <v>43755</v>
      </c>
      <c r="I1585">
        <v>14</v>
      </c>
    </row>
    <row r="1586" spans="1:9" hidden="1" x14ac:dyDescent="0.2">
      <c r="A1586">
        <v>102</v>
      </c>
      <c r="B1586" t="s">
        <v>2572</v>
      </c>
      <c r="C1586">
        <v>699672</v>
      </c>
      <c r="D1586">
        <v>47041</v>
      </c>
      <c r="E1586" s="3">
        <v>43208</v>
      </c>
      <c r="F1586" t="s">
        <v>59</v>
      </c>
      <c r="G1586" t="s">
        <v>3875</v>
      </c>
      <c r="H1586" s="3">
        <v>43939</v>
      </c>
      <c r="I1586">
        <v>690.9</v>
      </c>
    </row>
    <row r="1587" spans="1:9" hidden="1" x14ac:dyDescent="0.2">
      <c r="A1587">
        <v>102</v>
      </c>
      <c r="B1587" t="s">
        <v>2572</v>
      </c>
      <c r="C1587">
        <v>699721</v>
      </c>
      <c r="D1587">
        <v>47055</v>
      </c>
      <c r="E1587" s="3">
        <v>43208</v>
      </c>
      <c r="F1587" t="s">
        <v>762</v>
      </c>
      <c r="G1587" t="s">
        <v>3876</v>
      </c>
      <c r="H1587" s="3">
        <v>43937</v>
      </c>
      <c r="I1587">
        <v>963</v>
      </c>
    </row>
    <row r="1588" spans="1:9" hidden="1" x14ac:dyDescent="0.2">
      <c r="A1588">
        <v>102</v>
      </c>
      <c r="B1588" t="s">
        <v>2572</v>
      </c>
      <c r="C1588">
        <v>699726</v>
      </c>
      <c r="D1588">
        <v>47056</v>
      </c>
      <c r="E1588" s="3">
        <v>43208</v>
      </c>
      <c r="F1588" t="s">
        <v>47</v>
      </c>
      <c r="G1588" t="s">
        <v>3877</v>
      </c>
      <c r="H1588" s="3">
        <v>43938</v>
      </c>
      <c r="I1588">
        <v>1153</v>
      </c>
    </row>
    <row r="1589" spans="1:9" hidden="1" x14ac:dyDescent="0.2">
      <c r="A1589">
        <v>102</v>
      </c>
      <c r="B1589" t="s">
        <v>2572</v>
      </c>
      <c r="C1589">
        <v>699732</v>
      </c>
      <c r="D1589">
        <v>47057</v>
      </c>
      <c r="E1589" s="3">
        <v>43208</v>
      </c>
      <c r="F1589" t="s">
        <v>76</v>
      </c>
      <c r="G1589" t="s">
        <v>3878</v>
      </c>
      <c r="H1589" s="3">
        <v>43938</v>
      </c>
      <c r="I1589">
        <v>236</v>
      </c>
    </row>
    <row r="1590" spans="1:9" hidden="1" x14ac:dyDescent="0.2">
      <c r="A1590">
        <v>102</v>
      </c>
      <c r="B1590" t="s">
        <v>2572</v>
      </c>
      <c r="C1590">
        <v>699745</v>
      </c>
      <c r="D1590">
        <v>47058</v>
      </c>
      <c r="E1590" s="3">
        <v>43208</v>
      </c>
      <c r="F1590" t="s">
        <v>291</v>
      </c>
      <c r="G1590" t="s">
        <v>3879</v>
      </c>
      <c r="H1590" s="3">
        <v>43939</v>
      </c>
      <c r="I1590">
        <v>535</v>
      </c>
    </row>
    <row r="1591" spans="1:9" hidden="1" x14ac:dyDescent="0.2">
      <c r="A1591">
        <v>102</v>
      </c>
      <c r="B1591" t="s">
        <v>2572</v>
      </c>
      <c r="C1591">
        <v>699747</v>
      </c>
      <c r="D1591">
        <v>47060</v>
      </c>
      <c r="E1591" s="3">
        <v>43208</v>
      </c>
      <c r="F1591" t="s">
        <v>768</v>
      </c>
      <c r="G1591" t="s">
        <v>3880</v>
      </c>
      <c r="H1591" s="3">
        <v>43937</v>
      </c>
      <c r="I1591">
        <v>968</v>
      </c>
    </row>
    <row r="1592" spans="1:9" hidden="1" x14ac:dyDescent="0.2">
      <c r="A1592">
        <v>102</v>
      </c>
      <c r="B1592" t="s">
        <v>2572</v>
      </c>
      <c r="C1592">
        <v>699753</v>
      </c>
      <c r="D1592">
        <v>47045</v>
      </c>
      <c r="E1592" s="3">
        <v>43208</v>
      </c>
      <c r="F1592" t="s">
        <v>179</v>
      </c>
      <c r="G1592" t="s">
        <v>3881</v>
      </c>
      <c r="H1592" s="3">
        <v>43939</v>
      </c>
      <c r="I1592">
        <v>129.1</v>
      </c>
    </row>
    <row r="1593" spans="1:9" hidden="1" x14ac:dyDescent="0.2">
      <c r="A1593">
        <v>102</v>
      </c>
      <c r="B1593" t="s">
        <v>2572</v>
      </c>
      <c r="C1593">
        <v>697009</v>
      </c>
      <c r="D1593">
        <v>47083</v>
      </c>
      <c r="E1593" s="3">
        <v>43209</v>
      </c>
      <c r="F1593" t="s">
        <v>398</v>
      </c>
      <c r="G1593" t="s">
        <v>3744</v>
      </c>
      <c r="H1593" s="3">
        <v>43939</v>
      </c>
      <c r="I1593">
        <v>218</v>
      </c>
    </row>
    <row r="1594" spans="1:9" hidden="1" x14ac:dyDescent="0.2">
      <c r="A1594">
        <v>102</v>
      </c>
      <c r="B1594" t="s">
        <v>2572</v>
      </c>
      <c r="C1594">
        <v>697190</v>
      </c>
      <c r="D1594">
        <v>47067</v>
      </c>
      <c r="E1594" s="3">
        <v>43209</v>
      </c>
      <c r="F1594" t="s">
        <v>709</v>
      </c>
      <c r="G1594" t="s">
        <v>3746</v>
      </c>
      <c r="H1594" s="3">
        <v>43940</v>
      </c>
      <c r="I1594">
        <v>430.8</v>
      </c>
    </row>
    <row r="1595" spans="1:9" hidden="1" x14ac:dyDescent="0.2">
      <c r="A1595">
        <v>102</v>
      </c>
      <c r="B1595" t="s">
        <v>2572</v>
      </c>
      <c r="C1595">
        <v>698437</v>
      </c>
      <c r="D1595">
        <v>47070</v>
      </c>
      <c r="E1595" s="3">
        <v>43209</v>
      </c>
      <c r="F1595" t="s">
        <v>955</v>
      </c>
      <c r="G1595" t="s">
        <v>3822</v>
      </c>
      <c r="H1595" s="3">
        <v>43940</v>
      </c>
      <c r="I1595">
        <v>518.4</v>
      </c>
    </row>
    <row r="1596" spans="1:9" hidden="1" x14ac:dyDescent="0.2">
      <c r="A1596">
        <v>102</v>
      </c>
      <c r="B1596" t="s">
        <v>2572</v>
      </c>
      <c r="C1596">
        <v>698437</v>
      </c>
      <c r="D1596">
        <v>47070</v>
      </c>
      <c r="E1596" s="3">
        <v>43209</v>
      </c>
      <c r="F1596" t="s">
        <v>955</v>
      </c>
      <c r="G1596" t="s">
        <v>3822</v>
      </c>
      <c r="H1596" s="3">
        <v>43940</v>
      </c>
      <c r="I1596">
        <v>2.9</v>
      </c>
    </row>
    <row r="1597" spans="1:9" hidden="1" x14ac:dyDescent="0.2">
      <c r="A1597">
        <v>102</v>
      </c>
      <c r="B1597" t="s">
        <v>2572</v>
      </c>
      <c r="C1597">
        <v>698468</v>
      </c>
      <c r="D1597">
        <v>47075</v>
      </c>
      <c r="E1597" s="3">
        <v>43209</v>
      </c>
      <c r="F1597" t="s">
        <v>979</v>
      </c>
      <c r="G1597" t="s">
        <v>3823</v>
      </c>
      <c r="H1597" s="3">
        <v>43940</v>
      </c>
      <c r="I1597">
        <v>415.2</v>
      </c>
    </row>
    <row r="1598" spans="1:9" hidden="1" x14ac:dyDescent="0.2">
      <c r="A1598">
        <v>102</v>
      </c>
      <c r="B1598" t="s">
        <v>2572</v>
      </c>
      <c r="C1598">
        <v>698468</v>
      </c>
      <c r="D1598">
        <v>47075</v>
      </c>
      <c r="E1598" s="3">
        <v>43209</v>
      </c>
      <c r="F1598" t="s">
        <v>979</v>
      </c>
      <c r="G1598" t="s">
        <v>3823</v>
      </c>
      <c r="H1598" s="3">
        <v>43940</v>
      </c>
      <c r="I1598">
        <v>105.6</v>
      </c>
    </row>
    <row r="1599" spans="1:9" hidden="1" x14ac:dyDescent="0.2">
      <c r="A1599">
        <v>102</v>
      </c>
      <c r="B1599" t="s">
        <v>2572</v>
      </c>
      <c r="C1599">
        <v>699560</v>
      </c>
      <c r="D1599">
        <v>47079</v>
      </c>
      <c r="E1599" s="3">
        <v>43209</v>
      </c>
      <c r="F1599" t="s">
        <v>731</v>
      </c>
      <c r="G1599" t="s">
        <v>3866</v>
      </c>
      <c r="H1599" s="3">
        <v>43938</v>
      </c>
      <c r="I1599">
        <v>71</v>
      </c>
    </row>
    <row r="1600" spans="1:9" hidden="1" x14ac:dyDescent="0.2">
      <c r="A1600">
        <v>102</v>
      </c>
      <c r="B1600" t="s">
        <v>2572</v>
      </c>
      <c r="C1600">
        <v>699765</v>
      </c>
      <c r="D1600">
        <v>47068</v>
      </c>
      <c r="E1600" s="3">
        <v>43209</v>
      </c>
      <c r="F1600" t="s">
        <v>1170</v>
      </c>
      <c r="G1600" t="s">
        <v>3882</v>
      </c>
      <c r="H1600" s="3">
        <v>43934</v>
      </c>
      <c r="I1600">
        <v>760</v>
      </c>
    </row>
    <row r="1601" spans="1:9" hidden="1" x14ac:dyDescent="0.2">
      <c r="A1601">
        <v>102</v>
      </c>
      <c r="B1601" t="s">
        <v>2572</v>
      </c>
      <c r="C1601">
        <v>699790</v>
      </c>
      <c r="D1601">
        <v>47071</v>
      </c>
      <c r="E1601" s="3">
        <v>43209</v>
      </c>
      <c r="F1601" t="s">
        <v>73</v>
      </c>
      <c r="G1601" t="s">
        <v>3883</v>
      </c>
      <c r="H1601" s="3">
        <v>43939</v>
      </c>
      <c r="I1601">
        <v>1147</v>
      </c>
    </row>
    <row r="1602" spans="1:9" hidden="1" x14ac:dyDescent="0.2">
      <c r="A1602">
        <v>102</v>
      </c>
      <c r="B1602" t="s">
        <v>2572</v>
      </c>
      <c r="C1602">
        <v>699797</v>
      </c>
      <c r="D1602">
        <v>47072</v>
      </c>
      <c r="E1602" s="3">
        <v>43209</v>
      </c>
      <c r="F1602" t="s">
        <v>533</v>
      </c>
      <c r="G1602" t="s">
        <v>3884</v>
      </c>
      <c r="H1602" s="3">
        <v>43938</v>
      </c>
      <c r="I1602">
        <v>265</v>
      </c>
    </row>
    <row r="1603" spans="1:9" hidden="1" x14ac:dyDescent="0.2">
      <c r="A1603">
        <v>102</v>
      </c>
      <c r="B1603" t="s">
        <v>2572</v>
      </c>
      <c r="C1603">
        <v>699800</v>
      </c>
      <c r="D1603">
        <v>47073</v>
      </c>
      <c r="E1603" s="3">
        <v>43209</v>
      </c>
      <c r="F1603" t="s">
        <v>932</v>
      </c>
      <c r="G1603" t="s">
        <v>3885</v>
      </c>
      <c r="H1603" s="3">
        <v>43937</v>
      </c>
      <c r="I1603">
        <v>1604</v>
      </c>
    </row>
    <row r="1604" spans="1:9" hidden="1" x14ac:dyDescent="0.2">
      <c r="A1604">
        <v>102</v>
      </c>
      <c r="B1604" t="s">
        <v>2572</v>
      </c>
      <c r="C1604">
        <v>699817</v>
      </c>
      <c r="D1604">
        <v>47062</v>
      </c>
      <c r="E1604" s="3">
        <v>43209</v>
      </c>
      <c r="F1604" t="s">
        <v>709</v>
      </c>
      <c r="G1604" t="s">
        <v>3886</v>
      </c>
      <c r="H1604" s="3">
        <v>43940</v>
      </c>
      <c r="I1604">
        <v>409.7</v>
      </c>
    </row>
    <row r="1605" spans="1:9" hidden="1" x14ac:dyDescent="0.2">
      <c r="A1605">
        <v>102</v>
      </c>
      <c r="B1605" t="s">
        <v>2572</v>
      </c>
      <c r="C1605">
        <v>699818</v>
      </c>
      <c r="D1605">
        <v>47063</v>
      </c>
      <c r="E1605" s="3">
        <v>43209</v>
      </c>
      <c r="F1605" t="s">
        <v>709</v>
      </c>
      <c r="G1605" t="s">
        <v>3887</v>
      </c>
      <c r="H1605" s="3">
        <v>43940</v>
      </c>
      <c r="I1605">
        <v>421.9</v>
      </c>
    </row>
    <row r="1606" spans="1:9" hidden="1" x14ac:dyDescent="0.2">
      <c r="A1606">
        <v>102</v>
      </c>
      <c r="B1606" t="s">
        <v>2572</v>
      </c>
      <c r="C1606">
        <v>699819</v>
      </c>
      <c r="D1606">
        <v>47064</v>
      </c>
      <c r="E1606" s="3">
        <v>43209</v>
      </c>
      <c r="F1606" t="s">
        <v>709</v>
      </c>
      <c r="G1606" t="s">
        <v>3888</v>
      </c>
      <c r="H1606" s="3">
        <v>43940</v>
      </c>
      <c r="I1606">
        <v>54</v>
      </c>
    </row>
    <row r="1607" spans="1:9" hidden="1" x14ac:dyDescent="0.2">
      <c r="A1607">
        <v>102</v>
      </c>
      <c r="B1607" t="s">
        <v>2572</v>
      </c>
      <c r="C1607">
        <v>699819</v>
      </c>
      <c r="D1607">
        <v>47064</v>
      </c>
      <c r="E1607" s="3">
        <v>43209</v>
      </c>
      <c r="F1607" t="s">
        <v>709</v>
      </c>
      <c r="G1607" t="s">
        <v>3889</v>
      </c>
      <c r="H1607" s="3">
        <v>43940</v>
      </c>
      <c r="I1607">
        <v>366.1</v>
      </c>
    </row>
    <row r="1608" spans="1:9" hidden="1" x14ac:dyDescent="0.2">
      <c r="A1608">
        <v>102</v>
      </c>
      <c r="B1608" t="s">
        <v>2572</v>
      </c>
      <c r="C1608">
        <v>699820</v>
      </c>
      <c r="D1608">
        <v>47065</v>
      </c>
      <c r="E1608" s="3">
        <v>43209</v>
      </c>
      <c r="F1608" t="s">
        <v>709</v>
      </c>
      <c r="G1608" t="s">
        <v>3890</v>
      </c>
      <c r="H1608" s="3">
        <v>43940</v>
      </c>
      <c r="I1608">
        <v>420.5</v>
      </c>
    </row>
    <row r="1609" spans="1:9" hidden="1" x14ac:dyDescent="0.2">
      <c r="A1609">
        <v>102</v>
      </c>
      <c r="B1609" t="s">
        <v>2572</v>
      </c>
      <c r="C1609">
        <v>699821</v>
      </c>
      <c r="D1609">
        <v>47066</v>
      </c>
      <c r="E1609" s="3">
        <v>43209</v>
      </c>
      <c r="F1609" t="s">
        <v>709</v>
      </c>
      <c r="G1609" t="s">
        <v>3891</v>
      </c>
      <c r="H1609" s="3">
        <v>43940</v>
      </c>
      <c r="I1609">
        <v>421.7</v>
      </c>
    </row>
    <row r="1610" spans="1:9" hidden="1" x14ac:dyDescent="0.2">
      <c r="A1610">
        <v>102</v>
      </c>
      <c r="B1610" t="s">
        <v>2572</v>
      </c>
      <c r="C1610">
        <v>699832</v>
      </c>
      <c r="D1610">
        <v>47076</v>
      </c>
      <c r="E1610" s="3">
        <v>43209</v>
      </c>
      <c r="F1610" t="s">
        <v>483</v>
      </c>
      <c r="G1610" t="s">
        <v>3893</v>
      </c>
      <c r="H1610" s="3">
        <v>43938</v>
      </c>
      <c r="I1610">
        <v>321</v>
      </c>
    </row>
    <row r="1611" spans="1:9" hidden="1" x14ac:dyDescent="0.2">
      <c r="A1611">
        <v>102</v>
      </c>
      <c r="B1611" t="s">
        <v>2572</v>
      </c>
      <c r="C1611">
        <v>699835</v>
      </c>
      <c r="D1611">
        <v>47077</v>
      </c>
      <c r="E1611" s="3">
        <v>43209</v>
      </c>
      <c r="F1611" t="s">
        <v>486</v>
      </c>
      <c r="G1611" t="s">
        <v>3894</v>
      </c>
      <c r="H1611" s="3">
        <v>43938</v>
      </c>
      <c r="I1611">
        <v>322</v>
      </c>
    </row>
    <row r="1612" spans="1:9" hidden="1" x14ac:dyDescent="0.2">
      <c r="A1612">
        <v>102</v>
      </c>
      <c r="B1612" t="s">
        <v>2572</v>
      </c>
      <c r="C1612">
        <v>699848</v>
      </c>
      <c r="D1612">
        <v>47080</v>
      </c>
      <c r="E1612" s="3">
        <v>43209</v>
      </c>
      <c r="F1612" t="s">
        <v>58</v>
      </c>
      <c r="G1612" t="s">
        <v>3895</v>
      </c>
      <c r="H1612" s="3">
        <v>43939</v>
      </c>
      <c r="I1612">
        <v>1143</v>
      </c>
    </row>
    <row r="1613" spans="1:9" hidden="1" x14ac:dyDescent="0.2">
      <c r="A1613">
        <v>102</v>
      </c>
      <c r="B1613" t="s">
        <v>2572</v>
      </c>
      <c r="C1613">
        <v>699861</v>
      </c>
      <c r="D1613">
        <v>47084</v>
      </c>
      <c r="E1613" s="3">
        <v>43209</v>
      </c>
      <c r="F1613" t="s">
        <v>409</v>
      </c>
      <c r="G1613" t="s">
        <v>3896</v>
      </c>
      <c r="H1613" s="3">
        <v>43939</v>
      </c>
      <c r="I1613">
        <v>105</v>
      </c>
    </row>
    <row r="1614" spans="1:9" hidden="1" x14ac:dyDescent="0.2">
      <c r="A1614">
        <v>102</v>
      </c>
      <c r="B1614" t="s">
        <v>2572</v>
      </c>
      <c r="C1614">
        <v>699865</v>
      </c>
      <c r="D1614">
        <v>47085</v>
      </c>
      <c r="E1614" s="3">
        <v>43209</v>
      </c>
      <c r="F1614" t="s">
        <v>747</v>
      </c>
      <c r="G1614" t="s">
        <v>3897</v>
      </c>
      <c r="H1614" s="3">
        <v>43938</v>
      </c>
      <c r="I1614">
        <v>5143</v>
      </c>
    </row>
    <row r="1615" spans="1:9" hidden="1" x14ac:dyDescent="0.2">
      <c r="A1615">
        <v>102</v>
      </c>
      <c r="B1615" t="s">
        <v>2572</v>
      </c>
      <c r="C1615">
        <v>698497</v>
      </c>
      <c r="D1615">
        <v>47087</v>
      </c>
      <c r="E1615" s="3">
        <v>43210</v>
      </c>
      <c r="F1615" t="s">
        <v>804</v>
      </c>
      <c r="G1615" t="s">
        <v>3824</v>
      </c>
      <c r="H1615" s="3">
        <v>43941</v>
      </c>
      <c r="I1615">
        <v>388.8</v>
      </c>
    </row>
    <row r="1616" spans="1:9" hidden="1" x14ac:dyDescent="0.2">
      <c r="A1616">
        <v>102</v>
      </c>
      <c r="B1616" t="s">
        <v>2572</v>
      </c>
      <c r="C1616">
        <v>698497</v>
      </c>
      <c r="D1616">
        <v>47087</v>
      </c>
      <c r="E1616" s="3">
        <v>43210</v>
      </c>
      <c r="F1616" t="s">
        <v>804</v>
      </c>
      <c r="G1616" t="s">
        <v>3824</v>
      </c>
      <c r="H1616" s="3">
        <v>43941</v>
      </c>
      <c r="I1616">
        <v>0.1</v>
      </c>
    </row>
    <row r="1617" spans="1:9" hidden="1" x14ac:dyDescent="0.2">
      <c r="A1617">
        <v>102</v>
      </c>
      <c r="B1617" t="s">
        <v>2572</v>
      </c>
      <c r="C1617">
        <v>698516</v>
      </c>
      <c r="D1617">
        <v>47088</v>
      </c>
      <c r="E1617" s="3">
        <v>43210</v>
      </c>
      <c r="F1617" t="s">
        <v>967</v>
      </c>
      <c r="G1617" t="s">
        <v>3826</v>
      </c>
      <c r="H1617" s="3">
        <v>43941</v>
      </c>
      <c r="I1617">
        <v>518.4</v>
      </c>
    </row>
    <row r="1618" spans="1:9" hidden="1" x14ac:dyDescent="0.2">
      <c r="A1618">
        <v>102</v>
      </c>
      <c r="B1618" t="s">
        <v>2572</v>
      </c>
      <c r="C1618">
        <v>698516</v>
      </c>
      <c r="D1618">
        <v>47088</v>
      </c>
      <c r="E1618" s="3">
        <v>43210</v>
      </c>
      <c r="F1618" t="s">
        <v>967</v>
      </c>
      <c r="G1618" t="s">
        <v>3826</v>
      </c>
      <c r="H1618" s="3">
        <v>43941</v>
      </c>
      <c r="I1618">
        <v>1.1000000000000001</v>
      </c>
    </row>
    <row r="1619" spans="1:9" hidden="1" x14ac:dyDescent="0.2">
      <c r="A1619">
        <v>102</v>
      </c>
      <c r="B1619" t="s">
        <v>2572</v>
      </c>
      <c r="C1619">
        <v>698546</v>
      </c>
      <c r="D1619">
        <v>47082</v>
      </c>
      <c r="E1619" s="3">
        <v>43210</v>
      </c>
      <c r="F1619" t="s">
        <v>964</v>
      </c>
      <c r="G1619" t="s">
        <v>3827</v>
      </c>
      <c r="H1619" s="3">
        <v>43941</v>
      </c>
      <c r="I1619">
        <v>414.72</v>
      </c>
    </row>
    <row r="1620" spans="1:9" hidden="1" x14ac:dyDescent="0.2">
      <c r="A1620">
        <v>102</v>
      </c>
      <c r="B1620" t="s">
        <v>2572</v>
      </c>
      <c r="C1620">
        <v>698546</v>
      </c>
      <c r="D1620">
        <v>47082</v>
      </c>
      <c r="E1620" s="3">
        <v>43210</v>
      </c>
      <c r="F1620" t="s">
        <v>964</v>
      </c>
      <c r="G1620" t="s">
        <v>3827</v>
      </c>
      <c r="H1620" s="3">
        <v>43941</v>
      </c>
      <c r="I1620">
        <v>11.58</v>
      </c>
    </row>
    <row r="1621" spans="1:9" hidden="1" x14ac:dyDescent="0.2">
      <c r="A1621">
        <v>102</v>
      </c>
      <c r="B1621" t="s">
        <v>2572</v>
      </c>
      <c r="C1621">
        <v>699969</v>
      </c>
      <c r="D1621">
        <v>47089</v>
      </c>
      <c r="E1621" s="3">
        <v>43210</v>
      </c>
      <c r="F1621" t="s">
        <v>964</v>
      </c>
      <c r="G1621" t="s">
        <v>3907</v>
      </c>
      <c r="H1621" s="3">
        <v>43941</v>
      </c>
      <c r="I1621">
        <v>518.4</v>
      </c>
    </row>
    <row r="1622" spans="1:9" hidden="1" x14ac:dyDescent="0.2">
      <c r="A1622">
        <v>102</v>
      </c>
      <c r="B1622" t="s">
        <v>2572</v>
      </c>
      <c r="C1622">
        <v>699969</v>
      </c>
      <c r="D1622">
        <v>47089</v>
      </c>
      <c r="E1622" s="3">
        <v>43210</v>
      </c>
      <c r="F1622" t="s">
        <v>964</v>
      </c>
      <c r="G1622" t="s">
        <v>3907</v>
      </c>
      <c r="H1622" s="3">
        <v>43941</v>
      </c>
      <c r="I1622">
        <v>0.7</v>
      </c>
    </row>
    <row r="1623" spans="1:9" hidden="1" x14ac:dyDescent="0.2">
      <c r="A1623">
        <v>102</v>
      </c>
      <c r="B1623" t="s">
        <v>2572</v>
      </c>
      <c r="C1623">
        <v>700256</v>
      </c>
      <c r="D1623">
        <v>47078</v>
      </c>
      <c r="E1623" s="3">
        <v>43210</v>
      </c>
      <c r="F1623" t="s">
        <v>792</v>
      </c>
      <c r="G1623" t="s">
        <v>3913</v>
      </c>
      <c r="H1623" s="3">
        <v>43941</v>
      </c>
      <c r="I1623">
        <v>194.3</v>
      </c>
    </row>
    <row r="1624" spans="1:9" hidden="1" x14ac:dyDescent="0.2">
      <c r="A1624">
        <v>102</v>
      </c>
      <c r="B1624" t="s">
        <v>2572</v>
      </c>
      <c r="C1624">
        <v>698585</v>
      </c>
      <c r="D1624">
        <v>47098</v>
      </c>
      <c r="E1624" s="3">
        <v>43213</v>
      </c>
      <c r="F1624" t="s">
        <v>927</v>
      </c>
      <c r="G1624" t="s">
        <v>3828</v>
      </c>
      <c r="H1624" s="3">
        <v>43475</v>
      </c>
      <c r="I1624">
        <v>428.3</v>
      </c>
    </row>
    <row r="1625" spans="1:9" hidden="1" x14ac:dyDescent="0.2">
      <c r="A1625">
        <v>102</v>
      </c>
      <c r="B1625" t="s">
        <v>2572</v>
      </c>
      <c r="C1625">
        <v>698594</v>
      </c>
      <c r="D1625">
        <v>47097</v>
      </c>
      <c r="E1625" s="3">
        <v>43213</v>
      </c>
      <c r="F1625" t="s">
        <v>927</v>
      </c>
      <c r="G1625" t="s">
        <v>3829</v>
      </c>
      <c r="H1625" s="3">
        <v>43819</v>
      </c>
      <c r="I1625">
        <v>405</v>
      </c>
    </row>
    <row r="1626" spans="1:9" hidden="1" x14ac:dyDescent="0.2">
      <c r="A1626">
        <v>102</v>
      </c>
      <c r="B1626" t="s">
        <v>2572</v>
      </c>
      <c r="C1626">
        <v>698594</v>
      </c>
      <c r="D1626">
        <v>47097</v>
      </c>
      <c r="E1626" s="3">
        <v>43213</v>
      </c>
      <c r="F1626" t="s">
        <v>927</v>
      </c>
      <c r="G1626" t="s">
        <v>3829</v>
      </c>
      <c r="H1626" s="3">
        <v>43819</v>
      </c>
      <c r="I1626">
        <v>0.7</v>
      </c>
    </row>
    <row r="1627" spans="1:9" hidden="1" x14ac:dyDescent="0.2">
      <c r="A1627">
        <v>102</v>
      </c>
      <c r="B1627" t="s">
        <v>2572</v>
      </c>
      <c r="C1627">
        <v>698611</v>
      </c>
      <c r="D1627">
        <v>47100</v>
      </c>
      <c r="E1627" s="3">
        <v>43213</v>
      </c>
      <c r="F1627" t="s">
        <v>908</v>
      </c>
      <c r="G1627" t="s">
        <v>3830</v>
      </c>
      <c r="H1627" s="3">
        <v>43944</v>
      </c>
      <c r="I1627">
        <v>631.79999999999995</v>
      </c>
    </row>
    <row r="1628" spans="1:9" hidden="1" x14ac:dyDescent="0.2">
      <c r="A1628">
        <v>102</v>
      </c>
      <c r="B1628" t="s">
        <v>2572</v>
      </c>
      <c r="C1628">
        <v>698611</v>
      </c>
      <c r="D1628">
        <v>47100</v>
      </c>
      <c r="E1628" s="3">
        <v>43213</v>
      </c>
      <c r="F1628" t="s">
        <v>908</v>
      </c>
      <c r="G1628" t="s">
        <v>3830</v>
      </c>
      <c r="H1628" s="3">
        <v>43944</v>
      </c>
      <c r="I1628">
        <v>2.6</v>
      </c>
    </row>
    <row r="1629" spans="1:9" hidden="1" x14ac:dyDescent="0.2">
      <c r="A1629">
        <v>102</v>
      </c>
      <c r="B1629" t="s">
        <v>2572</v>
      </c>
      <c r="C1629">
        <v>698660</v>
      </c>
      <c r="D1629">
        <v>47095</v>
      </c>
      <c r="E1629" s="3">
        <v>43213</v>
      </c>
      <c r="F1629" t="s">
        <v>233</v>
      </c>
      <c r="G1629" t="s">
        <v>3832</v>
      </c>
      <c r="H1629" s="3">
        <v>43944</v>
      </c>
      <c r="I1629">
        <v>324</v>
      </c>
    </row>
    <row r="1630" spans="1:9" hidden="1" x14ac:dyDescent="0.2">
      <c r="A1630">
        <v>102</v>
      </c>
      <c r="B1630" t="s">
        <v>2572</v>
      </c>
      <c r="C1630">
        <v>698660</v>
      </c>
      <c r="D1630">
        <v>47095</v>
      </c>
      <c r="E1630" s="3">
        <v>43213</v>
      </c>
      <c r="F1630" t="s">
        <v>233</v>
      </c>
      <c r="G1630" t="s">
        <v>3832</v>
      </c>
      <c r="H1630" s="3">
        <v>43944</v>
      </c>
      <c r="I1630">
        <v>0.5</v>
      </c>
    </row>
    <row r="1631" spans="1:9" hidden="1" x14ac:dyDescent="0.2">
      <c r="A1631">
        <v>102</v>
      </c>
      <c r="B1631" t="s">
        <v>2572</v>
      </c>
      <c r="C1631">
        <v>699628</v>
      </c>
      <c r="D1631">
        <v>47090</v>
      </c>
      <c r="E1631" s="3">
        <v>43213</v>
      </c>
      <c r="F1631" t="s">
        <v>810</v>
      </c>
      <c r="G1631" t="s">
        <v>3874</v>
      </c>
      <c r="H1631" s="3">
        <v>43944</v>
      </c>
      <c r="I1631">
        <v>129</v>
      </c>
    </row>
    <row r="1632" spans="1:9" hidden="1" x14ac:dyDescent="0.2">
      <c r="A1632">
        <v>102</v>
      </c>
      <c r="B1632" t="s">
        <v>2572</v>
      </c>
      <c r="C1632">
        <v>699628</v>
      </c>
      <c r="D1632">
        <v>47090</v>
      </c>
      <c r="E1632" s="3">
        <v>43213</v>
      </c>
      <c r="F1632" t="s">
        <v>810</v>
      </c>
      <c r="G1632" t="s">
        <v>3874</v>
      </c>
      <c r="H1632" s="3">
        <v>43944</v>
      </c>
      <c r="I1632">
        <v>1.3</v>
      </c>
    </row>
    <row r="1633" spans="1:9" hidden="1" x14ac:dyDescent="0.2">
      <c r="A1633">
        <v>102</v>
      </c>
      <c r="B1633" t="s">
        <v>2572</v>
      </c>
      <c r="C1633">
        <v>699822</v>
      </c>
      <c r="D1633">
        <v>47105</v>
      </c>
      <c r="E1633" s="3">
        <v>43213</v>
      </c>
      <c r="F1633" t="s">
        <v>1139</v>
      </c>
      <c r="G1633" t="s">
        <v>3892</v>
      </c>
      <c r="H1633" s="3">
        <v>43933</v>
      </c>
      <c r="I1633">
        <v>410</v>
      </c>
    </row>
    <row r="1634" spans="1:9" hidden="1" x14ac:dyDescent="0.2">
      <c r="A1634">
        <v>102</v>
      </c>
      <c r="B1634" t="s">
        <v>2572</v>
      </c>
      <c r="C1634">
        <v>700235</v>
      </c>
      <c r="D1634">
        <v>47099</v>
      </c>
      <c r="E1634" s="3">
        <v>43213</v>
      </c>
      <c r="F1634" t="s">
        <v>1134</v>
      </c>
      <c r="G1634" t="s">
        <v>3910</v>
      </c>
      <c r="H1634" s="3">
        <v>43839</v>
      </c>
      <c r="I1634">
        <v>660</v>
      </c>
    </row>
    <row r="1635" spans="1:9" hidden="1" x14ac:dyDescent="0.2">
      <c r="A1635">
        <v>102</v>
      </c>
      <c r="B1635" t="s">
        <v>2572</v>
      </c>
      <c r="C1635">
        <v>700242</v>
      </c>
      <c r="D1635">
        <v>47108</v>
      </c>
      <c r="E1635" s="3">
        <v>43213</v>
      </c>
      <c r="F1635" t="s">
        <v>922</v>
      </c>
      <c r="G1635" t="s">
        <v>3911</v>
      </c>
      <c r="H1635" s="3">
        <v>43619</v>
      </c>
      <c r="I1635">
        <v>1475</v>
      </c>
    </row>
    <row r="1636" spans="1:9" hidden="1" x14ac:dyDescent="0.2">
      <c r="A1636">
        <v>102</v>
      </c>
      <c r="B1636" t="s">
        <v>2572</v>
      </c>
      <c r="C1636">
        <v>700249</v>
      </c>
      <c r="D1636">
        <v>47110</v>
      </c>
      <c r="E1636" s="3">
        <v>43213</v>
      </c>
      <c r="F1636" t="s">
        <v>922</v>
      </c>
      <c r="G1636" t="s">
        <v>3912</v>
      </c>
      <c r="H1636" s="3">
        <v>43619</v>
      </c>
      <c r="I1636">
        <v>1471</v>
      </c>
    </row>
    <row r="1637" spans="1:9" hidden="1" x14ac:dyDescent="0.2">
      <c r="A1637">
        <v>102</v>
      </c>
      <c r="B1637" t="s">
        <v>2572</v>
      </c>
      <c r="C1637">
        <v>700269</v>
      </c>
      <c r="D1637">
        <v>47113</v>
      </c>
      <c r="E1637" s="3">
        <v>43213</v>
      </c>
      <c r="F1637" t="s">
        <v>708</v>
      </c>
      <c r="G1637" t="s">
        <v>3915</v>
      </c>
      <c r="H1637" s="3">
        <v>43940</v>
      </c>
      <c r="I1637">
        <v>108</v>
      </c>
    </row>
    <row r="1638" spans="1:9" hidden="1" x14ac:dyDescent="0.2">
      <c r="A1638">
        <v>102</v>
      </c>
      <c r="B1638" t="s">
        <v>2572</v>
      </c>
      <c r="C1638">
        <v>700319</v>
      </c>
      <c r="D1638">
        <v>47102</v>
      </c>
      <c r="E1638" s="3">
        <v>43213</v>
      </c>
      <c r="F1638" t="s">
        <v>917</v>
      </c>
      <c r="G1638" t="s">
        <v>3916</v>
      </c>
      <c r="H1638" s="3">
        <v>44205</v>
      </c>
      <c r="I1638">
        <v>335</v>
      </c>
    </row>
    <row r="1639" spans="1:9" hidden="1" x14ac:dyDescent="0.2">
      <c r="A1639">
        <v>102</v>
      </c>
      <c r="B1639" t="s">
        <v>2572</v>
      </c>
      <c r="C1639">
        <v>700324</v>
      </c>
      <c r="D1639">
        <v>47094</v>
      </c>
      <c r="E1639" s="3">
        <v>43213</v>
      </c>
      <c r="F1639" t="s">
        <v>801</v>
      </c>
      <c r="G1639" t="s">
        <v>3917</v>
      </c>
      <c r="H1639" s="3">
        <v>43944</v>
      </c>
      <c r="I1639">
        <v>145.69999999999999</v>
      </c>
    </row>
    <row r="1640" spans="1:9" hidden="1" x14ac:dyDescent="0.2">
      <c r="A1640">
        <v>102</v>
      </c>
      <c r="B1640" t="s">
        <v>2572</v>
      </c>
      <c r="C1640">
        <v>700326</v>
      </c>
      <c r="D1640">
        <v>47107</v>
      </c>
      <c r="E1640" s="3">
        <v>43213</v>
      </c>
      <c r="F1640" t="s">
        <v>1139</v>
      </c>
      <c r="G1640" t="s">
        <v>3918</v>
      </c>
      <c r="H1640" s="3">
        <v>43933</v>
      </c>
      <c r="I1640">
        <v>420</v>
      </c>
    </row>
    <row r="1641" spans="1:9" hidden="1" x14ac:dyDescent="0.2">
      <c r="A1641">
        <v>102</v>
      </c>
      <c r="B1641" t="s">
        <v>2572</v>
      </c>
      <c r="C1641">
        <v>700329</v>
      </c>
      <c r="D1641">
        <v>47096</v>
      </c>
      <c r="E1641" s="3">
        <v>43213</v>
      </c>
      <c r="F1641" t="s">
        <v>927</v>
      </c>
      <c r="G1641" t="s">
        <v>3919</v>
      </c>
      <c r="H1641" s="3">
        <v>43672</v>
      </c>
      <c r="I1641">
        <v>403.9</v>
      </c>
    </row>
    <row r="1642" spans="1:9" hidden="1" x14ac:dyDescent="0.2">
      <c r="A1642">
        <v>102</v>
      </c>
      <c r="B1642" t="s">
        <v>2572</v>
      </c>
      <c r="C1642">
        <v>700331</v>
      </c>
      <c r="D1642">
        <v>47112</v>
      </c>
      <c r="E1642" s="3">
        <v>43213</v>
      </c>
      <c r="F1642" t="s">
        <v>1139</v>
      </c>
      <c r="G1642" t="s">
        <v>3920</v>
      </c>
      <c r="H1642" s="3">
        <v>43933</v>
      </c>
      <c r="I1642">
        <v>420</v>
      </c>
    </row>
    <row r="1643" spans="1:9" hidden="1" x14ac:dyDescent="0.2">
      <c r="A1643">
        <v>102</v>
      </c>
      <c r="B1643" t="s">
        <v>2572</v>
      </c>
      <c r="C1643">
        <v>700335</v>
      </c>
      <c r="D1643">
        <v>47114</v>
      </c>
      <c r="E1643" s="3">
        <v>43213</v>
      </c>
      <c r="F1643" t="s">
        <v>954</v>
      </c>
      <c r="G1643" t="s">
        <v>3921</v>
      </c>
      <c r="H1643" s="3">
        <v>43940</v>
      </c>
      <c r="I1643">
        <v>649</v>
      </c>
    </row>
    <row r="1644" spans="1:9" hidden="1" x14ac:dyDescent="0.2">
      <c r="A1644">
        <v>102</v>
      </c>
      <c r="B1644" t="s">
        <v>2572</v>
      </c>
      <c r="C1644">
        <v>698515</v>
      </c>
      <c r="D1644">
        <v>47123</v>
      </c>
      <c r="E1644" s="3">
        <v>43214</v>
      </c>
      <c r="F1644" t="s">
        <v>966</v>
      </c>
      <c r="G1644" t="s">
        <v>3825</v>
      </c>
      <c r="H1644" s="3">
        <v>43941</v>
      </c>
      <c r="I1644">
        <v>649</v>
      </c>
    </row>
    <row r="1645" spans="1:9" hidden="1" x14ac:dyDescent="0.2">
      <c r="A1645">
        <v>102</v>
      </c>
      <c r="B1645" t="s">
        <v>2572</v>
      </c>
      <c r="C1645">
        <v>698625</v>
      </c>
      <c r="D1645">
        <v>47103</v>
      </c>
      <c r="E1645" s="3">
        <v>43214</v>
      </c>
      <c r="F1645" t="s">
        <v>766</v>
      </c>
      <c r="G1645" t="s">
        <v>3831</v>
      </c>
      <c r="H1645" s="3">
        <v>43944</v>
      </c>
      <c r="I1645">
        <v>631.79999999999995</v>
      </c>
    </row>
    <row r="1646" spans="1:9" hidden="1" x14ac:dyDescent="0.2">
      <c r="A1646">
        <v>102</v>
      </c>
      <c r="B1646" t="s">
        <v>2572</v>
      </c>
      <c r="C1646">
        <v>698625</v>
      </c>
      <c r="D1646">
        <v>47103</v>
      </c>
      <c r="E1646" s="3">
        <v>43214</v>
      </c>
      <c r="F1646" t="s">
        <v>766</v>
      </c>
      <c r="G1646" t="s">
        <v>3831</v>
      </c>
      <c r="H1646" s="3">
        <v>43944</v>
      </c>
      <c r="I1646">
        <v>0.3</v>
      </c>
    </row>
    <row r="1647" spans="1:9" hidden="1" x14ac:dyDescent="0.2">
      <c r="A1647">
        <v>102</v>
      </c>
      <c r="B1647" t="s">
        <v>2572</v>
      </c>
      <c r="C1647">
        <v>698673</v>
      </c>
      <c r="D1647">
        <v>47119</v>
      </c>
      <c r="E1647" s="3">
        <v>43214</v>
      </c>
      <c r="F1647" t="s">
        <v>531</v>
      </c>
      <c r="G1647" t="s">
        <v>3833</v>
      </c>
      <c r="H1647" s="3">
        <v>43945</v>
      </c>
      <c r="I1647">
        <v>540</v>
      </c>
    </row>
    <row r="1648" spans="1:9" hidden="1" x14ac:dyDescent="0.2">
      <c r="A1648">
        <v>102</v>
      </c>
      <c r="B1648" t="s">
        <v>2572</v>
      </c>
      <c r="C1648">
        <v>698673</v>
      </c>
      <c r="D1648">
        <v>47119</v>
      </c>
      <c r="E1648" s="3">
        <v>43214</v>
      </c>
      <c r="F1648" t="s">
        <v>531</v>
      </c>
      <c r="G1648" t="s">
        <v>3833</v>
      </c>
      <c r="H1648" s="3">
        <v>43945</v>
      </c>
      <c r="I1648">
        <v>0.5</v>
      </c>
    </row>
    <row r="1649" spans="1:9" hidden="1" x14ac:dyDescent="0.2">
      <c r="A1649">
        <v>102</v>
      </c>
      <c r="B1649" t="s">
        <v>2572</v>
      </c>
      <c r="C1649">
        <v>699875</v>
      </c>
      <c r="D1649">
        <v>47120</v>
      </c>
      <c r="E1649" s="3">
        <v>43214</v>
      </c>
      <c r="F1649" t="s">
        <v>1139</v>
      </c>
      <c r="G1649" t="s">
        <v>3898</v>
      </c>
      <c r="H1649" s="3">
        <v>43940</v>
      </c>
      <c r="I1649">
        <v>410</v>
      </c>
    </row>
    <row r="1650" spans="1:9" hidden="1" x14ac:dyDescent="0.2">
      <c r="A1650">
        <v>102</v>
      </c>
      <c r="B1650" t="s">
        <v>2572</v>
      </c>
      <c r="C1650">
        <v>699880</v>
      </c>
      <c r="D1650">
        <v>47131</v>
      </c>
      <c r="E1650" s="3">
        <v>43214</v>
      </c>
      <c r="F1650" t="s">
        <v>1139</v>
      </c>
      <c r="G1650" t="s">
        <v>3899</v>
      </c>
      <c r="H1650" s="3">
        <v>43940</v>
      </c>
      <c r="I1650">
        <v>423</v>
      </c>
    </row>
    <row r="1651" spans="1:9" hidden="1" x14ac:dyDescent="0.2">
      <c r="A1651">
        <v>102</v>
      </c>
      <c r="B1651" t="s">
        <v>2572</v>
      </c>
      <c r="C1651">
        <v>700262</v>
      </c>
      <c r="D1651">
        <v>47143</v>
      </c>
      <c r="E1651" s="3">
        <v>43214</v>
      </c>
      <c r="F1651" t="s">
        <v>715</v>
      </c>
      <c r="G1651" t="s">
        <v>3914</v>
      </c>
      <c r="H1651" s="3">
        <v>43926</v>
      </c>
      <c r="I1651">
        <v>4860</v>
      </c>
    </row>
    <row r="1652" spans="1:9" hidden="1" x14ac:dyDescent="0.2">
      <c r="A1652">
        <v>102</v>
      </c>
      <c r="B1652" t="s">
        <v>2572</v>
      </c>
      <c r="C1652">
        <v>700370</v>
      </c>
      <c r="D1652">
        <v>47121</v>
      </c>
      <c r="E1652" s="3">
        <v>43214</v>
      </c>
      <c r="F1652" t="s">
        <v>1139</v>
      </c>
      <c r="G1652" t="s">
        <v>3922</v>
      </c>
      <c r="H1652" s="3">
        <v>43933</v>
      </c>
      <c r="I1652">
        <v>420</v>
      </c>
    </row>
    <row r="1653" spans="1:9" hidden="1" x14ac:dyDescent="0.2">
      <c r="A1653">
        <v>102</v>
      </c>
      <c r="B1653" t="s">
        <v>2572</v>
      </c>
      <c r="C1653">
        <v>700374</v>
      </c>
      <c r="D1653">
        <v>47122</v>
      </c>
      <c r="E1653" s="3">
        <v>43214</v>
      </c>
      <c r="F1653" t="s">
        <v>978</v>
      </c>
      <c r="G1653" t="s">
        <v>3923</v>
      </c>
      <c r="H1653" s="3">
        <v>43940</v>
      </c>
      <c r="I1653">
        <v>649</v>
      </c>
    </row>
    <row r="1654" spans="1:9" hidden="1" x14ac:dyDescent="0.2">
      <c r="A1654">
        <v>102</v>
      </c>
      <c r="B1654" t="s">
        <v>2572</v>
      </c>
      <c r="C1654">
        <v>700378</v>
      </c>
      <c r="D1654">
        <v>47124</v>
      </c>
      <c r="E1654" s="3">
        <v>43214</v>
      </c>
      <c r="F1654" t="s">
        <v>791</v>
      </c>
      <c r="G1654" t="s">
        <v>3924</v>
      </c>
      <c r="H1654" s="3">
        <v>43941</v>
      </c>
      <c r="I1654">
        <v>322</v>
      </c>
    </row>
    <row r="1655" spans="1:9" hidden="1" x14ac:dyDescent="0.2">
      <c r="A1655">
        <v>102</v>
      </c>
      <c r="B1655" t="s">
        <v>2572</v>
      </c>
      <c r="C1655">
        <v>700394</v>
      </c>
      <c r="D1655">
        <v>47106</v>
      </c>
      <c r="E1655" s="3">
        <v>43214</v>
      </c>
      <c r="F1655" t="s">
        <v>40</v>
      </c>
      <c r="G1655" t="s">
        <v>3925</v>
      </c>
      <c r="H1655" s="3">
        <v>43762</v>
      </c>
      <c r="I1655">
        <v>99.9</v>
      </c>
    </row>
    <row r="1656" spans="1:9" hidden="1" x14ac:dyDescent="0.2">
      <c r="A1656">
        <v>102</v>
      </c>
      <c r="B1656" t="s">
        <v>2572</v>
      </c>
      <c r="C1656">
        <v>700400</v>
      </c>
      <c r="D1656">
        <v>47129</v>
      </c>
      <c r="E1656" s="3">
        <v>43214</v>
      </c>
      <c r="F1656" t="s">
        <v>803</v>
      </c>
      <c r="G1656" t="s">
        <v>3926</v>
      </c>
      <c r="H1656" s="3">
        <v>43941</v>
      </c>
      <c r="I1656">
        <v>646</v>
      </c>
    </row>
    <row r="1657" spans="1:9" hidden="1" x14ac:dyDescent="0.2">
      <c r="A1657">
        <v>102</v>
      </c>
      <c r="B1657" t="s">
        <v>2572</v>
      </c>
      <c r="C1657">
        <v>700405</v>
      </c>
      <c r="D1657">
        <v>47130</v>
      </c>
      <c r="E1657" s="3">
        <v>43214</v>
      </c>
      <c r="F1657" t="s">
        <v>945</v>
      </c>
      <c r="G1657" t="s">
        <v>3927</v>
      </c>
      <c r="H1657" s="3">
        <v>43944</v>
      </c>
      <c r="I1657">
        <v>322</v>
      </c>
    </row>
    <row r="1658" spans="1:9" hidden="1" x14ac:dyDescent="0.2">
      <c r="A1658">
        <v>102</v>
      </c>
      <c r="B1658" t="s">
        <v>2572</v>
      </c>
      <c r="C1658">
        <v>700427</v>
      </c>
      <c r="D1658">
        <v>47136</v>
      </c>
      <c r="E1658" s="3">
        <v>43214</v>
      </c>
      <c r="F1658" t="s">
        <v>926</v>
      </c>
      <c r="G1658" t="s">
        <v>3928</v>
      </c>
      <c r="H1658" s="3">
        <v>43672</v>
      </c>
      <c r="I1658">
        <v>798</v>
      </c>
    </row>
    <row r="1659" spans="1:9" hidden="1" x14ac:dyDescent="0.2">
      <c r="A1659">
        <v>102</v>
      </c>
      <c r="B1659" t="s">
        <v>2572</v>
      </c>
      <c r="C1659">
        <v>700449</v>
      </c>
      <c r="D1659">
        <v>47138</v>
      </c>
      <c r="E1659" s="3">
        <v>43214</v>
      </c>
      <c r="F1659" t="s">
        <v>926</v>
      </c>
      <c r="G1659" t="s">
        <v>3929</v>
      </c>
      <c r="H1659" s="3">
        <v>43819</v>
      </c>
      <c r="I1659">
        <v>809</v>
      </c>
    </row>
    <row r="1660" spans="1:9" hidden="1" x14ac:dyDescent="0.2">
      <c r="A1660">
        <v>102</v>
      </c>
      <c r="B1660" t="s">
        <v>2572</v>
      </c>
      <c r="C1660">
        <v>700460</v>
      </c>
      <c r="D1660">
        <v>47125</v>
      </c>
      <c r="E1660" s="3">
        <v>43214</v>
      </c>
      <c r="F1660" t="s">
        <v>266</v>
      </c>
      <c r="G1660" t="s">
        <v>3930</v>
      </c>
      <c r="H1660" s="3">
        <v>43945</v>
      </c>
      <c r="I1660">
        <v>201.6</v>
      </c>
    </row>
    <row r="1661" spans="1:9" hidden="1" x14ac:dyDescent="0.2">
      <c r="A1661">
        <v>102</v>
      </c>
      <c r="B1661" t="s">
        <v>2572</v>
      </c>
      <c r="C1661">
        <v>700461</v>
      </c>
      <c r="D1661">
        <v>47104</v>
      </c>
      <c r="E1661" s="3">
        <v>43214</v>
      </c>
      <c r="F1661" t="s">
        <v>1012</v>
      </c>
      <c r="G1661" t="s">
        <v>3931</v>
      </c>
      <c r="H1661" s="3">
        <v>43945</v>
      </c>
      <c r="I1661">
        <v>75.599999999999994</v>
      </c>
    </row>
    <row r="1662" spans="1:9" hidden="1" x14ac:dyDescent="0.2">
      <c r="A1662">
        <v>102</v>
      </c>
      <c r="B1662" t="s">
        <v>2572</v>
      </c>
      <c r="C1662">
        <v>700461</v>
      </c>
      <c r="D1662">
        <v>47104</v>
      </c>
      <c r="E1662" s="3">
        <v>43214</v>
      </c>
      <c r="F1662" t="s">
        <v>1012</v>
      </c>
      <c r="G1662" t="s">
        <v>3931</v>
      </c>
      <c r="H1662" s="3">
        <v>43945</v>
      </c>
      <c r="I1662">
        <v>0.3</v>
      </c>
    </row>
    <row r="1663" spans="1:9" hidden="1" x14ac:dyDescent="0.2">
      <c r="A1663">
        <v>102</v>
      </c>
      <c r="B1663" t="s">
        <v>2572</v>
      </c>
      <c r="C1663">
        <v>700475</v>
      </c>
      <c r="D1663">
        <v>47144</v>
      </c>
      <c r="E1663" s="3">
        <v>43214</v>
      </c>
      <c r="F1663" t="s">
        <v>285</v>
      </c>
      <c r="G1663" t="s">
        <v>3932</v>
      </c>
      <c r="H1663" s="3">
        <v>43945</v>
      </c>
      <c r="I1663">
        <v>238</v>
      </c>
    </row>
    <row r="1664" spans="1:9" hidden="1" x14ac:dyDescent="0.2">
      <c r="A1664">
        <v>102</v>
      </c>
      <c r="B1664" t="s">
        <v>2572</v>
      </c>
      <c r="C1664">
        <v>700476</v>
      </c>
      <c r="D1664">
        <v>47145</v>
      </c>
      <c r="E1664" s="3">
        <v>43214</v>
      </c>
      <c r="F1664" t="s">
        <v>2555</v>
      </c>
      <c r="G1664" t="s">
        <v>3933</v>
      </c>
      <c r="H1664" s="3">
        <v>43397</v>
      </c>
      <c r="I1664">
        <v>58</v>
      </c>
    </row>
    <row r="1665" spans="1:9" hidden="1" x14ac:dyDescent="0.2">
      <c r="A1665">
        <v>102</v>
      </c>
      <c r="B1665" t="s">
        <v>2572</v>
      </c>
      <c r="C1665">
        <v>699112</v>
      </c>
      <c r="D1665">
        <v>47117</v>
      </c>
      <c r="E1665" s="3">
        <v>43215</v>
      </c>
      <c r="F1665" t="s">
        <v>48</v>
      </c>
      <c r="G1665" t="s">
        <v>3849</v>
      </c>
      <c r="H1665" s="3">
        <v>43945</v>
      </c>
      <c r="I1665">
        <v>691.2</v>
      </c>
    </row>
    <row r="1666" spans="1:9" hidden="1" x14ac:dyDescent="0.2">
      <c r="A1666">
        <v>102</v>
      </c>
      <c r="B1666" t="s">
        <v>2572</v>
      </c>
      <c r="C1666">
        <v>699112</v>
      </c>
      <c r="D1666">
        <v>47117</v>
      </c>
      <c r="E1666" s="3">
        <v>43215</v>
      </c>
      <c r="F1666" t="s">
        <v>48</v>
      </c>
      <c r="G1666" t="s">
        <v>3849</v>
      </c>
      <c r="H1666" s="3">
        <v>43945</v>
      </c>
      <c r="I1666">
        <v>1.6</v>
      </c>
    </row>
    <row r="1667" spans="1:9" hidden="1" x14ac:dyDescent="0.2">
      <c r="A1667">
        <v>102</v>
      </c>
      <c r="B1667" t="s">
        <v>2572</v>
      </c>
      <c r="C1667">
        <v>699172</v>
      </c>
      <c r="D1667">
        <v>47146</v>
      </c>
      <c r="E1667" s="3">
        <v>43215</v>
      </c>
      <c r="F1667" t="s">
        <v>59</v>
      </c>
      <c r="G1667" t="s">
        <v>3850</v>
      </c>
      <c r="H1667" s="3">
        <v>43946</v>
      </c>
      <c r="I1667">
        <v>691.2</v>
      </c>
    </row>
    <row r="1668" spans="1:9" hidden="1" x14ac:dyDescent="0.2">
      <c r="A1668">
        <v>102</v>
      </c>
      <c r="B1668" t="s">
        <v>2572</v>
      </c>
      <c r="C1668">
        <v>699172</v>
      </c>
      <c r="D1668">
        <v>47146</v>
      </c>
      <c r="E1668" s="3">
        <v>43215</v>
      </c>
      <c r="F1668" t="s">
        <v>59</v>
      </c>
      <c r="G1668" t="s">
        <v>3850</v>
      </c>
      <c r="H1668" s="3">
        <v>43946</v>
      </c>
      <c r="I1668">
        <v>1.2</v>
      </c>
    </row>
    <row r="1669" spans="1:9" hidden="1" x14ac:dyDescent="0.2">
      <c r="A1669">
        <v>102</v>
      </c>
      <c r="B1669" t="s">
        <v>2572</v>
      </c>
      <c r="C1669">
        <v>700477</v>
      </c>
      <c r="D1669">
        <v>47150</v>
      </c>
      <c r="E1669" s="3">
        <v>43215</v>
      </c>
      <c r="F1669" t="s">
        <v>831</v>
      </c>
      <c r="G1669" t="s">
        <v>3934</v>
      </c>
      <c r="H1669" s="3">
        <v>43905</v>
      </c>
      <c r="I1669">
        <v>2430</v>
      </c>
    </row>
    <row r="1670" spans="1:9" hidden="1" x14ac:dyDescent="0.2">
      <c r="A1670">
        <v>102</v>
      </c>
      <c r="B1670" t="s">
        <v>2572</v>
      </c>
      <c r="C1670">
        <v>700484</v>
      </c>
      <c r="D1670">
        <v>47126</v>
      </c>
      <c r="E1670" s="3">
        <v>43215</v>
      </c>
      <c r="F1670" t="s">
        <v>501</v>
      </c>
      <c r="G1670" t="s">
        <v>3935</v>
      </c>
      <c r="H1670" s="3">
        <v>43945</v>
      </c>
      <c r="I1670">
        <v>647.9</v>
      </c>
    </row>
    <row r="1671" spans="1:9" hidden="1" x14ac:dyDescent="0.2">
      <c r="A1671">
        <v>102</v>
      </c>
      <c r="B1671" t="s">
        <v>2572</v>
      </c>
      <c r="C1671">
        <v>700488</v>
      </c>
      <c r="D1671">
        <v>47147</v>
      </c>
      <c r="E1671" s="3">
        <v>43215</v>
      </c>
      <c r="F1671" t="s">
        <v>1011</v>
      </c>
      <c r="G1671" t="s">
        <v>3936</v>
      </c>
      <c r="H1671" s="3">
        <v>43945</v>
      </c>
      <c r="I1671">
        <v>215</v>
      </c>
    </row>
    <row r="1672" spans="1:9" hidden="1" x14ac:dyDescent="0.2">
      <c r="A1672">
        <v>102</v>
      </c>
      <c r="B1672" t="s">
        <v>2572</v>
      </c>
      <c r="C1672">
        <v>700491</v>
      </c>
      <c r="D1672">
        <v>47148</v>
      </c>
      <c r="E1672" s="3">
        <v>43215</v>
      </c>
      <c r="F1672" t="s">
        <v>1049</v>
      </c>
      <c r="G1672" t="s">
        <v>3937</v>
      </c>
      <c r="H1672" s="3">
        <v>43941</v>
      </c>
      <c r="I1672">
        <v>5205</v>
      </c>
    </row>
    <row r="1673" spans="1:9" hidden="1" x14ac:dyDescent="0.2">
      <c r="A1673">
        <v>102</v>
      </c>
      <c r="B1673" t="s">
        <v>2572</v>
      </c>
      <c r="C1673">
        <v>700517</v>
      </c>
      <c r="D1673">
        <v>47152</v>
      </c>
      <c r="E1673" s="3">
        <v>43215</v>
      </c>
      <c r="F1673" t="s">
        <v>500</v>
      </c>
      <c r="G1673" t="s">
        <v>3938</v>
      </c>
      <c r="H1673" s="3">
        <v>43945</v>
      </c>
      <c r="I1673">
        <v>644</v>
      </c>
    </row>
    <row r="1674" spans="1:9" x14ac:dyDescent="0.2">
      <c r="A1674">
        <v>102</v>
      </c>
      <c r="B1674" t="s">
        <v>2572</v>
      </c>
      <c r="C1674">
        <v>700609</v>
      </c>
      <c r="D1674">
        <v>47154</v>
      </c>
      <c r="E1674" s="3">
        <v>43215</v>
      </c>
      <c r="F1674" t="s">
        <v>1041</v>
      </c>
      <c r="G1674" t="s">
        <v>3940</v>
      </c>
      <c r="H1674" s="3">
        <v>43913</v>
      </c>
      <c r="I1674">
        <v>3231</v>
      </c>
    </row>
    <row r="1675" spans="1:9" hidden="1" x14ac:dyDescent="0.2">
      <c r="A1675">
        <v>102</v>
      </c>
      <c r="B1675" t="s">
        <v>2572</v>
      </c>
      <c r="C1675">
        <v>700614</v>
      </c>
      <c r="D1675">
        <v>47133</v>
      </c>
      <c r="E1675" s="3">
        <v>43215</v>
      </c>
      <c r="F1675" t="s">
        <v>56</v>
      </c>
      <c r="G1675" t="s">
        <v>3941</v>
      </c>
      <c r="H1675" s="3">
        <v>43946</v>
      </c>
      <c r="I1675">
        <v>457.7</v>
      </c>
    </row>
    <row r="1676" spans="1:9" hidden="1" x14ac:dyDescent="0.2">
      <c r="A1676">
        <v>102</v>
      </c>
      <c r="B1676" t="s">
        <v>2572</v>
      </c>
      <c r="C1676">
        <v>700615</v>
      </c>
      <c r="D1676">
        <v>47134</v>
      </c>
      <c r="E1676" s="3">
        <v>43215</v>
      </c>
      <c r="F1676" t="s">
        <v>71</v>
      </c>
      <c r="G1676" t="s">
        <v>3942</v>
      </c>
      <c r="H1676" s="3">
        <v>43946</v>
      </c>
      <c r="I1676">
        <v>230.3</v>
      </c>
    </row>
    <row r="1677" spans="1:9" hidden="1" x14ac:dyDescent="0.2">
      <c r="A1677">
        <v>102</v>
      </c>
      <c r="B1677" t="s">
        <v>2572</v>
      </c>
      <c r="C1677">
        <v>700654</v>
      </c>
      <c r="D1677">
        <v>47156</v>
      </c>
      <c r="E1677" s="3">
        <v>43215</v>
      </c>
      <c r="F1677" t="s">
        <v>47</v>
      </c>
      <c r="G1677" t="s">
        <v>3943</v>
      </c>
      <c r="H1677" s="3">
        <v>43945</v>
      </c>
      <c r="I1677">
        <v>1148</v>
      </c>
    </row>
    <row r="1678" spans="1:9" hidden="1" x14ac:dyDescent="0.2">
      <c r="A1678">
        <v>102</v>
      </c>
      <c r="B1678" t="s">
        <v>2572</v>
      </c>
      <c r="C1678">
        <v>700657</v>
      </c>
      <c r="D1678">
        <v>47157</v>
      </c>
      <c r="E1678" s="3">
        <v>43215</v>
      </c>
      <c r="F1678" t="s">
        <v>907</v>
      </c>
      <c r="G1678" t="s">
        <v>3944</v>
      </c>
      <c r="H1678" s="3">
        <v>43944</v>
      </c>
      <c r="I1678">
        <v>967</v>
      </c>
    </row>
    <row r="1679" spans="1:9" hidden="1" x14ac:dyDescent="0.2">
      <c r="A1679">
        <v>102</v>
      </c>
      <c r="B1679" t="s">
        <v>2572</v>
      </c>
      <c r="C1679">
        <v>700697</v>
      </c>
      <c r="D1679">
        <v>47158</v>
      </c>
      <c r="E1679" s="3">
        <v>43215</v>
      </c>
      <c r="F1679" t="s">
        <v>285</v>
      </c>
      <c r="G1679" t="s">
        <v>3932</v>
      </c>
      <c r="H1679" s="3">
        <v>43946</v>
      </c>
      <c r="I1679">
        <v>239</v>
      </c>
    </row>
    <row r="1680" spans="1:9" hidden="1" x14ac:dyDescent="0.2">
      <c r="A1680">
        <v>102</v>
      </c>
      <c r="B1680" t="s">
        <v>2572</v>
      </c>
      <c r="C1680">
        <v>700804</v>
      </c>
      <c r="D1680">
        <v>47159</v>
      </c>
      <c r="E1680" s="3">
        <v>43215</v>
      </c>
      <c r="F1680" t="s">
        <v>289</v>
      </c>
      <c r="G1680" t="s">
        <v>3932</v>
      </c>
      <c r="H1680" s="3">
        <v>43946</v>
      </c>
      <c r="I1680">
        <v>239</v>
      </c>
    </row>
    <row r="1681" spans="1:9" hidden="1" x14ac:dyDescent="0.2">
      <c r="A1681">
        <v>102</v>
      </c>
      <c r="B1681" t="s">
        <v>2572</v>
      </c>
      <c r="C1681">
        <v>698708</v>
      </c>
      <c r="D1681">
        <v>47163</v>
      </c>
      <c r="E1681" s="3">
        <v>43216</v>
      </c>
      <c r="F1681" t="s">
        <v>39</v>
      </c>
      <c r="G1681" t="s">
        <v>3834</v>
      </c>
      <c r="H1681" s="3">
        <v>43762</v>
      </c>
      <c r="I1681">
        <v>8</v>
      </c>
    </row>
    <row r="1682" spans="1:9" hidden="1" x14ac:dyDescent="0.2">
      <c r="A1682">
        <v>102</v>
      </c>
      <c r="B1682" t="s">
        <v>2572</v>
      </c>
      <c r="C1682">
        <v>699899</v>
      </c>
      <c r="D1682">
        <v>47166</v>
      </c>
      <c r="E1682" s="3">
        <v>43216</v>
      </c>
      <c r="F1682" t="s">
        <v>709</v>
      </c>
      <c r="G1682" t="s">
        <v>3900</v>
      </c>
      <c r="H1682" s="3">
        <v>43947</v>
      </c>
      <c r="I1682">
        <v>426.5</v>
      </c>
    </row>
    <row r="1683" spans="1:9" hidden="1" x14ac:dyDescent="0.2">
      <c r="A1683">
        <v>102</v>
      </c>
      <c r="B1683" t="s">
        <v>2572</v>
      </c>
      <c r="C1683">
        <v>699902</v>
      </c>
      <c r="D1683">
        <v>47167</v>
      </c>
      <c r="E1683" s="3">
        <v>43216</v>
      </c>
      <c r="F1683" t="s">
        <v>709</v>
      </c>
      <c r="G1683" t="s">
        <v>3901</v>
      </c>
      <c r="H1683" s="3">
        <v>43947</v>
      </c>
      <c r="I1683">
        <v>54</v>
      </c>
    </row>
    <row r="1684" spans="1:9" hidden="1" x14ac:dyDescent="0.2">
      <c r="A1684">
        <v>102</v>
      </c>
      <c r="B1684" t="s">
        <v>2572</v>
      </c>
      <c r="C1684">
        <v>699902</v>
      </c>
      <c r="D1684">
        <v>47167</v>
      </c>
      <c r="E1684" s="3">
        <v>43216</v>
      </c>
      <c r="F1684" t="s">
        <v>709</v>
      </c>
      <c r="G1684" t="s">
        <v>3902</v>
      </c>
      <c r="H1684" s="3">
        <v>43947</v>
      </c>
      <c r="I1684">
        <v>382.1</v>
      </c>
    </row>
    <row r="1685" spans="1:9" hidden="1" x14ac:dyDescent="0.2">
      <c r="A1685">
        <v>102</v>
      </c>
      <c r="B1685" t="s">
        <v>2572</v>
      </c>
      <c r="C1685">
        <v>699929</v>
      </c>
      <c r="D1685">
        <v>47168</v>
      </c>
      <c r="E1685" s="3">
        <v>43216</v>
      </c>
      <c r="F1685" t="s">
        <v>709</v>
      </c>
      <c r="G1685" t="s">
        <v>3904</v>
      </c>
      <c r="H1685" s="3">
        <v>43947</v>
      </c>
      <c r="I1685">
        <v>425.9</v>
      </c>
    </row>
    <row r="1686" spans="1:9" hidden="1" x14ac:dyDescent="0.2">
      <c r="A1686">
        <v>102</v>
      </c>
      <c r="B1686" t="s">
        <v>2572</v>
      </c>
      <c r="C1686">
        <v>699935</v>
      </c>
      <c r="D1686">
        <v>47171</v>
      </c>
      <c r="E1686" s="3">
        <v>43216</v>
      </c>
      <c r="F1686" t="s">
        <v>709</v>
      </c>
      <c r="G1686" t="s">
        <v>3905</v>
      </c>
      <c r="H1686" s="3">
        <v>43947</v>
      </c>
      <c r="I1686">
        <v>425.3</v>
      </c>
    </row>
    <row r="1687" spans="1:9" hidden="1" x14ac:dyDescent="0.2">
      <c r="A1687">
        <v>102</v>
      </c>
      <c r="B1687" t="s">
        <v>2572</v>
      </c>
      <c r="C1687">
        <v>700589</v>
      </c>
      <c r="D1687">
        <v>47177</v>
      </c>
      <c r="E1687" s="3">
        <v>43216</v>
      </c>
      <c r="F1687" t="s">
        <v>2550</v>
      </c>
      <c r="G1687" t="s">
        <v>3939</v>
      </c>
      <c r="H1687" s="3">
        <v>43698</v>
      </c>
      <c r="I1687">
        <v>88</v>
      </c>
    </row>
    <row r="1688" spans="1:9" hidden="1" x14ac:dyDescent="0.2">
      <c r="A1688">
        <v>102</v>
      </c>
      <c r="B1688" t="s">
        <v>2572</v>
      </c>
      <c r="C1688">
        <v>701141</v>
      </c>
      <c r="D1688">
        <v>47162</v>
      </c>
      <c r="E1688" s="3">
        <v>43216</v>
      </c>
      <c r="F1688" t="s">
        <v>829</v>
      </c>
      <c r="G1688" t="s">
        <v>3950</v>
      </c>
      <c r="H1688" s="3">
        <v>43944</v>
      </c>
      <c r="I1688">
        <v>4185</v>
      </c>
    </row>
    <row r="1689" spans="1:9" hidden="1" x14ac:dyDescent="0.2">
      <c r="A1689">
        <v>102</v>
      </c>
      <c r="B1689" t="s">
        <v>2572</v>
      </c>
      <c r="C1689">
        <v>701142</v>
      </c>
      <c r="D1689">
        <v>47164</v>
      </c>
      <c r="E1689" s="3">
        <v>43216</v>
      </c>
      <c r="F1689" t="s">
        <v>765</v>
      </c>
      <c r="G1689" t="s">
        <v>3951</v>
      </c>
      <c r="H1689" s="3">
        <v>43944</v>
      </c>
      <c r="I1689">
        <v>956</v>
      </c>
    </row>
    <row r="1690" spans="1:9" hidden="1" x14ac:dyDescent="0.2">
      <c r="A1690">
        <v>102</v>
      </c>
      <c r="B1690" t="s">
        <v>2572</v>
      </c>
      <c r="C1690">
        <v>701143</v>
      </c>
      <c r="D1690">
        <v>47165</v>
      </c>
      <c r="E1690" s="3">
        <v>43216</v>
      </c>
      <c r="F1690" t="s">
        <v>55</v>
      </c>
      <c r="G1690" t="s">
        <v>3952</v>
      </c>
      <c r="H1690" s="3">
        <v>43946</v>
      </c>
      <c r="I1690">
        <v>756</v>
      </c>
    </row>
    <row r="1691" spans="1:9" hidden="1" x14ac:dyDescent="0.2">
      <c r="A1691">
        <v>102</v>
      </c>
      <c r="B1691" t="s">
        <v>2572</v>
      </c>
      <c r="C1691">
        <v>701145</v>
      </c>
      <c r="D1691">
        <v>47170</v>
      </c>
      <c r="E1691" s="3">
        <v>43216</v>
      </c>
      <c r="F1691" t="s">
        <v>265</v>
      </c>
      <c r="G1691" t="s">
        <v>3953</v>
      </c>
      <c r="H1691" s="3">
        <v>43945</v>
      </c>
      <c r="I1691">
        <v>200</v>
      </c>
    </row>
    <row r="1692" spans="1:9" hidden="1" x14ac:dyDescent="0.2">
      <c r="A1692">
        <v>102</v>
      </c>
      <c r="B1692" t="s">
        <v>2572</v>
      </c>
      <c r="C1692">
        <v>701147</v>
      </c>
      <c r="D1692">
        <v>47185</v>
      </c>
      <c r="E1692" s="3">
        <v>43216</v>
      </c>
      <c r="F1692" t="s">
        <v>42</v>
      </c>
      <c r="G1692" t="s">
        <v>3954</v>
      </c>
      <c r="H1692" s="3">
        <v>43538</v>
      </c>
      <c r="I1692">
        <v>400</v>
      </c>
    </row>
    <row r="1693" spans="1:9" hidden="1" x14ac:dyDescent="0.2">
      <c r="A1693">
        <v>102</v>
      </c>
      <c r="B1693" t="s">
        <v>2572</v>
      </c>
      <c r="C1693">
        <v>701155</v>
      </c>
      <c r="D1693">
        <v>47184</v>
      </c>
      <c r="E1693" s="3">
        <v>43216</v>
      </c>
      <c r="F1693" t="s">
        <v>42</v>
      </c>
      <c r="G1693" t="s">
        <v>3955</v>
      </c>
      <c r="H1693" s="3">
        <v>43529</v>
      </c>
      <c r="I1693">
        <v>32</v>
      </c>
    </row>
    <row r="1694" spans="1:9" hidden="1" x14ac:dyDescent="0.2">
      <c r="A1694">
        <v>102</v>
      </c>
      <c r="B1694" t="s">
        <v>2572</v>
      </c>
      <c r="C1694">
        <v>701170</v>
      </c>
      <c r="D1694">
        <v>47176</v>
      </c>
      <c r="E1694" s="3">
        <v>43216</v>
      </c>
      <c r="F1694" t="s">
        <v>58</v>
      </c>
      <c r="G1694" t="s">
        <v>3956</v>
      </c>
      <c r="H1694" s="3">
        <v>43946</v>
      </c>
      <c r="I1694">
        <v>1138</v>
      </c>
    </row>
    <row r="1695" spans="1:9" hidden="1" x14ac:dyDescent="0.2">
      <c r="A1695">
        <v>102</v>
      </c>
      <c r="B1695" t="s">
        <v>2572</v>
      </c>
      <c r="C1695">
        <v>701200</v>
      </c>
      <c r="D1695">
        <v>47180</v>
      </c>
      <c r="E1695" s="3">
        <v>43216</v>
      </c>
      <c r="F1695" t="s">
        <v>823</v>
      </c>
      <c r="G1695" t="s">
        <v>3959</v>
      </c>
      <c r="H1695" s="3">
        <v>43944</v>
      </c>
      <c r="I1695">
        <v>4650</v>
      </c>
    </row>
    <row r="1696" spans="1:9" hidden="1" x14ac:dyDescent="0.2">
      <c r="A1696">
        <v>102</v>
      </c>
      <c r="B1696" t="s">
        <v>2572</v>
      </c>
      <c r="C1696">
        <v>701201</v>
      </c>
      <c r="D1696">
        <v>47181</v>
      </c>
      <c r="E1696" s="3">
        <v>43216</v>
      </c>
      <c r="F1696" t="s">
        <v>70</v>
      </c>
      <c r="G1696" t="s">
        <v>3960</v>
      </c>
      <c r="H1696" s="3">
        <v>43946</v>
      </c>
      <c r="I1696">
        <v>381</v>
      </c>
    </row>
    <row r="1697" spans="1:9" hidden="1" x14ac:dyDescent="0.2">
      <c r="A1697">
        <v>102</v>
      </c>
      <c r="B1697" t="s">
        <v>2572</v>
      </c>
      <c r="C1697">
        <v>701210</v>
      </c>
      <c r="D1697">
        <v>47183</v>
      </c>
      <c r="E1697" s="3">
        <v>43216</v>
      </c>
      <c r="F1697" t="s">
        <v>298</v>
      </c>
      <c r="G1697" t="s">
        <v>3961</v>
      </c>
      <c r="H1697" s="3">
        <v>43947</v>
      </c>
      <c r="I1697">
        <v>1017</v>
      </c>
    </row>
    <row r="1698" spans="1:9" hidden="1" x14ac:dyDescent="0.2">
      <c r="A1698">
        <v>102</v>
      </c>
      <c r="B1698" t="s">
        <v>2572</v>
      </c>
      <c r="C1698">
        <v>701217</v>
      </c>
      <c r="D1698">
        <v>47161</v>
      </c>
      <c r="E1698" s="3">
        <v>43216</v>
      </c>
      <c r="F1698" t="s">
        <v>709</v>
      </c>
      <c r="G1698" t="s">
        <v>3962</v>
      </c>
      <c r="H1698" s="3">
        <v>43947</v>
      </c>
      <c r="I1698">
        <v>411.9</v>
      </c>
    </row>
    <row r="1699" spans="1:9" hidden="1" x14ac:dyDescent="0.2">
      <c r="A1699">
        <v>102</v>
      </c>
      <c r="B1699" t="s">
        <v>2572</v>
      </c>
      <c r="C1699">
        <v>701218</v>
      </c>
      <c r="D1699">
        <v>47169</v>
      </c>
      <c r="E1699" s="3">
        <v>43216</v>
      </c>
      <c r="F1699" t="s">
        <v>709</v>
      </c>
      <c r="G1699" t="s">
        <v>3963</v>
      </c>
      <c r="H1699" s="3">
        <v>43947</v>
      </c>
      <c r="I1699">
        <v>420.5</v>
      </c>
    </row>
    <row r="1700" spans="1:9" hidden="1" x14ac:dyDescent="0.2">
      <c r="A1700">
        <v>102</v>
      </c>
      <c r="B1700" t="s">
        <v>2572</v>
      </c>
      <c r="C1700">
        <v>701219</v>
      </c>
      <c r="D1700">
        <v>47173</v>
      </c>
      <c r="E1700" s="3">
        <v>43216</v>
      </c>
      <c r="F1700" t="s">
        <v>706</v>
      </c>
      <c r="G1700" t="s">
        <v>3964</v>
      </c>
      <c r="H1700" s="3">
        <v>43947</v>
      </c>
      <c r="I1700">
        <v>161.1</v>
      </c>
    </row>
    <row r="1701" spans="1:9" hidden="1" x14ac:dyDescent="0.2">
      <c r="A1701">
        <v>102</v>
      </c>
      <c r="B1701" t="s">
        <v>2572</v>
      </c>
      <c r="C1701">
        <v>701220</v>
      </c>
      <c r="D1701">
        <v>47174</v>
      </c>
      <c r="E1701" s="3">
        <v>43216</v>
      </c>
      <c r="F1701" t="s">
        <v>976</v>
      </c>
      <c r="G1701" t="s">
        <v>3965</v>
      </c>
      <c r="H1701" s="3">
        <v>43947</v>
      </c>
      <c r="I1701">
        <v>258.89999999999998</v>
      </c>
    </row>
    <row r="1702" spans="1:9" hidden="1" x14ac:dyDescent="0.2">
      <c r="A1702">
        <v>102</v>
      </c>
      <c r="B1702" t="s">
        <v>2572</v>
      </c>
      <c r="C1702">
        <v>701243</v>
      </c>
      <c r="D1702">
        <v>47179</v>
      </c>
      <c r="E1702" s="3">
        <v>43217</v>
      </c>
      <c r="F1702" t="s">
        <v>1093</v>
      </c>
      <c r="G1702" t="s">
        <v>3968</v>
      </c>
      <c r="H1702" s="3">
        <v>43948</v>
      </c>
      <c r="I1702">
        <v>30</v>
      </c>
    </row>
    <row r="1703" spans="1:9" hidden="1" x14ac:dyDescent="0.2">
      <c r="A1703">
        <v>102</v>
      </c>
      <c r="B1703" t="s">
        <v>2572</v>
      </c>
      <c r="C1703">
        <v>701243</v>
      </c>
      <c r="D1703">
        <v>47179</v>
      </c>
      <c r="E1703" s="3">
        <v>43217</v>
      </c>
      <c r="F1703" t="s">
        <v>1093</v>
      </c>
      <c r="G1703" t="s">
        <v>3969</v>
      </c>
      <c r="H1703" s="3">
        <v>43948</v>
      </c>
      <c r="I1703">
        <v>129.9</v>
      </c>
    </row>
    <row r="1704" spans="1:9" hidden="1" x14ac:dyDescent="0.2">
      <c r="A1704">
        <v>102</v>
      </c>
      <c r="B1704" t="s">
        <v>2572</v>
      </c>
      <c r="C1704">
        <v>701271</v>
      </c>
      <c r="D1704">
        <v>47191</v>
      </c>
      <c r="E1704" s="3">
        <v>43217</v>
      </c>
      <c r="F1704" t="s">
        <v>298</v>
      </c>
      <c r="G1704" t="s">
        <v>3961</v>
      </c>
      <c r="H1704" s="3">
        <v>43948</v>
      </c>
      <c r="I1704">
        <v>419</v>
      </c>
    </row>
    <row r="1705" spans="1:9" hidden="1" x14ac:dyDescent="0.2">
      <c r="A1705">
        <v>102</v>
      </c>
      <c r="B1705" t="s">
        <v>2572</v>
      </c>
      <c r="C1705">
        <v>700001</v>
      </c>
      <c r="D1705">
        <v>47188</v>
      </c>
      <c r="E1705" s="3">
        <v>43220</v>
      </c>
      <c r="F1705" t="s">
        <v>282</v>
      </c>
      <c r="G1705" t="s">
        <v>3908</v>
      </c>
      <c r="H1705" s="3">
        <v>43948</v>
      </c>
      <c r="I1705">
        <v>120</v>
      </c>
    </row>
    <row r="1706" spans="1:9" hidden="1" x14ac:dyDescent="0.2">
      <c r="A1706">
        <v>102</v>
      </c>
      <c r="B1706" t="s">
        <v>2572</v>
      </c>
      <c r="C1706">
        <v>700001</v>
      </c>
      <c r="D1706">
        <v>47188</v>
      </c>
      <c r="E1706" s="3">
        <v>43220</v>
      </c>
      <c r="F1706" t="s">
        <v>282</v>
      </c>
      <c r="G1706" t="s">
        <v>3908</v>
      </c>
      <c r="H1706" s="3">
        <v>43948</v>
      </c>
      <c r="I1706">
        <v>0.8</v>
      </c>
    </row>
    <row r="1707" spans="1:9" hidden="1" x14ac:dyDescent="0.2">
      <c r="A1707">
        <v>102</v>
      </c>
      <c r="B1707" t="s">
        <v>2572</v>
      </c>
      <c r="C1707">
        <v>700699</v>
      </c>
      <c r="D1707">
        <v>47200</v>
      </c>
      <c r="E1707" s="3">
        <v>43220</v>
      </c>
      <c r="F1707" t="s">
        <v>417</v>
      </c>
      <c r="G1707" t="s">
        <v>3945</v>
      </c>
      <c r="H1707" s="3">
        <v>43951</v>
      </c>
      <c r="I1707">
        <v>324</v>
      </c>
    </row>
    <row r="1708" spans="1:9" hidden="1" x14ac:dyDescent="0.2">
      <c r="A1708">
        <v>102</v>
      </c>
      <c r="B1708" t="s">
        <v>2572</v>
      </c>
      <c r="C1708">
        <v>700699</v>
      </c>
      <c r="D1708">
        <v>47200</v>
      </c>
      <c r="E1708" s="3">
        <v>43220</v>
      </c>
      <c r="F1708" t="s">
        <v>417</v>
      </c>
      <c r="G1708" t="s">
        <v>3945</v>
      </c>
      <c r="H1708" s="3">
        <v>43951</v>
      </c>
      <c r="I1708">
        <v>0.5</v>
      </c>
    </row>
    <row r="1709" spans="1:9" hidden="1" x14ac:dyDescent="0.2">
      <c r="A1709">
        <v>102</v>
      </c>
      <c r="B1709" t="s">
        <v>2572</v>
      </c>
      <c r="C1709">
        <v>701177</v>
      </c>
      <c r="D1709">
        <v>47201</v>
      </c>
      <c r="E1709" s="3">
        <v>43220</v>
      </c>
      <c r="F1709" t="s">
        <v>915</v>
      </c>
      <c r="G1709" t="s">
        <v>3957</v>
      </c>
      <c r="H1709" s="3">
        <v>43940</v>
      </c>
      <c r="I1709">
        <v>525</v>
      </c>
    </row>
    <row r="1710" spans="1:9" hidden="1" x14ac:dyDescent="0.2">
      <c r="A1710">
        <v>102</v>
      </c>
      <c r="B1710" t="s">
        <v>2572</v>
      </c>
      <c r="C1710">
        <v>701191</v>
      </c>
      <c r="D1710">
        <v>47207</v>
      </c>
      <c r="E1710" s="3">
        <v>43220</v>
      </c>
      <c r="F1710" t="s">
        <v>915</v>
      </c>
      <c r="G1710" t="s">
        <v>3958</v>
      </c>
      <c r="H1710" s="3">
        <v>43940</v>
      </c>
      <c r="I1710">
        <v>538</v>
      </c>
    </row>
    <row r="1711" spans="1:9" hidden="1" x14ac:dyDescent="0.2">
      <c r="A1711">
        <v>102</v>
      </c>
      <c r="B1711" t="s">
        <v>2572</v>
      </c>
      <c r="C1711">
        <v>701191</v>
      </c>
      <c r="D1711">
        <v>47207</v>
      </c>
      <c r="E1711" s="3">
        <v>43220</v>
      </c>
      <c r="F1711" t="s">
        <v>915</v>
      </c>
      <c r="G1711" t="s">
        <v>3958</v>
      </c>
      <c r="H1711" s="3">
        <v>43940</v>
      </c>
      <c r="I1711">
        <v>1</v>
      </c>
    </row>
    <row r="1712" spans="1:9" hidden="1" x14ac:dyDescent="0.2">
      <c r="A1712">
        <v>102</v>
      </c>
      <c r="B1712" t="s">
        <v>2572</v>
      </c>
      <c r="C1712">
        <v>701221</v>
      </c>
      <c r="D1712">
        <v>47199</v>
      </c>
      <c r="E1712" s="3">
        <v>43220</v>
      </c>
      <c r="F1712" t="s">
        <v>964</v>
      </c>
      <c r="G1712" t="s">
        <v>3966</v>
      </c>
      <c r="H1712" s="3">
        <v>43948</v>
      </c>
      <c r="I1712">
        <v>519.29999999999995</v>
      </c>
    </row>
    <row r="1713" spans="1:9" hidden="1" x14ac:dyDescent="0.2">
      <c r="A1713">
        <v>102</v>
      </c>
      <c r="B1713" t="s">
        <v>2572</v>
      </c>
      <c r="C1713">
        <v>701233</v>
      </c>
      <c r="D1713">
        <v>47203</v>
      </c>
      <c r="E1713" s="3">
        <v>43220</v>
      </c>
      <c r="F1713" t="s">
        <v>759</v>
      </c>
      <c r="G1713" t="s">
        <v>3967</v>
      </c>
      <c r="H1713" s="3">
        <v>44205</v>
      </c>
      <c r="I1713">
        <v>700</v>
      </c>
    </row>
    <row r="1714" spans="1:9" hidden="1" x14ac:dyDescent="0.2">
      <c r="A1714">
        <v>102</v>
      </c>
      <c r="B1714" t="s">
        <v>2572</v>
      </c>
      <c r="C1714">
        <v>701233</v>
      </c>
      <c r="D1714">
        <v>47203</v>
      </c>
      <c r="E1714" s="3">
        <v>43220</v>
      </c>
      <c r="F1714" t="s">
        <v>759</v>
      </c>
      <c r="G1714" t="s">
        <v>3967</v>
      </c>
      <c r="H1714" s="3">
        <v>44205</v>
      </c>
      <c r="I1714">
        <v>2</v>
      </c>
    </row>
    <row r="1715" spans="1:9" hidden="1" x14ac:dyDescent="0.2">
      <c r="A1715">
        <v>102</v>
      </c>
      <c r="B1715" t="s">
        <v>2572</v>
      </c>
      <c r="C1715">
        <v>701247</v>
      </c>
      <c r="D1715">
        <v>47196</v>
      </c>
      <c r="E1715" s="3">
        <v>43220</v>
      </c>
      <c r="F1715" t="s">
        <v>1128</v>
      </c>
      <c r="G1715" t="s">
        <v>3970</v>
      </c>
      <c r="H1715" s="3">
        <v>43948</v>
      </c>
      <c r="I1715">
        <v>1200</v>
      </c>
    </row>
    <row r="1716" spans="1:9" hidden="1" x14ac:dyDescent="0.2">
      <c r="A1716">
        <v>102</v>
      </c>
      <c r="B1716" t="s">
        <v>2572</v>
      </c>
      <c r="C1716">
        <v>701302</v>
      </c>
      <c r="D1716">
        <v>47175</v>
      </c>
      <c r="E1716" s="3">
        <v>43220</v>
      </c>
      <c r="F1716" t="s">
        <v>952</v>
      </c>
      <c r="G1716" t="s">
        <v>3971</v>
      </c>
      <c r="H1716" s="3">
        <v>43948</v>
      </c>
      <c r="I1716">
        <v>518.4</v>
      </c>
    </row>
    <row r="1717" spans="1:9" hidden="1" x14ac:dyDescent="0.2">
      <c r="A1717">
        <v>102</v>
      </c>
      <c r="B1717" t="s">
        <v>2572</v>
      </c>
      <c r="C1717">
        <v>701302</v>
      </c>
      <c r="D1717">
        <v>47175</v>
      </c>
      <c r="E1717" s="3">
        <v>43220</v>
      </c>
      <c r="F1717" t="s">
        <v>952</v>
      </c>
      <c r="G1717" t="s">
        <v>3971</v>
      </c>
      <c r="H1717" s="3">
        <v>43948</v>
      </c>
      <c r="I1717">
        <v>0.5</v>
      </c>
    </row>
    <row r="1718" spans="1:9" hidden="1" x14ac:dyDescent="0.2">
      <c r="A1718">
        <v>102</v>
      </c>
      <c r="B1718" t="s">
        <v>2572</v>
      </c>
      <c r="C1718">
        <v>701306</v>
      </c>
      <c r="D1718">
        <v>47202</v>
      </c>
      <c r="E1718" s="3">
        <v>43220</v>
      </c>
      <c r="F1718" t="s">
        <v>1126</v>
      </c>
      <c r="G1718" t="s">
        <v>3972</v>
      </c>
      <c r="H1718" s="3">
        <v>43948</v>
      </c>
      <c r="I1718">
        <v>4916</v>
      </c>
    </row>
    <row r="1719" spans="1:9" hidden="1" x14ac:dyDescent="0.2">
      <c r="A1719">
        <v>102</v>
      </c>
      <c r="B1719" t="s">
        <v>2572</v>
      </c>
      <c r="C1719">
        <v>701308</v>
      </c>
      <c r="D1719">
        <v>47205</v>
      </c>
      <c r="E1719" s="3">
        <v>43220</v>
      </c>
      <c r="F1719" t="s">
        <v>915</v>
      </c>
      <c r="G1719" t="s">
        <v>3973</v>
      </c>
      <c r="H1719" s="3">
        <v>43940</v>
      </c>
      <c r="I1719">
        <v>524</v>
      </c>
    </row>
    <row r="1720" spans="1:9" hidden="1" x14ac:dyDescent="0.2">
      <c r="A1720">
        <v>102</v>
      </c>
      <c r="B1720" t="s">
        <v>2572</v>
      </c>
      <c r="C1720">
        <v>701322</v>
      </c>
      <c r="D1720">
        <v>47209</v>
      </c>
      <c r="E1720" s="3">
        <v>43220</v>
      </c>
      <c r="F1720" t="s">
        <v>924</v>
      </c>
      <c r="G1720" t="s">
        <v>3974</v>
      </c>
      <c r="H1720" s="3">
        <v>43947</v>
      </c>
      <c r="I1720">
        <v>319</v>
      </c>
    </row>
    <row r="1721" spans="1:9" hidden="1" x14ac:dyDescent="0.2">
      <c r="A1721">
        <v>102</v>
      </c>
      <c r="B1721" t="s">
        <v>2572</v>
      </c>
      <c r="C1721">
        <v>701327</v>
      </c>
      <c r="D1721">
        <v>47210</v>
      </c>
      <c r="E1721" s="3">
        <v>43220</v>
      </c>
      <c r="F1721" t="s">
        <v>281</v>
      </c>
      <c r="G1721" t="s">
        <v>3975</v>
      </c>
      <c r="H1721" s="3">
        <v>43948</v>
      </c>
      <c r="I1721">
        <v>8960</v>
      </c>
    </row>
    <row r="1722" spans="1:9" hidden="1" x14ac:dyDescent="0.2">
      <c r="A1722">
        <v>102</v>
      </c>
      <c r="B1722" t="s">
        <v>2572</v>
      </c>
      <c r="C1722">
        <v>701328</v>
      </c>
      <c r="D1722">
        <v>47189</v>
      </c>
      <c r="E1722" s="3">
        <v>43220</v>
      </c>
      <c r="F1722" t="s">
        <v>1158</v>
      </c>
      <c r="G1722" t="s">
        <v>3976</v>
      </c>
      <c r="H1722" s="3">
        <v>43951</v>
      </c>
      <c r="I1722">
        <v>646.9</v>
      </c>
    </row>
    <row r="1723" spans="1:9" hidden="1" x14ac:dyDescent="0.2">
      <c r="A1723">
        <v>102</v>
      </c>
      <c r="B1723" t="s">
        <v>2572</v>
      </c>
      <c r="C1723">
        <v>701329</v>
      </c>
      <c r="D1723">
        <v>47190</v>
      </c>
      <c r="E1723" s="3">
        <v>43220</v>
      </c>
      <c r="F1723" t="s">
        <v>1155</v>
      </c>
      <c r="G1723" t="s">
        <v>3977</v>
      </c>
      <c r="H1723" s="3">
        <v>43951</v>
      </c>
      <c r="I1723">
        <v>679.9</v>
      </c>
    </row>
    <row r="1724" spans="1:9" hidden="1" x14ac:dyDescent="0.2">
      <c r="A1724">
        <v>102</v>
      </c>
      <c r="B1724" t="s">
        <v>2572</v>
      </c>
      <c r="C1724">
        <v>701330</v>
      </c>
      <c r="D1724">
        <v>47192</v>
      </c>
      <c r="E1724" s="3">
        <v>43220</v>
      </c>
      <c r="F1724" t="s">
        <v>1168</v>
      </c>
      <c r="G1724" t="s">
        <v>3978</v>
      </c>
      <c r="H1724" s="3">
        <v>43951</v>
      </c>
      <c r="I1724">
        <v>679.9</v>
      </c>
    </row>
    <row r="1725" spans="1:9" hidden="1" x14ac:dyDescent="0.2">
      <c r="A1725">
        <v>102</v>
      </c>
      <c r="B1725" t="s">
        <v>2572</v>
      </c>
      <c r="C1725">
        <v>701331</v>
      </c>
      <c r="D1725">
        <v>47198</v>
      </c>
      <c r="E1725" s="3">
        <v>43220</v>
      </c>
      <c r="F1725" t="s">
        <v>276</v>
      </c>
      <c r="G1725" t="s">
        <v>3979</v>
      </c>
      <c r="H1725" s="3">
        <v>43951</v>
      </c>
      <c r="I1725">
        <v>108.54</v>
      </c>
    </row>
    <row r="1726" spans="1:9" hidden="1" x14ac:dyDescent="0.2">
      <c r="A1726">
        <v>102</v>
      </c>
      <c r="B1726" t="s">
        <v>2572</v>
      </c>
      <c r="C1726">
        <v>701331</v>
      </c>
      <c r="D1726">
        <v>47198</v>
      </c>
      <c r="E1726" s="3">
        <v>43220</v>
      </c>
      <c r="F1726" t="s">
        <v>276</v>
      </c>
      <c r="G1726" t="s">
        <v>3979</v>
      </c>
      <c r="H1726" s="3">
        <v>43951</v>
      </c>
      <c r="I1726">
        <v>10.16</v>
      </c>
    </row>
    <row r="1727" spans="1:9" hidden="1" x14ac:dyDescent="0.2">
      <c r="A1727">
        <v>102</v>
      </c>
      <c r="B1727" t="s">
        <v>2572</v>
      </c>
      <c r="C1727">
        <v>701332</v>
      </c>
      <c r="D1727">
        <v>47194</v>
      </c>
      <c r="E1727" s="3">
        <v>43220</v>
      </c>
      <c r="F1727" t="s">
        <v>896</v>
      </c>
      <c r="G1727" t="s">
        <v>3980</v>
      </c>
      <c r="H1727" s="3">
        <v>43951</v>
      </c>
      <c r="I1727">
        <v>103.68</v>
      </c>
    </row>
    <row r="1728" spans="1:9" hidden="1" x14ac:dyDescent="0.2">
      <c r="A1728">
        <v>102</v>
      </c>
      <c r="B1728" t="s">
        <v>2572</v>
      </c>
      <c r="C1728">
        <v>701332</v>
      </c>
      <c r="D1728">
        <v>47194</v>
      </c>
      <c r="E1728" s="3">
        <v>43220</v>
      </c>
      <c r="F1728" t="s">
        <v>896</v>
      </c>
      <c r="G1728" t="s">
        <v>3980</v>
      </c>
      <c r="H1728" s="3">
        <v>43951</v>
      </c>
      <c r="I1728">
        <v>10.220000000000001</v>
      </c>
    </row>
    <row r="1729" spans="1:9" hidden="1" x14ac:dyDescent="0.2">
      <c r="A1729">
        <v>102</v>
      </c>
      <c r="B1729" t="s">
        <v>2572</v>
      </c>
      <c r="C1729">
        <v>701333</v>
      </c>
      <c r="D1729">
        <v>47195</v>
      </c>
      <c r="E1729" s="3">
        <v>43220</v>
      </c>
      <c r="F1729" t="s">
        <v>902</v>
      </c>
      <c r="G1729" t="s">
        <v>3981</v>
      </c>
      <c r="H1729" s="3">
        <v>43951</v>
      </c>
      <c r="I1729">
        <v>103.68</v>
      </c>
    </row>
    <row r="1730" spans="1:9" hidden="1" x14ac:dyDescent="0.2">
      <c r="A1730">
        <v>102</v>
      </c>
      <c r="B1730" t="s">
        <v>2572</v>
      </c>
      <c r="C1730">
        <v>701333</v>
      </c>
      <c r="D1730">
        <v>47195</v>
      </c>
      <c r="E1730" s="3">
        <v>43220</v>
      </c>
      <c r="F1730" t="s">
        <v>902</v>
      </c>
      <c r="G1730" t="s">
        <v>3981</v>
      </c>
      <c r="H1730" s="3">
        <v>43951</v>
      </c>
      <c r="I1730">
        <v>10.220000000000001</v>
      </c>
    </row>
    <row r="1731" spans="1:9" hidden="1" x14ac:dyDescent="0.2">
      <c r="A1731">
        <v>102</v>
      </c>
      <c r="B1731" t="s">
        <v>2572</v>
      </c>
      <c r="C1731">
        <v>701335</v>
      </c>
      <c r="D1731">
        <v>47197</v>
      </c>
      <c r="E1731" s="3">
        <v>43220</v>
      </c>
      <c r="F1731" t="s">
        <v>874</v>
      </c>
      <c r="G1731" t="s">
        <v>3982</v>
      </c>
      <c r="H1731" s="3">
        <v>43951</v>
      </c>
      <c r="I1731">
        <v>64.5</v>
      </c>
    </row>
    <row r="1732" spans="1:9" hidden="1" x14ac:dyDescent="0.2">
      <c r="A1732">
        <v>102</v>
      </c>
      <c r="B1732" t="s">
        <v>2572</v>
      </c>
      <c r="C1732">
        <v>701337</v>
      </c>
      <c r="D1732">
        <v>47206</v>
      </c>
      <c r="E1732" s="3">
        <v>43220</v>
      </c>
      <c r="F1732" t="s">
        <v>143</v>
      </c>
      <c r="G1732" t="s">
        <v>3983</v>
      </c>
      <c r="H1732" s="3">
        <v>43951</v>
      </c>
      <c r="I1732">
        <v>107.7</v>
      </c>
    </row>
    <row r="1733" spans="1:9" hidden="1" x14ac:dyDescent="0.2">
      <c r="A1733">
        <v>102</v>
      </c>
      <c r="B1733" t="s">
        <v>2572</v>
      </c>
      <c r="C1733">
        <v>699039</v>
      </c>
      <c r="D1733">
        <v>47213</v>
      </c>
      <c r="E1733" s="3">
        <v>43222</v>
      </c>
      <c r="F1733" t="s">
        <v>80</v>
      </c>
      <c r="G1733" t="s">
        <v>3848</v>
      </c>
      <c r="H1733" s="3">
        <v>43953</v>
      </c>
      <c r="I1733">
        <v>324</v>
      </c>
    </row>
    <row r="1734" spans="1:9" hidden="1" x14ac:dyDescent="0.2">
      <c r="A1734">
        <v>102</v>
      </c>
      <c r="B1734" t="s">
        <v>2572</v>
      </c>
      <c r="C1734">
        <v>699039</v>
      </c>
      <c r="D1734">
        <v>47213</v>
      </c>
      <c r="E1734" s="3">
        <v>43222</v>
      </c>
      <c r="F1734" t="s">
        <v>80</v>
      </c>
      <c r="G1734" t="s">
        <v>3848</v>
      </c>
      <c r="H1734" s="3">
        <v>43953</v>
      </c>
      <c r="I1734">
        <v>0.1</v>
      </c>
    </row>
    <row r="1735" spans="1:9" hidden="1" x14ac:dyDescent="0.2">
      <c r="A1735">
        <v>102</v>
      </c>
      <c r="B1735" t="s">
        <v>2572</v>
      </c>
      <c r="C1735">
        <v>699915</v>
      </c>
      <c r="D1735">
        <v>47211</v>
      </c>
      <c r="E1735" s="3">
        <v>43222</v>
      </c>
      <c r="F1735" t="s">
        <v>975</v>
      </c>
      <c r="G1735" t="s">
        <v>3903</v>
      </c>
      <c r="H1735" s="3">
        <v>43947</v>
      </c>
      <c r="I1735">
        <v>323</v>
      </c>
    </row>
    <row r="1736" spans="1:9" hidden="1" x14ac:dyDescent="0.2">
      <c r="A1736">
        <v>102</v>
      </c>
      <c r="B1736" t="s">
        <v>2572</v>
      </c>
      <c r="C1736">
        <v>699968</v>
      </c>
      <c r="D1736">
        <v>47217</v>
      </c>
      <c r="E1736" s="3">
        <v>43222</v>
      </c>
      <c r="F1736" t="s">
        <v>963</v>
      </c>
      <c r="G1736" t="s">
        <v>3906</v>
      </c>
      <c r="H1736" s="3">
        <v>43941</v>
      </c>
      <c r="I1736">
        <v>649</v>
      </c>
    </row>
    <row r="1737" spans="1:9" hidden="1" x14ac:dyDescent="0.2">
      <c r="A1737">
        <v>102</v>
      </c>
      <c r="B1737" t="s">
        <v>2572</v>
      </c>
      <c r="C1737">
        <v>701366</v>
      </c>
      <c r="D1737">
        <v>47214</v>
      </c>
      <c r="E1737" s="3">
        <v>43222</v>
      </c>
      <c r="F1737" t="s">
        <v>951</v>
      </c>
      <c r="G1737" t="s">
        <v>3984</v>
      </c>
      <c r="H1737" s="3">
        <v>43948</v>
      </c>
      <c r="I1737">
        <v>646</v>
      </c>
    </row>
    <row r="1738" spans="1:9" hidden="1" x14ac:dyDescent="0.2">
      <c r="A1738">
        <v>102</v>
      </c>
      <c r="B1738" t="s">
        <v>2572</v>
      </c>
      <c r="C1738">
        <v>701368</v>
      </c>
      <c r="D1738">
        <v>47215</v>
      </c>
      <c r="E1738" s="3">
        <v>43222</v>
      </c>
      <c r="F1738" t="s">
        <v>895</v>
      </c>
      <c r="G1738" t="s">
        <v>3985</v>
      </c>
      <c r="H1738" s="3">
        <v>43951</v>
      </c>
      <c r="I1738">
        <v>2465</v>
      </c>
    </row>
    <row r="1739" spans="1:9" hidden="1" x14ac:dyDescent="0.2">
      <c r="A1739">
        <v>102</v>
      </c>
      <c r="B1739" t="s">
        <v>2572</v>
      </c>
      <c r="C1739">
        <v>701456</v>
      </c>
      <c r="D1739">
        <v>47218</v>
      </c>
      <c r="E1739" s="3">
        <v>43222</v>
      </c>
      <c r="F1739" t="s">
        <v>901</v>
      </c>
      <c r="G1739" t="s">
        <v>3986</v>
      </c>
      <c r="H1739" s="3">
        <v>43951</v>
      </c>
      <c r="I1739">
        <v>2496</v>
      </c>
    </row>
    <row r="1740" spans="1:9" hidden="1" x14ac:dyDescent="0.2">
      <c r="A1740">
        <v>102</v>
      </c>
      <c r="B1740" t="s">
        <v>2572</v>
      </c>
      <c r="C1740">
        <v>701460</v>
      </c>
      <c r="D1740">
        <v>47221</v>
      </c>
      <c r="E1740" s="3">
        <v>43222</v>
      </c>
      <c r="F1740" t="s">
        <v>926</v>
      </c>
      <c r="G1740" t="s">
        <v>3987</v>
      </c>
      <c r="H1740" s="3">
        <v>43475</v>
      </c>
      <c r="I1740">
        <v>846</v>
      </c>
    </row>
    <row r="1741" spans="1:9" hidden="1" x14ac:dyDescent="0.2">
      <c r="A1741">
        <v>102</v>
      </c>
      <c r="B1741" t="s">
        <v>2572</v>
      </c>
      <c r="C1741">
        <v>701464</v>
      </c>
      <c r="D1741">
        <v>47222</v>
      </c>
      <c r="E1741" s="3">
        <v>43222</v>
      </c>
      <c r="F1741" t="s">
        <v>873</v>
      </c>
      <c r="G1741" t="s">
        <v>3988</v>
      </c>
      <c r="H1741" s="3">
        <v>43951</v>
      </c>
      <c r="I1741">
        <v>1200</v>
      </c>
    </row>
    <row r="1742" spans="1:9" hidden="1" x14ac:dyDescent="0.2">
      <c r="A1742">
        <v>102</v>
      </c>
      <c r="B1742" t="s">
        <v>2572</v>
      </c>
      <c r="C1742">
        <v>701503</v>
      </c>
      <c r="D1742">
        <v>47212</v>
      </c>
      <c r="E1742" s="3">
        <v>43222</v>
      </c>
      <c r="F1742" t="s">
        <v>65</v>
      </c>
      <c r="G1742" t="s">
        <v>3989</v>
      </c>
      <c r="H1742" s="3">
        <v>43953</v>
      </c>
      <c r="I1742">
        <v>215.7</v>
      </c>
    </row>
    <row r="1743" spans="1:9" hidden="1" x14ac:dyDescent="0.2">
      <c r="A1743">
        <v>102</v>
      </c>
      <c r="B1743" t="s">
        <v>2572</v>
      </c>
      <c r="C1743">
        <v>701504</v>
      </c>
      <c r="D1743">
        <v>47223</v>
      </c>
      <c r="E1743" s="3">
        <v>43222</v>
      </c>
      <c r="F1743" t="s">
        <v>1154</v>
      </c>
      <c r="G1743" t="s">
        <v>3990</v>
      </c>
      <c r="H1743" s="3">
        <v>43951</v>
      </c>
      <c r="I1743">
        <v>751</v>
      </c>
    </row>
    <row r="1744" spans="1:9" hidden="1" x14ac:dyDescent="0.2">
      <c r="A1744">
        <v>102</v>
      </c>
      <c r="B1744" t="s">
        <v>2572</v>
      </c>
      <c r="C1744">
        <v>701505</v>
      </c>
      <c r="D1744">
        <v>47224</v>
      </c>
      <c r="E1744" s="3">
        <v>43222</v>
      </c>
      <c r="F1744" t="s">
        <v>1157</v>
      </c>
      <c r="G1744" t="s">
        <v>3991</v>
      </c>
      <c r="H1744" s="3">
        <v>43951</v>
      </c>
      <c r="I1744">
        <v>856</v>
      </c>
    </row>
    <row r="1745" spans="1:9" hidden="1" x14ac:dyDescent="0.2">
      <c r="A1745">
        <v>102</v>
      </c>
      <c r="B1745" t="s">
        <v>2572</v>
      </c>
      <c r="C1745">
        <v>701508</v>
      </c>
      <c r="D1745">
        <v>47225</v>
      </c>
      <c r="E1745" s="3">
        <v>43222</v>
      </c>
      <c r="F1745" t="s">
        <v>64</v>
      </c>
      <c r="G1745" t="s">
        <v>3992</v>
      </c>
      <c r="H1745" s="3">
        <v>43953</v>
      </c>
      <c r="I1745">
        <v>142</v>
      </c>
    </row>
    <row r="1746" spans="1:9" hidden="1" x14ac:dyDescent="0.2">
      <c r="A1746">
        <v>102</v>
      </c>
      <c r="B1746" t="s">
        <v>2572</v>
      </c>
      <c r="C1746">
        <v>701527</v>
      </c>
      <c r="D1746">
        <v>47226</v>
      </c>
      <c r="E1746" s="3">
        <v>43222</v>
      </c>
      <c r="F1746" t="s">
        <v>298</v>
      </c>
      <c r="G1746" t="s">
        <v>3993</v>
      </c>
      <c r="H1746" s="3">
        <v>43953</v>
      </c>
      <c r="I1746">
        <v>856</v>
      </c>
    </row>
    <row r="1747" spans="1:9" hidden="1" x14ac:dyDescent="0.2">
      <c r="A1747">
        <v>102</v>
      </c>
      <c r="B1747" t="s">
        <v>2572</v>
      </c>
      <c r="C1747">
        <v>701528</v>
      </c>
      <c r="D1747">
        <v>47227</v>
      </c>
      <c r="E1747" s="3">
        <v>43222</v>
      </c>
      <c r="F1747" t="s">
        <v>291</v>
      </c>
      <c r="G1747" t="s">
        <v>3994</v>
      </c>
      <c r="H1747" s="3">
        <v>43953</v>
      </c>
      <c r="I1747">
        <v>58</v>
      </c>
    </row>
    <row r="1748" spans="1:9" hidden="1" x14ac:dyDescent="0.2">
      <c r="A1748">
        <v>102</v>
      </c>
      <c r="B1748" t="s">
        <v>2572</v>
      </c>
      <c r="C1748">
        <v>701530</v>
      </c>
      <c r="D1748">
        <v>47204</v>
      </c>
      <c r="E1748" s="3">
        <v>43222</v>
      </c>
      <c r="F1748" t="s">
        <v>140</v>
      </c>
      <c r="G1748" t="s">
        <v>3995</v>
      </c>
      <c r="H1748" s="3">
        <v>43953</v>
      </c>
      <c r="I1748">
        <v>107.9</v>
      </c>
    </row>
    <row r="1749" spans="1:9" hidden="1" x14ac:dyDescent="0.2">
      <c r="A1749">
        <v>102</v>
      </c>
      <c r="B1749" t="s">
        <v>2572</v>
      </c>
      <c r="C1749">
        <v>701531</v>
      </c>
      <c r="D1749">
        <v>47208</v>
      </c>
      <c r="E1749" s="3">
        <v>43222</v>
      </c>
      <c r="F1749" t="s">
        <v>472</v>
      </c>
      <c r="G1749" t="s">
        <v>3996</v>
      </c>
      <c r="H1749" s="3">
        <v>43953</v>
      </c>
      <c r="I1749">
        <v>323.10000000000002</v>
      </c>
    </row>
    <row r="1750" spans="1:9" hidden="1" x14ac:dyDescent="0.2">
      <c r="A1750">
        <v>102</v>
      </c>
      <c r="B1750" t="s">
        <v>2572</v>
      </c>
      <c r="C1750">
        <v>701532</v>
      </c>
      <c r="D1750">
        <v>47216</v>
      </c>
      <c r="E1750" s="3">
        <v>43222</v>
      </c>
      <c r="F1750" t="s">
        <v>68</v>
      </c>
      <c r="G1750" t="s">
        <v>3997</v>
      </c>
      <c r="H1750" s="3">
        <v>43953</v>
      </c>
      <c r="I1750">
        <v>86.1</v>
      </c>
    </row>
    <row r="1751" spans="1:9" hidden="1" x14ac:dyDescent="0.2">
      <c r="A1751">
        <v>102</v>
      </c>
      <c r="B1751" t="s">
        <v>2572</v>
      </c>
      <c r="C1751">
        <v>701533</v>
      </c>
      <c r="D1751">
        <v>47229</v>
      </c>
      <c r="E1751" s="3">
        <v>43222</v>
      </c>
      <c r="F1751" t="s">
        <v>1167</v>
      </c>
      <c r="G1751" t="s">
        <v>3998</v>
      </c>
      <c r="H1751" s="3">
        <v>43951</v>
      </c>
      <c r="I1751">
        <v>747</v>
      </c>
    </row>
    <row r="1752" spans="1:9" hidden="1" x14ac:dyDescent="0.2">
      <c r="A1752">
        <v>102</v>
      </c>
      <c r="B1752" t="s">
        <v>2572</v>
      </c>
      <c r="C1752">
        <v>700181</v>
      </c>
      <c r="D1752">
        <v>47247</v>
      </c>
      <c r="E1752" s="3">
        <v>43223</v>
      </c>
      <c r="F1752" t="s">
        <v>471</v>
      </c>
      <c r="G1752" t="s">
        <v>3909</v>
      </c>
      <c r="H1752" s="3">
        <v>43953</v>
      </c>
      <c r="I1752">
        <v>323</v>
      </c>
    </row>
    <row r="1753" spans="1:9" hidden="1" x14ac:dyDescent="0.2">
      <c r="A1753">
        <v>102</v>
      </c>
      <c r="B1753" t="s">
        <v>2572</v>
      </c>
      <c r="C1753">
        <v>700973</v>
      </c>
      <c r="D1753">
        <v>47236</v>
      </c>
      <c r="E1753" s="3">
        <v>43223</v>
      </c>
      <c r="F1753" t="s">
        <v>807</v>
      </c>
      <c r="G1753" t="s">
        <v>3946</v>
      </c>
      <c r="H1753" s="3">
        <v>43954</v>
      </c>
      <c r="I1753">
        <v>145.80000000000001</v>
      </c>
    </row>
    <row r="1754" spans="1:9" hidden="1" x14ac:dyDescent="0.2">
      <c r="A1754">
        <v>102</v>
      </c>
      <c r="B1754" t="s">
        <v>2572</v>
      </c>
      <c r="C1754">
        <v>700973</v>
      </c>
      <c r="D1754">
        <v>47236</v>
      </c>
      <c r="E1754" s="3">
        <v>43223</v>
      </c>
      <c r="F1754" t="s">
        <v>807</v>
      </c>
      <c r="G1754" t="s">
        <v>3946</v>
      </c>
      <c r="H1754" s="3">
        <v>43954</v>
      </c>
      <c r="I1754">
        <v>48.6</v>
      </c>
    </row>
    <row r="1755" spans="1:9" hidden="1" x14ac:dyDescent="0.2">
      <c r="A1755">
        <v>102</v>
      </c>
      <c r="B1755" t="s">
        <v>2572</v>
      </c>
      <c r="C1755">
        <v>700973</v>
      </c>
      <c r="D1755">
        <v>47236</v>
      </c>
      <c r="E1755" s="3">
        <v>43223</v>
      </c>
      <c r="F1755" t="s">
        <v>807</v>
      </c>
      <c r="G1755" t="s">
        <v>3947</v>
      </c>
      <c r="H1755" s="3">
        <v>43954</v>
      </c>
      <c r="I1755">
        <v>60</v>
      </c>
    </row>
    <row r="1756" spans="1:9" hidden="1" x14ac:dyDescent="0.2">
      <c r="A1756">
        <v>102</v>
      </c>
      <c r="B1756" t="s">
        <v>2572</v>
      </c>
      <c r="C1756">
        <v>700973</v>
      </c>
      <c r="D1756">
        <v>47236</v>
      </c>
      <c r="E1756" s="3">
        <v>43223</v>
      </c>
      <c r="F1756" t="s">
        <v>807</v>
      </c>
      <c r="G1756" t="s">
        <v>3948</v>
      </c>
      <c r="H1756" s="3">
        <v>43954</v>
      </c>
      <c r="I1756">
        <v>85.7</v>
      </c>
    </row>
    <row r="1757" spans="1:9" hidden="1" x14ac:dyDescent="0.2">
      <c r="A1757">
        <v>102</v>
      </c>
      <c r="B1757" t="s">
        <v>2572</v>
      </c>
      <c r="C1757">
        <v>701010</v>
      </c>
      <c r="D1757">
        <v>47235</v>
      </c>
      <c r="E1757" s="3">
        <v>43223</v>
      </c>
      <c r="F1757" t="s">
        <v>961</v>
      </c>
      <c r="G1757" t="s">
        <v>3949</v>
      </c>
      <c r="H1757" s="3">
        <v>43954</v>
      </c>
      <c r="I1757">
        <v>207.36</v>
      </c>
    </row>
    <row r="1758" spans="1:9" hidden="1" x14ac:dyDescent="0.2">
      <c r="A1758">
        <v>102</v>
      </c>
      <c r="B1758" t="s">
        <v>2572</v>
      </c>
      <c r="C1758">
        <v>701010</v>
      </c>
      <c r="D1758">
        <v>47235</v>
      </c>
      <c r="E1758" s="3">
        <v>43223</v>
      </c>
      <c r="F1758" t="s">
        <v>961</v>
      </c>
      <c r="G1758" t="s">
        <v>3949</v>
      </c>
      <c r="H1758" s="3">
        <v>43954</v>
      </c>
      <c r="I1758">
        <v>0.74</v>
      </c>
    </row>
    <row r="1759" spans="1:9" hidden="1" x14ac:dyDescent="0.2">
      <c r="A1759">
        <v>102</v>
      </c>
      <c r="B1759" t="s">
        <v>2572</v>
      </c>
      <c r="C1759">
        <v>701804</v>
      </c>
      <c r="D1759">
        <v>47237</v>
      </c>
      <c r="E1759" s="3">
        <v>43223</v>
      </c>
      <c r="F1759" t="s">
        <v>79</v>
      </c>
      <c r="G1759" t="s">
        <v>3999</v>
      </c>
      <c r="H1759" s="3">
        <v>43953</v>
      </c>
      <c r="I1759">
        <v>215</v>
      </c>
    </row>
    <row r="1760" spans="1:9" hidden="1" x14ac:dyDescent="0.2">
      <c r="A1760">
        <v>102</v>
      </c>
      <c r="B1760" t="s">
        <v>2572</v>
      </c>
      <c r="C1760">
        <v>701807</v>
      </c>
      <c r="D1760">
        <v>47238</v>
      </c>
      <c r="E1760" s="3">
        <v>43223</v>
      </c>
      <c r="F1760" t="s">
        <v>275</v>
      </c>
      <c r="G1760" t="s">
        <v>4000</v>
      </c>
      <c r="H1760" s="3">
        <v>43951</v>
      </c>
      <c r="I1760">
        <v>324</v>
      </c>
    </row>
    <row r="1761" spans="1:9" hidden="1" x14ac:dyDescent="0.2">
      <c r="A1761">
        <v>102</v>
      </c>
      <c r="B1761" t="s">
        <v>2572</v>
      </c>
      <c r="C1761">
        <v>701820</v>
      </c>
      <c r="D1761">
        <v>47242</v>
      </c>
      <c r="E1761" s="3">
        <v>43223</v>
      </c>
      <c r="F1761" t="s">
        <v>67</v>
      </c>
      <c r="G1761" t="s">
        <v>4001</v>
      </c>
      <c r="H1761" s="3">
        <v>43953</v>
      </c>
      <c r="I1761">
        <v>137</v>
      </c>
    </row>
    <row r="1762" spans="1:9" hidden="1" x14ac:dyDescent="0.2">
      <c r="A1762">
        <v>102</v>
      </c>
      <c r="B1762" t="s">
        <v>2572</v>
      </c>
      <c r="C1762">
        <v>701823</v>
      </c>
      <c r="D1762">
        <v>47243</v>
      </c>
      <c r="E1762" s="3">
        <v>43223</v>
      </c>
      <c r="F1762" t="s">
        <v>530</v>
      </c>
      <c r="G1762" t="s">
        <v>4002</v>
      </c>
      <c r="H1762" s="3">
        <v>43945</v>
      </c>
      <c r="I1762">
        <v>534</v>
      </c>
    </row>
    <row r="1763" spans="1:9" hidden="1" x14ac:dyDescent="0.2">
      <c r="A1763">
        <v>102</v>
      </c>
      <c r="B1763" t="s">
        <v>2572</v>
      </c>
      <c r="C1763">
        <v>701825</v>
      </c>
      <c r="D1763">
        <v>47244</v>
      </c>
      <c r="E1763" s="3">
        <v>43223</v>
      </c>
      <c r="F1763" t="s">
        <v>660</v>
      </c>
      <c r="G1763" t="s">
        <v>4003</v>
      </c>
      <c r="H1763" s="3">
        <v>43951</v>
      </c>
      <c r="I1763">
        <v>106</v>
      </c>
    </row>
    <row r="1764" spans="1:9" hidden="1" x14ac:dyDescent="0.2">
      <c r="A1764">
        <v>102</v>
      </c>
      <c r="B1764" t="s">
        <v>2572</v>
      </c>
      <c r="C1764">
        <v>701827</v>
      </c>
      <c r="D1764">
        <v>47245</v>
      </c>
      <c r="E1764" s="3">
        <v>43223</v>
      </c>
      <c r="F1764" t="s">
        <v>616</v>
      </c>
      <c r="G1764" t="s">
        <v>4004</v>
      </c>
      <c r="H1764" s="3">
        <v>43953</v>
      </c>
      <c r="I1764">
        <v>102</v>
      </c>
    </row>
    <row r="1765" spans="1:9" hidden="1" x14ac:dyDescent="0.2">
      <c r="A1765">
        <v>102</v>
      </c>
      <c r="B1765" t="s">
        <v>2572</v>
      </c>
      <c r="C1765">
        <v>701830</v>
      </c>
      <c r="D1765">
        <v>47246</v>
      </c>
      <c r="E1765" s="3">
        <v>43223</v>
      </c>
      <c r="F1765" t="s">
        <v>611</v>
      </c>
      <c r="G1765" t="s">
        <v>4005</v>
      </c>
      <c r="H1765" s="3">
        <v>43951</v>
      </c>
      <c r="I1765">
        <v>321</v>
      </c>
    </row>
    <row r="1766" spans="1:9" hidden="1" x14ac:dyDescent="0.2">
      <c r="A1766">
        <v>102</v>
      </c>
      <c r="B1766" t="s">
        <v>2572</v>
      </c>
      <c r="C1766">
        <v>701852</v>
      </c>
      <c r="D1766">
        <v>47248</v>
      </c>
      <c r="E1766" s="3">
        <v>43223</v>
      </c>
      <c r="F1766" t="s">
        <v>990</v>
      </c>
      <c r="G1766" t="s">
        <v>4006</v>
      </c>
      <c r="H1766" s="3">
        <v>43934</v>
      </c>
      <c r="I1766">
        <v>3365</v>
      </c>
    </row>
    <row r="1767" spans="1:9" hidden="1" x14ac:dyDescent="0.2">
      <c r="A1767">
        <v>102</v>
      </c>
      <c r="B1767" t="s">
        <v>2572</v>
      </c>
      <c r="C1767">
        <v>701854</v>
      </c>
      <c r="D1767">
        <v>47249</v>
      </c>
      <c r="E1767" s="3">
        <v>43223</v>
      </c>
      <c r="F1767" t="s">
        <v>2549</v>
      </c>
      <c r="G1767" t="s">
        <v>4007</v>
      </c>
      <c r="H1767" s="3">
        <v>44208</v>
      </c>
      <c r="I1767">
        <v>847</v>
      </c>
    </row>
    <row r="1768" spans="1:9" hidden="1" x14ac:dyDescent="0.2">
      <c r="A1768">
        <v>102</v>
      </c>
      <c r="B1768" t="s">
        <v>2572</v>
      </c>
      <c r="C1768">
        <v>701861</v>
      </c>
      <c r="D1768">
        <v>47250</v>
      </c>
      <c r="E1768" s="3">
        <v>43223</v>
      </c>
      <c r="F1768" t="s">
        <v>291</v>
      </c>
      <c r="G1768" t="s">
        <v>3994</v>
      </c>
      <c r="H1768" s="3">
        <v>43954</v>
      </c>
      <c r="I1768">
        <v>778</v>
      </c>
    </row>
    <row r="1769" spans="1:9" hidden="1" x14ac:dyDescent="0.2">
      <c r="A1769">
        <v>102</v>
      </c>
      <c r="B1769" t="s">
        <v>2572</v>
      </c>
      <c r="C1769">
        <v>701869</v>
      </c>
      <c r="D1769">
        <v>47240</v>
      </c>
      <c r="E1769" s="3">
        <v>43223</v>
      </c>
      <c r="F1769" t="s">
        <v>810</v>
      </c>
      <c r="G1769" t="s">
        <v>4008</v>
      </c>
      <c r="H1769" s="3">
        <v>43954</v>
      </c>
      <c r="I1769">
        <v>194.39</v>
      </c>
    </row>
    <row r="1770" spans="1:9" hidden="1" x14ac:dyDescent="0.2">
      <c r="A1770">
        <v>102</v>
      </c>
      <c r="B1770" t="s">
        <v>2572</v>
      </c>
      <c r="C1770">
        <v>701869</v>
      </c>
      <c r="D1770">
        <v>47240</v>
      </c>
      <c r="E1770" s="3">
        <v>43223</v>
      </c>
      <c r="F1770" t="s">
        <v>810</v>
      </c>
      <c r="G1770" t="s">
        <v>4008</v>
      </c>
      <c r="H1770" s="3">
        <v>43954</v>
      </c>
      <c r="I1770">
        <v>2.66</v>
      </c>
    </row>
    <row r="1771" spans="1:9" hidden="1" x14ac:dyDescent="0.2">
      <c r="A1771">
        <v>102</v>
      </c>
      <c r="B1771" t="s">
        <v>2572</v>
      </c>
      <c r="C1771">
        <v>701870</v>
      </c>
      <c r="D1771">
        <v>47241</v>
      </c>
      <c r="E1771" s="3">
        <v>43223</v>
      </c>
      <c r="F1771" t="s">
        <v>1087</v>
      </c>
      <c r="G1771" t="s">
        <v>4009</v>
      </c>
      <c r="H1771" s="3">
        <v>43954</v>
      </c>
      <c r="I1771">
        <v>539.5</v>
      </c>
    </row>
    <row r="1772" spans="1:9" hidden="1" x14ac:dyDescent="0.2">
      <c r="A1772">
        <v>102</v>
      </c>
      <c r="B1772" t="s">
        <v>2572</v>
      </c>
      <c r="C1772">
        <v>701930</v>
      </c>
      <c r="D1772">
        <v>47182</v>
      </c>
      <c r="E1772" s="3">
        <v>43224</v>
      </c>
      <c r="F1772" t="s">
        <v>2556</v>
      </c>
      <c r="G1772" t="s">
        <v>4010</v>
      </c>
      <c r="H1772" s="3">
        <v>43224</v>
      </c>
      <c r="I1772">
        <v>99.6</v>
      </c>
    </row>
    <row r="1773" spans="1:9" hidden="1" x14ac:dyDescent="0.2">
      <c r="A1773">
        <v>102</v>
      </c>
      <c r="B1773" t="s">
        <v>2572</v>
      </c>
      <c r="C1773">
        <v>701931</v>
      </c>
      <c r="D1773">
        <v>47187</v>
      </c>
      <c r="E1773" s="3">
        <v>43224</v>
      </c>
      <c r="F1773" t="s">
        <v>4011</v>
      </c>
      <c r="G1773" t="s">
        <v>4012</v>
      </c>
      <c r="H1773" s="3">
        <v>43224</v>
      </c>
      <c r="I1773">
        <v>99.6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C00000"/>
  </sheetPr>
  <dimension ref="A1:I6058"/>
  <sheetViews>
    <sheetView workbookViewId="0"/>
  </sheetViews>
  <sheetFormatPr baseColWidth="10" defaultRowHeight="12.75" x14ac:dyDescent="0.2"/>
  <cols>
    <col min="1" max="1" width="9.5703125" bestFit="1" customWidth="1"/>
    <col min="2" max="2" width="10.85546875" bestFit="1" customWidth="1"/>
    <col min="3" max="3" width="10.42578125" bestFit="1" customWidth="1"/>
    <col min="4" max="4" width="7.5703125" bestFit="1" customWidth="1"/>
    <col min="5" max="5" width="16.5703125" bestFit="1" customWidth="1"/>
    <col min="6" max="6" width="7.85546875" bestFit="1" customWidth="1"/>
    <col min="7" max="7" width="11.7109375" bestFit="1" customWidth="1"/>
    <col min="8" max="8" width="47.7109375" bestFit="1" customWidth="1"/>
    <col min="9" max="9" width="11.7109375" style="4" bestFit="1" customWidth="1"/>
  </cols>
  <sheetData>
    <row r="1" spans="1:9" x14ac:dyDescent="0.2">
      <c r="A1" t="s">
        <v>18</v>
      </c>
      <c r="B1" t="s">
        <v>2539</v>
      </c>
      <c r="C1" t="s">
        <v>2568</v>
      </c>
      <c r="D1" t="s">
        <v>2540</v>
      </c>
      <c r="E1" t="s">
        <v>2567</v>
      </c>
      <c r="F1" t="s">
        <v>4014</v>
      </c>
      <c r="G1" t="s">
        <v>20</v>
      </c>
      <c r="H1" t="s">
        <v>22</v>
      </c>
      <c r="I1" s="4" t="s">
        <v>4015</v>
      </c>
    </row>
    <row r="2" spans="1:9" x14ac:dyDescent="0.2">
      <c r="A2">
        <v>102</v>
      </c>
      <c r="B2">
        <v>674810</v>
      </c>
      <c r="C2" s="3">
        <v>43103</v>
      </c>
      <c r="D2">
        <v>45427</v>
      </c>
      <c r="E2" t="s">
        <v>4016</v>
      </c>
      <c r="F2">
        <v>40387</v>
      </c>
      <c r="G2" t="s">
        <v>4017</v>
      </c>
      <c r="H2" t="s">
        <v>4018</v>
      </c>
      <c r="I2" s="4">
        <v>1.95</v>
      </c>
    </row>
    <row r="3" spans="1:9" x14ac:dyDescent="0.2">
      <c r="A3">
        <v>102</v>
      </c>
      <c r="B3">
        <v>674811</v>
      </c>
      <c r="C3" s="3">
        <v>43103</v>
      </c>
      <c r="D3">
        <v>45427</v>
      </c>
      <c r="E3" t="s">
        <v>4016</v>
      </c>
      <c r="F3">
        <v>40387</v>
      </c>
      <c r="G3" t="s">
        <v>4019</v>
      </c>
      <c r="H3" t="s">
        <v>4020</v>
      </c>
      <c r="I3" s="4">
        <v>23.27</v>
      </c>
    </row>
    <row r="4" spans="1:9" x14ac:dyDescent="0.2">
      <c r="A4">
        <v>102</v>
      </c>
      <c r="B4">
        <v>674813</v>
      </c>
      <c r="C4" s="3">
        <v>43103</v>
      </c>
      <c r="D4">
        <v>45427</v>
      </c>
      <c r="E4" t="s">
        <v>4016</v>
      </c>
      <c r="F4">
        <v>40387</v>
      </c>
      <c r="G4" t="s">
        <v>4021</v>
      </c>
      <c r="H4" t="s">
        <v>4022</v>
      </c>
      <c r="I4" s="4">
        <v>8.7799999999999994</v>
      </c>
    </row>
    <row r="5" spans="1:9" x14ac:dyDescent="0.2">
      <c r="A5">
        <v>102</v>
      </c>
      <c r="B5">
        <v>674814</v>
      </c>
      <c r="C5" s="3">
        <v>43103</v>
      </c>
      <c r="D5">
        <v>45427</v>
      </c>
      <c r="E5" t="s">
        <v>4016</v>
      </c>
      <c r="F5">
        <v>40387</v>
      </c>
      <c r="G5" t="s">
        <v>4023</v>
      </c>
      <c r="H5" t="s">
        <v>4024</v>
      </c>
      <c r="I5" s="4">
        <v>0.33</v>
      </c>
    </row>
    <row r="6" spans="1:9" x14ac:dyDescent="0.2">
      <c r="A6">
        <v>102</v>
      </c>
      <c r="B6">
        <v>674815</v>
      </c>
      <c r="C6" s="3">
        <v>43103</v>
      </c>
      <c r="D6">
        <v>45427</v>
      </c>
      <c r="E6" t="s">
        <v>4016</v>
      </c>
      <c r="F6">
        <v>40387</v>
      </c>
      <c r="G6" t="s">
        <v>4025</v>
      </c>
      <c r="H6" t="s">
        <v>4026</v>
      </c>
      <c r="I6" s="4">
        <v>0.2</v>
      </c>
    </row>
    <row r="7" spans="1:9" x14ac:dyDescent="0.2">
      <c r="A7">
        <v>102</v>
      </c>
      <c r="B7">
        <v>674816</v>
      </c>
      <c r="C7" s="3">
        <v>43103</v>
      </c>
      <c r="D7">
        <v>45427</v>
      </c>
      <c r="E7" t="s">
        <v>4016</v>
      </c>
      <c r="F7">
        <v>40387</v>
      </c>
      <c r="G7" t="s">
        <v>4027</v>
      </c>
      <c r="H7" t="s">
        <v>4028</v>
      </c>
      <c r="I7" s="4">
        <v>0</v>
      </c>
    </row>
    <row r="8" spans="1:9" x14ac:dyDescent="0.2">
      <c r="A8">
        <v>102</v>
      </c>
      <c r="B8">
        <v>674817</v>
      </c>
      <c r="C8" s="3">
        <v>43103</v>
      </c>
      <c r="D8">
        <v>45427</v>
      </c>
      <c r="E8" t="s">
        <v>4016</v>
      </c>
      <c r="F8">
        <v>40387</v>
      </c>
      <c r="G8" t="s">
        <v>4029</v>
      </c>
      <c r="H8" t="s">
        <v>4030</v>
      </c>
      <c r="I8" s="4">
        <v>0.44</v>
      </c>
    </row>
    <row r="9" spans="1:9" x14ac:dyDescent="0.2">
      <c r="A9">
        <v>102</v>
      </c>
      <c r="B9">
        <v>677652</v>
      </c>
      <c r="C9" s="3">
        <v>43103</v>
      </c>
      <c r="D9">
        <v>45427</v>
      </c>
      <c r="E9" t="s">
        <v>4016</v>
      </c>
      <c r="F9">
        <v>40387</v>
      </c>
      <c r="G9" t="s">
        <v>4031</v>
      </c>
      <c r="H9" t="s">
        <v>4032</v>
      </c>
      <c r="I9" s="4">
        <v>1.1399999999999999</v>
      </c>
    </row>
    <row r="10" spans="1:9" x14ac:dyDescent="0.2">
      <c r="A10">
        <v>102</v>
      </c>
      <c r="B10">
        <v>677653</v>
      </c>
      <c r="C10" s="3">
        <v>43103</v>
      </c>
      <c r="D10">
        <v>45427</v>
      </c>
      <c r="E10" t="s">
        <v>4016</v>
      </c>
      <c r="F10">
        <v>40387</v>
      </c>
      <c r="G10" t="s">
        <v>4033</v>
      </c>
      <c r="H10" t="s">
        <v>4034</v>
      </c>
      <c r="I10" s="4">
        <v>28.9</v>
      </c>
    </row>
    <row r="11" spans="1:9" x14ac:dyDescent="0.2">
      <c r="A11">
        <v>102</v>
      </c>
      <c r="B11">
        <v>674853</v>
      </c>
      <c r="C11" s="3">
        <v>43103</v>
      </c>
      <c r="D11">
        <v>45422</v>
      </c>
      <c r="E11" t="s">
        <v>4016</v>
      </c>
      <c r="F11">
        <v>40393</v>
      </c>
      <c r="G11" t="s">
        <v>4017</v>
      </c>
      <c r="H11" t="s">
        <v>4018</v>
      </c>
      <c r="I11" s="4">
        <v>3.32</v>
      </c>
    </row>
    <row r="12" spans="1:9" x14ac:dyDescent="0.2">
      <c r="A12">
        <v>102</v>
      </c>
      <c r="B12">
        <v>674854</v>
      </c>
      <c r="C12" s="3">
        <v>43103</v>
      </c>
      <c r="D12">
        <v>45422</v>
      </c>
      <c r="E12" t="s">
        <v>4016</v>
      </c>
      <c r="F12">
        <v>40393</v>
      </c>
      <c r="G12" t="s">
        <v>4019</v>
      </c>
      <c r="H12" t="s">
        <v>4020</v>
      </c>
      <c r="I12" s="4">
        <v>27.81</v>
      </c>
    </row>
    <row r="13" spans="1:9" x14ac:dyDescent="0.2">
      <c r="A13">
        <v>102</v>
      </c>
      <c r="B13">
        <v>674855</v>
      </c>
      <c r="C13" s="3">
        <v>43103</v>
      </c>
      <c r="D13">
        <v>45422</v>
      </c>
      <c r="E13" t="s">
        <v>4016</v>
      </c>
      <c r="F13">
        <v>40393</v>
      </c>
      <c r="G13" t="s">
        <v>4035</v>
      </c>
      <c r="H13" t="s">
        <v>4036</v>
      </c>
      <c r="I13" s="4">
        <v>310.57</v>
      </c>
    </row>
    <row r="14" spans="1:9" x14ac:dyDescent="0.2">
      <c r="A14">
        <v>102</v>
      </c>
      <c r="B14">
        <v>674857</v>
      </c>
      <c r="C14" s="3">
        <v>43103</v>
      </c>
      <c r="D14">
        <v>45422</v>
      </c>
      <c r="E14" t="s">
        <v>4016</v>
      </c>
      <c r="F14">
        <v>40393</v>
      </c>
      <c r="G14" t="s">
        <v>4021</v>
      </c>
      <c r="H14" t="s">
        <v>4022</v>
      </c>
      <c r="I14" s="4">
        <v>70.55</v>
      </c>
    </row>
    <row r="15" spans="1:9" x14ac:dyDescent="0.2">
      <c r="A15">
        <v>102</v>
      </c>
      <c r="B15">
        <v>674858</v>
      </c>
      <c r="C15" s="3">
        <v>43103</v>
      </c>
      <c r="D15">
        <v>45422</v>
      </c>
      <c r="E15" t="s">
        <v>4016</v>
      </c>
      <c r="F15">
        <v>40393</v>
      </c>
      <c r="G15" t="s">
        <v>4037</v>
      </c>
      <c r="H15" t="s">
        <v>4038</v>
      </c>
      <c r="I15" s="4">
        <v>2.66</v>
      </c>
    </row>
    <row r="16" spans="1:9" x14ac:dyDescent="0.2">
      <c r="A16">
        <v>102</v>
      </c>
      <c r="B16">
        <v>677639</v>
      </c>
      <c r="C16" s="3">
        <v>43103</v>
      </c>
      <c r="D16">
        <v>45422</v>
      </c>
      <c r="E16" t="s">
        <v>4016</v>
      </c>
      <c r="F16">
        <v>40393</v>
      </c>
      <c r="G16" t="s">
        <v>4039</v>
      </c>
      <c r="H16" t="s">
        <v>4040</v>
      </c>
      <c r="I16" s="4">
        <v>0.1</v>
      </c>
    </row>
    <row r="17" spans="1:9" x14ac:dyDescent="0.2">
      <c r="A17">
        <v>102</v>
      </c>
      <c r="B17">
        <v>674867</v>
      </c>
      <c r="C17" s="3">
        <v>43103</v>
      </c>
      <c r="D17">
        <v>45423</v>
      </c>
      <c r="E17" t="s">
        <v>4016</v>
      </c>
      <c r="F17">
        <v>40395</v>
      </c>
      <c r="G17" t="s">
        <v>4017</v>
      </c>
      <c r="H17" t="s">
        <v>4018</v>
      </c>
      <c r="I17" s="4">
        <v>2.08</v>
      </c>
    </row>
    <row r="18" spans="1:9" x14ac:dyDescent="0.2">
      <c r="A18">
        <v>102</v>
      </c>
      <c r="B18">
        <v>674868</v>
      </c>
      <c r="C18" s="3">
        <v>43103</v>
      </c>
      <c r="D18">
        <v>45423</v>
      </c>
      <c r="E18" t="s">
        <v>4016</v>
      </c>
      <c r="F18">
        <v>40395</v>
      </c>
      <c r="G18" t="s">
        <v>4019</v>
      </c>
      <c r="H18" t="s">
        <v>4020</v>
      </c>
      <c r="I18" s="4">
        <v>17.420000000000002</v>
      </c>
    </row>
    <row r="19" spans="1:9" x14ac:dyDescent="0.2">
      <c r="A19">
        <v>102</v>
      </c>
      <c r="B19">
        <v>674870</v>
      </c>
      <c r="C19" s="3">
        <v>43103</v>
      </c>
      <c r="D19">
        <v>45423</v>
      </c>
      <c r="E19" t="s">
        <v>4016</v>
      </c>
      <c r="F19">
        <v>40395</v>
      </c>
      <c r="G19" t="s">
        <v>4039</v>
      </c>
      <c r="H19" t="s">
        <v>4040</v>
      </c>
      <c r="I19" s="4">
        <v>7.0000000000000007E-2</v>
      </c>
    </row>
    <row r="20" spans="1:9" x14ac:dyDescent="0.2">
      <c r="A20">
        <v>102</v>
      </c>
      <c r="B20">
        <v>674871</v>
      </c>
      <c r="C20" s="3">
        <v>43103</v>
      </c>
      <c r="D20">
        <v>45423</v>
      </c>
      <c r="E20" t="s">
        <v>4016</v>
      </c>
      <c r="F20">
        <v>40395</v>
      </c>
      <c r="G20" t="s">
        <v>4021</v>
      </c>
      <c r="H20" t="s">
        <v>4022</v>
      </c>
      <c r="I20" s="4">
        <v>44.2</v>
      </c>
    </row>
    <row r="21" spans="1:9" x14ac:dyDescent="0.2">
      <c r="A21">
        <v>102</v>
      </c>
      <c r="B21">
        <v>677640</v>
      </c>
      <c r="C21" s="3">
        <v>43103</v>
      </c>
      <c r="D21">
        <v>45423</v>
      </c>
      <c r="E21" t="s">
        <v>4016</v>
      </c>
      <c r="F21">
        <v>40395</v>
      </c>
      <c r="G21" t="s">
        <v>4037</v>
      </c>
      <c r="H21" t="s">
        <v>4038</v>
      </c>
      <c r="I21" s="4">
        <v>1.66</v>
      </c>
    </row>
    <row r="22" spans="1:9" x14ac:dyDescent="0.2">
      <c r="A22">
        <v>102</v>
      </c>
      <c r="B22">
        <v>677641</v>
      </c>
      <c r="C22" s="3">
        <v>43103</v>
      </c>
      <c r="D22">
        <v>45423</v>
      </c>
      <c r="E22" t="s">
        <v>4016</v>
      </c>
      <c r="F22">
        <v>40395</v>
      </c>
      <c r="G22" t="s">
        <v>4035</v>
      </c>
      <c r="H22" t="s">
        <v>4036</v>
      </c>
      <c r="I22" s="4">
        <v>194.57</v>
      </c>
    </row>
    <row r="23" spans="1:9" x14ac:dyDescent="0.2">
      <c r="A23">
        <v>102</v>
      </c>
      <c r="B23">
        <v>674902</v>
      </c>
      <c r="C23" s="3">
        <v>43103</v>
      </c>
      <c r="D23">
        <v>45430</v>
      </c>
      <c r="E23" t="s">
        <v>4016</v>
      </c>
      <c r="F23">
        <v>40399</v>
      </c>
      <c r="G23" t="s">
        <v>4041</v>
      </c>
      <c r="H23" t="s">
        <v>4042</v>
      </c>
      <c r="I23" s="4">
        <v>340.18</v>
      </c>
    </row>
    <row r="24" spans="1:9" x14ac:dyDescent="0.2">
      <c r="A24">
        <v>102</v>
      </c>
      <c r="B24">
        <v>674903</v>
      </c>
      <c r="C24" s="3">
        <v>43103</v>
      </c>
      <c r="D24">
        <v>45430</v>
      </c>
      <c r="E24" t="s">
        <v>4016</v>
      </c>
      <c r="F24">
        <v>40399</v>
      </c>
      <c r="G24" t="s">
        <v>4043</v>
      </c>
      <c r="H24" t="s">
        <v>4044</v>
      </c>
      <c r="I24" s="4">
        <v>58.4</v>
      </c>
    </row>
    <row r="25" spans="1:9" x14ac:dyDescent="0.2">
      <c r="A25">
        <v>102</v>
      </c>
      <c r="B25">
        <v>674904</v>
      </c>
      <c r="C25" s="3">
        <v>43103</v>
      </c>
      <c r="D25">
        <v>45430</v>
      </c>
      <c r="E25" t="s">
        <v>4016</v>
      </c>
      <c r="F25">
        <v>40399</v>
      </c>
      <c r="G25" t="s">
        <v>4045</v>
      </c>
      <c r="H25" t="s">
        <v>4046</v>
      </c>
      <c r="I25" s="4">
        <v>14.6</v>
      </c>
    </row>
    <row r="26" spans="1:9" x14ac:dyDescent="0.2">
      <c r="A26">
        <v>102</v>
      </c>
      <c r="B26">
        <v>674905</v>
      </c>
      <c r="C26" s="3">
        <v>43103</v>
      </c>
      <c r="D26">
        <v>45430</v>
      </c>
      <c r="E26" t="s">
        <v>4016</v>
      </c>
      <c r="F26">
        <v>40399</v>
      </c>
      <c r="G26" t="s">
        <v>4035</v>
      </c>
      <c r="H26" t="s">
        <v>4036</v>
      </c>
      <c r="I26" s="4">
        <v>116.92</v>
      </c>
    </row>
    <row r="27" spans="1:9" x14ac:dyDescent="0.2">
      <c r="A27">
        <v>102</v>
      </c>
      <c r="B27">
        <v>674906</v>
      </c>
      <c r="C27" s="3">
        <v>43103</v>
      </c>
      <c r="D27">
        <v>45430</v>
      </c>
      <c r="E27" t="s">
        <v>4016</v>
      </c>
      <c r="F27">
        <v>40399</v>
      </c>
      <c r="G27" t="s">
        <v>4047</v>
      </c>
      <c r="H27" t="s">
        <v>4048</v>
      </c>
      <c r="I27" s="4">
        <v>26.28</v>
      </c>
    </row>
    <row r="28" spans="1:9" x14ac:dyDescent="0.2">
      <c r="A28">
        <v>102</v>
      </c>
      <c r="B28">
        <v>674907</v>
      </c>
      <c r="C28" s="3">
        <v>43103</v>
      </c>
      <c r="D28">
        <v>45430</v>
      </c>
      <c r="E28" t="s">
        <v>4016</v>
      </c>
      <c r="F28">
        <v>40399</v>
      </c>
      <c r="G28" t="s">
        <v>4049</v>
      </c>
      <c r="H28" t="s">
        <v>4050</v>
      </c>
      <c r="I28" s="4">
        <v>5.84</v>
      </c>
    </row>
    <row r="29" spans="1:9" x14ac:dyDescent="0.2">
      <c r="A29">
        <v>102</v>
      </c>
      <c r="B29">
        <v>674909</v>
      </c>
      <c r="C29" s="3">
        <v>43103</v>
      </c>
      <c r="D29">
        <v>45430</v>
      </c>
      <c r="E29" t="s">
        <v>4016</v>
      </c>
      <c r="F29">
        <v>40399</v>
      </c>
      <c r="G29" t="s">
        <v>4051</v>
      </c>
      <c r="H29" t="s">
        <v>4052</v>
      </c>
      <c r="I29" s="4">
        <v>8.76</v>
      </c>
    </row>
    <row r="30" spans="1:9" x14ac:dyDescent="0.2">
      <c r="A30">
        <v>102</v>
      </c>
      <c r="B30">
        <v>674910</v>
      </c>
      <c r="C30" s="3">
        <v>43103</v>
      </c>
      <c r="D30">
        <v>45430</v>
      </c>
      <c r="E30" t="s">
        <v>4016</v>
      </c>
      <c r="F30">
        <v>40399</v>
      </c>
      <c r="G30" t="s">
        <v>4053</v>
      </c>
      <c r="H30" t="s">
        <v>4054</v>
      </c>
      <c r="I30" s="4">
        <v>1.46</v>
      </c>
    </row>
    <row r="31" spans="1:9" x14ac:dyDescent="0.2">
      <c r="A31">
        <v>102</v>
      </c>
      <c r="B31">
        <v>677805</v>
      </c>
      <c r="C31" s="3">
        <v>43103</v>
      </c>
      <c r="D31">
        <v>45430</v>
      </c>
      <c r="E31" t="s">
        <v>4016</v>
      </c>
      <c r="F31">
        <v>40399</v>
      </c>
      <c r="G31" t="s">
        <v>4055</v>
      </c>
      <c r="H31" t="s">
        <v>4056</v>
      </c>
      <c r="I31" s="4">
        <v>11.56</v>
      </c>
    </row>
    <row r="32" spans="1:9" x14ac:dyDescent="0.2">
      <c r="A32">
        <v>102</v>
      </c>
      <c r="B32">
        <v>674919</v>
      </c>
      <c r="C32" s="3">
        <v>43103</v>
      </c>
      <c r="D32">
        <v>45433</v>
      </c>
      <c r="E32" t="s">
        <v>4016</v>
      </c>
      <c r="F32">
        <v>40401</v>
      </c>
      <c r="G32" t="s">
        <v>4041</v>
      </c>
      <c r="H32" t="s">
        <v>4042</v>
      </c>
      <c r="I32" s="4">
        <v>183.96</v>
      </c>
    </row>
    <row r="33" spans="1:9" x14ac:dyDescent="0.2">
      <c r="A33">
        <v>102</v>
      </c>
      <c r="B33">
        <v>674920</v>
      </c>
      <c r="C33" s="3">
        <v>43103</v>
      </c>
      <c r="D33">
        <v>45433</v>
      </c>
      <c r="E33" t="s">
        <v>4016</v>
      </c>
      <c r="F33">
        <v>40401</v>
      </c>
      <c r="G33" t="s">
        <v>4043</v>
      </c>
      <c r="H33" t="s">
        <v>4044</v>
      </c>
      <c r="I33" s="4">
        <v>11.68</v>
      </c>
    </row>
    <row r="34" spans="1:9" x14ac:dyDescent="0.2">
      <c r="A34">
        <v>102</v>
      </c>
      <c r="B34">
        <v>674921</v>
      </c>
      <c r="C34" s="3">
        <v>43103</v>
      </c>
      <c r="D34">
        <v>45433</v>
      </c>
      <c r="E34" t="s">
        <v>4016</v>
      </c>
      <c r="F34">
        <v>40401</v>
      </c>
      <c r="G34" t="s">
        <v>4045</v>
      </c>
      <c r="H34" t="s">
        <v>4046</v>
      </c>
      <c r="I34" s="4">
        <v>2.92</v>
      </c>
    </row>
    <row r="35" spans="1:9" x14ac:dyDescent="0.2">
      <c r="A35">
        <v>102</v>
      </c>
      <c r="B35">
        <v>674922</v>
      </c>
      <c r="C35" s="3">
        <v>43103</v>
      </c>
      <c r="D35">
        <v>45433</v>
      </c>
      <c r="E35" t="s">
        <v>4016</v>
      </c>
      <c r="F35">
        <v>40401</v>
      </c>
      <c r="G35" t="s">
        <v>4035</v>
      </c>
      <c r="H35" t="s">
        <v>4036</v>
      </c>
      <c r="I35" s="4">
        <v>87.6</v>
      </c>
    </row>
    <row r="36" spans="1:9" x14ac:dyDescent="0.2">
      <c r="A36">
        <v>102</v>
      </c>
      <c r="B36">
        <v>674923</v>
      </c>
      <c r="C36" s="3">
        <v>43103</v>
      </c>
      <c r="D36">
        <v>45433</v>
      </c>
      <c r="E36" t="s">
        <v>4016</v>
      </c>
      <c r="F36">
        <v>40401</v>
      </c>
      <c r="G36" t="s">
        <v>4047</v>
      </c>
      <c r="H36" t="s">
        <v>4048</v>
      </c>
      <c r="I36" s="4">
        <v>2.92</v>
      </c>
    </row>
    <row r="37" spans="1:9" x14ac:dyDescent="0.2">
      <c r="A37">
        <v>102</v>
      </c>
      <c r="B37">
        <v>674924</v>
      </c>
      <c r="C37" s="3">
        <v>43103</v>
      </c>
      <c r="D37">
        <v>45433</v>
      </c>
      <c r="E37" t="s">
        <v>4016</v>
      </c>
      <c r="F37">
        <v>40401</v>
      </c>
      <c r="G37" t="s">
        <v>4049</v>
      </c>
      <c r="H37" t="s">
        <v>4050</v>
      </c>
      <c r="I37" s="4">
        <v>2.92</v>
      </c>
    </row>
    <row r="38" spans="1:9" x14ac:dyDescent="0.2">
      <c r="A38">
        <v>102</v>
      </c>
      <c r="B38">
        <v>674925</v>
      </c>
      <c r="C38" s="3">
        <v>43103</v>
      </c>
      <c r="D38">
        <v>45433</v>
      </c>
      <c r="E38" t="s">
        <v>4016</v>
      </c>
      <c r="F38">
        <v>40401</v>
      </c>
      <c r="G38" t="s">
        <v>4057</v>
      </c>
      <c r="H38" t="s">
        <v>4058</v>
      </c>
      <c r="I38" s="4">
        <v>175.2</v>
      </c>
    </row>
    <row r="39" spans="1:9" x14ac:dyDescent="0.2">
      <c r="A39">
        <v>102</v>
      </c>
      <c r="B39">
        <v>674927</v>
      </c>
      <c r="C39" s="3">
        <v>43103</v>
      </c>
      <c r="D39">
        <v>45433</v>
      </c>
      <c r="E39" t="s">
        <v>4016</v>
      </c>
      <c r="F39">
        <v>40401</v>
      </c>
      <c r="G39" t="s">
        <v>4059</v>
      </c>
      <c r="H39" t="s">
        <v>4060</v>
      </c>
      <c r="I39" s="4">
        <v>1.17</v>
      </c>
    </row>
    <row r="40" spans="1:9" x14ac:dyDescent="0.2">
      <c r="A40">
        <v>102</v>
      </c>
      <c r="B40">
        <v>674928</v>
      </c>
      <c r="C40" s="3">
        <v>43103</v>
      </c>
      <c r="D40">
        <v>45433</v>
      </c>
      <c r="E40" t="s">
        <v>4016</v>
      </c>
      <c r="F40">
        <v>40401</v>
      </c>
      <c r="G40" t="s">
        <v>4053</v>
      </c>
      <c r="H40" t="s">
        <v>4054</v>
      </c>
      <c r="I40" s="4">
        <v>17.52</v>
      </c>
    </row>
    <row r="41" spans="1:9" x14ac:dyDescent="0.2">
      <c r="A41">
        <v>102</v>
      </c>
      <c r="B41">
        <v>674929</v>
      </c>
      <c r="C41" s="3">
        <v>43103</v>
      </c>
      <c r="D41">
        <v>45433</v>
      </c>
      <c r="E41" t="s">
        <v>4016</v>
      </c>
      <c r="F41">
        <v>40401</v>
      </c>
      <c r="G41" t="s">
        <v>4033</v>
      </c>
      <c r="H41" t="s">
        <v>4034</v>
      </c>
      <c r="I41" s="4">
        <v>86.96</v>
      </c>
    </row>
    <row r="42" spans="1:9" x14ac:dyDescent="0.2">
      <c r="A42">
        <v>102</v>
      </c>
      <c r="B42">
        <v>674931</v>
      </c>
      <c r="C42" s="3">
        <v>43103</v>
      </c>
      <c r="D42">
        <v>45433</v>
      </c>
      <c r="E42" t="s">
        <v>4016</v>
      </c>
      <c r="F42">
        <v>40401</v>
      </c>
      <c r="G42" t="s">
        <v>4061</v>
      </c>
      <c r="H42" t="s">
        <v>4062</v>
      </c>
      <c r="I42" s="4">
        <v>1.52</v>
      </c>
    </row>
    <row r="43" spans="1:9" x14ac:dyDescent="0.2">
      <c r="A43">
        <v>102</v>
      </c>
      <c r="B43">
        <v>677850</v>
      </c>
      <c r="C43" s="3">
        <v>43103</v>
      </c>
      <c r="D43">
        <v>45433</v>
      </c>
      <c r="E43" t="s">
        <v>4016</v>
      </c>
      <c r="F43">
        <v>40401</v>
      </c>
      <c r="G43" t="s">
        <v>4063</v>
      </c>
      <c r="H43" t="s">
        <v>4064</v>
      </c>
      <c r="I43" s="4">
        <v>3.5</v>
      </c>
    </row>
    <row r="44" spans="1:9" x14ac:dyDescent="0.2">
      <c r="A44">
        <v>102</v>
      </c>
      <c r="B44">
        <v>677861</v>
      </c>
      <c r="C44" s="3">
        <v>43103</v>
      </c>
      <c r="D44">
        <v>45433</v>
      </c>
      <c r="E44" t="s">
        <v>4016</v>
      </c>
      <c r="F44">
        <v>40401</v>
      </c>
      <c r="G44" t="s">
        <v>4065</v>
      </c>
      <c r="H44" t="s">
        <v>4066</v>
      </c>
      <c r="I44" s="4">
        <v>6.13</v>
      </c>
    </row>
    <row r="45" spans="1:9" x14ac:dyDescent="0.2">
      <c r="A45">
        <v>102</v>
      </c>
      <c r="B45">
        <v>674961</v>
      </c>
      <c r="C45" s="3">
        <v>43103</v>
      </c>
      <c r="D45">
        <v>45432</v>
      </c>
      <c r="E45" t="s">
        <v>4016</v>
      </c>
      <c r="F45">
        <v>40405</v>
      </c>
      <c r="G45" t="s">
        <v>4041</v>
      </c>
      <c r="H45" t="s">
        <v>4042</v>
      </c>
      <c r="I45" s="4">
        <v>214.52</v>
      </c>
    </row>
    <row r="46" spans="1:9" x14ac:dyDescent="0.2">
      <c r="A46">
        <v>102</v>
      </c>
      <c r="B46">
        <v>674962</v>
      </c>
      <c r="C46" s="3">
        <v>43103</v>
      </c>
      <c r="D46">
        <v>45432</v>
      </c>
      <c r="E46" t="s">
        <v>4016</v>
      </c>
      <c r="F46">
        <v>40405</v>
      </c>
      <c r="G46" t="s">
        <v>4043</v>
      </c>
      <c r="H46" t="s">
        <v>4044</v>
      </c>
      <c r="I46" s="4">
        <v>13.62</v>
      </c>
    </row>
    <row r="47" spans="1:9" x14ac:dyDescent="0.2">
      <c r="A47">
        <v>102</v>
      </c>
      <c r="B47">
        <v>674963</v>
      </c>
      <c r="C47" s="3">
        <v>43103</v>
      </c>
      <c r="D47">
        <v>45432</v>
      </c>
      <c r="E47" t="s">
        <v>4016</v>
      </c>
      <c r="F47">
        <v>40405</v>
      </c>
      <c r="G47" t="s">
        <v>4045</v>
      </c>
      <c r="H47" t="s">
        <v>4046</v>
      </c>
      <c r="I47" s="4">
        <v>3.41</v>
      </c>
    </row>
    <row r="48" spans="1:9" x14ac:dyDescent="0.2">
      <c r="A48">
        <v>102</v>
      </c>
      <c r="B48">
        <v>674964</v>
      </c>
      <c r="C48" s="3">
        <v>43103</v>
      </c>
      <c r="D48">
        <v>45432</v>
      </c>
      <c r="E48" t="s">
        <v>4016</v>
      </c>
      <c r="F48">
        <v>40405</v>
      </c>
      <c r="G48" t="s">
        <v>4035</v>
      </c>
      <c r="H48" t="s">
        <v>4036</v>
      </c>
      <c r="I48" s="4">
        <v>102.15</v>
      </c>
    </row>
    <row r="49" spans="1:9" x14ac:dyDescent="0.2">
      <c r="A49">
        <v>102</v>
      </c>
      <c r="B49">
        <v>674965</v>
      </c>
      <c r="C49" s="3">
        <v>43103</v>
      </c>
      <c r="D49">
        <v>45432</v>
      </c>
      <c r="E49" t="s">
        <v>4016</v>
      </c>
      <c r="F49">
        <v>40405</v>
      </c>
      <c r="G49" t="s">
        <v>4047</v>
      </c>
      <c r="H49" t="s">
        <v>4048</v>
      </c>
      <c r="I49" s="4">
        <v>3.41</v>
      </c>
    </row>
    <row r="50" spans="1:9" x14ac:dyDescent="0.2">
      <c r="A50">
        <v>102</v>
      </c>
      <c r="B50">
        <v>674966</v>
      </c>
      <c r="C50" s="3">
        <v>43103</v>
      </c>
      <c r="D50">
        <v>45432</v>
      </c>
      <c r="E50" t="s">
        <v>4016</v>
      </c>
      <c r="F50">
        <v>40405</v>
      </c>
      <c r="G50" t="s">
        <v>4049</v>
      </c>
      <c r="H50" t="s">
        <v>4050</v>
      </c>
      <c r="I50" s="4">
        <v>3.41</v>
      </c>
    </row>
    <row r="51" spans="1:9" x14ac:dyDescent="0.2">
      <c r="A51">
        <v>102</v>
      </c>
      <c r="B51">
        <v>674967</v>
      </c>
      <c r="C51" s="3">
        <v>43103</v>
      </c>
      <c r="D51">
        <v>45432</v>
      </c>
      <c r="E51" t="s">
        <v>4016</v>
      </c>
      <c r="F51">
        <v>40405</v>
      </c>
      <c r="G51" t="s">
        <v>4055</v>
      </c>
      <c r="H51" t="s">
        <v>4056</v>
      </c>
      <c r="I51" s="4">
        <v>8.17</v>
      </c>
    </row>
    <row r="52" spans="1:9" x14ac:dyDescent="0.2">
      <c r="A52">
        <v>102</v>
      </c>
      <c r="B52">
        <v>674968</v>
      </c>
      <c r="C52" s="3">
        <v>43103</v>
      </c>
      <c r="D52">
        <v>45432</v>
      </c>
      <c r="E52" t="s">
        <v>4016</v>
      </c>
      <c r="F52">
        <v>40405</v>
      </c>
      <c r="G52" t="s">
        <v>4051</v>
      </c>
      <c r="H52" t="s">
        <v>4052</v>
      </c>
      <c r="I52" s="4">
        <v>10.56</v>
      </c>
    </row>
    <row r="53" spans="1:9" x14ac:dyDescent="0.2">
      <c r="A53">
        <v>102</v>
      </c>
      <c r="B53">
        <v>674969</v>
      </c>
      <c r="C53" s="3">
        <v>43103</v>
      </c>
      <c r="D53">
        <v>45432</v>
      </c>
      <c r="E53" t="s">
        <v>4016</v>
      </c>
      <c r="F53">
        <v>40405</v>
      </c>
      <c r="G53" t="s">
        <v>4057</v>
      </c>
      <c r="H53" t="s">
        <v>4058</v>
      </c>
      <c r="I53" s="4">
        <v>204.3</v>
      </c>
    </row>
    <row r="54" spans="1:9" x14ac:dyDescent="0.2">
      <c r="A54">
        <v>102</v>
      </c>
      <c r="B54">
        <v>674972</v>
      </c>
      <c r="C54" s="3">
        <v>43103</v>
      </c>
      <c r="D54">
        <v>45432</v>
      </c>
      <c r="E54" t="s">
        <v>4016</v>
      </c>
      <c r="F54">
        <v>40405</v>
      </c>
      <c r="G54" t="s">
        <v>4053</v>
      </c>
      <c r="H54" t="s">
        <v>4054</v>
      </c>
      <c r="I54" s="4">
        <v>20.43</v>
      </c>
    </row>
    <row r="55" spans="1:9" x14ac:dyDescent="0.2">
      <c r="A55">
        <v>102</v>
      </c>
      <c r="B55">
        <v>674973</v>
      </c>
      <c r="C55" s="3">
        <v>43103</v>
      </c>
      <c r="D55">
        <v>45432</v>
      </c>
      <c r="E55" t="s">
        <v>4016</v>
      </c>
      <c r="F55">
        <v>40405</v>
      </c>
      <c r="G55" t="s">
        <v>4033</v>
      </c>
      <c r="H55" t="s">
        <v>4034</v>
      </c>
      <c r="I55" s="4">
        <v>88.53</v>
      </c>
    </row>
    <row r="56" spans="1:9" x14ac:dyDescent="0.2">
      <c r="A56">
        <v>102</v>
      </c>
      <c r="B56">
        <v>677848</v>
      </c>
      <c r="C56" s="3">
        <v>43103</v>
      </c>
      <c r="D56">
        <v>45432</v>
      </c>
      <c r="E56" t="s">
        <v>4016</v>
      </c>
      <c r="F56">
        <v>40405</v>
      </c>
      <c r="G56" t="s">
        <v>4059</v>
      </c>
      <c r="H56" t="s">
        <v>4060</v>
      </c>
      <c r="I56" s="4">
        <v>1.36</v>
      </c>
    </row>
    <row r="57" spans="1:9" x14ac:dyDescent="0.2">
      <c r="A57">
        <v>102</v>
      </c>
      <c r="B57">
        <v>677849</v>
      </c>
      <c r="C57" s="3">
        <v>43103</v>
      </c>
      <c r="D57">
        <v>45432</v>
      </c>
      <c r="E57" t="s">
        <v>4016</v>
      </c>
      <c r="F57">
        <v>40405</v>
      </c>
      <c r="G57" t="s">
        <v>4065</v>
      </c>
      <c r="H57" t="s">
        <v>4066</v>
      </c>
      <c r="I57" s="4">
        <v>7.15</v>
      </c>
    </row>
    <row r="58" spans="1:9" x14ac:dyDescent="0.2">
      <c r="A58">
        <v>102</v>
      </c>
      <c r="B58">
        <v>674982</v>
      </c>
      <c r="C58" s="3">
        <v>43103</v>
      </c>
      <c r="D58">
        <v>45431</v>
      </c>
      <c r="E58" t="s">
        <v>4016</v>
      </c>
      <c r="F58">
        <v>40407</v>
      </c>
      <c r="G58" t="s">
        <v>4041</v>
      </c>
      <c r="H58" t="s">
        <v>4042</v>
      </c>
      <c r="I58" s="4">
        <v>214.52</v>
      </c>
    </row>
    <row r="59" spans="1:9" x14ac:dyDescent="0.2">
      <c r="A59">
        <v>102</v>
      </c>
      <c r="B59">
        <v>674983</v>
      </c>
      <c r="C59" s="3">
        <v>43103</v>
      </c>
      <c r="D59">
        <v>45431</v>
      </c>
      <c r="E59" t="s">
        <v>4016</v>
      </c>
      <c r="F59">
        <v>40407</v>
      </c>
      <c r="G59" t="s">
        <v>4043</v>
      </c>
      <c r="H59" t="s">
        <v>4044</v>
      </c>
      <c r="I59" s="4">
        <v>13.62</v>
      </c>
    </row>
    <row r="60" spans="1:9" x14ac:dyDescent="0.2">
      <c r="A60">
        <v>102</v>
      </c>
      <c r="B60">
        <v>674984</v>
      </c>
      <c r="C60" s="3">
        <v>43103</v>
      </c>
      <c r="D60">
        <v>45431</v>
      </c>
      <c r="E60" t="s">
        <v>4016</v>
      </c>
      <c r="F60">
        <v>40407</v>
      </c>
      <c r="G60" t="s">
        <v>4045</v>
      </c>
      <c r="H60" t="s">
        <v>4046</v>
      </c>
      <c r="I60" s="4">
        <v>3.41</v>
      </c>
    </row>
    <row r="61" spans="1:9" x14ac:dyDescent="0.2">
      <c r="A61">
        <v>102</v>
      </c>
      <c r="B61">
        <v>674985</v>
      </c>
      <c r="C61" s="3">
        <v>43103</v>
      </c>
      <c r="D61">
        <v>45431</v>
      </c>
      <c r="E61" t="s">
        <v>4016</v>
      </c>
      <c r="F61">
        <v>40407</v>
      </c>
      <c r="G61" t="s">
        <v>4035</v>
      </c>
      <c r="H61" t="s">
        <v>4036</v>
      </c>
      <c r="I61" s="4">
        <v>102.15</v>
      </c>
    </row>
    <row r="62" spans="1:9" x14ac:dyDescent="0.2">
      <c r="A62">
        <v>102</v>
      </c>
      <c r="B62">
        <v>674986</v>
      </c>
      <c r="C62" s="3">
        <v>43103</v>
      </c>
      <c r="D62">
        <v>45431</v>
      </c>
      <c r="E62" t="s">
        <v>4016</v>
      </c>
      <c r="F62">
        <v>40407</v>
      </c>
      <c r="G62" t="s">
        <v>4047</v>
      </c>
      <c r="H62" t="s">
        <v>4048</v>
      </c>
      <c r="I62" s="4">
        <v>3.41</v>
      </c>
    </row>
    <row r="63" spans="1:9" x14ac:dyDescent="0.2">
      <c r="A63">
        <v>102</v>
      </c>
      <c r="B63">
        <v>674987</v>
      </c>
      <c r="C63" s="3">
        <v>43103</v>
      </c>
      <c r="D63">
        <v>45431</v>
      </c>
      <c r="E63" t="s">
        <v>4016</v>
      </c>
      <c r="F63">
        <v>40407</v>
      </c>
      <c r="G63" t="s">
        <v>4049</v>
      </c>
      <c r="H63" t="s">
        <v>4050</v>
      </c>
      <c r="I63" s="4">
        <v>3.41</v>
      </c>
    </row>
    <row r="64" spans="1:9" x14ac:dyDescent="0.2">
      <c r="A64">
        <v>102</v>
      </c>
      <c r="B64">
        <v>674990</v>
      </c>
      <c r="C64" s="3">
        <v>43103</v>
      </c>
      <c r="D64">
        <v>45431</v>
      </c>
      <c r="E64" t="s">
        <v>4016</v>
      </c>
      <c r="F64">
        <v>40407</v>
      </c>
      <c r="G64" t="s">
        <v>4057</v>
      </c>
      <c r="H64" t="s">
        <v>4058</v>
      </c>
      <c r="I64" s="4">
        <v>204.3</v>
      </c>
    </row>
    <row r="65" spans="1:9" x14ac:dyDescent="0.2">
      <c r="A65">
        <v>102</v>
      </c>
      <c r="B65">
        <v>674993</v>
      </c>
      <c r="C65" s="3">
        <v>43103</v>
      </c>
      <c r="D65">
        <v>45431</v>
      </c>
      <c r="E65" t="s">
        <v>4016</v>
      </c>
      <c r="F65">
        <v>40407</v>
      </c>
      <c r="G65" t="s">
        <v>4053</v>
      </c>
      <c r="H65" t="s">
        <v>4054</v>
      </c>
      <c r="I65" s="4">
        <v>20.43</v>
      </c>
    </row>
    <row r="66" spans="1:9" x14ac:dyDescent="0.2">
      <c r="A66">
        <v>102</v>
      </c>
      <c r="B66">
        <v>674994</v>
      </c>
      <c r="C66" s="3">
        <v>43103</v>
      </c>
      <c r="D66">
        <v>45431</v>
      </c>
      <c r="E66" t="s">
        <v>4016</v>
      </c>
      <c r="F66">
        <v>40407</v>
      </c>
      <c r="G66" t="s">
        <v>4033</v>
      </c>
      <c r="H66" t="s">
        <v>4034</v>
      </c>
      <c r="I66" s="4">
        <v>88.53</v>
      </c>
    </row>
    <row r="67" spans="1:9" x14ac:dyDescent="0.2">
      <c r="A67">
        <v>102</v>
      </c>
      <c r="B67">
        <v>677810</v>
      </c>
      <c r="C67" s="3">
        <v>43103</v>
      </c>
      <c r="D67">
        <v>45431</v>
      </c>
      <c r="E67" t="s">
        <v>4016</v>
      </c>
      <c r="F67">
        <v>40407</v>
      </c>
      <c r="G67" t="s">
        <v>4055</v>
      </c>
      <c r="H67" t="s">
        <v>4056</v>
      </c>
      <c r="I67" s="4">
        <v>8.17</v>
      </c>
    </row>
    <row r="68" spans="1:9" x14ac:dyDescent="0.2">
      <c r="A68">
        <v>102</v>
      </c>
      <c r="B68">
        <v>677811</v>
      </c>
      <c r="C68" s="3">
        <v>43103</v>
      </c>
      <c r="D68">
        <v>45431</v>
      </c>
      <c r="E68" t="s">
        <v>4016</v>
      </c>
      <c r="F68">
        <v>40407</v>
      </c>
      <c r="G68" t="s">
        <v>4051</v>
      </c>
      <c r="H68" t="s">
        <v>4052</v>
      </c>
      <c r="I68" s="4">
        <v>10.55</v>
      </c>
    </row>
    <row r="69" spans="1:9" x14ac:dyDescent="0.2">
      <c r="A69">
        <v>102</v>
      </c>
      <c r="B69">
        <v>677812</v>
      </c>
      <c r="C69" s="3">
        <v>43103</v>
      </c>
      <c r="D69">
        <v>45431</v>
      </c>
      <c r="E69" t="s">
        <v>4016</v>
      </c>
      <c r="F69">
        <v>40407</v>
      </c>
      <c r="G69" t="s">
        <v>4059</v>
      </c>
      <c r="H69" t="s">
        <v>4060</v>
      </c>
      <c r="I69" s="4">
        <v>1.36</v>
      </c>
    </row>
    <row r="70" spans="1:9" x14ac:dyDescent="0.2">
      <c r="A70">
        <v>102</v>
      </c>
      <c r="B70">
        <v>677815</v>
      </c>
      <c r="C70" s="3">
        <v>43103</v>
      </c>
      <c r="D70">
        <v>45431</v>
      </c>
      <c r="E70" t="s">
        <v>4016</v>
      </c>
      <c r="F70">
        <v>40407</v>
      </c>
      <c r="G70" t="s">
        <v>4065</v>
      </c>
      <c r="H70" t="s">
        <v>4066</v>
      </c>
      <c r="I70" s="4">
        <v>7.15</v>
      </c>
    </row>
    <row r="71" spans="1:9" x14ac:dyDescent="0.2">
      <c r="A71">
        <v>102</v>
      </c>
      <c r="B71">
        <v>675002</v>
      </c>
      <c r="C71" s="3">
        <v>43104</v>
      </c>
      <c r="D71">
        <v>45458</v>
      </c>
      <c r="E71" t="s">
        <v>4016</v>
      </c>
      <c r="F71">
        <v>40409</v>
      </c>
      <c r="G71" t="s">
        <v>4067</v>
      </c>
      <c r="H71" t="s">
        <v>4068</v>
      </c>
      <c r="I71" s="4">
        <v>57.54</v>
      </c>
    </row>
    <row r="72" spans="1:9" x14ac:dyDescent="0.2">
      <c r="A72">
        <v>102</v>
      </c>
      <c r="B72">
        <v>675003</v>
      </c>
      <c r="C72" s="3">
        <v>43104</v>
      </c>
      <c r="D72">
        <v>45458</v>
      </c>
      <c r="E72" t="s">
        <v>4016</v>
      </c>
      <c r="F72">
        <v>40409</v>
      </c>
      <c r="G72" t="s">
        <v>4069</v>
      </c>
      <c r="H72" t="s">
        <v>4070</v>
      </c>
      <c r="I72" s="4">
        <v>77.44</v>
      </c>
    </row>
    <row r="73" spans="1:9" x14ac:dyDescent="0.2">
      <c r="A73">
        <v>102</v>
      </c>
      <c r="B73">
        <v>675006</v>
      </c>
      <c r="C73" s="3">
        <v>43104</v>
      </c>
      <c r="D73">
        <v>45458</v>
      </c>
      <c r="E73" t="s">
        <v>4016</v>
      </c>
      <c r="F73">
        <v>40409</v>
      </c>
      <c r="G73" t="s">
        <v>4071</v>
      </c>
      <c r="H73" t="s">
        <v>4072</v>
      </c>
      <c r="I73" s="4">
        <v>0.81</v>
      </c>
    </row>
    <row r="74" spans="1:9" x14ac:dyDescent="0.2">
      <c r="A74">
        <v>102</v>
      </c>
      <c r="B74">
        <v>675007</v>
      </c>
      <c r="C74" s="3">
        <v>43104</v>
      </c>
      <c r="D74">
        <v>45458</v>
      </c>
      <c r="E74" t="s">
        <v>4016</v>
      </c>
      <c r="F74">
        <v>40409</v>
      </c>
      <c r="G74" t="s">
        <v>4073</v>
      </c>
      <c r="H74" t="s">
        <v>4074</v>
      </c>
      <c r="I74" s="4">
        <v>74.52</v>
      </c>
    </row>
    <row r="75" spans="1:9" x14ac:dyDescent="0.2">
      <c r="A75">
        <v>102</v>
      </c>
      <c r="B75">
        <v>675008</v>
      </c>
      <c r="C75" s="3">
        <v>43104</v>
      </c>
      <c r="D75">
        <v>45458</v>
      </c>
      <c r="E75" t="s">
        <v>4016</v>
      </c>
      <c r="F75">
        <v>40409</v>
      </c>
      <c r="G75" t="s">
        <v>4075</v>
      </c>
      <c r="H75" t="s">
        <v>4076</v>
      </c>
      <c r="I75" s="4">
        <v>32.4</v>
      </c>
    </row>
    <row r="76" spans="1:9" x14ac:dyDescent="0.2">
      <c r="A76">
        <v>102</v>
      </c>
      <c r="B76">
        <v>675010</v>
      </c>
      <c r="C76" s="3">
        <v>43104</v>
      </c>
      <c r="D76">
        <v>45458</v>
      </c>
      <c r="E76" t="s">
        <v>4016</v>
      </c>
      <c r="F76">
        <v>40409</v>
      </c>
      <c r="G76" t="s">
        <v>4027</v>
      </c>
      <c r="H76" t="s">
        <v>4028</v>
      </c>
      <c r="I76" s="4">
        <v>0.1</v>
      </c>
    </row>
    <row r="77" spans="1:9" x14ac:dyDescent="0.2">
      <c r="A77">
        <v>102</v>
      </c>
      <c r="B77">
        <v>675011</v>
      </c>
      <c r="C77" s="3">
        <v>43104</v>
      </c>
      <c r="D77">
        <v>45458</v>
      </c>
      <c r="E77" t="s">
        <v>4016</v>
      </c>
      <c r="F77">
        <v>40409</v>
      </c>
      <c r="G77" t="s">
        <v>4077</v>
      </c>
      <c r="H77" t="s">
        <v>4078</v>
      </c>
      <c r="I77" s="4">
        <v>37.26</v>
      </c>
    </row>
    <row r="78" spans="1:9" x14ac:dyDescent="0.2">
      <c r="A78">
        <v>102</v>
      </c>
      <c r="B78">
        <v>675012</v>
      </c>
      <c r="C78" s="3">
        <v>43104</v>
      </c>
      <c r="D78">
        <v>45458</v>
      </c>
      <c r="E78" t="s">
        <v>4016</v>
      </c>
      <c r="F78">
        <v>40409</v>
      </c>
      <c r="G78" t="s">
        <v>4079</v>
      </c>
      <c r="H78" t="s">
        <v>4080</v>
      </c>
      <c r="I78" s="4">
        <v>9.7200000000000006</v>
      </c>
    </row>
    <row r="79" spans="1:9" x14ac:dyDescent="0.2">
      <c r="A79">
        <v>102</v>
      </c>
      <c r="B79">
        <v>675013</v>
      </c>
      <c r="C79" s="3">
        <v>43104</v>
      </c>
      <c r="D79">
        <v>45458</v>
      </c>
      <c r="E79" t="s">
        <v>4016</v>
      </c>
      <c r="F79">
        <v>40409</v>
      </c>
      <c r="G79" t="s">
        <v>4081</v>
      </c>
      <c r="H79" t="s">
        <v>4082</v>
      </c>
      <c r="I79" s="4">
        <v>0.65</v>
      </c>
    </row>
    <row r="80" spans="1:9" x14ac:dyDescent="0.2">
      <c r="A80">
        <v>102</v>
      </c>
      <c r="B80">
        <v>675014</v>
      </c>
      <c r="C80" s="3">
        <v>43104</v>
      </c>
      <c r="D80">
        <v>45458</v>
      </c>
      <c r="E80" t="s">
        <v>4016</v>
      </c>
      <c r="F80">
        <v>40409</v>
      </c>
      <c r="G80" t="s">
        <v>4083</v>
      </c>
      <c r="H80" t="s">
        <v>4084</v>
      </c>
      <c r="I80" s="4">
        <v>0.05</v>
      </c>
    </row>
    <row r="81" spans="1:9" x14ac:dyDescent="0.2">
      <c r="A81">
        <v>102</v>
      </c>
      <c r="B81">
        <v>677932</v>
      </c>
      <c r="C81" s="3">
        <v>43104</v>
      </c>
      <c r="D81">
        <v>45458</v>
      </c>
      <c r="E81" t="s">
        <v>4016</v>
      </c>
      <c r="F81">
        <v>40409</v>
      </c>
      <c r="G81" t="s">
        <v>4085</v>
      </c>
      <c r="H81" t="s">
        <v>4086</v>
      </c>
      <c r="I81" s="4">
        <v>0.57999999999999996</v>
      </c>
    </row>
    <row r="82" spans="1:9" x14ac:dyDescent="0.2">
      <c r="A82">
        <v>102</v>
      </c>
      <c r="B82">
        <v>677942</v>
      </c>
      <c r="C82" s="3">
        <v>43104</v>
      </c>
      <c r="D82">
        <v>45458</v>
      </c>
      <c r="E82" t="s">
        <v>4016</v>
      </c>
      <c r="F82">
        <v>40409</v>
      </c>
      <c r="G82" t="s">
        <v>4087</v>
      </c>
      <c r="H82" t="s">
        <v>4088</v>
      </c>
      <c r="I82" s="4">
        <v>0.57999999999999996</v>
      </c>
    </row>
    <row r="83" spans="1:9" x14ac:dyDescent="0.2">
      <c r="A83">
        <v>102</v>
      </c>
      <c r="B83">
        <v>677949</v>
      </c>
      <c r="C83" s="3">
        <v>43104</v>
      </c>
      <c r="D83">
        <v>45458</v>
      </c>
      <c r="E83" t="s">
        <v>4016</v>
      </c>
      <c r="F83">
        <v>40409</v>
      </c>
      <c r="G83" t="s">
        <v>4089</v>
      </c>
      <c r="H83" t="s">
        <v>4090</v>
      </c>
      <c r="I83" s="4">
        <v>32.35</v>
      </c>
    </row>
    <row r="84" spans="1:9" x14ac:dyDescent="0.2">
      <c r="A84">
        <v>102</v>
      </c>
      <c r="B84">
        <v>675022</v>
      </c>
      <c r="C84" s="3">
        <v>43103</v>
      </c>
      <c r="D84">
        <v>45440</v>
      </c>
      <c r="E84" t="s">
        <v>4016</v>
      </c>
      <c r="F84">
        <v>40411</v>
      </c>
      <c r="G84" t="s">
        <v>4041</v>
      </c>
      <c r="H84" t="s">
        <v>4042</v>
      </c>
      <c r="I84" s="4">
        <v>381.74</v>
      </c>
    </row>
    <row r="85" spans="1:9" x14ac:dyDescent="0.2">
      <c r="A85">
        <v>102</v>
      </c>
      <c r="B85">
        <v>675024</v>
      </c>
      <c r="C85" s="3">
        <v>43103</v>
      </c>
      <c r="D85">
        <v>45440</v>
      </c>
      <c r="E85" t="s">
        <v>4016</v>
      </c>
      <c r="F85">
        <v>40411</v>
      </c>
      <c r="G85" t="s">
        <v>4047</v>
      </c>
      <c r="H85" t="s">
        <v>4048</v>
      </c>
      <c r="I85" s="4">
        <v>5.01</v>
      </c>
    </row>
    <row r="86" spans="1:9" x14ac:dyDescent="0.2">
      <c r="A86">
        <v>102</v>
      </c>
      <c r="B86">
        <v>675026</v>
      </c>
      <c r="C86" s="3">
        <v>43103</v>
      </c>
      <c r="D86">
        <v>45440</v>
      </c>
      <c r="E86" t="s">
        <v>4016</v>
      </c>
      <c r="F86">
        <v>40411</v>
      </c>
      <c r="G86" t="s">
        <v>4051</v>
      </c>
      <c r="H86" t="s">
        <v>4052</v>
      </c>
      <c r="I86" s="4">
        <v>9.39</v>
      </c>
    </row>
    <row r="87" spans="1:9" x14ac:dyDescent="0.2">
      <c r="A87">
        <v>102</v>
      </c>
      <c r="B87">
        <v>677887</v>
      </c>
      <c r="C87" s="3">
        <v>43103</v>
      </c>
      <c r="D87">
        <v>45440</v>
      </c>
      <c r="E87" t="s">
        <v>4016</v>
      </c>
      <c r="F87">
        <v>40411</v>
      </c>
      <c r="G87" t="s">
        <v>4091</v>
      </c>
      <c r="H87" t="s">
        <v>4092</v>
      </c>
      <c r="I87" s="4">
        <v>1.25</v>
      </c>
    </row>
    <row r="88" spans="1:9" x14ac:dyDescent="0.2">
      <c r="A88">
        <v>102</v>
      </c>
      <c r="B88">
        <v>677888</v>
      </c>
      <c r="C88" s="3">
        <v>43103</v>
      </c>
      <c r="D88">
        <v>45440</v>
      </c>
      <c r="E88" t="s">
        <v>4016</v>
      </c>
      <c r="F88">
        <v>40411</v>
      </c>
      <c r="G88" t="s">
        <v>4093</v>
      </c>
      <c r="H88" t="s">
        <v>4094</v>
      </c>
      <c r="I88" s="4">
        <v>0.37</v>
      </c>
    </row>
    <row r="89" spans="1:9" x14ac:dyDescent="0.2">
      <c r="A89">
        <v>102</v>
      </c>
      <c r="B89">
        <v>677890</v>
      </c>
      <c r="C89" s="3">
        <v>43103</v>
      </c>
      <c r="D89">
        <v>45440</v>
      </c>
      <c r="E89" t="s">
        <v>4016</v>
      </c>
      <c r="F89">
        <v>40411</v>
      </c>
      <c r="G89" t="s">
        <v>4033</v>
      </c>
      <c r="H89" t="s">
        <v>4034</v>
      </c>
      <c r="I89" s="4">
        <v>216.15</v>
      </c>
    </row>
    <row r="90" spans="1:9" x14ac:dyDescent="0.2">
      <c r="A90">
        <v>102</v>
      </c>
      <c r="B90">
        <v>677894</v>
      </c>
      <c r="C90" s="3">
        <v>43103</v>
      </c>
      <c r="D90">
        <v>45440</v>
      </c>
      <c r="E90" t="s">
        <v>4016</v>
      </c>
      <c r="F90">
        <v>40411</v>
      </c>
      <c r="G90" t="s">
        <v>4055</v>
      </c>
      <c r="H90" t="s">
        <v>4056</v>
      </c>
      <c r="I90" s="4">
        <v>11.89</v>
      </c>
    </row>
    <row r="91" spans="1:9" x14ac:dyDescent="0.2">
      <c r="A91">
        <v>102</v>
      </c>
      <c r="B91">
        <v>675036</v>
      </c>
      <c r="C91" s="3">
        <v>43103</v>
      </c>
      <c r="D91">
        <v>45444</v>
      </c>
      <c r="E91" t="s">
        <v>4016</v>
      </c>
      <c r="F91">
        <v>40413</v>
      </c>
      <c r="G91" t="s">
        <v>4041</v>
      </c>
      <c r="H91" t="s">
        <v>4042</v>
      </c>
      <c r="I91" s="4">
        <v>256.41000000000003</v>
      </c>
    </row>
    <row r="92" spans="1:9" x14ac:dyDescent="0.2">
      <c r="A92">
        <v>102</v>
      </c>
      <c r="B92">
        <v>675038</v>
      </c>
      <c r="C92" s="3">
        <v>43103</v>
      </c>
      <c r="D92">
        <v>45444</v>
      </c>
      <c r="E92" t="s">
        <v>4016</v>
      </c>
      <c r="F92">
        <v>40413</v>
      </c>
      <c r="G92" t="s">
        <v>4035</v>
      </c>
      <c r="H92" t="s">
        <v>4036</v>
      </c>
      <c r="I92" s="4">
        <v>122.1</v>
      </c>
    </row>
    <row r="93" spans="1:9" x14ac:dyDescent="0.2">
      <c r="A93">
        <v>102</v>
      </c>
      <c r="B93">
        <v>675039</v>
      </c>
      <c r="C93" s="3">
        <v>43103</v>
      </c>
      <c r="D93">
        <v>45444</v>
      </c>
      <c r="E93" t="s">
        <v>4016</v>
      </c>
      <c r="F93">
        <v>40413</v>
      </c>
      <c r="G93" t="s">
        <v>4047</v>
      </c>
      <c r="H93" t="s">
        <v>4048</v>
      </c>
      <c r="I93" s="4">
        <v>3.26</v>
      </c>
    </row>
    <row r="94" spans="1:9" x14ac:dyDescent="0.2">
      <c r="A94">
        <v>102</v>
      </c>
      <c r="B94">
        <v>675040</v>
      </c>
      <c r="C94" s="3">
        <v>43103</v>
      </c>
      <c r="D94">
        <v>45444</v>
      </c>
      <c r="E94" t="s">
        <v>4016</v>
      </c>
      <c r="F94">
        <v>40413</v>
      </c>
      <c r="G94" t="s">
        <v>4033</v>
      </c>
      <c r="H94" t="s">
        <v>4034</v>
      </c>
      <c r="I94" s="4">
        <v>24.18</v>
      </c>
    </row>
    <row r="95" spans="1:9" x14ac:dyDescent="0.2">
      <c r="A95">
        <v>102</v>
      </c>
      <c r="B95">
        <v>677895</v>
      </c>
      <c r="C95" s="3">
        <v>43103</v>
      </c>
      <c r="D95">
        <v>45444</v>
      </c>
      <c r="E95" t="s">
        <v>4016</v>
      </c>
      <c r="F95">
        <v>40413</v>
      </c>
      <c r="G95" t="s">
        <v>4091</v>
      </c>
      <c r="H95" t="s">
        <v>4092</v>
      </c>
      <c r="I95" s="4">
        <v>0.81</v>
      </c>
    </row>
    <row r="96" spans="1:9" x14ac:dyDescent="0.2">
      <c r="A96">
        <v>102</v>
      </c>
      <c r="B96">
        <v>677896</v>
      </c>
      <c r="C96" s="3">
        <v>43103</v>
      </c>
      <c r="D96">
        <v>45444</v>
      </c>
      <c r="E96" t="s">
        <v>4016</v>
      </c>
      <c r="F96">
        <v>40413</v>
      </c>
      <c r="G96" t="s">
        <v>4095</v>
      </c>
      <c r="H96" t="s">
        <v>4096</v>
      </c>
      <c r="I96" s="4">
        <v>0.24</v>
      </c>
    </row>
    <row r="97" spans="1:9" x14ac:dyDescent="0.2">
      <c r="A97">
        <v>102</v>
      </c>
      <c r="B97">
        <v>675048</v>
      </c>
      <c r="C97" s="3">
        <v>43104</v>
      </c>
      <c r="D97">
        <v>45448</v>
      </c>
      <c r="E97" t="s">
        <v>4016</v>
      </c>
      <c r="F97">
        <v>40415</v>
      </c>
      <c r="G97" t="s">
        <v>4035</v>
      </c>
      <c r="H97" t="s">
        <v>4036</v>
      </c>
      <c r="I97" s="4">
        <v>159.41</v>
      </c>
    </row>
    <row r="98" spans="1:9" x14ac:dyDescent="0.2">
      <c r="A98">
        <v>102</v>
      </c>
      <c r="B98">
        <v>675049</v>
      </c>
      <c r="C98" s="3">
        <v>43104</v>
      </c>
      <c r="D98">
        <v>45448</v>
      </c>
      <c r="E98" t="s">
        <v>4016</v>
      </c>
      <c r="F98">
        <v>40415</v>
      </c>
      <c r="G98" t="s">
        <v>4057</v>
      </c>
      <c r="H98" t="s">
        <v>4058</v>
      </c>
      <c r="I98" s="4">
        <v>144.18</v>
      </c>
    </row>
    <row r="99" spans="1:9" x14ac:dyDescent="0.2">
      <c r="A99">
        <v>102</v>
      </c>
      <c r="B99">
        <v>675050</v>
      </c>
      <c r="C99" s="3">
        <v>43104</v>
      </c>
      <c r="D99">
        <v>45448</v>
      </c>
      <c r="E99" t="s">
        <v>4016</v>
      </c>
      <c r="F99">
        <v>40415</v>
      </c>
      <c r="G99" t="s">
        <v>4097</v>
      </c>
      <c r="H99" t="s">
        <v>4098</v>
      </c>
      <c r="I99" s="4">
        <v>16.2</v>
      </c>
    </row>
    <row r="100" spans="1:9" x14ac:dyDescent="0.2">
      <c r="A100">
        <v>102</v>
      </c>
      <c r="B100">
        <v>675051</v>
      </c>
      <c r="C100" s="3">
        <v>43104</v>
      </c>
      <c r="D100">
        <v>45448</v>
      </c>
      <c r="E100" t="s">
        <v>4016</v>
      </c>
      <c r="F100">
        <v>40415</v>
      </c>
      <c r="G100" t="s">
        <v>4099</v>
      </c>
      <c r="H100" t="s">
        <v>4100</v>
      </c>
      <c r="I100" s="4">
        <v>1.62</v>
      </c>
    </row>
    <row r="101" spans="1:9" x14ac:dyDescent="0.2">
      <c r="A101">
        <v>102</v>
      </c>
      <c r="B101">
        <v>675054</v>
      </c>
      <c r="C101" s="3">
        <v>43104</v>
      </c>
      <c r="D101">
        <v>45448</v>
      </c>
      <c r="E101" t="s">
        <v>4016</v>
      </c>
      <c r="F101">
        <v>40415</v>
      </c>
      <c r="G101" t="s">
        <v>4063</v>
      </c>
      <c r="H101" t="s">
        <v>4064</v>
      </c>
      <c r="I101" s="4">
        <v>0.65</v>
      </c>
    </row>
    <row r="102" spans="1:9" x14ac:dyDescent="0.2">
      <c r="A102">
        <v>102</v>
      </c>
      <c r="B102">
        <v>675055</v>
      </c>
      <c r="C102" s="3">
        <v>43104</v>
      </c>
      <c r="D102">
        <v>45448</v>
      </c>
      <c r="E102" t="s">
        <v>4016</v>
      </c>
      <c r="F102">
        <v>40415</v>
      </c>
      <c r="G102" t="s">
        <v>4083</v>
      </c>
      <c r="H102" t="s">
        <v>4084</v>
      </c>
      <c r="I102" s="4">
        <v>0.65</v>
      </c>
    </row>
    <row r="103" spans="1:9" x14ac:dyDescent="0.2">
      <c r="A103">
        <v>102</v>
      </c>
      <c r="B103">
        <v>677902</v>
      </c>
      <c r="C103" s="3">
        <v>43104</v>
      </c>
      <c r="D103">
        <v>45448</v>
      </c>
      <c r="E103" t="s">
        <v>4016</v>
      </c>
      <c r="F103">
        <v>40415</v>
      </c>
      <c r="G103" t="s">
        <v>4017</v>
      </c>
      <c r="H103" t="s">
        <v>4018</v>
      </c>
      <c r="I103" s="4">
        <v>0.97</v>
      </c>
    </row>
    <row r="104" spans="1:9" x14ac:dyDescent="0.2">
      <c r="A104">
        <v>102</v>
      </c>
      <c r="B104">
        <v>677903</v>
      </c>
      <c r="C104" s="3">
        <v>43104</v>
      </c>
      <c r="D104">
        <v>45448</v>
      </c>
      <c r="E104" t="s">
        <v>4016</v>
      </c>
      <c r="F104">
        <v>40415</v>
      </c>
      <c r="G104" t="s">
        <v>4061</v>
      </c>
      <c r="H104" t="s">
        <v>4062</v>
      </c>
      <c r="I104" s="4">
        <v>0.32</v>
      </c>
    </row>
    <row r="105" spans="1:9" x14ac:dyDescent="0.2">
      <c r="A105">
        <v>102</v>
      </c>
      <c r="B105">
        <v>675062</v>
      </c>
      <c r="C105" s="3">
        <v>43104</v>
      </c>
      <c r="D105">
        <v>45449</v>
      </c>
      <c r="E105" t="s">
        <v>4016</v>
      </c>
      <c r="F105">
        <v>40417</v>
      </c>
      <c r="G105" t="s">
        <v>4035</v>
      </c>
      <c r="H105" t="s">
        <v>4036</v>
      </c>
      <c r="I105" s="4">
        <v>114.05</v>
      </c>
    </row>
    <row r="106" spans="1:9" x14ac:dyDescent="0.2">
      <c r="A106">
        <v>102</v>
      </c>
      <c r="B106">
        <v>675063</v>
      </c>
      <c r="C106" s="3">
        <v>43104</v>
      </c>
      <c r="D106">
        <v>45449</v>
      </c>
      <c r="E106" t="s">
        <v>4016</v>
      </c>
      <c r="F106">
        <v>40417</v>
      </c>
      <c r="G106" t="s">
        <v>4057</v>
      </c>
      <c r="H106" t="s">
        <v>4058</v>
      </c>
      <c r="I106" s="4">
        <v>136.08000000000001</v>
      </c>
    </row>
    <row r="107" spans="1:9" x14ac:dyDescent="0.2">
      <c r="A107">
        <v>102</v>
      </c>
      <c r="B107">
        <v>675064</v>
      </c>
      <c r="C107" s="3">
        <v>43104</v>
      </c>
      <c r="D107">
        <v>45449</v>
      </c>
      <c r="E107" t="s">
        <v>4016</v>
      </c>
      <c r="F107">
        <v>40417</v>
      </c>
      <c r="G107" t="s">
        <v>4097</v>
      </c>
      <c r="H107" t="s">
        <v>4098</v>
      </c>
      <c r="I107" s="4">
        <v>16.2</v>
      </c>
    </row>
    <row r="108" spans="1:9" x14ac:dyDescent="0.2">
      <c r="A108">
        <v>102</v>
      </c>
      <c r="B108">
        <v>675065</v>
      </c>
      <c r="C108" s="3">
        <v>43104</v>
      </c>
      <c r="D108">
        <v>45449</v>
      </c>
      <c r="E108" t="s">
        <v>4016</v>
      </c>
      <c r="F108">
        <v>40417</v>
      </c>
      <c r="G108" t="s">
        <v>4101</v>
      </c>
      <c r="H108" t="s">
        <v>4102</v>
      </c>
      <c r="I108" s="4">
        <v>55.08</v>
      </c>
    </row>
    <row r="109" spans="1:9" x14ac:dyDescent="0.2">
      <c r="A109">
        <v>102</v>
      </c>
      <c r="B109">
        <v>675066</v>
      </c>
      <c r="C109" s="3">
        <v>43104</v>
      </c>
      <c r="D109">
        <v>45449</v>
      </c>
      <c r="E109" t="s">
        <v>4016</v>
      </c>
      <c r="F109">
        <v>40417</v>
      </c>
      <c r="G109" t="s">
        <v>4099</v>
      </c>
      <c r="H109" t="s">
        <v>4100</v>
      </c>
      <c r="I109" s="4">
        <v>1.62</v>
      </c>
    </row>
    <row r="110" spans="1:9" x14ac:dyDescent="0.2">
      <c r="A110">
        <v>102</v>
      </c>
      <c r="B110">
        <v>677904</v>
      </c>
      <c r="C110" s="3">
        <v>43104</v>
      </c>
      <c r="D110">
        <v>45449</v>
      </c>
      <c r="E110" t="s">
        <v>4016</v>
      </c>
      <c r="F110">
        <v>40417</v>
      </c>
      <c r="G110" t="s">
        <v>4017</v>
      </c>
      <c r="H110" t="s">
        <v>4018</v>
      </c>
      <c r="I110" s="4">
        <v>0.97</v>
      </c>
    </row>
    <row r="111" spans="1:9" x14ac:dyDescent="0.2">
      <c r="A111">
        <v>102</v>
      </c>
      <c r="B111">
        <v>675075</v>
      </c>
      <c r="C111" s="3">
        <v>43104</v>
      </c>
      <c r="D111">
        <v>45463</v>
      </c>
      <c r="E111" t="s">
        <v>4016</v>
      </c>
      <c r="F111">
        <v>40419</v>
      </c>
      <c r="G111" t="s">
        <v>4103</v>
      </c>
      <c r="H111" t="s">
        <v>4104</v>
      </c>
      <c r="I111" s="4">
        <v>5.4</v>
      </c>
    </row>
    <row r="112" spans="1:9" x14ac:dyDescent="0.2">
      <c r="A112">
        <v>102</v>
      </c>
      <c r="B112">
        <v>675076</v>
      </c>
      <c r="C112" s="3">
        <v>43104</v>
      </c>
      <c r="D112">
        <v>45463</v>
      </c>
      <c r="E112" t="s">
        <v>4016</v>
      </c>
      <c r="F112">
        <v>40419</v>
      </c>
      <c r="G112" t="s">
        <v>4067</v>
      </c>
      <c r="H112" t="s">
        <v>4068</v>
      </c>
      <c r="I112" s="4">
        <v>57.89</v>
      </c>
    </row>
    <row r="113" spans="1:9" x14ac:dyDescent="0.2">
      <c r="A113">
        <v>102</v>
      </c>
      <c r="B113">
        <v>675077</v>
      </c>
      <c r="C113" s="3">
        <v>43104</v>
      </c>
      <c r="D113">
        <v>45463</v>
      </c>
      <c r="E113" t="s">
        <v>4016</v>
      </c>
      <c r="F113">
        <v>40419</v>
      </c>
      <c r="G113" t="s">
        <v>4105</v>
      </c>
      <c r="H113" t="s">
        <v>4106</v>
      </c>
      <c r="I113" s="4">
        <v>0.54</v>
      </c>
    </row>
    <row r="114" spans="1:9" x14ac:dyDescent="0.2">
      <c r="A114">
        <v>102</v>
      </c>
      <c r="B114">
        <v>675079</v>
      </c>
      <c r="C114" s="3">
        <v>43104</v>
      </c>
      <c r="D114">
        <v>45463</v>
      </c>
      <c r="E114" t="s">
        <v>4016</v>
      </c>
      <c r="F114">
        <v>40419</v>
      </c>
      <c r="G114" t="s">
        <v>4089</v>
      </c>
      <c r="H114" t="s">
        <v>4090</v>
      </c>
      <c r="I114" s="4">
        <v>18.899999999999999</v>
      </c>
    </row>
    <row r="115" spans="1:9" x14ac:dyDescent="0.2">
      <c r="A115">
        <v>102</v>
      </c>
      <c r="B115">
        <v>675080</v>
      </c>
      <c r="C115" s="3">
        <v>43104</v>
      </c>
      <c r="D115">
        <v>45463</v>
      </c>
      <c r="E115" t="s">
        <v>4016</v>
      </c>
      <c r="F115">
        <v>40419</v>
      </c>
      <c r="G115" t="s">
        <v>4107</v>
      </c>
      <c r="H115" t="s">
        <v>4108</v>
      </c>
      <c r="I115" s="4">
        <v>4.8600000000000003</v>
      </c>
    </row>
    <row r="116" spans="1:9" x14ac:dyDescent="0.2">
      <c r="A116">
        <v>102</v>
      </c>
      <c r="B116">
        <v>675082</v>
      </c>
      <c r="C116" s="3">
        <v>43104</v>
      </c>
      <c r="D116">
        <v>45463</v>
      </c>
      <c r="E116" t="s">
        <v>4016</v>
      </c>
      <c r="F116">
        <v>40419</v>
      </c>
      <c r="G116" t="s">
        <v>4109</v>
      </c>
      <c r="H116" t="s">
        <v>4110</v>
      </c>
      <c r="I116" s="4">
        <v>0.97</v>
      </c>
    </row>
    <row r="117" spans="1:9" x14ac:dyDescent="0.2">
      <c r="A117">
        <v>102</v>
      </c>
      <c r="B117">
        <v>675083</v>
      </c>
      <c r="C117" s="3">
        <v>43104</v>
      </c>
      <c r="D117">
        <v>45463</v>
      </c>
      <c r="E117" t="s">
        <v>4016</v>
      </c>
      <c r="F117">
        <v>40419</v>
      </c>
      <c r="G117" t="s">
        <v>4111</v>
      </c>
      <c r="H117" t="s">
        <v>4112</v>
      </c>
      <c r="I117" s="4">
        <v>0.11</v>
      </c>
    </row>
    <row r="118" spans="1:9" x14ac:dyDescent="0.2">
      <c r="A118">
        <v>102</v>
      </c>
      <c r="B118">
        <v>675084</v>
      </c>
      <c r="C118" s="3">
        <v>43104</v>
      </c>
      <c r="D118">
        <v>45463</v>
      </c>
      <c r="E118" t="s">
        <v>4016</v>
      </c>
      <c r="F118">
        <v>40419</v>
      </c>
      <c r="G118" t="s">
        <v>4113</v>
      </c>
      <c r="H118" t="s">
        <v>4114</v>
      </c>
      <c r="I118" s="4">
        <v>1.08</v>
      </c>
    </row>
    <row r="119" spans="1:9" x14ac:dyDescent="0.2">
      <c r="A119">
        <v>102</v>
      </c>
      <c r="B119">
        <v>675085</v>
      </c>
      <c r="C119" s="3">
        <v>43104</v>
      </c>
      <c r="D119">
        <v>45463</v>
      </c>
      <c r="E119" t="s">
        <v>4016</v>
      </c>
      <c r="F119">
        <v>40419</v>
      </c>
      <c r="G119" t="s">
        <v>4115</v>
      </c>
      <c r="H119" t="s">
        <v>4116</v>
      </c>
      <c r="I119" s="4">
        <v>0.76</v>
      </c>
    </row>
    <row r="120" spans="1:9" x14ac:dyDescent="0.2">
      <c r="A120">
        <v>102</v>
      </c>
      <c r="B120">
        <v>678005</v>
      </c>
      <c r="C120" s="3">
        <v>43104</v>
      </c>
      <c r="D120">
        <v>45463</v>
      </c>
      <c r="E120" t="s">
        <v>4016</v>
      </c>
      <c r="F120">
        <v>40419</v>
      </c>
      <c r="G120" t="s">
        <v>4033</v>
      </c>
      <c r="H120" t="s">
        <v>4034</v>
      </c>
      <c r="I120" s="4">
        <v>17.170000000000002</v>
      </c>
    </row>
    <row r="121" spans="1:9" x14ac:dyDescent="0.2">
      <c r="A121">
        <v>102</v>
      </c>
      <c r="B121">
        <v>678006</v>
      </c>
      <c r="C121" s="3">
        <v>43104</v>
      </c>
      <c r="D121">
        <v>45463</v>
      </c>
      <c r="E121" t="s">
        <v>4016</v>
      </c>
      <c r="F121">
        <v>40419</v>
      </c>
      <c r="G121" t="s">
        <v>4117</v>
      </c>
      <c r="H121" t="s">
        <v>4118</v>
      </c>
      <c r="I121" s="4">
        <v>0.32</v>
      </c>
    </row>
    <row r="122" spans="1:9" x14ac:dyDescent="0.2">
      <c r="A122">
        <v>102</v>
      </c>
      <c r="B122">
        <v>675155</v>
      </c>
      <c r="C122" s="3">
        <v>43108</v>
      </c>
      <c r="D122">
        <v>45491</v>
      </c>
      <c r="E122" t="s">
        <v>4016</v>
      </c>
      <c r="F122">
        <v>40427</v>
      </c>
      <c r="G122" t="s">
        <v>4103</v>
      </c>
      <c r="H122" t="s">
        <v>4104</v>
      </c>
      <c r="I122" s="4">
        <v>16.2</v>
      </c>
    </row>
    <row r="123" spans="1:9" x14ac:dyDescent="0.2">
      <c r="A123">
        <v>102</v>
      </c>
      <c r="B123">
        <v>675156</v>
      </c>
      <c r="C123" s="3">
        <v>43108</v>
      </c>
      <c r="D123">
        <v>45491</v>
      </c>
      <c r="E123" t="s">
        <v>4016</v>
      </c>
      <c r="F123">
        <v>40427</v>
      </c>
      <c r="G123" t="s">
        <v>4089</v>
      </c>
      <c r="H123" t="s">
        <v>4090</v>
      </c>
      <c r="I123" s="4">
        <v>145.80000000000001</v>
      </c>
    </row>
    <row r="124" spans="1:9" x14ac:dyDescent="0.2">
      <c r="A124">
        <v>102</v>
      </c>
      <c r="B124">
        <v>675157</v>
      </c>
      <c r="C124" s="3">
        <v>43108</v>
      </c>
      <c r="D124">
        <v>45491</v>
      </c>
      <c r="E124" t="s">
        <v>4016</v>
      </c>
      <c r="F124">
        <v>40427</v>
      </c>
      <c r="G124" t="s">
        <v>4085</v>
      </c>
      <c r="H124" t="s">
        <v>4086</v>
      </c>
      <c r="I124" s="4">
        <v>0.49</v>
      </c>
    </row>
    <row r="125" spans="1:9" x14ac:dyDescent="0.2">
      <c r="A125">
        <v>102</v>
      </c>
      <c r="B125">
        <v>675158</v>
      </c>
      <c r="C125" s="3">
        <v>43108</v>
      </c>
      <c r="D125">
        <v>45491</v>
      </c>
      <c r="E125" t="s">
        <v>4016</v>
      </c>
      <c r="F125">
        <v>40427</v>
      </c>
      <c r="G125" t="s">
        <v>4119</v>
      </c>
      <c r="H125" t="s">
        <v>4120</v>
      </c>
      <c r="I125" s="4">
        <v>12.96</v>
      </c>
    </row>
    <row r="126" spans="1:9" x14ac:dyDescent="0.2">
      <c r="A126">
        <v>102</v>
      </c>
      <c r="B126">
        <v>675159</v>
      </c>
      <c r="C126" s="3">
        <v>43108</v>
      </c>
      <c r="D126">
        <v>45491</v>
      </c>
      <c r="E126" t="s">
        <v>4016</v>
      </c>
      <c r="F126">
        <v>40427</v>
      </c>
      <c r="G126" t="s">
        <v>4107</v>
      </c>
      <c r="H126" t="s">
        <v>4108</v>
      </c>
      <c r="I126" s="4">
        <v>119.07</v>
      </c>
    </row>
    <row r="127" spans="1:9" x14ac:dyDescent="0.2">
      <c r="A127">
        <v>102</v>
      </c>
      <c r="B127">
        <v>675160</v>
      </c>
      <c r="C127" s="3">
        <v>43108</v>
      </c>
      <c r="D127">
        <v>45491</v>
      </c>
      <c r="E127" t="s">
        <v>4016</v>
      </c>
      <c r="F127">
        <v>40427</v>
      </c>
      <c r="G127" t="s">
        <v>4121</v>
      </c>
      <c r="H127" t="s">
        <v>4122</v>
      </c>
      <c r="I127" s="4">
        <v>3.24</v>
      </c>
    </row>
    <row r="128" spans="1:9" x14ac:dyDescent="0.2">
      <c r="A128">
        <v>102</v>
      </c>
      <c r="B128">
        <v>675163</v>
      </c>
      <c r="C128" s="3">
        <v>43108</v>
      </c>
      <c r="D128">
        <v>45491</v>
      </c>
      <c r="E128" t="s">
        <v>4016</v>
      </c>
      <c r="F128">
        <v>40427</v>
      </c>
      <c r="G128" t="s">
        <v>4123</v>
      </c>
      <c r="H128" t="s">
        <v>4124</v>
      </c>
      <c r="I128" s="4">
        <v>6.48</v>
      </c>
    </row>
    <row r="129" spans="1:9" x14ac:dyDescent="0.2">
      <c r="A129">
        <v>102</v>
      </c>
      <c r="B129">
        <v>675164</v>
      </c>
      <c r="C129" s="3">
        <v>43108</v>
      </c>
      <c r="D129">
        <v>45491</v>
      </c>
      <c r="E129" t="s">
        <v>4016</v>
      </c>
      <c r="F129">
        <v>40427</v>
      </c>
      <c r="G129" t="s">
        <v>4125</v>
      </c>
      <c r="H129" t="s">
        <v>4126</v>
      </c>
      <c r="I129" s="4">
        <v>3.24</v>
      </c>
    </row>
    <row r="130" spans="1:9" x14ac:dyDescent="0.2">
      <c r="A130">
        <v>102</v>
      </c>
      <c r="B130">
        <v>675165</v>
      </c>
      <c r="C130" s="3">
        <v>43108</v>
      </c>
      <c r="D130">
        <v>45491</v>
      </c>
      <c r="E130" t="s">
        <v>4016</v>
      </c>
      <c r="F130">
        <v>40427</v>
      </c>
      <c r="G130" t="s">
        <v>4053</v>
      </c>
      <c r="H130" t="s">
        <v>4054</v>
      </c>
      <c r="I130" s="4">
        <v>1.62</v>
      </c>
    </row>
    <row r="131" spans="1:9" x14ac:dyDescent="0.2">
      <c r="A131">
        <v>102</v>
      </c>
      <c r="B131">
        <v>678856</v>
      </c>
      <c r="C131" s="3">
        <v>43108</v>
      </c>
      <c r="D131">
        <v>45491</v>
      </c>
      <c r="E131" t="s">
        <v>4016</v>
      </c>
      <c r="F131">
        <v>40427</v>
      </c>
      <c r="G131" t="s">
        <v>4127</v>
      </c>
      <c r="H131" t="s">
        <v>4128</v>
      </c>
      <c r="I131" s="4">
        <v>0.97</v>
      </c>
    </row>
    <row r="132" spans="1:9" x14ac:dyDescent="0.2">
      <c r="A132">
        <v>102</v>
      </c>
      <c r="B132">
        <v>678857</v>
      </c>
      <c r="C132" s="3">
        <v>43108</v>
      </c>
      <c r="D132">
        <v>45491</v>
      </c>
      <c r="E132" t="s">
        <v>4016</v>
      </c>
      <c r="F132">
        <v>40427</v>
      </c>
      <c r="G132" t="s">
        <v>4129</v>
      </c>
      <c r="H132" t="s">
        <v>4130</v>
      </c>
      <c r="I132" s="4">
        <v>13.93</v>
      </c>
    </row>
    <row r="133" spans="1:9" x14ac:dyDescent="0.2">
      <c r="A133">
        <v>102</v>
      </c>
      <c r="B133">
        <v>675259</v>
      </c>
      <c r="C133" s="3">
        <v>43105</v>
      </c>
      <c r="D133">
        <v>45471</v>
      </c>
      <c r="E133" t="s">
        <v>4016</v>
      </c>
      <c r="F133">
        <v>40438</v>
      </c>
      <c r="G133" t="s">
        <v>4077</v>
      </c>
      <c r="H133" t="s">
        <v>4078</v>
      </c>
      <c r="I133" s="4">
        <v>275.68</v>
      </c>
    </row>
    <row r="134" spans="1:9" x14ac:dyDescent="0.2">
      <c r="A134">
        <v>102</v>
      </c>
      <c r="B134">
        <v>675260</v>
      </c>
      <c r="C134" s="3">
        <v>43105</v>
      </c>
      <c r="D134">
        <v>45471</v>
      </c>
      <c r="E134" t="s">
        <v>4016</v>
      </c>
      <c r="F134">
        <v>40438</v>
      </c>
      <c r="G134" t="s">
        <v>4131</v>
      </c>
      <c r="H134" t="s">
        <v>4132</v>
      </c>
      <c r="I134" s="4">
        <v>0.69</v>
      </c>
    </row>
    <row r="135" spans="1:9" x14ac:dyDescent="0.2">
      <c r="A135">
        <v>102</v>
      </c>
      <c r="B135">
        <v>675262</v>
      </c>
      <c r="C135" s="3">
        <v>43105</v>
      </c>
      <c r="D135">
        <v>45471</v>
      </c>
      <c r="E135" t="s">
        <v>4016</v>
      </c>
      <c r="F135">
        <v>40438</v>
      </c>
      <c r="G135" t="s">
        <v>4089</v>
      </c>
      <c r="H135" t="s">
        <v>4090</v>
      </c>
      <c r="I135" s="4">
        <v>155.76</v>
      </c>
    </row>
    <row r="136" spans="1:9" x14ac:dyDescent="0.2">
      <c r="A136">
        <v>102</v>
      </c>
      <c r="B136">
        <v>675263</v>
      </c>
      <c r="C136" s="3">
        <v>43105</v>
      </c>
      <c r="D136">
        <v>45471</v>
      </c>
      <c r="E136" t="s">
        <v>4016</v>
      </c>
      <c r="F136">
        <v>40438</v>
      </c>
      <c r="G136" t="s">
        <v>4129</v>
      </c>
      <c r="H136" t="s">
        <v>4130</v>
      </c>
      <c r="I136" s="4">
        <v>10.34</v>
      </c>
    </row>
    <row r="137" spans="1:9" x14ac:dyDescent="0.2">
      <c r="A137">
        <v>102</v>
      </c>
      <c r="B137">
        <v>675265</v>
      </c>
      <c r="C137" s="3">
        <v>43105</v>
      </c>
      <c r="D137">
        <v>45471</v>
      </c>
      <c r="E137" t="s">
        <v>4016</v>
      </c>
      <c r="F137">
        <v>40438</v>
      </c>
      <c r="G137" t="s">
        <v>4017</v>
      </c>
      <c r="H137" t="s">
        <v>4018</v>
      </c>
      <c r="I137" s="4">
        <v>3.45</v>
      </c>
    </row>
    <row r="138" spans="1:9" x14ac:dyDescent="0.2">
      <c r="A138">
        <v>102</v>
      </c>
      <c r="B138">
        <v>675267</v>
      </c>
      <c r="C138" s="3">
        <v>43105</v>
      </c>
      <c r="D138">
        <v>45471</v>
      </c>
      <c r="E138" t="s">
        <v>4016</v>
      </c>
      <c r="F138">
        <v>40438</v>
      </c>
      <c r="G138" t="s">
        <v>4085</v>
      </c>
      <c r="H138" t="s">
        <v>4086</v>
      </c>
      <c r="I138" s="4">
        <v>0.69</v>
      </c>
    </row>
    <row r="139" spans="1:9" x14ac:dyDescent="0.2">
      <c r="A139">
        <v>102</v>
      </c>
      <c r="B139">
        <v>675268</v>
      </c>
      <c r="C139" s="3">
        <v>43105</v>
      </c>
      <c r="D139">
        <v>45471</v>
      </c>
      <c r="E139" t="s">
        <v>4016</v>
      </c>
      <c r="F139">
        <v>40438</v>
      </c>
      <c r="G139" t="s">
        <v>4107</v>
      </c>
      <c r="H139" t="s">
        <v>4108</v>
      </c>
      <c r="I139" s="4">
        <v>86.15</v>
      </c>
    </row>
    <row r="140" spans="1:9" x14ac:dyDescent="0.2">
      <c r="A140">
        <v>102</v>
      </c>
      <c r="B140">
        <v>675269</v>
      </c>
      <c r="C140" s="3">
        <v>43105</v>
      </c>
      <c r="D140">
        <v>45471</v>
      </c>
      <c r="E140" t="s">
        <v>4016</v>
      </c>
      <c r="F140">
        <v>40438</v>
      </c>
      <c r="G140" t="s">
        <v>4133</v>
      </c>
      <c r="H140" t="s">
        <v>4134</v>
      </c>
      <c r="I140" s="4">
        <v>34.46</v>
      </c>
    </row>
    <row r="141" spans="1:9" x14ac:dyDescent="0.2">
      <c r="A141">
        <v>102</v>
      </c>
      <c r="B141">
        <v>675270</v>
      </c>
      <c r="C141" s="3">
        <v>43105</v>
      </c>
      <c r="D141">
        <v>45471</v>
      </c>
      <c r="E141" t="s">
        <v>4016</v>
      </c>
      <c r="F141">
        <v>40438</v>
      </c>
      <c r="G141" t="s">
        <v>4135</v>
      </c>
      <c r="H141" t="s">
        <v>4136</v>
      </c>
      <c r="I141" s="4">
        <v>1.38</v>
      </c>
    </row>
    <row r="142" spans="1:9" x14ac:dyDescent="0.2">
      <c r="A142">
        <v>102</v>
      </c>
      <c r="B142">
        <v>675271</v>
      </c>
      <c r="C142" s="3">
        <v>43105</v>
      </c>
      <c r="D142">
        <v>45471</v>
      </c>
      <c r="E142" t="s">
        <v>4016</v>
      </c>
      <c r="F142">
        <v>40438</v>
      </c>
      <c r="G142" t="s">
        <v>4137</v>
      </c>
      <c r="H142" t="s">
        <v>4138</v>
      </c>
      <c r="I142" s="4">
        <v>10.34</v>
      </c>
    </row>
    <row r="143" spans="1:9" x14ac:dyDescent="0.2">
      <c r="A143">
        <v>102</v>
      </c>
      <c r="B143">
        <v>675272</v>
      </c>
      <c r="C143" s="3">
        <v>43105</v>
      </c>
      <c r="D143">
        <v>45471</v>
      </c>
      <c r="E143" t="s">
        <v>4016</v>
      </c>
      <c r="F143">
        <v>40438</v>
      </c>
      <c r="G143" t="s">
        <v>4139</v>
      </c>
      <c r="H143" t="s">
        <v>4140</v>
      </c>
      <c r="I143" s="4">
        <v>10.34</v>
      </c>
    </row>
    <row r="144" spans="1:9" x14ac:dyDescent="0.2">
      <c r="A144">
        <v>102</v>
      </c>
      <c r="B144">
        <v>675273</v>
      </c>
      <c r="C144" s="3">
        <v>43105</v>
      </c>
      <c r="D144">
        <v>45471</v>
      </c>
      <c r="E144" t="s">
        <v>4016</v>
      </c>
      <c r="F144">
        <v>40438</v>
      </c>
      <c r="G144" t="s">
        <v>4141</v>
      </c>
      <c r="H144" t="s">
        <v>4142</v>
      </c>
      <c r="I144" s="4">
        <v>10.34</v>
      </c>
    </row>
    <row r="145" spans="1:9" x14ac:dyDescent="0.2">
      <c r="A145">
        <v>102</v>
      </c>
      <c r="B145">
        <v>675275</v>
      </c>
      <c r="C145" s="3">
        <v>43105</v>
      </c>
      <c r="D145">
        <v>45471</v>
      </c>
      <c r="E145" t="s">
        <v>4016</v>
      </c>
      <c r="F145">
        <v>40438</v>
      </c>
      <c r="G145" t="s">
        <v>4099</v>
      </c>
      <c r="H145" t="s">
        <v>4100</v>
      </c>
      <c r="I145" s="4">
        <v>10.34</v>
      </c>
    </row>
    <row r="146" spans="1:9" x14ac:dyDescent="0.2">
      <c r="A146">
        <v>102</v>
      </c>
      <c r="B146">
        <v>675276</v>
      </c>
      <c r="C146" s="3">
        <v>43105</v>
      </c>
      <c r="D146">
        <v>45471</v>
      </c>
      <c r="E146" t="s">
        <v>4016</v>
      </c>
      <c r="F146">
        <v>40438</v>
      </c>
      <c r="G146" t="s">
        <v>4143</v>
      </c>
      <c r="H146" t="s">
        <v>4144</v>
      </c>
      <c r="I146" s="4">
        <v>34.46</v>
      </c>
    </row>
    <row r="147" spans="1:9" x14ac:dyDescent="0.2">
      <c r="A147">
        <v>102</v>
      </c>
      <c r="B147">
        <v>675278</v>
      </c>
      <c r="C147" s="3">
        <v>43105</v>
      </c>
      <c r="D147">
        <v>45471</v>
      </c>
      <c r="E147" t="s">
        <v>4016</v>
      </c>
      <c r="F147">
        <v>40438</v>
      </c>
      <c r="G147" t="s">
        <v>4145</v>
      </c>
      <c r="H147" t="s">
        <v>4146</v>
      </c>
      <c r="I147" s="4">
        <v>0.69</v>
      </c>
    </row>
    <row r="148" spans="1:9" x14ac:dyDescent="0.2">
      <c r="A148">
        <v>102</v>
      </c>
      <c r="B148">
        <v>678505</v>
      </c>
      <c r="C148" s="3">
        <v>43105</v>
      </c>
      <c r="D148">
        <v>45471</v>
      </c>
      <c r="E148" t="s">
        <v>4016</v>
      </c>
      <c r="F148">
        <v>40438</v>
      </c>
      <c r="G148" t="s">
        <v>4035</v>
      </c>
      <c r="H148" t="s">
        <v>4036</v>
      </c>
      <c r="I148" s="4">
        <v>6.89</v>
      </c>
    </row>
    <row r="149" spans="1:9" x14ac:dyDescent="0.2">
      <c r="A149">
        <v>102</v>
      </c>
      <c r="B149">
        <v>678506</v>
      </c>
      <c r="C149" s="3">
        <v>43105</v>
      </c>
      <c r="D149">
        <v>45471</v>
      </c>
      <c r="E149" t="s">
        <v>4016</v>
      </c>
      <c r="F149">
        <v>40438</v>
      </c>
      <c r="G149" t="s">
        <v>4147</v>
      </c>
      <c r="H149" t="s">
        <v>4148</v>
      </c>
      <c r="I149" s="4">
        <v>6.89</v>
      </c>
    </row>
    <row r="150" spans="1:9" x14ac:dyDescent="0.2">
      <c r="A150">
        <v>102</v>
      </c>
      <c r="B150">
        <v>678507</v>
      </c>
      <c r="C150" s="3">
        <v>43105</v>
      </c>
      <c r="D150">
        <v>45471</v>
      </c>
      <c r="E150" t="s">
        <v>4016</v>
      </c>
      <c r="F150">
        <v>40438</v>
      </c>
      <c r="G150" t="s">
        <v>4117</v>
      </c>
      <c r="H150" t="s">
        <v>4118</v>
      </c>
      <c r="I150" s="4">
        <v>13.78</v>
      </c>
    </row>
    <row r="151" spans="1:9" x14ac:dyDescent="0.2">
      <c r="A151">
        <v>102</v>
      </c>
      <c r="B151">
        <v>678508</v>
      </c>
      <c r="C151" s="3">
        <v>43105</v>
      </c>
      <c r="D151">
        <v>45471</v>
      </c>
      <c r="E151" t="s">
        <v>4016</v>
      </c>
      <c r="F151">
        <v>40438</v>
      </c>
      <c r="G151" t="s">
        <v>4105</v>
      </c>
      <c r="H151" t="s">
        <v>4106</v>
      </c>
      <c r="I151" s="4">
        <v>6.89</v>
      </c>
    </row>
    <row r="152" spans="1:9" x14ac:dyDescent="0.2">
      <c r="A152">
        <v>102</v>
      </c>
      <c r="B152">
        <v>675289</v>
      </c>
      <c r="C152" s="3">
        <v>43109</v>
      </c>
      <c r="D152">
        <v>45513</v>
      </c>
      <c r="E152" t="s">
        <v>4016</v>
      </c>
      <c r="F152">
        <v>40440</v>
      </c>
      <c r="G152" t="s">
        <v>4149</v>
      </c>
      <c r="H152" t="s">
        <v>4150</v>
      </c>
      <c r="I152" s="4">
        <v>16.13</v>
      </c>
    </row>
    <row r="153" spans="1:9" x14ac:dyDescent="0.2">
      <c r="A153">
        <v>102</v>
      </c>
      <c r="B153">
        <v>675291</v>
      </c>
      <c r="C153" s="3">
        <v>43109</v>
      </c>
      <c r="D153">
        <v>45513</v>
      </c>
      <c r="E153" t="s">
        <v>4016</v>
      </c>
      <c r="F153">
        <v>40440</v>
      </c>
      <c r="G153" t="s">
        <v>4139</v>
      </c>
      <c r="H153" t="s">
        <v>4140</v>
      </c>
      <c r="I153" s="4">
        <v>27.65</v>
      </c>
    </row>
    <row r="154" spans="1:9" x14ac:dyDescent="0.2">
      <c r="A154">
        <v>102</v>
      </c>
      <c r="B154">
        <v>675293</v>
      </c>
      <c r="C154" s="3">
        <v>43109</v>
      </c>
      <c r="D154">
        <v>45513</v>
      </c>
      <c r="E154" t="s">
        <v>4016</v>
      </c>
      <c r="F154">
        <v>40440</v>
      </c>
      <c r="G154" t="s">
        <v>4135</v>
      </c>
      <c r="H154" t="s">
        <v>4136</v>
      </c>
      <c r="I154" s="4">
        <v>3.46</v>
      </c>
    </row>
    <row r="155" spans="1:9" x14ac:dyDescent="0.2">
      <c r="A155">
        <v>102</v>
      </c>
      <c r="B155">
        <v>675298</v>
      </c>
      <c r="C155" s="3">
        <v>43109</v>
      </c>
      <c r="D155">
        <v>45513</v>
      </c>
      <c r="E155" t="s">
        <v>4016</v>
      </c>
      <c r="F155">
        <v>40440</v>
      </c>
      <c r="G155" t="s">
        <v>4151</v>
      </c>
      <c r="H155" t="s">
        <v>4152</v>
      </c>
      <c r="I155" s="4">
        <v>2.2999999999999998</v>
      </c>
    </row>
    <row r="156" spans="1:9" x14ac:dyDescent="0.2">
      <c r="A156">
        <v>102</v>
      </c>
      <c r="B156">
        <v>675299</v>
      </c>
      <c r="C156" s="3">
        <v>43109</v>
      </c>
      <c r="D156">
        <v>45513</v>
      </c>
      <c r="E156" t="s">
        <v>4016</v>
      </c>
      <c r="F156">
        <v>40440</v>
      </c>
      <c r="G156" t="s">
        <v>4153</v>
      </c>
      <c r="H156" t="s">
        <v>4154</v>
      </c>
      <c r="I156" s="4">
        <v>23.04</v>
      </c>
    </row>
    <row r="157" spans="1:9" x14ac:dyDescent="0.2">
      <c r="A157">
        <v>102</v>
      </c>
      <c r="B157">
        <v>675301</v>
      </c>
      <c r="C157" s="3">
        <v>43109</v>
      </c>
      <c r="D157">
        <v>45513</v>
      </c>
      <c r="E157" t="s">
        <v>4016</v>
      </c>
      <c r="F157">
        <v>40440</v>
      </c>
      <c r="G157" t="s">
        <v>4131</v>
      </c>
      <c r="H157" t="s">
        <v>4132</v>
      </c>
      <c r="I157" s="4">
        <v>0.28000000000000003</v>
      </c>
    </row>
    <row r="158" spans="1:9" x14ac:dyDescent="0.2">
      <c r="A158">
        <v>102</v>
      </c>
      <c r="B158">
        <v>675302</v>
      </c>
      <c r="C158" s="3">
        <v>43109</v>
      </c>
      <c r="D158">
        <v>45513</v>
      </c>
      <c r="E158" t="s">
        <v>4016</v>
      </c>
      <c r="F158">
        <v>40440</v>
      </c>
      <c r="G158" t="s">
        <v>4155</v>
      </c>
      <c r="H158" t="s">
        <v>4156</v>
      </c>
      <c r="I158" s="4">
        <v>0.28000000000000003</v>
      </c>
    </row>
    <row r="159" spans="1:9" x14ac:dyDescent="0.2">
      <c r="A159">
        <v>102</v>
      </c>
      <c r="B159">
        <v>675303</v>
      </c>
      <c r="C159" s="3">
        <v>43109</v>
      </c>
      <c r="D159">
        <v>45513</v>
      </c>
      <c r="E159" t="s">
        <v>4016</v>
      </c>
      <c r="F159">
        <v>40440</v>
      </c>
      <c r="G159" t="s">
        <v>4121</v>
      </c>
      <c r="H159" t="s">
        <v>4122</v>
      </c>
      <c r="I159" s="4">
        <v>1.73</v>
      </c>
    </row>
    <row r="160" spans="1:9" x14ac:dyDescent="0.2">
      <c r="A160">
        <v>102</v>
      </c>
      <c r="B160">
        <v>679003</v>
      </c>
      <c r="C160" s="3">
        <v>43109</v>
      </c>
      <c r="D160">
        <v>45513</v>
      </c>
      <c r="E160" t="s">
        <v>4016</v>
      </c>
      <c r="F160">
        <v>40440</v>
      </c>
      <c r="G160" t="s">
        <v>4085</v>
      </c>
      <c r="H160" t="s">
        <v>4086</v>
      </c>
      <c r="I160" s="4">
        <v>0.18</v>
      </c>
    </row>
    <row r="161" spans="1:9" x14ac:dyDescent="0.2">
      <c r="A161">
        <v>102</v>
      </c>
      <c r="B161">
        <v>679004</v>
      </c>
      <c r="C161" s="3">
        <v>43109</v>
      </c>
      <c r="D161">
        <v>45513</v>
      </c>
      <c r="E161" t="s">
        <v>4016</v>
      </c>
      <c r="F161">
        <v>40440</v>
      </c>
      <c r="G161" t="s">
        <v>4133</v>
      </c>
      <c r="H161" t="s">
        <v>4134</v>
      </c>
      <c r="I161" s="4">
        <v>13.82</v>
      </c>
    </row>
    <row r="162" spans="1:9" x14ac:dyDescent="0.2">
      <c r="A162">
        <v>102</v>
      </c>
      <c r="B162">
        <v>679008</v>
      </c>
      <c r="C162" s="3">
        <v>43109</v>
      </c>
      <c r="D162">
        <v>45513</v>
      </c>
      <c r="E162" t="s">
        <v>4016</v>
      </c>
      <c r="F162">
        <v>40440</v>
      </c>
      <c r="G162" t="s">
        <v>4157</v>
      </c>
      <c r="H162" t="s">
        <v>4158</v>
      </c>
      <c r="I162" s="4">
        <v>2.2999999999999998</v>
      </c>
    </row>
    <row r="163" spans="1:9" x14ac:dyDescent="0.2">
      <c r="A163">
        <v>102</v>
      </c>
      <c r="B163">
        <v>679010</v>
      </c>
      <c r="C163" s="3">
        <v>43109</v>
      </c>
      <c r="D163">
        <v>45513</v>
      </c>
      <c r="E163" t="s">
        <v>4016</v>
      </c>
      <c r="F163">
        <v>40440</v>
      </c>
      <c r="G163" t="s">
        <v>4089</v>
      </c>
      <c r="H163" t="s">
        <v>4090</v>
      </c>
      <c r="I163" s="4">
        <v>36.86</v>
      </c>
    </row>
    <row r="164" spans="1:9" x14ac:dyDescent="0.2">
      <c r="A164">
        <v>102</v>
      </c>
      <c r="B164">
        <v>679011</v>
      </c>
      <c r="C164" s="3">
        <v>43109</v>
      </c>
      <c r="D164">
        <v>45513</v>
      </c>
      <c r="E164" t="s">
        <v>4016</v>
      </c>
      <c r="F164">
        <v>40440</v>
      </c>
      <c r="G164" t="s">
        <v>4033</v>
      </c>
      <c r="H164" t="s">
        <v>4034</v>
      </c>
      <c r="I164" s="4">
        <v>93.84</v>
      </c>
    </row>
    <row r="165" spans="1:9" x14ac:dyDescent="0.2">
      <c r="A165">
        <v>102</v>
      </c>
      <c r="B165">
        <v>679012</v>
      </c>
      <c r="C165" s="3">
        <v>43109</v>
      </c>
      <c r="D165">
        <v>45513</v>
      </c>
      <c r="E165" t="s">
        <v>4016</v>
      </c>
      <c r="F165">
        <v>40440</v>
      </c>
      <c r="G165" t="s">
        <v>4159</v>
      </c>
      <c r="H165" t="s">
        <v>4160</v>
      </c>
      <c r="I165" s="4">
        <v>1.61</v>
      </c>
    </row>
    <row r="166" spans="1:9" x14ac:dyDescent="0.2">
      <c r="A166">
        <v>102</v>
      </c>
      <c r="B166">
        <v>679013</v>
      </c>
      <c r="C166" s="3">
        <v>43109</v>
      </c>
      <c r="D166">
        <v>45513</v>
      </c>
      <c r="E166" t="s">
        <v>4016</v>
      </c>
      <c r="F166">
        <v>40440</v>
      </c>
      <c r="G166" t="s">
        <v>4161</v>
      </c>
      <c r="H166" t="s">
        <v>4162</v>
      </c>
      <c r="I166" s="4">
        <v>6.91</v>
      </c>
    </row>
    <row r="167" spans="1:9" x14ac:dyDescent="0.2">
      <c r="A167">
        <v>102</v>
      </c>
      <c r="B167">
        <v>675313</v>
      </c>
      <c r="C167" s="3">
        <v>43108</v>
      </c>
      <c r="D167">
        <v>45494</v>
      </c>
      <c r="E167" t="s">
        <v>4016</v>
      </c>
      <c r="F167">
        <v>40442</v>
      </c>
      <c r="G167" t="s">
        <v>4107</v>
      </c>
      <c r="H167" t="s">
        <v>4108</v>
      </c>
      <c r="I167" s="4">
        <v>115.2</v>
      </c>
    </row>
    <row r="168" spans="1:9" x14ac:dyDescent="0.2">
      <c r="A168">
        <v>102</v>
      </c>
      <c r="B168">
        <v>675315</v>
      </c>
      <c r="C168" s="3">
        <v>43108</v>
      </c>
      <c r="D168">
        <v>45494</v>
      </c>
      <c r="E168" t="s">
        <v>4016</v>
      </c>
      <c r="F168">
        <v>40442</v>
      </c>
      <c r="G168" t="s">
        <v>4089</v>
      </c>
      <c r="H168" t="s">
        <v>4090</v>
      </c>
      <c r="I168" s="4">
        <v>61.75</v>
      </c>
    </row>
    <row r="169" spans="1:9" x14ac:dyDescent="0.2">
      <c r="A169">
        <v>102</v>
      </c>
      <c r="B169">
        <v>675316</v>
      </c>
      <c r="C169" s="3">
        <v>43108</v>
      </c>
      <c r="D169">
        <v>45494</v>
      </c>
      <c r="E169" t="s">
        <v>4016</v>
      </c>
      <c r="F169">
        <v>40442</v>
      </c>
      <c r="G169" t="s">
        <v>4119</v>
      </c>
      <c r="H169" t="s">
        <v>4120</v>
      </c>
      <c r="I169" s="4">
        <v>9.2200000000000006</v>
      </c>
    </row>
    <row r="170" spans="1:9" x14ac:dyDescent="0.2">
      <c r="A170">
        <v>102</v>
      </c>
      <c r="B170">
        <v>675317</v>
      </c>
      <c r="C170" s="3">
        <v>43108</v>
      </c>
      <c r="D170">
        <v>45494</v>
      </c>
      <c r="E170" t="s">
        <v>4016</v>
      </c>
      <c r="F170">
        <v>40442</v>
      </c>
      <c r="G170" t="s">
        <v>4115</v>
      </c>
      <c r="H170" t="s">
        <v>4116</v>
      </c>
      <c r="I170" s="4">
        <v>9.2200000000000006</v>
      </c>
    </row>
    <row r="171" spans="1:9" x14ac:dyDescent="0.2">
      <c r="A171">
        <v>102</v>
      </c>
      <c r="B171">
        <v>675319</v>
      </c>
      <c r="C171" s="3">
        <v>43108</v>
      </c>
      <c r="D171">
        <v>45494</v>
      </c>
      <c r="E171" t="s">
        <v>4016</v>
      </c>
      <c r="F171">
        <v>40442</v>
      </c>
      <c r="G171" t="s">
        <v>4163</v>
      </c>
      <c r="H171" t="s">
        <v>4164</v>
      </c>
      <c r="I171" s="4">
        <v>23.04</v>
      </c>
    </row>
    <row r="172" spans="1:9" x14ac:dyDescent="0.2">
      <c r="A172">
        <v>102</v>
      </c>
      <c r="B172">
        <v>675320</v>
      </c>
      <c r="C172" s="3">
        <v>43108</v>
      </c>
      <c r="D172">
        <v>45494</v>
      </c>
      <c r="E172" t="s">
        <v>4016</v>
      </c>
      <c r="F172">
        <v>40442</v>
      </c>
      <c r="G172" t="s">
        <v>4133</v>
      </c>
      <c r="H172" t="s">
        <v>4134</v>
      </c>
      <c r="I172" s="4">
        <v>23.04</v>
      </c>
    </row>
    <row r="173" spans="1:9" x14ac:dyDescent="0.2">
      <c r="A173">
        <v>102</v>
      </c>
      <c r="B173">
        <v>675321</v>
      </c>
      <c r="C173" s="3">
        <v>43108</v>
      </c>
      <c r="D173">
        <v>45494</v>
      </c>
      <c r="E173" t="s">
        <v>4016</v>
      </c>
      <c r="F173">
        <v>40442</v>
      </c>
      <c r="G173" t="s">
        <v>4135</v>
      </c>
      <c r="H173" t="s">
        <v>4136</v>
      </c>
      <c r="I173" s="4">
        <v>4.1500000000000004</v>
      </c>
    </row>
    <row r="174" spans="1:9" x14ac:dyDescent="0.2">
      <c r="A174">
        <v>102</v>
      </c>
      <c r="B174">
        <v>675323</v>
      </c>
      <c r="C174" s="3">
        <v>43108</v>
      </c>
      <c r="D174">
        <v>45494</v>
      </c>
      <c r="E174" t="s">
        <v>4016</v>
      </c>
      <c r="F174">
        <v>40442</v>
      </c>
      <c r="G174" t="s">
        <v>4113</v>
      </c>
      <c r="H174" t="s">
        <v>4114</v>
      </c>
      <c r="I174" s="4">
        <v>4.6100000000000003</v>
      </c>
    </row>
    <row r="175" spans="1:9" x14ac:dyDescent="0.2">
      <c r="A175">
        <v>102</v>
      </c>
      <c r="B175">
        <v>675324</v>
      </c>
      <c r="C175" s="3">
        <v>43108</v>
      </c>
      <c r="D175">
        <v>45494</v>
      </c>
      <c r="E175" t="s">
        <v>4016</v>
      </c>
      <c r="F175">
        <v>40442</v>
      </c>
      <c r="G175" t="s">
        <v>4105</v>
      </c>
      <c r="H175" t="s">
        <v>4106</v>
      </c>
      <c r="I175" s="4">
        <v>27.65</v>
      </c>
    </row>
    <row r="176" spans="1:9" x14ac:dyDescent="0.2">
      <c r="A176">
        <v>102</v>
      </c>
      <c r="B176">
        <v>675325</v>
      </c>
      <c r="C176" s="3">
        <v>43108</v>
      </c>
      <c r="D176">
        <v>45494</v>
      </c>
      <c r="E176" t="s">
        <v>4016</v>
      </c>
      <c r="F176">
        <v>40442</v>
      </c>
      <c r="G176" t="s">
        <v>4077</v>
      </c>
      <c r="H176" t="s">
        <v>4078</v>
      </c>
      <c r="I176" s="4">
        <v>50.69</v>
      </c>
    </row>
    <row r="177" spans="1:9" x14ac:dyDescent="0.2">
      <c r="A177">
        <v>102</v>
      </c>
      <c r="B177">
        <v>675326</v>
      </c>
      <c r="C177" s="3">
        <v>43108</v>
      </c>
      <c r="D177">
        <v>45494</v>
      </c>
      <c r="E177" t="s">
        <v>4016</v>
      </c>
      <c r="F177">
        <v>40442</v>
      </c>
      <c r="G177" t="s">
        <v>4165</v>
      </c>
      <c r="H177" t="s">
        <v>4166</v>
      </c>
      <c r="I177" s="4">
        <v>46.08</v>
      </c>
    </row>
    <row r="178" spans="1:9" x14ac:dyDescent="0.2">
      <c r="A178">
        <v>102</v>
      </c>
      <c r="B178">
        <v>675327</v>
      </c>
      <c r="C178" s="3">
        <v>43108</v>
      </c>
      <c r="D178">
        <v>45494</v>
      </c>
      <c r="E178" t="s">
        <v>4016</v>
      </c>
      <c r="F178">
        <v>40442</v>
      </c>
      <c r="G178" t="s">
        <v>4121</v>
      </c>
      <c r="H178" t="s">
        <v>4122</v>
      </c>
      <c r="I178" s="4">
        <v>4.6100000000000003</v>
      </c>
    </row>
    <row r="179" spans="1:9" x14ac:dyDescent="0.2">
      <c r="A179">
        <v>102</v>
      </c>
      <c r="B179">
        <v>675329</v>
      </c>
      <c r="C179" s="3">
        <v>43108</v>
      </c>
      <c r="D179">
        <v>45494</v>
      </c>
      <c r="E179" t="s">
        <v>4016</v>
      </c>
      <c r="F179">
        <v>40442</v>
      </c>
      <c r="G179" t="s">
        <v>4033</v>
      </c>
      <c r="H179" t="s">
        <v>4034</v>
      </c>
      <c r="I179" s="4">
        <v>50.69</v>
      </c>
    </row>
    <row r="180" spans="1:9" x14ac:dyDescent="0.2">
      <c r="A180">
        <v>102</v>
      </c>
      <c r="B180">
        <v>678877</v>
      </c>
      <c r="C180" s="3">
        <v>43108</v>
      </c>
      <c r="D180">
        <v>45494</v>
      </c>
      <c r="E180" t="s">
        <v>4016</v>
      </c>
      <c r="F180">
        <v>40442</v>
      </c>
      <c r="G180" t="s">
        <v>4085</v>
      </c>
      <c r="H180" t="s">
        <v>4086</v>
      </c>
      <c r="I180" s="4">
        <v>1.38</v>
      </c>
    </row>
    <row r="181" spans="1:9" x14ac:dyDescent="0.2">
      <c r="A181">
        <v>102</v>
      </c>
      <c r="B181">
        <v>678878</v>
      </c>
      <c r="C181" s="3">
        <v>43108</v>
      </c>
      <c r="D181">
        <v>45494</v>
      </c>
      <c r="E181" t="s">
        <v>4016</v>
      </c>
      <c r="F181">
        <v>40442</v>
      </c>
      <c r="G181" t="s">
        <v>4127</v>
      </c>
      <c r="H181" t="s">
        <v>4128</v>
      </c>
      <c r="I181" s="4">
        <v>1.84</v>
      </c>
    </row>
    <row r="182" spans="1:9" x14ac:dyDescent="0.2">
      <c r="A182">
        <v>102</v>
      </c>
      <c r="B182">
        <v>678884</v>
      </c>
      <c r="C182" s="3">
        <v>43108</v>
      </c>
      <c r="D182">
        <v>45494</v>
      </c>
      <c r="E182" t="s">
        <v>4016</v>
      </c>
      <c r="F182">
        <v>40442</v>
      </c>
      <c r="G182" t="s">
        <v>4157</v>
      </c>
      <c r="H182" t="s">
        <v>4158</v>
      </c>
      <c r="I182" s="4">
        <v>13.82</v>
      </c>
    </row>
    <row r="183" spans="1:9" x14ac:dyDescent="0.2">
      <c r="A183">
        <v>102</v>
      </c>
      <c r="B183">
        <v>678904</v>
      </c>
      <c r="C183" s="3">
        <v>43108</v>
      </c>
      <c r="D183">
        <v>45494</v>
      </c>
      <c r="E183" t="s">
        <v>4016</v>
      </c>
      <c r="F183">
        <v>40442</v>
      </c>
      <c r="G183" t="s">
        <v>4167</v>
      </c>
      <c r="H183" t="s">
        <v>4168</v>
      </c>
      <c r="I183" s="4">
        <v>13.82</v>
      </c>
    </row>
    <row r="184" spans="1:9" x14ac:dyDescent="0.2">
      <c r="A184">
        <v>102</v>
      </c>
      <c r="B184">
        <v>675339</v>
      </c>
      <c r="C184" s="3">
        <v>43109</v>
      </c>
      <c r="D184">
        <v>45509</v>
      </c>
      <c r="E184" t="s">
        <v>4016</v>
      </c>
      <c r="F184">
        <v>40444</v>
      </c>
      <c r="G184" t="s">
        <v>4067</v>
      </c>
      <c r="H184" t="s">
        <v>4068</v>
      </c>
      <c r="I184" s="4">
        <v>138.24</v>
      </c>
    </row>
    <row r="185" spans="1:9" x14ac:dyDescent="0.2">
      <c r="A185">
        <v>102</v>
      </c>
      <c r="B185">
        <v>675341</v>
      </c>
      <c r="C185" s="3">
        <v>43109</v>
      </c>
      <c r="D185">
        <v>45509</v>
      </c>
      <c r="E185" t="s">
        <v>4016</v>
      </c>
      <c r="F185">
        <v>40444</v>
      </c>
      <c r="G185" t="s">
        <v>4107</v>
      </c>
      <c r="H185" t="s">
        <v>4108</v>
      </c>
      <c r="I185" s="4">
        <v>131.33000000000001</v>
      </c>
    </row>
    <row r="186" spans="1:9" x14ac:dyDescent="0.2">
      <c r="A186">
        <v>102</v>
      </c>
      <c r="B186">
        <v>675343</v>
      </c>
      <c r="C186" s="3">
        <v>43109</v>
      </c>
      <c r="D186">
        <v>45509</v>
      </c>
      <c r="E186" t="s">
        <v>4016</v>
      </c>
      <c r="F186">
        <v>40444</v>
      </c>
      <c r="G186" t="s">
        <v>4169</v>
      </c>
      <c r="H186" t="s">
        <v>4170</v>
      </c>
      <c r="I186" s="4">
        <v>10.37</v>
      </c>
    </row>
    <row r="187" spans="1:9" x14ac:dyDescent="0.2">
      <c r="A187">
        <v>102</v>
      </c>
      <c r="B187">
        <v>675348</v>
      </c>
      <c r="C187" s="3">
        <v>43109</v>
      </c>
      <c r="D187">
        <v>45509</v>
      </c>
      <c r="E187" t="s">
        <v>4016</v>
      </c>
      <c r="F187">
        <v>40444</v>
      </c>
      <c r="G187" t="s">
        <v>4133</v>
      </c>
      <c r="H187" t="s">
        <v>4134</v>
      </c>
      <c r="I187" s="4">
        <v>38.020000000000003</v>
      </c>
    </row>
    <row r="188" spans="1:9" x14ac:dyDescent="0.2">
      <c r="A188">
        <v>102</v>
      </c>
      <c r="B188">
        <v>675352</v>
      </c>
      <c r="C188" s="3">
        <v>43109</v>
      </c>
      <c r="D188">
        <v>45509</v>
      </c>
      <c r="E188" t="s">
        <v>4016</v>
      </c>
      <c r="F188">
        <v>40444</v>
      </c>
      <c r="G188" t="s">
        <v>4171</v>
      </c>
      <c r="H188" t="s">
        <v>4172</v>
      </c>
      <c r="I188" s="4">
        <v>27.65</v>
      </c>
    </row>
    <row r="189" spans="1:9" x14ac:dyDescent="0.2">
      <c r="A189">
        <v>102</v>
      </c>
      <c r="B189">
        <v>675353</v>
      </c>
      <c r="C189" s="3">
        <v>43109</v>
      </c>
      <c r="D189">
        <v>45509</v>
      </c>
      <c r="E189" t="s">
        <v>4016</v>
      </c>
      <c r="F189">
        <v>40444</v>
      </c>
      <c r="G189" t="s">
        <v>4129</v>
      </c>
      <c r="H189" t="s">
        <v>4130</v>
      </c>
      <c r="I189" s="4">
        <v>8.64</v>
      </c>
    </row>
    <row r="190" spans="1:9" x14ac:dyDescent="0.2">
      <c r="A190">
        <v>102</v>
      </c>
      <c r="B190">
        <v>675355</v>
      </c>
      <c r="C190" s="3">
        <v>43109</v>
      </c>
      <c r="D190">
        <v>45509</v>
      </c>
      <c r="E190" t="s">
        <v>4016</v>
      </c>
      <c r="F190">
        <v>40444</v>
      </c>
      <c r="G190" t="s">
        <v>4131</v>
      </c>
      <c r="H190" t="s">
        <v>4132</v>
      </c>
      <c r="I190" s="4">
        <v>0.35</v>
      </c>
    </row>
    <row r="191" spans="1:9" x14ac:dyDescent="0.2">
      <c r="A191">
        <v>102</v>
      </c>
      <c r="B191">
        <v>678985</v>
      </c>
      <c r="C191" s="3">
        <v>43109</v>
      </c>
      <c r="D191">
        <v>45509</v>
      </c>
      <c r="E191" t="s">
        <v>4016</v>
      </c>
      <c r="F191">
        <v>40444</v>
      </c>
      <c r="G191" t="s">
        <v>4105</v>
      </c>
      <c r="H191" t="s">
        <v>4106</v>
      </c>
      <c r="I191" s="4">
        <v>6.91</v>
      </c>
    </row>
    <row r="192" spans="1:9" x14ac:dyDescent="0.2">
      <c r="A192">
        <v>102</v>
      </c>
      <c r="B192">
        <v>678986</v>
      </c>
      <c r="C192" s="3">
        <v>43109</v>
      </c>
      <c r="D192">
        <v>45509</v>
      </c>
      <c r="E192" t="s">
        <v>4016</v>
      </c>
      <c r="F192">
        <v>40444</v>
      </c>
      <c r="G192" t="s">
        <v>4173</v>
      </c>
      <c r="H192" t="s">
        <v>4174</v>
      </c>
      <c r="I192" s="4">
        <v>6.91</v>
      </c>
    </row>
    <row r="193" spans="1:9" x14ac:dyDescent="0.2">
      <c r="A193">
        <v>102</v>
      </c>
      <c r="B193">
        <v>678987</v>
      </c>
      <c r="C193" s="3">
        <v>43109</v>
      </c>
      <c r="D193">
        <v>45509</v>
      </c>
      <c r="E193" t="s">
        <v>4016</v>
      </c>
      <c r="F193">
        <v>40444</v>
      </c>
      <c r="G193" t="s">
        <v>4085</v>
      </c>
      <c r="H193" t="s">
        <v>4086</v>
      </c>
      <c r="I193" s="4">
        <v>0.69</v>
      </c>
    </row>
    <row r="194" spans="1:9" x14ac:dyDescent="0.2">
      <c r="A194">
        <v>102</v>
      </c>
      <c r="B194">
        <v>678988</v>
      </c>
      <c r="C194" s="3">
        <v>43109</v>
      </c>
      <c r="D194">
        <v>45509</v>
      </c>
      <c r="E194" t="s">
        <v>4016</v>
      </c>
      <c r="F194">
        <v>40444</v>
      </c>
      <c r="G194" t="s">
        <v>4089</v>
      </c>
      <c r="H194" t="s">
        <v>4090</v>
      </c>
      <c r="I194" s="4">
        <v>110.59</v>
      </c>
    </row>
    <row r="195" spans="1:9" x14ac:dyDescent="0.2">
      <c r="A195">
        <v>102</v>
      </c>
      <c r="B195">
        <v>678989</v>
      </c>
      <c r="C195" s="3">
        <v>43109</v>
      </c>
      <c r="D195">
        <v>45509</v>
      </c>
      <c r="E195" t="s">
        <v>4016</v>
      </c>
      <c r="F195">
        <v>40444</v>
      </c>
      <c r="G195" t="s">
        <v>4033</v>
      </c>
      <c r="H195" t="s">
        <v>4034</v>
      </c>
      <c r="I195" s="4">
        <v>152.75</v>
      </c>
    </row>
    <row r="196" spans="1:9" x14ac:dyDescent="0.2">
      <c r="A196">
        <v>102</v>
      </c>
      <c r="B196">
        <v>678990</v>
      </c>
      <c r="C196" s="3">
        <v>43109</v>
      </c>
      <c r="D196">
        <v>45509</v>
      </c>
      <c r="E196" t="s">
        <v>4016</v>
      </c>
      <c r="F196">
        <v>40444</v>
      </c>
      <c r="G196" t="s">
        <v>4155</v>
      </c>
      <c r="H196" t="s">
        <v>4156</v>
      </c>
      <c r="I196" s="4">
        <v>0.69</v>
      </c>
    </row>
    <row r="197" spans="1:9" x14ac:dyDescent="0.2">
      <c r="A197">
        <v>102</v>
      </c>
      <c r="B197">
        <v>678991</v>
      </c>
      <c r="C197" s="3">
        <v>43109</v>
      </c>
      <c r="D197">
        <v>45509</v>
      </c>
      <c r="E197" t="s">
        <v>4016</v>
      </c>
      <c r="F197">
        <v>40444</v>
      </c>
      <c r="G197" t="s">
        <v>4139</v>
      </c>
      <c r="H197" t="s">
        <v>4140</v>
      </c>
      <c r="I197" s="4">
        <v>6.91</v>
      </c>
    </row>
    <row r="198" spans="1:9" x14ac:dyDescent="0.2">
      <c r="A198">
        <v>102</v>
      </c>
      <c r="B198">
        <v>678992</v>
      </c>
      <c r="C198" s="3">
        <v>43109</v>
      </c>
      <c r="D198">
        <v>45509</v>
      </c>
      <c r="E198" t="s">
        <v>4016</v>
      </c>
      <c r="F198">
        <v>40444</v>
      </c>
      <c r="G198" t="s">
        <v>4127</v>
      </c>
      <c r="H198" t="s">
        <v>4128</v>
      </c>
      <c r="I198" s="4">
        <v>1.38</v>
      </c>
    </row>
    <row r="199" spans="1:9" x14ac:dyDescent="0.2">
      <c r="A199">
        <v>102</v>
      </c>
      <c r="B199">
        <v>678993</v>
      </c>
      <c r="C199" s="3">
        <v>43109</v>
      </c>
      <c r="D199">
        <v>45509</v>
      </c>
      <c r="E199" t="s">
        <v>4016</v>
      </c>
      <c r="F199">
        <v>40444</v>
      </c>
      <c r="G199" t="s">
        <v>4117</v>
      </c>
      <c r="H199" t="s">
        <v>4118</v>
      </c>
      <c r="I199" s="4">
        <v>8.2899999999999991</v>
      </c>
    </row>
    <row r="200" spans="1:9" x14ac:dyDescent="0.2">
      <c r="A200">
        <v>102</v>
      </c>
      <c r="B200">
        <v>678994</v>
      </c>
      <c r="C200" s="3">
        <v>43109</v>
      </c>
      <c r="D200">
        <v>45509</v>
      </c>
      <c r="E200" t="s">
        <v>4016</v>
      </c>
      <c r="F200">
        <v>40444</v>
      </c>
      <c r="G200" t="s">
        <v>4175</v>
      </c>
      <c r="H200" t="s">
        <v>4176</v>
      </c>
      <c r="I200" s="4">
        <v>41.47</v>
      </c>
    </row>
    <row r="201" spans="1:9" x14ac:dyDescent="0.2">
      <c r="A201">
        <v>102</v>
      </c>
      <c r="B201">
        <v>675365</v>
      </c>
      <c r="C201" s="3">
        <v>43104</v>
      </c>
      <c r="D201">
        <v>45462</v>
      </c>
      <c r="E201" t="s">
        <v>4016</v>
      </c>
      <c r="F201">
        <v>40446</v>
      </c>
      <c r="G201" t="s">
        <v>4117</v>
      </c>
      <c r="H201" t="s">
        <v>4118</v>
      </c>
      <c r="I201" s="4">
        <v>1.3</v>
      </c>
    </row>
    <row r="202" spans="1:9" x14ac:dyDescent="0.2">
      <c r="A202">
        <v>102</v>
      </c>
      <c r="B202">
        <v>675366</v>
      </c>
      <c r="C202" s="3">
        <v>43104</v>
      </c>
      <c r="D202">
        <v>45462</v>
      </c>
      <c r="E202" t="s">
        <v>4016</v>
      </c>
      <c r="F202">
        <v>40446</v>
      </c>
      <c r="G202" t="s">
        <v>4089</v>
      </c>
      <c r="H202" t="s">
        <v>4090</v>
      </c>
      <c r="I202" s="4">
        <v>48.6</v>
      </c>
    </row>
    <row r="203" spans="1:9" x14ac:dyDescent="0.2">
      <c r="A203">
        <v>102</v>
      </c>
      <c r="B203">
        <v>675367</v>
      </c>
      <c r="C203" s="3">
        <v>43104</v>
      </c>
      <c r="D203">
        <v>45462</v>
      </c>
      <c r="E203" t="s">
        <v>4016</v>
      </c>
      <c r="F203">
        <v>40446</v>
      </c>
      <c r="G203" t="s">
        <v>4169</v>
      </c>
      <c r="H203" t="s">
        <v>4170</v>
      </c>
      <c r="I203" s="4">
        <v>3.24</v>
      </c>
    </row>
    <row r="204" spans="1:9" x14ac:dyDescent="0.2">
      <c r="A204">
        <v>102</v>
      </c>
      <c r="B204">
        <v>675368</v>
      </c>
      <c r="C204" s="3">
        <v>43104</v>
      </c>
      <c r="D204">
        <v>45462</v>
      </c>
      <c r="E204" t="s">
        <v>4016</v>
      </c>
      <c r="F204">
        <v>40446</v>
      </c>
      <c r="G204" t="s">
        <v>4107</v>
      </c>
      <c r="H204" t="s">
        <v>4108</v>
      </c>
      <c r="I204" s="4">
        <v>32.4</v>
      </c>
    </row>
    <row r="205" spans="1:9" x14ac:dyDescent="0.2">
      <c r="A205">
        <v>102</v>
      </c>
      <c r="B205">
        <v>675369</v>
      </c>
      <c r="C205" s="3">
        <v>43104</v>
      </c>
      <c r="D205">
        <v>45462</v>
      </c>
      <c r="E205" t="s">
        <v>4016</v>
      </c>
      <c r="F205">
        <v>40446</v>
      </c>
      <c r="G205" t="s">
        <v>4135</v>
      </c>
      <c r="H205" t="s">
        <v>4136</v>
      </c>
      <c r="I205" s="4">
        <v>1.62</v>
      </c>
    </row>
    <row r="206" spans="1:9" x14ac:dyDescent="0.2">
      <c r="A206">
        <v>102</v>
      </c>
      <c r="B206">
        <v>675370</v>
      </c>
      <c r="C206" s="3">
        <v>43104</v>
      </c>
      <c r="D206">
        <v>45462</v>
      </c>
      <c r="E206" t="s">
        <v>4016</v>
      </c>
      <c r="F206">
        <v>40446</v>
      </c>
      <c r="G206" t="s">
        <v>4177</v>
      </c>
      <c r="H206" t="s">
        <v>4178</v>
      </c>
      <c r="I206" s="4">
        <v>0.81</v>
      </c>
    </row>
    <row r="207" spans="1:9" x14ac:dyDescent="0.2">
      <c r="A207">
        <v>102</v>
      </c>
      <c r="B207">
        <v>675371</v>
      </c>
      <c r="C207" s="3">
        <v>43104</v>
      </c>
      <c r="D207">
        <v>45462</v>
      </c>
      <c r="E207" t="s">
        <v>4016</v>
      </c>
      <c r="F207">
        <v>40446</v>
      </c>
      <c r="G207" t="s">
        <v>4147</v>
      </c>
      <c r="H207" t="s">
        <v>4148</v>
      </c>
      <c r="I207" s="4">
        <v>1.62</v>
      </c>
    </row>
    <row r="208" spans="1:9" x14ac:dyDescent="0.2">
      <c r="A208">
        <v>102</v>
      </c>
      <c r="B208">
        <v>675372</v>
      </c>
      <c r="C208" s="3">
        <v>43104</v>
      </c>
      <c r="D208">
        <v>45462</v>
      </c>
      <c r="E208" t="s">
        <v>4016</v>
      </c>
      <c r="F208">
        <v>40446</v>
      </c>
      <c r="G208" t="s">
        <v>4133</v>
      </c>
      <c r="H208" t="s">
        <v>4134</v>
      </c>
      <c r="I208" s="4">
        <v>8.1</v>
      </c>
    </row>
    <row r="209" spans="1:9" x14ac:dyDescent="0.2">
      <c r="A209">
        <v>102</v>
      </c>
      <c r="B209">
        <v>675373</v>
      </c>
      <c r="C209" s="3">
        <v>43104</v>
      </c>
      <c r="D209">
        <v>45462</v>
      </c>
      <c r="E209" t="s">
        <v>4016</v>
      </c>
      <c r="F209">
        <v>40446</v>
      </c>
      <c r="G209" t="s">
        <v>4033</v>
      </c>
      <c r="H209" t="s">
        <v>4034</v>
      </c>
      <c r="I209" s="4">
        <v>46.82</v>
      </c>
    </row>
    <row r="210" spans="1:9" x14ac:dyDescent="0.2">
      <c r="A210">
        <v>102</v>
      </c>
      <c r="B210">
        <v>675374</v>
      </c>
      <c r="C210" s="3">
        <v>43104</v>
      </c>
      <c r="D210">
        <v>45462</v>
      </c>
      <c r="E210" t="s">
        <v>4016</v>
      </c>
      <c r="F210">
        <v>40446</v>
      </c>
      <c r="G210" t="s">
        <v>4179</v>
      </c>
      <c r="H210" t="s">
        <v>4180</v>
      </c>
      <c r="I210" s="4">
        <v>14.58</v>
      </c>
    </row>
    <row r="211" spans="1:9" x14ac:dyDescent="0.2">
      <c r="A211">
        <v>102</v>
      </c>
      <c r="B211">
        <v>675375</v>
      </c>
      <c r="C211" s="3">
        <v>43104</v>
      </c>
      <c r="D211">
        <v>45462</v>
      </c>
      <c r="E211" t="s">
        <v>4016</v>
      </c>
      <c r="F211">
        <v>40446</v>
      </c>
      <c r="G211" t="s">
        <v>4181</v>
      </c>
      <c r="H211" t="s">
        <v>4182</v>
      </c>
      <c r="I211" s="4">
        <v>2.92</v>
      </c>
    </row>
    <row r="212" spans="1:9" x14ac:dyDescent="0.2">
      <c r="A212">
        <v>102</v>
      </c>
      <c r="B212">
        <v>675386</v>
      </c>
      <c r="C212" s="3">
        <v>43108</v>
      </c>
      <c r="D212">
        <v>45492</v>
      </c>
      <c r="E212" t="s">
        <v>4016</v>
      </c>
      <c r="F212">
        <v>40448</v>
      </c>
      <c r="G212" t="s">
        <v>4133</v>
      </c>
      <c r="H212" t="s">
        <v>4134</v>
      </c>
      <c r="I212" s="4">
        <v>4.68</v>
      </c>
    </row>
    <row r="213" spans="1:9" x14ac:dyDescent="0.2">
      <c r="A213">
        <v>102</v>
      </c>
      <c r="B213">
        <v>675387</v>
      </c>
      <c r="C213" s="3">
        <v>43108</v>
      </c>
      <c r="D213">
        <v>45492</v>
      </c>
      <c r="E213" t="s">
        <v>4016</v>
      </c>
      <c r="F213">
        <v>40448</v>
      </c>
      <c r="G213" t="s">
        <v>4089</v>
      </c>
      <c r="H213" t="s">
        <v>4090</v>
      </c>
      <c r="I213" s="4">
        <v>46.8</v>
      </c>
    </row>
    <row r="214" spans="1:9" x14ac:dyDescent="0.2">
      <c r="A214">
        <v>102</v>
      </c>
      <c r="B214">
        <v>675388</v>
      </c>
      <c r="C214" s="3">
        <v>43108</v>
      </c>
      <c r="D214">
        <v>45492</v>
      </c>
      <c r="E214" t="s">
        <v>4016</v>
      </c>
      <c r="F214">
        <v>40448</v>
      </c>
      <c r="G214" t="s">
        <v>4119</v>
      </c>
      <c r="H214" t="s">
        <v>4120</v>
      </c>
      <c r="I214" s="4">
        <v>4.0999999999999996</v>
      </c>
    </row>
    <row r="215" spans="1:9" x14ac:dyDescent="0.2">
      <c r="A215">
        <v>102</v>
      </c>
      <c r="B215">
        <v>675389</v>
      </c>
      <c r="C215" s="3">
        <v>43108</v>
      </c>
      <c r="D215">
        <v>45492</v>
      </c>
      <c r="E215" t="s">
        <v>4016</v>
      </c>
      <c r="F215">
        <v>40448</v>
      </c>
      <c r="G215" t="s">
        <v>4107</v>
      </c>
      <c r="H215" t="s">
        <v>4108</v>
      </c>
      <c r="I215" s="4">
        <v>39.08</v>
      </c>
    </row>
    <row r="216" spans="1:9" x14ac:dyDescent="0.2">
      <c r="A216">
        <v>102</v>
      </c>
      <c r="B216">
        <v>675391</v>
      </c>
      <c r="C216" s="3">
        <v>43108</v>
      </c>
      <c r="D216">
        <v>45492</v>
      </c>
      <c r="E216" t="s">
        <v>4016</v>
      </c>
      <c r="F216">
        <v>40448</v>
      </c>
      <c r="G216" t="s">
        <v>4183</v>
      </c>
      <c r="H216" t="s">
        <v>4184</v>
      </c>
      <c r="I216" s="4">
        <v>1.17</v>
      </c>
    </row>
    <row r="217" spans="1:9" x14ac:dyDescent="0.2">
      <c r="A217">
        <v>102</v>
      </c>
      <c r="B217">
        <v>675392</v>
      </c>
      <c r="C217" s="3">
        <v>43108</v>
      </c>
      <c r="D217">
        <v>45492</v>
      </c>
      <c r="E217" t="s">
        <v>4016</v>
      </c>
      <c r="F217">
        <v>40448</v>
      </c>
      <c r="G217" t="s">
        <v>4185</v>
      </c>
      <c r="H217" t="s">
        <v>4186</v>
      </c>
      <c r="I217" s="4">
        <v>5.85</v>
      </c>
    </row>
    <row r="218" spans="1:9" x14ac:dyDescent="0.2">
      <c r="A218">
        <v>102</v>
      </c>
      <c r="B218">
        <v>675393</v>
      </c>
      <c r="C218" s="3">
        <v>43108</v>
      </c>
      <c r="D218">
        <v>45492</v>
      </c>
      <c r="E218" t="s">
        <v>4016</v>
      </c>
      <c r="F218">
        <v>40448</v>
      </c>
      <c r="G218" t="s">
        <v>4123</v>
      </c>
      <c r="H218" t="s">
        <v>4124</v>
      </c>
      <c r="I218" s="4">
        <v>2.34</v>
      </c>
    </row>
    <row r="219" spans="1:9" x14ac:dyDescent="0.2">
      <c r="A219">
        <v>102</v>
      </c>
      <c r="B219">
        <v>675394</v>
      </c>
      <c r="C219" s="3">
        <v>43108</v>
      </c>
      <c r="D219">
        <v>45492</v>
      </c>
      <c r="E219" t="s">
        <v>4016</v>
      </c>
      <c r="F219">
        <v>40448</v>
      </c>
      <c r="G219" t="s">
        <v>4129</v>
      </c>
      <c r="H219" t="s">
        <v>4130</v>
      </c>
      <c r="I219" s="4">
        <v>5.85</v>
      </c>
    </row>
    <row r="220" spans="1:9" x14ac:dyDescent="0.2">
      <c r="A220">
        <v>102</v>
      </c>
      <c r="B220">
        <v>675395</v>
      </c>
      <c r="C220" s="3">
        <v>43108</v>
      </c>
      <c r="D220">
        <v>45492</v>
      </c>
      <c r="E220" t="s">
        <v>4016</v>
      </c>
      <c r="F220">
        <v>40448</v>
      </c>
      <c r="G220" t="s">
        <v>4121</v>
      </c>
      <c r="H220" t="s">
        <v>4122</v>
      </c>
      <c r="I220" s="4">
        <v>5.85</v>
      </c>
    </row>
    <row r="221" spans="1:9" x14ac:dyDescent="0.2">
      <c r="A221">
        <v>102</v>
      </c>
      <c r="B221">
        <v>675398</v>
      </c>
      <c r="C221" s="3">
        <v>43108</v>
      </c>
      <c r="D221">
        <v>45492</v>
      </c>
      <c r="E221" t="s">
        <v>4016</v>
      </c>
      <c r="F221">
        <v>40448</v>
      </c>
      <c r="G221" t="s">
        <v>4155</v>
      </c>
      <c r="H221" t="s">
        <v>4156</v>
      </c>
      <c r="I221" s="4">
        <v>0.12</v>
      </c>
    </row>
    <row r="222" spans="1:9" x14ac:dyDescent="0.2">
      <c r="A222">
        <v>102</v>
      </c>
      <c r="B222">
        <v>678872</v>
      </c>
      <c r="C222" s="3">
        <v>43108</v>
      </c>
      <c r="D222">
        <v>45492</v>
      </c>
      <c r="E222" t="s">
        <v>4016</v>
      </c>
      <c r="F222">
        <v>40448</v>
      </c>
      <c r="G222" t="s">
        <v>4111</v>
      </c>
      <c r="H222" t="s">
        <v>4112</v>
      </c>
      <c r="I222" s="4">
        <v>0.23</v>
      </c>
    </row>
    <row r="223" spans="1:9" x14ac:dyDescent="0.2">
      <c r="A223">
        <v>102</v>
      </c>
      <c r="B223">
        <v>678873</v>
      </c>
      <c r="C223" s="3">
        <v>43108</v>
      </c>
      <c r="D223">
        <v>45492</v>
      </c>
      <c r="E223" t="s">
        <v>4016</v>
      </c>
      <c r="F223">
        <v>40448</v>
      </c>
      <c r="G223" t="s">
        <v>4127</v>
      </c>
      <c r="H223" t="s">
        <v>4128</v>
      </c>
      <c r="I223" s="4">
        <v>0.35</v>
      </c>
    </row>
    <row r="224" spans="1:9" x14ac:dyDescent="0.2">
      <c r="A224">
        <v>102</v>
      </c>
      <c r="B224">
        <v>678875</v>
      </c>
      <c r="C224" s="3">
        <v>43108</v>
      </c>
      <c r="D224">
        <v>45492</v>
      </c>
      <c r="E224" t="s">
        <v>4016</v>
      </c>
      <c r="F224">
        <v>40448</v>
      </c>
      <c r="G224" t="s">
        <v>4187</v>
      </c>
      <c r="H224" t="s">
        <v>4188</v>
      </c>
      <c r="I224" s="4">
        <v>0.35</v>
      </c>
    </row>
    <row r="225" spans="1:9" x14ac:dyDescent="0.2">
      <c r="A225">
        <v>102</v>
      </c>
      <c r="B225">
        <v>678979</v>
      </c>
      <c r="C225" s="3">
        <v>43108</v>
      </c>
      <c r="D225">
        <v>45492</v>
      </c>
      <c r="E225" t="s">
        <v>4016</v>
      </c>
      <c r="F225">
        <v>40448</v>
      </c>
      <c r="G225" t="s">
        <v>4189</v>
      </c>
      <c r="H225" t="s">
        <v>4190</v>
      </c>
      <c r="I225" s="4">
        <v>0.15</v>
      </c>
    </row>
    <row r="226" spans="1:9" x14ac:dyDescent="0.2">
      <c r="A226">
        <v>102</v>
      </c>
      <c r="B226">
        <v>675409</v>
      </c>
      <c r="C226" s="3">
        <v>43109</v>
      </c>
      <c r="D226">
        <v>45515</v>
      </c>
      <c r="E226" t="s">
        <v>4016</v>
      </c>
      <c r="F226">
        <v>40450</v>
      </c>
      <c r="G226" t="s">
        <v>4191</v>
      </c>
      <c r="H226" t="s">
        <v>4192</v>
      </c>
      <c r="I226" s="4">
        <v>11.52</v>
      </c>
    </row>
    <row r="227" spans="1:9" x14ac:dyDescent="0.2">
      <c r="A227">
        <v>102</v>
      </c>
      <c r="B227">
        <v>675412</v>
      </c>
      <c r="C227" s="3">
        <v>43109</v>
      </c>
      <c r="D227">
        <v>45515</v>
      </c>
      <c r="E227" t="s">
        <v>4016</v>
      </c>
      <c r="F227">
        <v>40450</v>
      </c>
      <c r="G227" t="s">
        <v>4067</v>
      </c>
      <c r="H227" t="s">
        <v>4068</v>
      </c>
      <c r="I227" s="4">
        <v>34.56</v>
      </c>
    </row>
    <row r="228" spans="1:9" x14ac:dyDescent="0.2">
      <c r="A228">
        <v>102</v>
      </c>
      <c r="B228">
        <v>675418</v>
      </c>
      <c r="C228" s="3">
        <v>43109</v>
      </c>
      <c r="D228">
        <v>45515</v>
      </c>
      <c r="E228" t="s">
        <v>4016</v>
      </c>
      <c r="F228">
        <v>40450</v>
      </c>
      <c r="G228" t="s">
        <v>4193</v>
      </c>
      <c r="H228" t="s">
        <v>4194</v>
      </c>
      <c r="I228" s="4">
        <v>8.06</v>
      </c>
    </row>
    <row r="229" spans="1:9" x14ac:dyDescent="0.2">
      <c r="A229">
        <v>102</v>
      </c>
      <c r="B229">
        <v>675420</v>
      </c>
      <c r="C229" s="3">
        <v>43109</v>
      </c>
      <c r="D229">
        <v>45515</v>
      </c>
      <c r="E229" t="s">
        <v>4016</v>
      </c>
      <c r="F229">
        <v>40450</v>
      </c>
      <c r="G229" t="s">
        <v>4129</v>
      </c>
      <c r="H229" t="s">
        <v>4130</v>
      </c>
      <c r="I229" s="4">
        <v>16.13</v>
      </c>
    </row>
    <row r="230" spans="1:9" x14ac:dyDescent="0.2">
      <c r="A230">
        <v>102</v>
      </c>
      <c r="B230">
        <v>679014</v>
      </c>
      <c r="C230" s="3">
        <v>43109</v>
      </c>
      <c r="D230">
        <v>45515</v>
      </c>
      <c r="E230" t="s">
        <v>4016</v>
      </c>
      <c r="F230">
        <v>40450</v>
      </c>
      <c r="G230" t="s">
        <v>4033</v>
      </c>
      <c r="H230" t="s">
        <v>4034</v>
      </c>
      <c r="I230" s="4">
        <v>74.069999999999993</v>
      </c>
    </row>
    <row r="231" spans="1:9" x14ac:dyDescent="0.2">
      <c r="A231">
        <v>102</v>
      </c>
      <c r="B231">
        <v>679057</v>
      </c>
      <c r="C231" s="3">
        <v>43109</v>
      </c>
      <c r="D231">
        <v>45515</v>
      </c>
      <c r="E231" t="s">
        <v>4016</v>
      </c>
      <c r="F231">
        <v>40450</v>
      </c>
      <c r="G231" t="s">
        <v>4195</v>
      </c>
      <c r="H231" t="s">
        <v>4196</v>
      </c>
      <c r="I231" s="4">
        <v>6.91</v>
      </c>
    </row>
    <row r="232" spans="1:9" x14ac:dyDescent="0.2">
      <c r="A232">
        <v>102</v>
      </c>
      <c r="B232">
        <v>679079</v>
      </c>
      <c r="C232" s="3">
        <v>43109</v>
      </c>
      <c r="D232">
        <v>45515</v>
      </c>
      <c r="E232" t="s">
        <v>4016</v>
      </c>
      <c r="F232">
        <v>40450</v>
      </c>
      <c r="G232" t="s">
        <v>4139</v>
      </c>
      <c r="H232" t="s">
        <v>4140</v>
      </c>
      <c r="I232" s="4">
        <v>1.1499999999999999</v>
      </c>
    </row>
    <row r="233" spans="1:9" x14ac:dyDescent="0.2">
      <c r="A233">
        <v>102</v>
      </c>
      <c r="B233">
        <v>679080</v>
      </c>
      <c r="C233" s="3">
        <v>43109</v>
      </c>
      <c r="D233">
        <v>45515</v>
      </c>
      <c r="E233" t="s">
        <v>4016</v>
      </c>
      <c r="F233">
        <v>40450</v>
      </c>
      <c r="G233" t="s">
        <v>4131</v>
      </c>
      <c r="H233" t="s">
        <v>4132</v>
      </c>
      <c r="I233" s="4">
        <v>0.11</v>
      </c>
    </row>
    <row r="234" spans="1:9" x14ac:dyDescent="0.2">
      <c r="A234">
        <v>102</v>
      </c>
      <c r="B234">
        <v>679081</v>
      </c>
      <c r="C234" s="3">
        <v>43109</v>
      </c>
      <c r="D234">
        <v>45515</v>
      </c>
      <c r="E234" t="s">
        <v>4016</v>
      </c>
      <c r="F234">
        <v>40450</v>
      </c>
      <c r="G234" t="s">
        <v>4085</v>
      </c>
      <c r="H234" t="s">
        <v>4086</v>
      </c>
      <c r="I234" s="4">
        <v>0.23</v>
      </c>
    </row>
    <row r="235" spans="1:9" x14ac:dyDescent="0.2">
      <c r="A235">
        <v>102</v>
      </c>
      <c r="B235">
        <v>679082</v>
      </c>
      <c r="C235" s="3">
        <v>43109</v>
      </c>
      <c r="D235">
        <v>45515</v>
      </c>
      <c r="E235" t="s">
        <v>4016</v>
      </c>
      <c r="F235">
        <v>40450</v>
      </c>
      <c r="G235" t="s">
        <v>4035</v>
      </c>
      <c r="H235" t="s">
        <v>4036</v>
      </c>
      <c r="I235" s="4">
        <v>2.2999999999999998</v>
      </c>
    </row>
    <row r="236" spans="1:9" x14ac:dyDescent="0.2">
      <c r="A236">
        <v>102</v>
      </c>
      <c r="B236">
        <v>679083</v>
      </c>
      <c r="C236" s="3">
        <v>43109</v>
      </c>
      <c r="D236">
        <v>45515</v>
      </c>
      <c r="E236" t="s">
        <v>4016</v>
      </c>
      <c r="F236">
        <v>40450</v>
      </c>
      <c r="G236" t="s">
        <v>4133</v>
      </c>
      <c r="H236" t="s">
        <v>4134</v>
      </c>
      <c r="I236" s="4">
        <v>12.67</v>
      </c>
    </row>
    <row r="237" spans="1:9" x14ac:dyDescent="0.2">
      <c r="A237">
        <v>102</v>
      </c>
      <c r="B237">
        <v>679084</v>
      </c>
      <c r="C237" s="3">
        <v>43109</v>
      </c>
      <c r="D237">
        <v>45515</v>
      </c>
      <c r="E237" t="s">
        <v>4016</v>
      </c>
      <c r="F237">
        <v>40450</v>
      </c>
      <c r="G237" t="s">
        <v>4119</v>
      </c>
      <c r="H237" t="s">
        <v>4120</v>
      </c>
      <c r="I237" s="4">
        <v>1.61</v>
      </c>
    </row>
    <row r="238" spans="1:9" x14ac:dyDescent="0.2">
      <c r="A238">
        <v>102</v>
      </c>
      <c r="B238">
        <v>679092</v>
      </c>
      <c r="C238" s="3">
        <v>43109</v>
      </c>
      <c r="D238">
        <v>45515</v>
      </c>
      <c r="E238" t="s">
        <v>4016</v>
      </c>
      <c r="F238">
        <v>40450</v>
      </c>
      <c r="G238" t="s">
        <v>4089</v>
      </c>
      <c r="H238" t="s">
        <v>4090</v>
      </c>
      <c r="I238" s="4">
        <v>37.32</v>
      </c>
    </row>
    <row r="239" spans="1:9" x14ac:dyDescent="0.2">
      <c r="A239">
        <v>102</v>
      </c>
      <c r="B239">
        <v>679093</v>
      </c>
      <c r="C239" s="3">
        <v>43109</v>
      </c>
      <c r="D239">
        <v>45515</v>
      </c>
      <c r="E239" t="s">
        <v>4016</v>
      </c>
      <c r="F239">
        <v>40450</v>
      </c>
      <c r="G239" t="s">
        <v>4107</v>
      </c>
      <c r="H239" t="s">
        <v>4108</v>
      </c>
      <c r="I239" s="4">
        <v>19.12</v>
      </c>
    </row>
    <row r="240" spans="1:9" x14ac:dyDescent="0.2">
      <c r="A240">
        <v>102</v>
      </c>
      <c r="B240">
        <v>675410</v>
      </c>
      <c r="C240" s="3">
        <v>43110</v>
      </c>
      <c r="D240">
        <v>45515</v>
      </c>
      <c r="E240" t="s">
        <v>4016</v>
      </c>
      <c r="F240">
        <v>40450</v>
      </c>
      <c r="G240" t="s">
        <v>4197</v>
      </c>
      <c r="H240" t="s">
        <v>4198</v>
      </c>
      <c r="I240" s="4">
        <v>4.6100000000000003</v>
      </c>
    </row>
    <row r="241" spans="1:9" x14ac:dyDescent="0.2">
      <c r="A241">
        <v>102</v>
      </c>
      <c r="B241">
        <v>675433</v>
      </c>
      <c r="C241" s="3">
        <v>43108</v>
      </c>
      <c r="D241">
        <v>45497</v>
      </c>
      <c r="E241" t="s">
        <v>4016</v>
      </c>
      <c r="F241">
        <v>40452</v>
      </c>
      <c r="G241" t="s">
        <v>4169</v>
      </c>
      <c r="H241" t="s">
        <v>4170</v>
      </c>
      <c r="I241" s="4">
        <v>3.46</v>
      </c>
    </row>
    <row r="242" spans="1:9" x14ac:dyDescent="0.2">
      <c r="A242">
        <v>102</v>
      </c>
      <c r="B242">
        <v>675434</v>
      </c>
      <c r="C242" s="3">
        <v>43108</v>
      </c>
      <c r="D242">
        <v>45497</v>
      </c>
      <c r="E242" t="s">
        <v>4016</v>
      </c>
      <c r="F242">
        <v>40452</v>
      </c>
      <c r="G242" t="s">
        <v>4085</v>
      </c>
      <c r="H242" t="s">
        <v>4086</v>
      </c>
      <c r="I242" s="4">
        <v>0.35</v>
      </c>
    </row>
    <row r="243" spans="1:9" x14ac:dyDescent="0.2">
      <c r="A243">
        <v>102</v>
      </c>
      <c r="B243">
        <v>675435</v>
      </c>
      <c r="C243" s="3">
        <v>43108</v>
      </c>
      <c r="D243">
        <v>45497</v>
      </c>
      <c r="E243" t="s">
        <v>4016</v>
      </c>
      <c r="F243">
        <v>40452</v>
      </c>
      <c r="G243" t="s">
        <v>4129</v>
      </c>
      <c r="H243" t="s">
        <v>4130</v>
      </c>
      <c r="I243" s="4">
        <v>11.52</v>
      </c>
    </row>
    <row r="244" spans="1:9" x14ac:dyDescent="0.2">
      <c r="A244">
        <v>102</v>
      </c>
      <c r="B244">
        <v>675436</v>
      </c>
      <c r="C244" s="3">
        <v>43108</v>
      </c>
      <c r="D244">
        <v>45497</v>
      </c>
      <c r="E244" t="s">
        <v>4016</v>
      </c>
      <c r="F244">
        <v>40452</v>
      </c>
      <c r="G244" t="s">
        <v>4117</v>
      </c>
      <c r="H244" t="s">
        <v>4118</v>
      </c>
      <c r="I244" s="4">
        <v>9.2200000000000006</v>
      </c>
    </row>
    <row r="245" spans="1:9" x14ac:dyDescent="0.2">
      <c r="A245">
        <v>102</v>
      </c>
      <c r="B245">
        <v>675437</v>
      </c>
      <c r="C245" s="3">
        <v>43108</v>
      </c>
      <c r="D245">
        <v>45497</v>
      </c>
      <c r="E245" t="s">
        <v>4016</v>
      </c>
      <c r="F245">
        <v>40452</v>
      </c>
      <c r="G245" t="s">
        <v>4179</v>
      </c>
      <c r="H245" t="s">
        <v>4180</v>
      </c>
      <c r="I245" s="4">
        <v>32.26</v>
      </c>
    </row>
    <row r="246" spans="1:9" x14ac:dyDescent="0.2">
      <c r="A246">
        <v>102</v>
      </c>
      <c r="B246">
        <v>675439</v>
      </c>
      <c r="C246" s="3">
        <v>43108</v>
      </c>
      <c r="D246">
        <v>45497</v>
      </c>
      <c r="E246" t="s">
        <v>4016</v>
      </c>
      <c r="F246">
        <v>40452</v>
      </c>
      <c r="G246" t="s">
        <v>4035</v>
      </c>
      <c r="H246" t="s">
        <v>4036</v>
      </c>
      <c r="I246" s="4">
        <v>4.6100000000000003</v>
      </c>
    </row>
    <row r="247" spans="1:9" x14ac:dyDescent="0.2">
      <c r="A247">
        <v>102</v>
      </c>
      <c r="B247">
        <v>675441</v>
      </c>
      <c r="C247" s="3">
        <v>43108</v>
      </c>
      <c r="D247">
        <v>45497</v>
      </c>
      <c r="E247" t="s">
        <v>4016</v>
      </c>
      <c r="F247">
        <v>40452</v>
      </c>
      <c r="G247" t="s">
        <v>4177</v>
      </c>
      <c r="H247" t="s">
        <v>4178</v>
      </c>
      <c r="I247" s="4">
        <v>3.46</v>
      </c>
    </row>
    <row r="248" spans="1:9" x14ac:dyDescent="0.2">
      <c r="A248">
        <v>102</v>
      </c>
      <c r="B248">
        <v>675444</v>
      </c>
      <c r="C248" s="3">
        <v>43108</v>
      </c>
      <c r="D248">
        <v>45497</v>
      </c>
      <c r="E248" t="s">
        <v>4016</v>
      </c>
      <c r="F248">
        <v>40452</v>
      </c>
      <c r="G248" t="s">
        <v>4133</v>
      </c>
      <c r="H248" t="s">
        <v>4134</v>
      </c>
      <c r="I248" s="4">
        <v>23.04</v>
      </c>
    </row>
    <row r="249" spans="1:9" x14ac:dyDescent="0.2">
      <c r="A249">
        <v>102</v>
      </c>
      <c r="B249">
        <v>675445</v>
      </c>
      <c r="C249" s="3">
        <v>43108</v>
      </c>
      <c r="D249">
        <v>45497</v>
      </c>
      <c r="E249" t="s">
        <v>4016</v>
      </c>
      <c r="F249">
        <v>40452</v>
      </c>
      <c r="G249" t="s">
        <v>4017</v>
      </c>
      <c r="H249" t="s">
        <v>4018</v>
      </c>
      <c r="I249" s="4">
        <v>9.2200000000000006</v>
      </c>
    </row>
    <row r="250" spans="1:9" x14ac:dyDescent="0.2">
      <c r="A250">
        <v>102</v>
      </c>
      <c r="B250">
        <v>675446</v>
      </c>
      <c r="C250" s="3">
        <v>43108</v>
      </c>
      <c r="D250">
        <v>45497</v>
      </c>
      <c r="E250" t="s">
        <v>4016</v>
      </c>
      <c r="F250">
        <v>40452</v>
      </c>
      <c r="G250" t="s">
        <v>4139</v>
      </c>
      <c r="H250" t="s">
        <v>4140</v>
      </c>
      <c r="I250" s="4">
        <v>3.46</v>
      </c>
    </row>
    <row r="251" spans="1:9" x14ac:dyDescent="0.2">
      <c r="A251">
        <v>102</v>
      </c>
      <c r="B251">
        <v>675450</v>
      </c>
      <c r="C251" s="3">
        <v>43108</v>
      </c>
      <c r="D251">
        <v>45497</v>
      </c>
      <c r="E251" t="s">
        <v>4016</v>
      </c>
      <c r="F251">
        <v>40452</v>
      </c>
      <c r="G251" t="s">
        <v>4033</v>
      </c>
      <c r="H251" t="s">
        <v>4034</v>
      </c>
      <c r="I251" s="4">
        <v>36.06</v>
      </c>
    </row>
    <row r="252" spans="1:9" x14ac:dyDescent="0.2">
      <c r="A252">
        <v>102</v>
      </c>
      <c r="B252">
        <v>678905</v>
      </c>
      <c r="C252" s="3">
        <v>43108</v>
      </c>
      <c r="D252">
        <v>45497</v>
      </c>
      <c r="E252" t="s">
        <v>4016</v>
      </c>
      <c r="F252">
        <v>40452</v>
      </c>
      <c r="G252" t="s">
        <v>4147</v>
      </c>
      <c r="H252" t="s">
        <v>4148</v>
      </c>
      <c r="I252" s="4">
        <v>2.2999999999999998</v>
      </c>
    </row>
    <row r="253" spans="1:9" x14ac:dyDescent="0.2">
      <c r="A253">
        <v>102</v>
      </c>
      <c r="B253">
        <v>678906</v>
      </c>
      <c r="C253" s="3">
        <v>43108</v>
      </c>
      <c r="D253">
        <v>45497</v>
      </c>
      <c r="E253" t="s">
        <v>4016</v>
      </c>
      <c r="F253">
        <v>40452</v>
      </c>
      <c r="G253" t="s">
        <v>4155</v>
      </c>
      <c r="H253" t="s">
        <v>4156</v>
      </c>
      <c r="I253" s="4">
        <v>0.46</v>
      </c>
    </row>
    <row r="254" spans="1:9" x14ac:dyDescent="0.2">
      <c r="A254">
        <v>102</v>
      </c>
      <c r="B254">
        <v>678907</v>
      </c>
      <c r="C254" s="3">
        <v>43108</v>
      </c>
      <c r="D254">
        <v>45497</v>
      </c>
      <c r="E254" t="s">
        <v>4016</v>
      </c>
      <c r="F254">
        <v>40452</v>
      </c>
      <c r="G254" t="s">
        <v>4131</v>
      </c>
      <c r="H254" t="s">
        <v>4132</v>
      </c>
      <c r="I254" s="4">
        <v>0.46</v>
      </c>
    </row>
    <row r="255" spans="1:9" x14ac:dyDescent="0.2">
      <c r="A255">
        <v>102</v>
      </c>
      <c r="B255">
        <v>678908</v>
      </c>
      <c r="C255" s="3">
        <v>43108</v>
      </c>
      <c r="D255">
        <v>45497</v>
      </c>
      <c r="E255" t="s">
        <v>4016</v>
      </c>
      <c r="F255">
        <v>40452</v>
      </c>
      <c r="G255" t="s">
        <v>4127</v>
      </c>
      <c r="H255" t="s">
        <v>4128</v>
      </c>
      <c r="I255" s="4">
        <v>0.69</v>
      </c>
    </row>
    <row r="256" spans="1:9" x14ac:dyDescent="0.2">
      <c r="A256">
        <v>102</v>
      </c>
      <c r="B256">
        <v>678909</v>
      </c>
      <c r="C256" s="3">
        <v>43108</v>
      </c>
      <c r="D256">
        <v>45497</v>
      </c>
      <c r="E256" t="s">
        <v>4016</v>
      </c>
      <c r="F256">
        <v>40452</v>
      </c>
      <c r="G256" t="s">
        <v>4135</v>
      </c>
      <c r="H256" t="s">
        <v>4136</v>
      </c>
      <c r="I256" s="4">
        <v>0.69</v>
      </c>
    </row>
    <row r="257" spans="1:9" x14ac:dyDescent="0.2">
      <c r="A257">
        <v>102</v>
      </c>
      <c r="B257">
        <v>678910</v>
      </c>
      <c r="C257" s="3">
        <v>43108</v>
      </c>
      <c r="D257">
        <v>45497</v>
      </c>
      <c r="E257" t="s">
        <v>4016</v>
      </c>
      <c r="F257">
        <v>40452</v>
      </c>
      <c r="G257" t="s">
        <v>4199</v>
      </c>
      <c r="H257" t="s">
        <v>4200</v>
      </c>
      <c r="I257" s="4">
        <v>2.0699999999999998</v>
      </c>
    </row>
    <row r="258" spans="1:9" x14ac:dyDescent="0.2">
      <c r="A258">
        <v>102</v>
      </c>
      <c r="B258">
        <v>678911</v>
      </c>
      <c r="C258" s="3">
        <v>43108</v>
      </c>
      <c r="D258">
        <v>45497</v>
      </c>
      <c r="E258" t="s">
        <v>4016</v>
      </c>
      <c r="F258">
        <v>40452</v>
      </c>
      <c r="G258" t="s">
        <v>4099</v>
      </c>
      <c r="H258" t="s">
        <v>4100</v>
      </c>
      <c r="I258" s="4">
        <v>6.91</v>
      </c>
    </row>
    <row r="259" spans="1:9" x14ac:dyDescent="0.2">
      <c r="A259">
        <v>102</v>
      </c>
      <c r="B259">
        <v>678912</v>
      </c>
      <c r="C259" s="3">
        <v>43108</v>
      </c>
      <c r="D259">
        <v>45497</v>
      </c>
      <c r="E259" t="s">
        <v>4016</v>
      </c>
      <c r="F259">
        <v>40452</v>
      </c>
      <c r="G259" t="s">
        <v>4077</v>
      </c>
      <c r="H259" t="s">
        <v>4078</v>
      </c>
      <c r="I259" s="4">
        <v>48.38</v>
      </c>
    </row>
    <row r="260" spans="1:9" x14ac:dyDescent="0.2">
      <c r="A260">
        <v>102</v>
      </c>
      <c r="B260">
        <v>678913</v>
      </c>
      <c r="C260" s="3">
        <v>43108</v>
      </c>
      <c r="D260">
        <v>45497</v>
      </c>
      <c r="E260" t="s">
        <v>4016</v>
      </c>
      <c r="F260">
        <v>40452</v>
      </c>
      <c r="G260" t="s">
        <v>4089</v>
      </c>
      <c r="H260" t="s">
        <v>4090</v>
      </c>
      <c r="I260" s="4">
        <v>31.56</v>
      </c>
    </row>
    <row r="261" spans="1:9" x14ac:dyDescent="0.2">
      <c r="A261">
        <v>102</v>
      </c>
      <c r="B261">
        <v>678914</v>
      </c>
      <c r="C261" s="3">
        <v>43108</v>
      </c>
      <c r="D261">
        <v>45497</v>
      </c>
      <c r="E261" t="s">
        <v>4016</v>
      </c>
      <c r="F261">
        <v>40452</v>
      </c>
      <c r="G261" t="s">
        <v>4145</v>
      </c>
      <c r="H261" t="s">
        <v>4146</v>
      </c>
      <c r="I261" s="4">
        <v>0.23</v>
      </c>
    </row>
    <row r="262" spans="1:9" x14ac:dyDescent="0.2">
      <c r="A262">
        <v>102</v>
      </c>
      <c r="B262">
        <v>675465</v>
      </c>
      <c r="C262" s="3">
        <v>43105</v>
      </c>
      <c r="D262">
        <v>45478</v>
      </c>
      <c r="E262" t="s">
        <v>4016</v>
      </c>
      <c r="F262">
        <v>40454</v>
      </c>
      <c r="G262" t="s">
        <v>4089</v>
      </c>
      <c r="H262" t="s">
        <v>4090</v>
      </c>
      <c r="I262" s="4">
        <v>30.89</v>
      </c>
    </row>
    <row r="263" spans="1:9" x14ac:dyDescent="0.2">
      <c r="A263">
        <v>102</v>
      </c>
      <c r="B263">
        <v>675467</v>
      </c>
      <c r="C263" s="3">
        <v>43105</v>
      </c>
      <c r="D263">
        <v>45478</v>
      </c>
      <c r="E263" t="s">
        <v>4016</v>
      </c>
      <c r="F263">
        <v>40454</v>
      </c>
      <c r="G263" t="s">
        <v>4173</v>
      </c>
      <c r="H263" t="s">
        <v>4174</v>
      </c>
      <c r="I263" s="4">
        <v>2.29</v>
      </c>
    </row>
    <row r="264" spans="1:9" x14ac:dyDescent="0.2">
      <c r="A264">
        <v>102</v>
      </c>
      <c r="B264">
        <v>675468</v>
      </c>
      <c r="C264" s="3">
        <v>43105</v>
      </c>
      <c r="D264">
        <v>45478</v>
      </c>
      <c r="E264" t="s">
        <v>4016</v>
      </c>
      <c r="F264">
        <v>40454</v>
      </c>
      <c r="G264" t="s">
        <v>4183</v>
      </c>
      <c r="H264" t="s">
        <v>4184</v>
      </c>
      <c r="I264" s="4">
        <v>2.29</v>
      </c>
    </row>
    <row r="265" spans="1:9" x14ac:dyDescent="0.2">
      <c r="A265">
        <v>102</v>
      </c>
      <c r="B265">
        <v>675469</v>
      </c>
      <c r="C265" s="3">
        <v>43105</v>
      </c>
      <c r="D265">
        <v>45478</v>
      </c>
      <c r="E265" t="s">
        <v>4016</v>
      </c>
      <c r="F265">
        <v>40454</v>
      </c>
      <c r="G265" t="s">
        <v>4085</v>
      </c>
      <c r="H265" t="s">
        <v>4086</v>
      </c>
      <c r="I265" s="4">
        <v>0.23</v>
      </c>
    </row>
    <row r="266" spans="1:9" x14ac:dyDescent="0.2">
      <c r="A266">
        <v>102</v>
      </c>
      <c r="B266">
        <v>675470</v>
      </c>
      <c r="C266" s="3">
        <v>43105</v>
      </c>
      <c r="D266">
        <v>45478</v>
      </c>
      <c r="E266" t="s">
        <v>4016</v>
      </c>
      <c r="F266">
        <v>40454</v>
      </c>
      <c r="G266" t="s">
        <v>4129</v>
      </c>
      <c r="H266" t="s">
        <v>4130</v>
      </c>
      <c r="I266" s="4">
        <v>2.29</v>
      </c>
    </row>
    <row r="267" spans="1:9" x14ac:dyDescent="0.2">
      <c r="A267">
        <v>102</v>
      </c>
      <c r="B267">
        <v>675471</v>
      </c>
      <c r="C267" s="3">
        <v>43105</v>
      </c>
      <c r="D267">
        <v>45478</v>
      </c>
      <c r="E267" t="s">
        <v>4016</v>
      </c>
      <c r="F267">
        <v>40454</v>
      </c>
      <c r="G267" t="s">
        <v>4117</v>
      </c>
      <c r="H267" t="s">
        <v>4118</v>
      </c>
      <c r="I267" s="4">
        <v>4.58</v>
      </c>
    </row>
    <row r="268" spans="1:9" x14ac:dyDescent="0.2">
      <c r="A268">
        <v>102</v>
      </c>
      <c r="B268">
        <v>675473</v>
      </c>
      <c r="C268" s="3">
        <v>43105</v>
      </c>
      <c r="D268">
        <v>45478</v>
      </c>
      <c r="E268" t="s">
        <v>4016</v>
      </c>
      <c r="F268">
        <v>40454</v>
      </c>
      <c r="G268" t="s">
        <v>4145</v>
      </c>
      <c r="H268" t="s">
        <v>4146</v>
      </c>
      <c r="I268" s="4">
        <v>0.23</v>
      </c>
    </row>
    <row r="269" spans="1:9" x14ac:dyDescent="0.2">
      <c r="A269">
        <v>102</v>
      </c>
      <c r="B269">
        <v>675475</v>
      </c>
      <c r="C269" s="3">
        <v>43105</v>
      </c>
      <c r="D269">
        <v>45478</v>
      </c>
      <c r="E269" t="s">
        <v>4016</v>
      </c>
      <c r="F269">
        <v>40454</v>
      </c>
      <c r="G269" t="s">
        <v>4133</v>
      </c>
      <c r="H269" t="s">
        <v>4134</v>
      </c>
      <c r="I269" s="4">
        <v>11.44</v>
      </c>
    </row>
    <row r="270" spans="1:9" x14ac:dyDescent="0.2">
      <c r="A270">
        <v>102</v>
      </c>
      <c r="B270">
        <v>675476</v>
      </c>
      <c r="C270" s="3">
        <v>43105</v>
      </c>
      <c r="D270">
        <v>45478</v>
      </c>
      <c r="E270" t="s">
        <v>4016</v>
      </c>
      <c r="F270">
        <v>40454</v>
      </c>
      <c r="G270" t="s">
        <v>4163</v>
      </c>
      <c r="H270" t="s">
        <v>4164</v>
      </c>
      <c r="I270" s="4">
        <v>4.58</v>
      </c>
    </row>
    <row r="271" spans="1:9" x14ac:dyDescent="0.2">
      <c r="A271">
        <v>102</v>
      </c>
      <c r="B271">
        <v>675477</v>
      </c>
      <c r="C271" s="3">
        <v>43105</v>
      </c>
      <c r="D271">
        <v>45478</v>
      </c>
      <c r="E271" t="s">
        <v>4016</v>
      </c>
      <c r="F271">
        <v>40454</v>
      </c>
      <c r="G271" t="s">
        <v>4033</v>
      </c>
      <c r="H271" t="s">
        <v>4034</v>
      </c>
      <c r="I271" s="4">
        <v>45.19</v>
      </c>
    </row>
    <row r="272" spans="1:9" x14ac:dyDescent="0.2">
      <c r="A272">
        <v>102</v>
      </c>
      <c r="B272">
        <v>675478</v>
      </c>
      <c r="C272" s="3">
        <v>43105</v>
      </c>
      <c r="D272">
        <v>45478</v>
      </c>
      <c r="E272" t="s">
        <v>4016</v>
      </c>
      <c r="F272">
        <v>40454</v>
      </c>
      <c r="G272" t="s">
        <v>4035</v>
      </c>
      <c r="H272" t="s">
        <v>4036</v>
      </c>
      <c r="I272" s="4">
        <v>2.29</v>
      </c>
    </row>
    <row r="273" spans="1:9" x14ac:dyDescent="0.2">
      <c r="A273">
        <v>102</v>
      </c>
      <c r="B273">
        <v>678539</v>
      </c>
      <c r="C273" s="3">
        <v>43105</v>
      </c>
      <c r="D273">
        <v>45478</v>
      </c>
      <c r="E273" t="s">
        <v>4016</v>
      </c>
      <c r="F273">
        <v>40454</v>
      </c>
      <c r="G273" t="s">
        <v>4067</v>
      </c>
      <c r="H273" t="s">
        <v>4068</v>
      </c>
      <c r="I273" s="4">
        <v>32.03</v>
      </c>
    </row>
    <row r="274" spans="1:9" x14ac:dyDescent="0.2">
      <c r="A274">
        <v>102</v>
      </c>
      <c r="B274">
        <v>678541</v>
      </c>
      <c r="C274" s="3">
        <v>43105</v>
      </c>
      <c r="D274">
        <v>45478</v>
      </c>
      <c r="E274" t="s">
        <v>4016</v>
      </c>
      <c r="F274">
        <v>40454</v>
      </c>
      <c r="G274" t="s">
        <v>4077</v>
      </c>
      <c r="H274" t="s">
        <v>4078</v>
      </c>
      <c r="I274" s="4">
        <v>66.58</v>
      </c>
    </row>
    <row r="275" spans="1:9" x14ac:dyDescent="0.2">
      <c r="A275">
        <v>102</v>
      </c>
      <c r="B275">
        <v>678542</v>
      </c>
      <c r="C275" s="3">
        <v>43105</v>
      </c>
      <c r="D275">
        <v>45478</v>
      </c>
      <c r="E275" t="s">
        <v>4016</v>
      </c>
      <c r="F275">
        <v>40454</v>
      </c>
      <c r="G275" t="s">
        <v>4131</v>
      </c>
      <c r="H275" t="s">
        <v>4132</v>
      </c>
      <c r="I275" s="4">
        <v>0.11</v>
      </c>
    </row>
    <row r="276" spans="1:9" x14ac:dyDescent="0.2">
      <c r="A276">
        <v>102</v>
      </c>
      <c r="B276">
        <v>678544</v>
      </c>
      <c r="C276" s="3">
        <v>43105</v>
      </c>
      <c r="D276">
        <v>45478</v>
      </c>
      <c r="E276" t="s">
        <v>4016</v>
      </c>
      <c r="F276">
        <v>40454</v>
      </c>
      <c r="G276" t="s">
        <v>4121</v>
      </c>
      <c r="H276" t="s">
        <v>4122</v>
      </c>
      <c r="I276" s="4">
        <v>1.83</v>
      </c>
    </row>
    <row r="277" spans="1:9" x14ac:dyDescent="0.2">
      <c r="A277">
        <v>102</v>
      </c>
      <c r="B277">
        <v>678584</v>
      </c>
      <c r="C277" s="3">
        <v>43105</v>
      </c>
      <c r="D277">
        <v>45478</v>
      </c>
      <c r="E277" t="s">
        <v>4016</v>
      </c>
      <c r="F277">
        <v>40454</v>
      </c>
      <c r="G277" t="s">
        <v>4179</v>
      </c>
      <c r="H277" t="s">
        <v>4180</v>
      </c>
      <c r="I277" s="4">
        <v>9.15</v>
      </c>
    </row>
    <row r="278" spans="1:9" x14ac:dyDescent="0.2">
      <c r="A278">
        <v>102</v>
      </c>
      <c r="B278">
        <v>675464</v>
      </c>
      <c r="C278" s="3">
        <v>43108</v>
      </c>
      <c r="D278">
        <v>45478</v>
      </c>
      <c r="E278" t="s">
        <v>4016</v>
      </c>
      <c r="F278">
        <v>40454</v>
      </c>
      <c r="G278" t="s">
        <v>4171</v>
      </c>
      <c r="H278" t="s">
        <v>4172</v>
      </c>
      <c r="I278" s="4">
        <v>9.15</v>
      </c>
    </row>
    <row r="279" spans="1:9" x14ac:dyDescent="0.2">
      <c r="A279">
        <v>102</v>
      </c>
      <c r="B279">
        <v>675466</v>
      </c>
      <c r="C279" s="3">
        <v>43108</v>
      </c>
      <c r="D279">
        <v>45478</v>
      </c>
      <c r="E279" t="s">
        <v>4016</v>
      </c>
      <c r="F279">
        <v>40454</v>
      </c>
      <c r="G279" t="s">
        <v>4169</v>
      </c>
      <c r="H279" t="s">
        <v>4170</v>
      </c>
      <c r="I279" s="4">
        <v>3.43</v>
      </c>
    </row>
    <row r="280" spans="1:9" x14ac:dyDescent="0.2">
      <c r="A280">
        <v>102</v>
      </c>
      <c r="B280">
        <v>675490</v>
      </c>
      <c r="C280" s="3">
        <v>43105</v>
      </c>
      <c r="D280">
        <v>45472</v>
      </c>
      <c r="E280" t="s">
        <v>4016</v>
      </c>
      <c r="F280">
        <v>40456</v>
      </c>
      <c r="G280" t="s">
        <v>4201</v>
      </c>
      <c r="H280" t="s">
        <v>4202</v>
      </c>
      <c r="I280" s="4">
        <v>2.59</v>
      </c>
    </row>
    <row r="281" spans="1:9" x14ac:dyDescent="0.2">
      <c r="A281">
        <v>102</v>
      </c>
      <c r="B281">
        <v>675493</v>
      </c>
      <c r="C281" s="3">
        <v>43105</v>
      </c>
      <c r="D281">
        <v>45472</v>
      </c>
      <c r="E281" t="s">
        <v>4016</v>
      </c>
      <c r="F281">
        <v>40456</v>
      </c>
      <c r="G281" t="s">
        <v>4107</v>
      </c>
      <c r="H281" t="s">
        <v>4108</v>
      </c>
      <c r="I281" s="4">
        <v>11.34</v>
      </c>
    </row>
    <row r="282" spans="1:9" x14ac:dyDescent="0.2">
      <c r="A282">
        <v>102</v>
      </c>
      <c r="B282">
        <v>675494</v>
      </c>
      <c r="C282" s="3">
        <v>43105</v>
      </c>
      <c r="D282">
        <v>45472</v>
      </c>
      <c r="E282" t="s">
        <v>4016</v>
      </c>
      <c r="F282">
        <v>40456</v>
      </c>
      <c r="G282" t="s">
        <v>4133</v>
      </c>
      <c r="H282" t="s">
        <v>4134</v>
      </c>
      <c r="I282" s="4">
        <v>6.05</v>
      </c>
    </row>
    <row r="283" spans="1:9" x14ac:dyDescent="0.2">
      <c r="A283">
        <v>102</v>
      </c>
      <c r="B283">
        <v>675496</v>
      </c>
      <c r="C283" s="3">
        <v>43105</v>
      </c>
      <c r="D283">
        <v>45472</v>
      </c>
      <c r="E283" t="s">
        <v>4016</v>
      </c>
      <c r="F283">
        <v>40456</v>
      </c>
      <c r="G283" t="s">
        <v>4077</v>
      </c>
      <c r="H283" t="s">
        <v>4078</v>
      </c>
      <c r="I283" s="4">
        <v>17.28</v>
      </c>
    </row>
    <row r="284" spans="1:9" x14ac:dyDescent="0.2">
      <c r="A284">
        <v>102</v>
      </c>
      <c r="B284">
        <v>675501</v>
      </c>
      <c r="C284" s="3">
        <v>43105</v>
      </c>
      <c r="D284">
        <v>45472</v>
      </c>
      <c r="E284" t="s">
        <v>4016</v>
      </c>
      <c r="F284">
        <v>40456</v>
      </c>
      <c r="G284" t="s">
        <v>4135</v>
      </c>
      <c r="H284" t="s">
        <v>4136</v>
      </c>
      <c r="I284" s="4">
        <v>0.26</v>
      </c>
    </row>
    <row r="285" spans="1:9" x14ac:dyDescent="0.2">
      <c r="A285">
        <v>102</v>
      </c>
      <c r="B285">
        <v>678509</v>
      </c>
      <c r="C285" s="3">
        <v>43105</v>
      </c>
      <c r="D285">
        <v>45472</v>
      </c>
      <c r="E285" t="s">
        <v>4016</v>
      </c>
      <c r="F285">
        <v>40456</v>
      </c>
      <c r="G285" t="s">
        <v>4033</v>
      </c>
      <c r="H285" t="s">
        <v>4034</v>
      </c>
      <c r="I285" s="4">
        <v>23.05</v>
      </c>
    </row>
    <row r="286" spans="1:9" x14ac:dyDescent="0.2">
      <c r="A286">
        <v>102</v>
      </c>
      <c r="B286">
        <v>678510</v>
      </c>
      <c r="C286" s="3">
        <v>43105</v>
      </c>
      <c r="D286">
        <v>45472</v>
      </c>
      <c r="E286" t="s">
        <v>4016</v>
      </c>
      <c r="F286">
        <v>40456</v>
      </c>
      <c r="G286" t="s">
        <v>4117</v>
      </c>
      <c r="H286" t="s">
        <v>4118</v>
      </c>
      <c r="I286" s="4">
        <v>0.6</v>
      </c>
    </row>
    <row r="287" spans="1:9" x14ac:dyDescent="0.2">
      <c r="A287">
        <v>102</v>
      </c>
      <c r="B287">
        <v>678511</v>
      </c>
      <c r="C287" s="3">
        <v>43105</v>
      </c>
      <c r="D287">
        <v>45472</v>
      </c>
      <c r="E287" t="s">
        <v>4016</v>
      </c>
      <c r="F287">
        <v>40456</v>
      </c>
      <c r="G287" t="s">
        <v>4089</v>
      </c>
      <c r="H287" t="s">
        <v>4090</v>
      </c>
      <c r="I287" s="4">
        <v>11.66</v>
      </c>
    </row>
    <row r="288" spans="1:9" x14ac:dyDescent="0.2">
      <c r="A288">
        <v>102</v>
      </c>
      <c r="B288">
        <v>678512</v>
      </c>
      <c r="C288" s="3">
        <v>43105</v>
      </c>
      <c r="D288">
        <v>45472</v>
      </c>
      <c r="E288" t="s">
        <v>4016</v>
      </c>
      <c r="F288">
        <v>40456</v>
      </c>
      <c r="G288" t="s">
        <v>4203</v>
      </c>
      <c r="H288" t="s">
        <v>4204</v>
      </c>
      <c r="I288" s="4">
        <v>11.23</v>
      </c>
    </row>
    <row r="289" spans="1:9" x14ac:dyDescent="0.2">
      <c r="A289">
        <v>102</v>
      </c>
      <c r="B289">
        <v>678513</v>
      </c>
      <c r="C289" s="3">
        <v>43105</v>
      </c>
      <c r="D289">
        <v>45472</v>
      </c>
      <c r="E289" t="s">
        <v>4016</v>
      </c>
      <c r="F289">
        <v>40456</v>
      </c>
      <c r="G289" t="s">
        <v>4205</v>
      </c>
      <c r="H289" t="s">
        <v>4206</v>
      </c>
      <c r="I289" s="4">
        <v>0.86</v>
      </c>
    </row>
    <row r="290" spans="1:9" x14ac:dyDescent="0.2">
      <c r="A290">
        <v>102</v>
      </c>
      <c r="B290">
        <v>675500</v>
      </c>
      <c r="C290" s="3">
        <v>43108</v>
      </c>
      <c r="D290">
        <v>45472</v>
      </c>
      <c r="E290" t="s">
        <v>4016</v>
      </c>
      <c r="F290">
        <v>40456</v>
      </c>
      <c r="G290" t="s">
        <v>4155</v>
      </c>
      <c r="H290" t="s">
        <v>4156</v>
      </c>
      <c r="I290" s="4">
        <v>0.17</v>
      </c>
    </row>
    <row r="291" spans="1:9" x14ac:dyDescent="0.2">
      <c r="A291">
        <v>102</v>
      </c>
      <c r="B291">
        <v>675511</v>
      </c>
      <c r="C291" s="3">
        <v>43108</v>
      </c>
      <c r="D291">
        <v>45489</v>
      </c>
      <c r="E291" t="s">
        <v>4016</v>
      </c>
      <c r="F291">
        <v>40458</v>
      </c>
      <c r="G291" t="s">
        <v>4133</v>
      </c>
      <c r="H291" t="s">
        <v>4134</v>
      </c>
      <c r="I291" s="4">
        <v>38.799999999999997</v>
      </c>
    </row>
    <row r="292" spans="1:9" x14ac:dyDescent="0.2">
      <c r="A292">
        <v>102</v>
      </c>
      <c r="B292">
        <v>675513</v>
      </c>
      <c r="C292" s="3">
        <v>43108</v>
      </c>
      <c r="D292">
        <v>45489</v>
      </c>
      <c r="E292" t="s">
        <v>4016</v>
      </c>
      <c r="F292">
        <v>40458</v>
      </c>
      <c r="G292" t="s">
        <v>4119</v>
      </c>
      <c r="H292" t="s">
        <v>4120</v>
      </c>
      <c r="I292" s="4">
        <v>9.6999999999999993</v>
      </c>
    </row>
    <row r="293" spans="1:9" x14ac:dyDescent="0.2">
      <c r="A293">
        <v>102</v>
      </c>
      <c r="B293">
        <v>675514</v>
      </c>
      <c r="C293" s="3">
        <v>43108</v>
      </c>
      <c r="D293">
        <v>45489</v>
      </c>
      <c r="E293" t="s">
        <v>4016</v>
      </c>
      <c r="F293">
        <v>40458</v>
      </c>
      <c r="G293" t="s">
        <v>4107</v>
      </c>
      <c r="H293" t="s">
        <v>4108</v>
      </c>
      <c r="I293" s="4">
        <v>260.58</v>
      </c>
    </row>
    <row r="294" spans="1:9" x14ac:dyDescent="0.2">
      <c r="A294">
        <v>102</v>
      </c>
      <c r="B294">
        <v>675515</v>
      </c>
      <c r="C294" s="3">
        <v>43108</v>
      </c>
      <c r="D294">
        <v>45489</v>
      </c>
      <c r="E294" t="s">
        <v>4016</v>
      </c>
      <c r="F294">
        <v>40458</v>
      </c>
      <c r="G294" t="s">
        <v>4127</v>
      </c>
      <c r="H294" t="s">
        <v>4128</v>
      </c>
      <c r="I294" s="4">
        <v>0.65</v>
      </c>
    </row>
    <row r="295" spans="1:9" x14ac:dyDescent="0.2">
      <c r="A295">
        <v>102</v>
      </c>
      <c r="B295">
        <v>675517</v>
      </c>
      <c r="C295" s="3">
        <v>43108</v>
      </c>
      <c r="D295">
        <v>45489</v>
      </c>
      <c r="E295" t="s">
        <v>4016</v>
      </c>
      <c r="F295">
        <v>40458</v>
      </c>
      <c r="G295" t="s">
        <v>4113</v>
      </c>
      <c r="H295" t="s">
        <v>4114</v>
      </c>
      <c r="I295" s="4">
        <v>6.47</v>
      </c>
    </row>
    <row r="296" spans="1:9" x14ac:dyDescent="0.2">
      <c r="A296">
        <v>102</v>
      </c>
      <c r="B296">
        <v>675518</v>
      </c>
      <c r="C296" s="3">
        <v>43108</v>
      </c>
      <c r="D296">
        <v>45489</v>
      </c>
      <c r="E296" t="s">
        <v>4016</v>
      </c>
      <c r="F296">
        <v>40458</v>
      </c>
      <c r="G296" t="s">
        <v>4115</v>
      </c>
      <c r="H296" t="s">
        <v>4116</v>
      </c>
      <c r="I296" s="4">
        <v>6.47</v>
      </c>
    </row>
    <row r="297" spans="1:9" x14ac:dyDescent="0.2">
      <c r="A297">
        <v>102</v>
      </c>
      <c r="B297">
        <v>675519</v>
      </c>
      <c r="C297" s="3">
        <v>43108</v>
      </c>
      <c r="D297">
        <v>45489</v>
      </c>
      <c r="E297" t="s">
        <v>4016</v>
      </c>
      <c r="F297">
        <v>40458</v>
      </c>
      <c r="G297" t="s">
        <v>4135</v>
      </c>
      <c r="H297" t="s">
        <v>4136</v>
      </c>
      <c r="I297" s="4">
        <v>8.41</v>
      </c>
    </row>
    <row r="298" spans="1:9" x14ac:dyDescent="0.2">
      <c r="A298">
        <v>102</v>
      </c>
      <c r="B298">
        <v>675521</v>
      </c>
      <c r="C298" s="3">
        <v>43108</v>
      </c>
      <c r="D298">
        <v>45489</v>
      </c>
      <c r="E298" t="s">
        <v>4016</v>
      </c>
      <c r="F298">
        <v>40458</v>
      </c>
      <c r="G298" t="s">
        <v>4167</v>
      </c>
      <c r="H298" t="s">
        <v>4168</v>
      </c>
      <c r="I298" s="4">
        <v>6.47</v>
      </c>
    </row>
    <row r="299" spans="1:9" x14ac:dyDescent="0.2">
      <c r="A299">
        <v>102</v>
      </c>
      <c r="B299">
        <v>675522</v>
      </c>
      <c r="C299" s="3">
        <v>43108</v>
      </c>
      <c r="D299">
        <v>45489</v>
      </c>
      <c r="E299" t="s">
        <v>4016</v>
      </c>
      <c r="F299">
        <v>40458</v>
      </c>
      <c r="G299" t="s">
        <v>4163</v>
      </c>
      <c r="H299" t="s">
        <v>4164</v>
      </c>
      <c r="I299" s="4">
        <v>9.6999999999999993</v>
      </c>
    </row>
    <row r="300" spans="1:9" x14ac:dyDescent="0.2">
      <c r="A300">
        <v>102</v>
      </c>
      <c r="B300">
        <v>678849</v>
      </c>
      <c r="C300" s="3">
        <v>43108</v>
      </c>
      <c r="D300">
        <v>45489</v>
      </c>
      <c r="E300" t="s">
        <v>4016</v>
      </c>
      <c r="F300">
        <v>40458</v>
      </c>
      <c r="G300" t="s">
        <v>4089</v>
      </c>
      <c r="H300" t="s">
        <v>4090</v>
      </c>
      <c r="I300" s="4">
        <v>271.57</v>
      </c>
    </row>
    <row r="301" spans="1:9" x14ac:dyDescent="0.2">
      <c r="A301">
        <v>102</v>
      </c>
      <c r="B301">
        <v>678850</v>
      </c>
      <c r="C301" s="3">
        <v>43108</v>
      </c>
      <c r="D301">
        <v>45489</v>
      </c>
      <c r="E301" t="s">
        <v>4016</v>
      </c>
      <c r="F301">
        <v>40458</v>
      </c>
      <c r="G301" t="s">
        <v>4121</v>
      </c>
      <c r="H301" t="s">
        <v>4122</v>
      </c>
      <c r="I301" s="4">
        <v>1.29</v>
      </c>
    </row>
    <row r="302" spans="1:9" x14ac:dyDescent="0.2">
      <c r="A302">
        <v>102</v>
      </c>
      <c r="B302">
        <v>678851</v>
      </c>
      <c r="C302" s="3">
        <v>43108</v>
      </c>
      <c r="D302">
        <v>45489</v>
      </c>
      <c r="E302" t="s">
        <v>4016</v>
      </c>
      <c r="F302">
        <v>40458</v>
      </c>
      <c r="G302" t="s">
        <v>4105</v>
      </c>
      <c r="H302" t="s">
        <v>4106</v>
      </c>
      <c r="I302" s="4">
        <v>25.86</v>
      </c>
    </row>
    <row r="303" spans="1:9" x14ac:dyDescent="0.2">
      <c r="A303">
        <v>102</v>
      </c>
      <c r="B303">
        <v>675547</v>
      </c>
      <c r="C303" s="3">
        <v>43104</v>
      </c>
      <c r="D303">
        <v>45453</v>
      </c>
      <c r="E303" t="s">
        <v>4016</v>
      </c>
      <c r="F303">
        <v>40462</v>
      </c>
      <c r="G303" t="s">
        <v>4099</v>
      </c>
      <c r="H303" t="s">
        <v>4100</v>
      </c>
      <c r="I303" s="4">
        <v>1.05</v>
      </c>
    </row>
    <row r="304" spans="1:9" x14ac:dyDescent="0.2">
      <c r="A304">
        <v>102</v>
      </c>
      <c r="B304">
        <v>675548</v>
      </c>
      <c r="C304" s="3">
        <v>43104</v>
      </c>
      <c r="D304">
        <v>45453</v>
      </c>
      <c r="E304" t="s">
        <v>4016</v>
      </c>
      <c r="F304">
        <v>40462</v>
      </c>
      <c r="G304" t="s">
        <v>4207</v>
      </c>
      <c r="H304" t="s">
        <v>4208</v>
      </c>
      <c r="I304" s="4">
        <v>1.2</v>
      </c>
    </row>
    <row r="305" spans="1:9" x14ac:dyDescent="0.2">
      <c r="A305">
        <v>102</v>
      </c>
      <c r="B305">
        <v>675549</v>
      </c>
      <c r="C305" s="3">
        <v>43104</v>
      </c>
      <c r="D305">
        <v>45453</v>
      </c>
      <c r="E305" t="s">
        <v>4016</v>
      </c>
      <c r="F305">
        <v>40462</v>
      </c>
      <c r="G305" t="s">
        <v>4029</v>
      </c>
      <c r="H305" t="s">
        <v>4030</v>
      </c>
      <c r="I305" s="4">
        <v>1.2</v>
      </c>
    </row>
    <row r="306" spans="1:9" x14ac:dyDescent="0.2">
      <c r="A306">
        <v>102</v>
      </c>
      <c r="B306">
        <v>675550</v>
      </c>
      <c r="C306" s="3">
        <v>43104</v>
      </c>
      <c r="D306">
        <v>45453</v>
      </c>
      <c r="E306" t="s">
        <v>4016</v>
      </c>
      <c r="F306">
        <v>40462</v>
      </c>
      <c r="G306" t="s">
        <v>4089</v>
      </c>
      <c r="H306" t="s">
        <v>4090</v>
      </c>
      <c r="I306" s="4">
        <v>0.45</v>
      </c>
    </row>
    <row r="307" spans="1:9" x14ac:dyDescent="0.2">
      <c r="A307">
        <v>102</v>
      </c>
      <c r="B307">
        <v>675551</v>
      </c>
      <c r="C307" s="3">
        <v>43104</v>
      </c>
      <c r="D307">
        <v>45453</v>
      </c>
      <c r="E307" t="s">
        <v>4016</v>
      </c>
      <c r="F307">
        <v>40462</v>
      </c>
      <c r="G307" t="s">
        <v>4209</v>
      </c>
      <c r="H307" t="s">
        <v>4210</v>
      </c>
      <c r="I307" s="4">
        <v>9.3000000000000007</v>
      </c>
    </row>
    <row r="308" spans="1:9" x14ac:dyDescent="0.2">
      <c r="A308">
        <v>102</v>
      </c>
      <c r="B308">
        <v>675552</v>
      </c>
      <c r="C308" s="3">
        <v>43104</v>
      </c>
      <c r="D308">
        <v>45453</v>
      </c>
      <c r="E308" t="s">
        <v>4016</v>
      </c>
      <c r="F308">
        <v>40462</v>
      </c>
      <c r="G308" t="s">
        <v>4077</v>
      </c>
      <c r="H308" t="s">
        <v>4078</v>
      </c>
      <c r="I308" s="4">
        <v>36</v>
      </c>
    </row>
    <row r="309" spans="1:9" x14ac:dyDescent="0.2">
      <c r="A309">
        <v>102</v>
      </c>
      <c r="B309">
        <v>675553</v>
      </c>
      <c r="C309" s="3">
        <v>43104</v>
      </c>
      <c r="D309">
        <v>45453</v>
      </c>
      <c r="E309" t="s">
        <v>4016</v>
      </c>
      <c r="F309">
        <v>40462</v>
      </c>
      <c r="G309" t="s">
        <v>4035</v>
      </c>
      <c r="H309" t="s">
        <v>4036</v>
      </c>
      <c r="I309" s="4">
        <v>195</v>
      </c>
    </row>
    <row r="310" spans="1:9" x14ac:dyDescent="0.2">
      <c r="A310">
        <v>102</v>
      </c>
      <c r="B310">
        <v>675554</v>
      </c>
      <c r="C310" s="3">
        <v>43104</v>
      </c>
      <c r="D310">
        <v>45453</v>
      </c>
      <c r="E310" t="s">
        <v>4016</v>
      </c>
      <c r="F310">
        <v>40462</v>
      </c>
      <c r="G310" t="s">
        <v>4211</v>
      </c>
      <c r="H310" t="s">
        <v>4212</v>
      </c>
      <c r="I310" s="4">
        <v>51.27</v>
      </c>
    </row>
    <row r="311" spans="1:9" x14ac:dyDescent="0.2">
      <c r="A311">
        <v>102</v>
      </c>
      <c r="B311">
        <v>675555</v>
      </c>
      <c r="C311" s="3">
        <v>43104</v>
      </c>
      <c r="D311">
        <v>45453</v>
      </c>
      <c r="E311" t="s">
        <v>4016</v>
      </c>
      <c r="F311">
        <v>40462</v>
      </c>
      <c r="G311" t="s">
        <v>4069</v>
      </c>
      <c r="H311" t="s">
        <v>4070</v>
      </c>
      <c r="I311" s="4">
        <v>4.5</v>
      </c>
    </row>
    <row r="312" spans="1:9" x14ac:dyDescent="0.2">
      <c r="A312">
        <v>102</v>
      </c>
      <c r="B312">
        <v>675556</v>
      </c>
      <c r="C312" s="3">
        <v>43104</v>
      </c>
      <c r="D312">
        <v>45453</v>
      </c>
      <c r="E312" t="s">
        <v>4016</v>
      </c>
      <c r="F312">
        <v>40462</v>
      </c>
      <c r="G312" t="s">
        <v>4027</v>
      </c>
      <c r="H312" t="s">
        <v>4028</v>
      </c>
      <c r="I312" s="4">
        <v>0.03</v>
      </c>
    </row>
    <row r="313" spans="1:9" x14ac:dyDescent="0.2">
      <c r="A313">
        <v>102</v>
      </c>
      <c r="B313">
        <v>675564</v>
      </c>
      <c r="C313" s="3">
        <v>43104</v>
      </c>
      <c r="D313">
        <v>45451</v>
      </c>
      <c r="E313" t="s">
        <v>4016</v>
      </c>
      <c r="F313">
        <v>40464</v>
      </c>
      <c r="G313" t="s">
        <v>4099</v>
      </c>
      <c r="H313" t="s">
        <v>4100</v>
      </c>
      <c r="I313" s="4">
        <v>1.05</v>
      </c>
    </row>
    <row r="314" spans="1:9" x14ac:dyDescent="0.2">
      <c r="A314">
        <v>102</v>
      </c>
      <c r="B314">
        <v>675565</v>
      </c>
      <c r="C314" s="3">
        <v>43104</v>
      </c>
      <c r="D314">
        <v>45451</v>
      </c>
      <c r="E314" t="s">
        <v>4016</v>
      </c>
      <c r="F314">
        <v>40464</v>
      </c>
      <c r="G314" t="s">
        <v>4087</v>
      </c>
      <c r="H314" t="s">
        <v>4088</v>
      </c>
      <c r="I314" s="4">
        <v>1.2</v>
      </c>
    </row>
    <row r="315" spans="1:9" x14ac:dyDescent="0.2">
      <c r="A315">
        <v>102</v>
      </c>
      <c r="B315">
        <v>675566</v>
      </c>
      <c r="C315" s="3">
        <v>43104</v>
      </c>
      <c r="D315">
        <v>45451</v>
      </c>
      <c r="E315" t="s">
        <v>4016</v>
      </c>
      <c r="F315">
        <v>40464</v>
      </c>
      <c r="G315" t="s">
        <v>4089</v>
      </c>
      <c r="H315" t="s">
        <v>4090</v>
      </c>
      <c r="I315" s="4">
        <v>0.45</v>
      </c>
    </row>
    <row r="316" spans="1:9" x14ac:dyDescent="0.2">
      <c r="A316">
        <v>102</v>
      </c>
      <c r="B316">
        <v>675567</v>
      </c>
      <c r="C316" s="3">
        <v>43104</v>
      </c>
      <c r="D316">
        <v>45451</v>
      </c>
      <c r="E316" t="s">
        <v>4016</v>
      </c>
      <c r="F316">
        <v>40464</v>
      </c>
      <c r="G316" t="s">
        <v>4209</v>
      </c>
      <c r="H316" t="s">
        <v>4210</v>
      </c>
      <c r="I316" s="4">
        <v>9.6</v>
      </c>
    </row>
    <row r="317" spans="1:9" x14ac:dyDescent="0.2">
      <c r="A317">
        <v>102</v>
      </c>
      <c r="B317">
        <v>675568</v>
      </c>
      <c r="C317" s="3">
        <v>43104</v>
      </c>
      <c r="D317">
        <v>45451</v>
      </c>
      <c r="E317" t="s">
        <v>4016</v>
      </c>
      <c r="F317">
        <v>40464</v>
      </c>
      <c r="G317" t="s">
        <v>4077</v>
      </c>
      <c r="H317" t="s">
        <v>4078</v>
      </c>
      <c r="I317" s="4">
        <v>36</v>
      </c>
    </row>
    <row r="318" spans="1:9" x14ac:dyDescent="0.2">
      <c r="A318">
        <v>102</v>
      </c>
      <c r="B318">
        <v>675569</v>
      </c>
      <c r="C318" s="3">
        <v>43104</v>
      </c>
      <c r="D318">
        <v>45451</v>
      </c>
      <c r="E318" t="s">
        <v>4016</v>
      </c>
      <c r="F318">
        <v>40464</v>
      </c>
      <c r="G318" t="s">
        <v>4035</v>
      </c>
      <c r="H318" t="s">
        <v>4036</v>
      </c>
      <c r="I318" s="4">
        <v>195</v>
      </c>
    </row>
    <row r="319" spans="1:9" x14ac:dyDescent="0.2">
      <c r="A319">
        <v>102</v>
      </c>
      <c r="B319">
        <v>675570</v>
      </c>
      <c r="C319" s="3">
        <v>43104</v>
      </c>
      <c r="D319">
        <v>45451</v>
      </c>
      <c r="E319" t="s">
        <v>4016</v>
      </c>
      <c r="F319">
        <v>40464</v>
      </c>
      <c r="G319" t="s">
        <v>4069</v>
      </c>
      <c r="H319" t="s">
        <v>4070</v>
      </c>
      <c r="I319" s="4">
        <v>4.5</v>
      </c>
    </row>
    <row r="320" spans="1:9" x14ac:dyDescent="0.2">
      <c r="A320">
        <v>102</v>
      </c>
      <c r="B320">
        <v>675571</v>
      </c>
      <c r="C320" s="3">
        <v>43104</v>
      </c>
      <c r="D320">
        <v>45451</v>
      </c>
      <c r="E320" t="s">
        <v>4016</v>
      </c>
      <c r="F320">
        <v>40464</v>
      </c>
      <c r="G320" t="s">
        <v>4211</v>
      </c>
      <c r="H320" t="s">
        <v>4212</v>
      </c>
      <c r="I320" s="4">
        <v>52.08</v>
      </c>
    </row>
    <row r="321" spans="1:9" x14ac:dyDescent="0.2">
      <c r="A321">
        <v>102</v>
      </c>
      <c r="B321">
        <v>675572</v>
      </c>
      <c r="C321" s="3">
        <v>43104</v>
      </c>
      <c r="D321">
        <v>45451</v>
      </c>
      <c r="E321" t="s">
        <v>4016</v>
      </c>
      <c r="F321">
        <v>40464</v>
      </c>
      <c r="G321" t="s">
        <v>4027</v>
      </c>
      <c r="H321" t="s">
        <v>4028</v>
      </c>
      <c r="I321" s="4">
        <v>0.11</v>
      </c>
    </row>
    <row r="322" spans="1:9" x14ac:dyDescent="0.2">
      <c r="A322">
        <v>102</v>
      </c>
      <c r="B322">
        <v>675573</v>
      </c>
      <c r="C322" s="3">
        <v>43104</v>
      </c>
      <c r="D322">
        <v>45451</v>
      </c>
      <c r="E322" t="s">
        <v>4016</v>
      </c>
      <c r="F322">
        <v>40464</v>
      </c>
      <c r="G322" t="s">
        <v>4083</v>
      </c>
      <c r="H322" t="s">
        <v>4084</v>
      </c>
      <c r="I322" s="4">
        <v>0.02</v>
      </c>
    </row>
    <row r="323" spans="1:9" x14ac:dyDescent="0.2">
      <c r="A323">
        <v>102</v>
      </c>
      <c r="B323">
        <v>675581</v>
      </c>
      <c r="C323" s="3">
        <v>43104</v>
      </c>
      <c r="D323">
        <v>45455</v>
      </c>
      <c r="E323" t="s">
        <v>4016</v>
      </c>
      <c r="F323">
        <v>40466</v>
      </c>
      <c r="G323" t="s">
        <v>4099</v>
      </c>
      <c r="H323" t="s">
        <v>4100</v>
      </c>
      <c r="I323" s="4">
        <v>1.05</v>
      </c>
    </row>
    <row r="324" spans="1:9" x14ac:dyDescent="0.2">
      <c r="A324">
        <v>102</v>
      </c>
      <c r="B324">
        <v>675582</v>
      </c>
      <c r="C324" s="3">
        <v>43104</v>
      </c>
      <c r="D324">
        <v>45455</v>
      </c>
      <c r="E324" t="s">
        <v>4016</v>
      </c>
      <c r="F324">
        <v>40466</v>
      </c>
      <c r="G324" t="s">
        <v>4089</v>
      </c>
      <c r="H324" t="s">
        <v>4090</v>
      </c>
      <c r="I324" s="4">
        <v>0.45</v>
      </c>
    </row>
    <row r="325" spans="1:9" x14ac:dyDescent="0.2">
      <c r="A325">
        <v>102</v>
      </c>
      <c r="B325">
        <v>675583</v>
      </c>
      <c r="C325" s="3">
        <v>43104</v>
      </c>
      <c r="D325">
        <v>45455</v>
      </c>
      <c r="E325" t="s">
        <v>4016</v>
      </c>
      <c r="F325">
        <v>40466</v>
      </c>
      <c r="G325" t="s">
        <v>4209</v>
      </c>
      <c r="H325" t="s">
        <v>4210</v>
      </c>
      <c r="I325" s="4">
        <v>9.6</v>
      </c>
    </row>
    <row r="326" spans="1:9" x14ac:dyDescent="0.2">
      <c r="A326">
        <v>102</v>
      </c>
      <c r="B326">
        <v>675584</v>
      </c>
      <c r="C326" s="3">
        <v>43104</v>
      </c>
      <c r="D326">
        <v>45455</v>
      </c>
      <c r="E326" t="s">
        <v>4016</v>
      </c>
      <c r="F326">
        <v>40466</v>
      </c>
      <c r="G326" t="s">
        <v>4077</v>
      </c>
      <c r="H326" t="s">
        <v>4078</v>
      </c>
      <c r="I326" s="4">
        <v>36.6</v>
      </c>
    </row>
    <row r="327" spans="1:9" x14ac:dyDescent="0.2">
      <c r="A327">
        <v>102</v>
      </c>
      <c r="B327">
        <v>675585</v>
      </c>
      <c r="C327" s="3">
        <v>43104</v>
      </c>
      <c r="D327">
        <v>45455</v>
      </c>
      <c r="E327" t="s">
        <v>4016</v>
      </c>
      <c r="F327">
        <v>40466</v>
      </c>
      <c r="G327" t="s">
        <v>4117</v>
      </c>
      <c r="H327" t="s">
        <v>4118</v>
      </c>
      <c r="I327" s="4">
        <v>1.5</v>
      </c>
    </row>
    <row r="328" spans="1:9" x14ac:dyDescent="0.2">
      <c r="A328">
        <v>102</v>
      </c>
      <c r="B328">
        <v>675586</v>
      </c>
      <c r="C328" s="3">
        <v>43104</v>
      </c>
      <c r="D328">
        <v>45455</v>
      </c>
      <c r="E328" t="s">
        <v>4016</v>
      </c>
      <c r="F328">
        <v>40466</v>
      </c>
      <c r="G328" t="s">
        <v>4035</v>
      </c>
      <c r="H328" t="s">
        <v>4036</v>
      </c>
      <c r="I328" s="4">
        <v>201</v>
      </c>
    </row>
    <row r="329" spans="1:9" x14ac:dyDescent="0.2">
      <c r="A329">
        <v>102</v>
      </c>
      <c r="B329">
        <v>675587</v>
      </c>
      <c r="C329" s="3">
        <v>43104</v>
      </c>
      <c r="D329">
        <v>45455</v>
      </c>
      <c r="E329" t="s">
        <v>4016</v>
      </c>
      <c r="F329">
        <v>40466</v>
      </c>
      <c r="G329" t="s">
        <v>4213</v>
      </c>
      <c r="H329" t="s">
        <v>4214</v>
      </c>
      <c r="I329" s="4">
        <v>3.9</v>
      </c>
    </row>
    <row r="330" spans="1:9" x14ac:dyDescent="0.2">
      <c r="A330">
        <v>102</v>
      </c>
      <c r="B330">
        <v>675588</v>
      </c>
      <c r="C330" s="3">
        <v>43104</v>
      </c>
      <c r="D330">
        <v>45455</v>
      </c>
      <c r="E330" t="s">
        <v>4016</v>
      </c>
      <c r="F330">
        <v>40466</v>
      </c>
      <c r="G330" t="s">
        <v>4211</v>
      </c>
      <c r="H330" t="s">
        <v>4212</v>
      </c>
      <c r="I330" s="4">
        <v>41.4</v>
      </c>
    </row>
    <row r="331" spans="1:9" x14ac:dyDescent="0.2">
      <c r="A331">
        <v>102</v>
      </c>
      <c r="B331">
        <v>675589</v>
      </c>
      <c r="C331" s="3">
        <v>43104</v>
      </c>
      <c r="D331">
        <v>45455</v>
      </c>
      <c r="E331" t="s">
        <v>4016</v>
      </c>
      <c r="F331">
        <v>40466</v>
      </c>
      <c r="G331" t="s">
        <v>4069</v>
      </c>
      <c r="H331" t="s">
        <v>4070</v>
      </c>
      <c r="I331" s="4">
        <v>4.5</v>
      </c>
    </row>
    <row r="332" spans="1:9" x14ac:dyDescent="0.2">
      <c r="A332">
        <v>102</v>
      </c>
      <c r="B332">
        <v>675598</v>
      </c>
      <c r="C332" s="3">
        <v>43108</v>
      </c>
      <c r="D332">
        <v>45490</v>
      </c>
      <c r="E332" t="s">
        <v>4016</v>
      </c>
      <c r="F332">
        <v>40468</v>
      </c>
      <c r="G332" t="s">
        <v>4147</v>
      </c>
      <c r="H332" t="s">
        <v>4148</v>
      </c>
      <c r="I332" s="4">
        <v>3</v>
      </c>
    </row>
    <row r="333" spans="1:9" x14ac:dyDescent="0.2">
      <c r="A333">
        <v>102</v>
      </c>
      <c r="B333">
        <v>675599</v>
      </c>
      <c r="C333" s="3">
        <v>43108</v>
      </c>
      <c r="D333">
        <v>45490</v>
      </c>
      <c r="E333" t="s">
        <v>4016</v>
      </c>
      <c r="F333">
        <v>40468</v>
      </c>
      <c r="G333" t="s">
        <v>4119</v>
      </c>
      <c r="H333" t="s">
        <v>4120</v>
      </c>
      <c r="I333" s="4">
        <v>3</v>
      </c>
    </row>
    <row r="334" spans="1:9" x14ac:dyDescent="0.2">
      <c r="A334">
        <v>102</v>
      </c>
      <c r="B334">
        <v>675600</v>
      </c>
      <c r="C334" s="3">
        <v>43108</v>
      </c>
      <c r="D334">
        <v>45490</v>
      </c>
      <c r="E334" t="s">
        <v>4016</v>
      </c>
      <c r="F334">
        <v>40468</v>
      </c>
      <c r="G334" t="s">
        <v>4085</v>
      </c>
      <c r="H334" t="s">
        <v>4086</v>
      </c>
      <c r="I334" s="4">
        <v>0.45</v>
      </c>
    </row>
    <row r="335" spans="1:9" x14ac:dyDescent="0.2">
      <c r="A335">
        <v>102</v>
      </c>
      <c r="B335">
        <v>675601</v>
      </c>
      <c r="C335" s="3">
        <v>43108</v>
      </c>
      <c r="D335">
        <v>45490</v>
      </c>
      <c r="E335" t="s">
        <v>4016</v>
      </c>
      <c r="F335">
        <v>40468</v>
      </c>
      <c r="G335" t="s">
        <v>4127</v>
      </c>
      <c r="H335" t="s">
        <v>4128</v>
      </c>
      <c r="I335" s="4">
        <v>0.08</v>
      </c>
    </row>
    <row r="336" spans="1:9" x14ac:dyDescent="0.2">
      <c r="A336">
        <v>102</v>
      </c>
      <c r="B336">
        <v>675602</v>
      </c>
      <c r="C336" s="3">
        <v>43108</v>
      </c>
      <c r="D336">
        <v>45490</v>
      </c>
      <c r="E336" t="s">
        <v>4016</v>
      </c>
      <c r="F336">
        <v>40468</v>
      </c>
      <c r="G336" t="s">
        <v>4089</v>
      </c>
      <c r="H336" t="s">
        <v>4090</v>
      </c>
      <c r="I336" s="4">
        <v>58.64</v>
      </c>
    </row>
    <row r="337" spans="1:9" x14ac:dyDescent="0.2">
      <c r="A337">
        <v>102</v>
      </c>
      <c r="B337">
        <v>675603</v>
      </c>
      <c r="C337" s="3">
        <v>43108</v>
      </c>
      <c r="D337">
        <v>45490</v>
      </c>
      <c r="E337" t="s">
        <v>4016</v>
      </c>
      <c r="F337">
        <v>40468</v>
      </c>
      <c r="G337" t="s">
        <v>4117</v>
      </c>
      <c r="H337" t="s">
        <v>4118</v>
      </c>
      <c r="I337" s="4">
        <v>1.05</v>
      </c>
    </row>
    <row r="338" spans="1:9" x14ac:dyDescent="0.2">
      <c r="A338">
        <v>102</v>
      </c>
      <c r="B338">
        <v>675604</v>
      </c>
      <c r="C338" s="3">
        <v>43108</v>
      </c>
      <c r="D338">
        <v>45490</v>
      </c>
      <c r="E338" t="s">
        <v>4016</v>
      </c>
      <c r="F338">
        <v>40468</v>
      </c>
      <c r="G338" t="s">
        <v>4107</v>
      </c>
      <c r="H338" t="s">
        <v>4108</v>
      </c>
      <c r="I338" s="4">
        <v>48.15</v>
      </c>
    </row>
    <row r="339" spans="1:9" x14ac:dyDescent="0.2">
      <c r="A339">
        <v>102</v>
      </c>
      <c r="B339">
        <v>675605</v>
      </c>
      <c r="C339" s="3">
        <v>43108</v>
      </c>
      <c r="D339">
        <v>45490</v>
      </c>
      <c r="E339" t="s">
        <v>4016</v>
      </c>
      <c r="F339">
        <v>40468</v>
      </c>
      <c r="G339" t="s">
        <v>4133</v>
      </c>
      <c r="H339" t="s">
        <v>4134</v>
      </c>
      <c r="I339" s="4">
        <v>1.5</v>
      </c>
    </row>
    <row r="340" spans="1:9" x14ac:dyDescent="0.2">
      <c r="A340">
        <v>102</v>
      </c>
      <c r="B340">
        <v>675606</v>
      </c>
      <c r="C340" s="3">
        <v>43108</v>
      </c>
      <c r="D340">
        <v>45490</v>
      </c>
      <c r="E340" t="s">
        <v>4016</v>
      </c>
      <c r="F340">
        <v>40468</v>
      </c>
      <c r="G340" t="s">
        <v>4033</v>
      </c>
      <c r="H340" t="s">
        <v>4034</v>
      </c>
      <c r="I340" s="4">
        <v>11.42</v>
      </c>
    </row>
    <row r="341" spans="1:9" x14ac:dyDescent="0.2">
      <c r="A341">
        <v>102</v>
      </c>
      <c r="B341">
        <v>675607</v>
      </c>
      <c r="C341" s="3">
        <v>43108</v>
      </c>
      <c r="D341">
        <v>45490</v>
      </c>
      <c r="E341" t="s">
        <v>4016</v>
      </c>
      <c r="F341">
        <v>40468</v>
      </c>
      <c r="G341" t="s">
        <v>4081</v>
      </c>
      <c r="H341" t="s">
        <v>4082</v>
      </c>
      <c r="I341" s="4">
        <v>16.5</v>
      </c>
    </row>
    <row r="342" spans="1:9" x14ac:dyDescent="0.2">
      <c r="A342">
        <v>102</v>
      </c>
      <c r="B342">
        <v>675608</v>
      </c>
      <c r="C342" s="3">
        <v>43108</v>
      </c>
      <c r="D342">
        <v>45490</v>
      </c>
      <c r="E342" t="s">
        <v>4016</v>
      </c>
      <c r="F342">
        <v>40468</v>
      </c>
      <c r="G342" t="s">
        <v>4215</v>
      </c>
      <c r="H342" t="s">
        <v>4216</v>
      </c>
      <c r="I342" s="4">
        <v>3</v>
      </c>
    </row>
    <row r="343" spans="1:9" x14ac:dyDescent="0.2">
      <c r="A343">
        <v>102</v>
      </c>
      <c r="B343">
        <v>678855</v>
      </c>
      <c r="C343" s="3">
        <v>43108</v>
      </c>
      <c r="D343">
        <v>45490</v>
      </c>
      <c r="E343" t="s">
        <v>4016</v>
      </c>
      <c r="F343">
        <v>40468</v>
      </c>
      <c r="G343" t="s">
        <v>4105</v>
      </c>
      <c r="H343" t="s">
        <v>4106</v>
      </c>
      <c r="I343" s="4">
        <v>3.22</v>
      </c>
    </row>
    <row r="344" spans="1:9" x14ac:dyDescent="0.2">
      <c r="A344">
        <v>102</v>
      </c>
      <c r="B344">
        <v>675617</v>
      </c>
      <c r="C344" s="3">
        <v>43105</v>
      </c>
      <c r="D344">
        <v>45475</v>
      </c>
      <c r="E344" t="s">
        <v>4016</v>
      </c>
      <c r="F344">
        <v>40470</v>
      </c>
      <c r="G344" t="s">
        <v>4113</v>
      </c>
      <c r="H344" t="s">
        <v>4114</v>
      </c>
      <c r="I344" s="4">
        <v>4.32</v>
      </c>
    </row>
    <row r="345" spans="1:9" x14ac:dyDescent="0.2">
      <c r="A345">
        <v>102</v>
      </c>
      <c r="B345">
        <v>675619</v>
      </c>
      <c r="C345" s="3">
        <v>43105</v>
      </c>
      <c r="D345">
        <v>45475</v>
      </c>
      <c r="E345" t="s">
        <v>4016</v>
      </c>
      <c r="F345">
        <v>40470</v>
      </c>
      <c r="G345" t="s">
        <v>4119</v>
      </c>
      <c r="H345" t="s">
        <v>4120</v>
      </c>
      <c r="I345" s="4">
        <v>4.32</v>
      </c>
    </row>
    <row r="346" spans="1:9" x14ac:dyDescent="0.2">
      <c r="A346">
        <v>102</v>
      </c>
      <c r="B346">
        <v>675622</v>
      </c>
      <c r="C346" s="3">
        <v>43105</v>
      </c>
      <c r="D346">
        <v>45475</v>
      </c>
      <c r="E346" t="s">
        <v>4016</v>
      </c>
      <c r="F346">
        <v>40470</v>
      </c>
      <c r="G346" t="s">
        <v>4107</v>
      </c>
      <c r="H346" t="s">
        <v>4108</v>
      </c>
      <c r="I346" s="4">
        <v>75.599999999999994</v>
      </c>
    </row>
    <row r="347" spans="1:9" x14ac:dyDescent="0.2">
      <c r="A347">
        <v>102</v>
      </c>
      <c r="B347">
        <v>675623</v>
      </c>
      <c r="C347" s="3">
        <v>43105</v>
      </c>
      <c r="D347">
        <v>45475</v>
      </c>
      <c r="E347" t="s">
        <v>4016</v>
      </c>
      <c r="F347">
        <v>40470</v>
      </c>
      <c r="G347" t="s">
        <v>4033</v>
      </c>
      <c r="H347" t="s">
        <v>4034</v>
      </c>
      <c r="I347" s="4">
        <v>16.14</v>
      </c>
    </row>
    <row r="348" spans="1:9" x14ac:dyDescent="0.2">
      <c r="A348">
        <v>102</v>
      </c>
      <c r="B348">
        <v>675624</v>
      </c>
      <c r="C348" s="3">
        <v>43105</v>
      </c>
      <c r="D348">
        <v>45475</v>
      </c>
      <c r="E348" t="s">
        <v>4016</v>
      </c>
      <c r="F348">
        <v>40470</v>
      </c>
      <c r="G348" t="s">
        <v>4167</v>
      </c>
      <c r="H348" t="s">
        <v>4168</v>
      </c>
      <c r="I348" s="4">
        <v>25.92</v>
      </c>
    </row>
    <row r="349" spans="1:9" x14ac:dyDescent="0.2">
      <c r="A349">
        <v>102</v>
      </c>
      <c r="B349">
        <v>675626</v>
      </c>
      <c r="C349" s="3">
        <v>43105</v>
      </c>
      <c r="D349">
        <v>45475</v>
      </c>
      <c r="E349" t="s">
        <v>4016</v>
      </c>
      <c r="F349">
        <v>40470</v>
      </c>
      <c r="G349" t="s">
        <v>4133</v>
      </c>
      <c r="H349" t="s">
        <v>4134</v>
      </c>
      <c r="I349" s="4">
        <v>2.16</v>
      </c>
    </row>
    <row r="350" spans="1:9" x14ac:dyDescent="0.2">
      <c r="A350">
        <v>102</v>
      </c>
      <c r="B350">
        <v>678521</v>
      </c>
      <c r="C350" s="3">
        <v>43105</v>
      </c>
      <c r="D350">
        <v>45475</v>
      </c>
      <c r="E350" t="s">
        <v>4016</v>
      </c>
      <c r="F350">
        <v>40470</v>
      </c>
      <c r="G350" t="s">
        <v>4105</v>
      </c>
      <c r="H350" t="s">
        <v>4106</v>
      </c>
      <c r="I350" s="4">
        <v>4.6399999999999997</v>
      </c>
    </row>
    <row r="351" spans="1:9" x14ac:dyDescent="0.2">
      <c r="A351">
        <v>102</v>
      </c>
      <c r="B351">
        <v>678524</v>
      </c>
      <c r="C351" s="3">
        <v>43105</v>
      </c>
      <c r="D351">
        <v>45475</v>
      </c>
      <c r="E351" t="s">
        <v>4016</v>
      </c>
      <c r="F351">
        <v>40470</v>
      </c>
      <c r="G351" t="s">
        <v>4111</v>
      </c>
      <c r="H351" t="s">
        <v>4112</v>
      </c>
      <c r="I351" s="4">
        <v>0.86</v>
      </c>
    </row>
    <row r="352" spans="1:9" x14ac:dyDescent="0.2">
      <c r="A352">
        <v>102</v>
      </c>
      <c r="B352">
        <v>678525</v>
      </c>
      <c r="C352" s="3">
        <v>43105</v>
      </c>
      <c r="D352">
        <v>45475</v>
      </c>
      <c r="E352" t="s">
        <v>4016</v>
      </c>
      <c r="F352">
        <v>40470</v>
      </c>
      <c r="G352" t="s">
        <v>4085</v>
      </c>
      <c r="H352" t="s">
        <v>4086</v>
      </c>
      <c r="I352" s="4">
        <v>0.71</v>
      </c>
    </row>
    <row r="353" spans="1:9" x14ac:dyDescent="0.2">
      <c r="A353">
        <v>102</v>
      </c>
      <c r="B353">
        <v>678526</v>
      </c>
      <c r="C353" s="3">
        <v>43105</v>
      </c>
      <c r="D353">
        <v>45475</v>
      </c>
      <c r="E353" t="s">
        <v>4016</v>
      </c>
      <c r="F353">
        <v>40470</v>
      </c>
      <c r="G353" t="s">
        <v>4089</v>
      </c>
      <c r="H353" t="s">
        <v>4090</v>
      </c>
      <c r="I353" s="4">
        <v>79.81</v>
      </c>
    </row>
    <row r="354" spans="1:9" x14ac:dyDescent="0.2">
      <c r="A354">
        <v>102</v>
      </c>
      <c r="B354">
        <v>678535</v>
      </c>
      <c r="C354" s="3">
        <v>43105</v>
      </c>
      <c r="D354">
        <v>45475</v>
      </c>
      <c r="E354" t="s">
        <v>4016</v>
      </c>
      <c r="F354">
        <v>40470</v>
      </c>
      <c r="G354" t="s">
        <v>4163</v>
      </c>
      <c r="H354" t="s">
        <v>4164</v>
      </c>
      <c r="I354" s="4">
        <v>1.51</v>
      </c>
    </row>
    <row r="355" spans="1:9" x14ac:dyDescent="0.2">
      <c r="A355">
        <v>102</v>
      </c>
      <c r="B355">
        <v>675911</v>
      </c>
      <c r="C355" s="3">
        <v>43103</v>
      </c>
      <c r="D355">
        <v>45424</v>
      </c>
      <c r="E355" t="s">
        <v>4016</v>
      </c>
      <c r="F355">
        <v>40490</v>
      </c>
      <c r="G355" t="s">
        <v>4017</v>
      </c>
      <c r="H355" t="s">
        <v>4018</v>
      </c>
      <c r="I355" s="4">
        <v>4.1500000000000004</v>
      </c>
    </row>
    <row r="356" spans="1:9" x14ac:dyDescent="0.2">
      <c r="A356">
        <v>102</v>
      </c>
      <c r="B356">
        <v>675912</v>
      </c>
      <c r="C356" s="3">
        <v>43103</v>
      </c>
      <c r="D356">
        <v>45424</v>
      </c>
      <c r="E356" t="s">
        <v>4016</v>
      </c>
      <c r="F356">
        <v>40490</v>
      </c>
      <c r="G356" t="s">
        <v>4061</v>
      </c>
      <c r="H356" t="s">
        <v>4062</v>
      </c>
      <c r="I356" s="4">
        <v>1.17</v>
      </c>
    </row>
    <row r="357" spans="1:9" x14ac:dyDescent="0.2">
      <c r="A357">
        <v>102</v>
      </c>
      <c r="B357">
        <v>675914</v>
      </c>
      <c r="C357" s="3">
        <v>43103</v>
      </c>
      <c r="D357">
        <v>45424</v>
      </c>
      <c r="E357" t="s">
        <v>4016</v>
      </c>
      <c r="F357">
        <v>40490</v>
      </c>
      <c r="G357" t="s">
        <v>4027</v>
      </c>
      <c r="H357" t="s">
        <v>4028</v>
      </c>
      <c r="I357" s="4">
        <v>0.02</v>
      </c>
    </row>
    <row r="358" spans="1:9" x14ac:dyDescent="0.2">
      <c r="A358">
        <v>102</v>
      </c>
      <c r="B358">
        <v>675915</v>
      </c>
      <c r="C358" s="3">
        <v>43103</v>
      </c>
      <c r="D358">
        <v>45424</v>
      </c>
      <c r="E358" t="s">
        <v>4016</v>
      </c>
      <c r="F358">
        <v>40490</v>
      </c>
      <c r="G358" t="s">
        <v>4035</v>
      </c>
      <c r="H358" t="s">
        <v>4036</v>
      </c>
      <c r="I358" s="4">
        <v>388.61</v>
      </c>
    </row>
    <row r="359" spans="1:9" x14ac:dyDescent="0.2">
      <c r="A359">
        <v>102</v>
      </c>
      <c r="B359">
        <v>675917</v>
      </c>
      <c r="C359" s="3">
        <v>43103</v>
      </c>
      <c r="D359">
        <v>45424</v>
      </c>
      <c r="E359" t="s">
        <v>4016</v>
      </c>
      <c r="F359">
        <v>40490</v>
      </c>
      <c r="G359" t="s">
        <v>4021</v>
      </c>
      <c r="H359" t="s">
        <v>4022</v>
      </c>
      <c r="I359" s="4">
        <v>88.23</v>
      </c>
    </row>
    <row r="360" spans="1:9" x14ac:dyDescent="0.2">
      <c r="A360">
        <v>102</v>
      </c>
      <c r="B360">
        <v>675918</v>
      </c>
      <c r="C360" s="3">
        <v>43103</v>
      </c>
      <c r="D360">
        <v>45424</v>
      </c>
      <c r="E360" t="s">
        <v>4016</v>
      </c>
      <c r="F360">
        <v>40490</v>
      </c>
      <c r="G360" t="s">
        <v>4217</v>
      </c>
      <c r="H360" t="s">
        <v>4218</v>
      </c>
      <c r="I360" s="4">
        <v>1.87</v>
      </c>
    </row>
    <row r="361" spans="1:9" x14ac:dyDescent="0.2">
      <c r="A361">
        <v>102</v>
      </c>
      <c r="B361">
        <v>677642</v>
      </c>
      <c r="C361" s="3">
        <v>43103</v>
      </c>
      <c r="D361">
        <v>45424</v>
      </c>
      <c r="E361" t="s">
        <v>4016</v>
      </c>
      <c r="F361">
        <v>40490</v>
      </c>
      <c r="G361" t="s">
        <v>4019</v>
      </c>
      <c r="H361" t="s">
        <v>4020</v>
      </c>
      <c r="I361" s="4">
        <v>34.770000000000003</v>
      </c>
    </row>
    <row r="362" spans="1:9" x14ac:dyDescent="0.2">
      <c r="A362">
        <v>102</v>
      </c>
      <c r="B362">
        <v>677643</v>
      </c>
      <c r="C362" s="3">
        <v>43103</v>
      </c>
      <c r="D362">
        <v>45424</v>
      </c>
      <c r="E362" t="s">
        <v>4016</v>
      </c>
      <c r="F362">
        <v>40490</v>
      </c>
      <c r="G362" t="s">
        <v>4039</v>
      </c>
      <c r="H362" t="s">
        <v>4040</v>
      </c>
      <c r="I362" s="4">
        <v>0.18</v>
      </c>
    </row>
    <row r="363" spans="1:9" x14ac:dyDescent="0.2">
      <c r="A363">
        <v>102</v>
      </c>
      <c r="B363">
        <v>675926</v>
      </c>
      <c r="C363" s="3">
        <v>43103</v>
      </c>
      <c r="D363">
        <v>45426</v>
      </c>
      <c r="E363" t="s">
        <v>4016</v>
      </c>
      <c r="F363">
        <v>40492</v>
      </c>
      <c r="G363" t="s">
        <v>4017</v>
      </c>
      <c r="H363" t="s">
        <v>4018</v>
      </c>
      <c r="I363" s="4">
        <v>3.32</v>
      </c>
    </row>
    <row r="364" spans="1:9" x14ac:dyDescent="0.2">
      <c r="A364">
        <v>102</v>
      </c>
      <c r="B364">
        <v>675928</v>
      </c>
      <c r="C364" s="3">
        <v>43103</v>
      </c>
      <c r="D364">
        <v>45426</v>
      </c>
      <c r="E364" t="s">
        <v>4016</v>
      </c>
      <c r="F364">
        <v>40492</v>
      </c>
      <c r="G364" t="s">
        <v>4019</v>
      </c>
      <c r="H364" t="s">
        <v>4020</v>
      </c>
      <c r="I364" s="4">
        <v>27.81</v>
      </c>
    </row>
    <row r="365" spans="1:9" x14ac:dyDescent="0.2">
      <c r="A365">
        <v>102</v>
      </c>
      <c r="B365">
        <v>675929</v>
      </c>
      <c r="C365" s="3">
        <v>43103</v>
      </c>
      <c r="D365">
        <v>45426</v>
      </c>
      <c r="E365" t="s">
        <v>4016</v>
      </c>
      <c r="F365">
        <v>40492</v>
      </c>
      <c r="G365" t="s">
        <v>4027</v>
      </c>
      <c r="H365" t="s">
        <v>4028</v>
      </c>
      <c r="I365" s="4">
        <v>0.02</v>
      </c>
    </row>
    <row r="366" spans="1:9" x14ac:dyDescent="0.2">
      <c r="A366">
        <v>102</v>
      </c>
      <c r="B366">
        <v>675931</v>
      </c>
      <c r="C366" s="3">
        <v>43103</v>
      </c>
      <c r="D366">
        <v>45426</v>
      </c>
      <c r="E366" t="s">
        <v>4016</v>
      </c>
      <c r="F366">
        <v>40492</v>
      </c>
      <c r="G366" t="s">
        <v>4039</v>
      </c>
      <c r="H366" t="s">
        <v>4040</v>
      </c>
      <c r="I366" s="4">
        <v>0.15</v>
      </c>
    </row>
    <row r="367" spans="1:9" x14ac:dyDescent="0.2">
      <c r="A367">
        <v>102</v>
      </c>
      <c r="B367">
        <v>675932</v>
      </c>
      <c r="C367" s="3">
        <v>43103</v>
      </c>
      <c r="D367">
        <v>45426</v>
      </c>
      <c r="E367" t="s">
        <v>4016</v>
      </c>
      <c r="F367">
        <v>40492</v>
      </c>
      <c r="G367" t="s">
        <v>4021</v>
      </c>
      <c r="H367" t="s">
        <v>4022</v>
      </c>
      <c r="I367" s="4">
        <v>70.55</v>
      </c>
    </row>
    <row r="368" spans="1:9" x14ac:dyDescent="0.2">
      <c r="A368">
        <v>102</v>
      </c>
      <c r="B368">
        <v>677648</v>
      </c>
      <c r="C368" s="3">
        <v>43103</v>
      </c>
      <c r="D368">
        <v>45426</v>
      </c>
      <c r="E368" t="s">
        <v>4016</v>
      </c>
      <c r="F368">
        <v>40492</v>
      </c>
      <c r="G368" t="s">
        <v>4061</v>
      </c>
      <c r="H368" t="s">
        <v>4062</v>
      </c>
      <c r="I368" s="4">
        <v>0.93</v>
      </c>
    </row>
    <row r="369" spans="1:9" x14ac:dyDescent="0.2">
      <c r="A369">
        <v>102</v>
      </c>
      <c r="B369">
        <v>677649</v>
      </c>
      <c r="C369" s="3">
        <v>43103</v>
      </c>
      <c r="D369">
        <v>45426</v>
      </c>
      <c r="E369" t="s">
        <v>4016</v>
      </c>
      <c r="F369">
        <v>40492</v>
      </c>
      <c r="G369" t="s">
        <v>4217</v>
      </c>
      <c r="H369" t="s">
        <v>4218</v>
      </c>
      <c r="I369" s="4">
        <v>1.49</v>
      </c>
    </row>
    <row r="370" spans="1:9" x14ac:dyDescent="0.2">
      <c r="A370">
        <v>102</v>
      </c>
      <c r="B370">
        <v>677650</v>
      </c>
      <c r="C370" s="3">
        <v>43103</v>
      </c>
      <c r="D370">
        <v>45426</v>
      </c>
      <c r="E370" t="s">
        <v>4016</v>
      </c>
      <c r="F370">
        <v>40492</v>
      </c>
      <c r="G370" t="s">
        <v>4035</v>
      </c>
      <c r="H370" t="s">
        <v>4036</v>
      </c>
      <c r="I370" s="4">
        <v>310.73</v>
      </c>
    </row>
    <row r="371" spans="1:9" x14ac:dyDescent="0.2">
      <c r="A371">
        <v>102</v>
      </c>
      <c r="B371">
        <v>676001</v>
      </c>
      <c r="C371" s="3">
        <v>43105</v>
      </c>
      <c r="D371">
        <v>45481</v>
      </c>
      <c r="E371" t="s">
        <v>4016</v>
      </c>
      <c r="F371">
        <v>40495</v>
      </c>
      <c r="G371" t="s">
        <v>4185</v>
      </c>
      <c r="H371" t="s">
        <v>4186</v>
      </c>
      <c r="I371" s="4">
        <v>74.08</v>
      </c>
    </row>
    <row r="372" spans="1:9" x14ac:dyDescent="0.2">
      <c r="A372">
        <v>102</v>
      </c>
      <c r="B372">
        <v>676002</v>
      </c>
      <c r="C372" s="3">
        <v>43105</v>
      </c>
      <c r="D372">
        <v>45481</v>
      </c>
      <c r="E372" t="s">
        <v>4016</v>
      </c>
      <c r="F372">
        <v>40495</v>
      </c>
      <c r="G372" t="s">
        <v>4085</v>
      </c>
      <c r="H372" t="s">
        <v>4086</v>
      </c>
      <c r="I372" s="4">
        <v>0.36</v>
      </c>
    </row>
    <row r="373" spans="1:9" x14ac:dyDescent="0.2">
      <c r="A373">
        <v>102</v>
      </c>
      <c r="B373">
        <v>676003</v>
      </c>
      <c r="C373" s="3">
        <v>43105</v>
      </c>
      <c r="D373">
        <v>45481</v>
      </c>
      <c r="E373" t="s">
        <v>4016</v>
      </c>
      <c r="F373">
        <v>40495</v>
      </c>
      <c r="G373" t="s">
        <v>4157</v>
      </c>
      <c r="H373" t="s">
        <v>4158</v>
      </c>
      <c r="I373" s="4">
        <v>17.850000000000001</v>
      </c>
    </row>
    <row r="374" spans="1:9" x14ac:dyDescent="0.2">
      <c r="A374">
        <v>102</v>
      </c>
      <c r="B374">
        <v>676004</v>
      </c>
      <c r="C374" s="3">
        <v>43105</v>
      </c>
      <c r="D374">
        <v>45481</v>
      </c>
      <c r="E374" t="s">
        <v>4016</v>
      </c>
      <c r="F374">
        <v>40495</v>
      </c>
      <c r="G374" t="s">
        <v>4123</v>
      </c>
      <c r="H374" t="s">
        <v>4124</v>
      </c>
      <c r="I374" s="4">
        <v>3.57</v>
      </c>
    </row>
    <row r="375" spans="1:9" x14ac:dyDescent="0.2">
      <c r="A375">
        <v>102</v>
      </c>
      <c r="B375">
        <v>676006</v>
      </c>
      <c r="C375" s="3">
        <v>43105</v>
      </c>
      <c r="D375">
        <v>45481</v>
      </c>
      <c r="E375" t="s">
        <v>4016</v>
      </c>
      <c r="F375">
        <v>40495</v>
      </c>
      <c r="G375" t="s">
        <v>4089</v>
      </c>
      <c r="H375" t="s">
        <v>4090</v>
      </c>
      <c r="I375" s="4">
        <v>27.85</v>
      </c>
    </row>
    <row r="376" spans="1:9" x14ac:dyDescent="0.2">
      <c r="A376">
        <v>102</v>
      </c>
      <c r="B376">
        <v>676007</v>
      </c>
      <c r="C376" s="3">
        <v>43105</v>
      </c>
      <c r="D376">
        <v>45481</v>
      </c>
      <c r="E376" t="s">
        <v>4016</v>
      </c>
      <c r="F376">
        <v>40495</v>
      </c>
      <c r="G376" t="s">
        <v>4033</v>
      </c>
      <c r="H376" t="s">
        <v>4034</v>
      </c>
      <c r="I376" s="4">
        <v>84.56</v>
      </c>
    </row>
    <row r="377" spans="1:9" x14ac:dyDescent="0.2">
      <c r="A377">
        <v>102</v>
      </c>
      <c r="B377">
        <v>676008</v>
      </c>
      <c r="C377" s="3">
        <v>43105</v>
      </c>
      <c r="D377">
        <v>45481</v>
      </c>
      <c r="E377" t="s">
        <v>4016</v>
      </c>
      <c r="F377">
        <v>40495</v>
      </c>
      <c r="G377" t="s">
        <v>4017</v>
      </c>
      <c r="H377" t="s">
        <v>4018</v>
      </c>
      <c r="I377" s="4">
        <v>1.43</v>
      </c>
    </row>
    <row r="378" spans="1:9" x14ac:dyDescent="0.2">
      <c r="A378">
        <v>102</v>
      </c>
      <c r="B378">
        <v>676010</v>
      </c>
      <c r="C378" s="3">
        <v>43105</v>
      </c>
      <c r="D378">
        <v>45481</v>
      </c>
      <c r="E378" t="s">
        <v>4016</v>
      </c>
      <c r="F378">
        <v>40495</v>
      </c>
      <c r="G378" t="s">
        <v>4165</v>
      </c>
      <c r="H378" t="s">
        <v>4166</v>
      </c>
      <c r="I378" s="4">
        <v>42.84</v>
      </c>
    </row>
    <row r="379" spans="1:9" x14ac:dyDescent="0.2">
      <c r="A379">
        <v>102</v>
      </c>
      <c r="B379">
        <v>676012</v>
      </c>
      <c r="C379" s="3">
        <v>43105</v>
      </c>
      <c r="D379">
        <v>45481</v>
      </c>
      <c r="E379" t="s">
        <v>4016</v>
      </c>
      <c r="F379">
        <v>40495</v>
      </c>
      <c r="G379" t="s">
        <v>4219</v>
      </c>
      <c r="H379" t="s">
        <v>4220</v>
      </c>
      <c r="I379" s="4">
        <v>17.850000000000001</v>
      </c>
    </row>
    <row r="380" spans="1:9" x14ac:dyDescent="0.2">
      <c r="A380">
        <v>102</v>
      </c>
      <c r="B380">
        <v>676013</v>
      </c>
      <c r="C380" s="3">
        <v>43105</v>
      </c>
      <c r="D380">
        <v>45481</v>
      </c>
      <c r="E380" t="s">
        <v>4016</v>
      </c>
      <c r="F380">
        <v>40495</v>
      </c>
      <c r="G380" t="s">
        <v>4021</v>
      </c>
      <c r="H380" t="s">
        <v>4022</v>
      </c>
      <c r="I380" s="4">
        <v>46.41</v>
      </c>
    </row>
    <row r="381" spans="1:9" x14ac:dyDescent="0.2">
      <c r="A381">
        <v>102</v>
      </c>
      <c r="B381">
        <v>676016</v>
      </c>
      <c r="C381" s="3">
        <v>43105</v>
      </c>
      <c r="D381">
        <v>45481</v>
      </c>
      <c r="E381" t="s">
        <v>4016</v>
      </c>
      <c r="F381">
        <v>40495</v>
      </c>
      <c r="G381" t="s">
        <v>4119</v>
      </c>
      <c r="H381" t="s">
        <v>4120</v>
      </c>
      <c r="I381" s="4">
        <v>3.57</v>
      </c>
    </row>
    <row r="382" spans="1:9" x14ac:dyDescent="0.2">
      <c r="A382">
        <v>102</v>
      </c>
      <c r="B382">
        <v>676019</v>
      </c>
      <c r="C382" s="3">
        <v>43105</v>
      </c>
      <c r="D382">
        <v>45481</v>
      </c>
      <c r="E382" t="s">
        <v>4016</v>
      </c>
      <c r="F382">
        <v>40495</v>
      </c>
      <c r="G382" t="s">
        <v>4221</v>
      </c>
      <c r="H382" t="s">
        <v>4222</v>
      </c>
      <c r="I382" s="4">
        <v>1.43</v>
      </c>
    </row>
    <row r="383" spans="1:9" x14ac:dyDescent="0.2">
      <c r="A383">
        <v>102</v>
      </c>
      <c r="B383">
        <v>676020</v>
      </c>
      <c r="C383" s="3">
        <v>43105</v>
      </c>
      <c r="D383">
        <v>45481</v>
      </c>
      <c r="E383" t="s">
        <v>4016</v>
      </c>
      <c r="F383">
        <v>40495</v>
      </c>
      <c r="G383" t="s">
        <v>4223</v>
      </c>
      <c r="H383" t="s">
        <v>4224</v>
      </c>
      <c r="I383" s="4">
        <v>7.14</v>
      </c>
    </row>
    <row r="384" spans="1:9" x14ac:dyDescent="0.2">
      <c r="A384">
        <v>102</v>
      </c>
      <c r="B384">
        <v>676022</v>
      </c>
      <c r="C384" s="3">
        <v>43105</v>
      </c>
      <c r="D384">
        <v>45481</v>
      </c>
      <c r="E384" t="s">
        <v>4016</v>
      </c>
      <c r="F384">
        <v>40495</v>
      </c>
      <c r="G384" t="s">
        <v>4121</v>
      </c>
      <c r="H384" t="s">
        <v>4122</v>
      </c>
      <c r="I384" s="4">
        <v>3.57</v>
      </c>
    </row>
    <row r="385" spans="1:9" x14ac:dyDescent="0.2">
      <c r="A385">
        <v>102</v>
      </c>
      <c r="B385">
        <v>676023</v>
      </c>
      <c r="C385" s="3">
        <v>43105</v>
      </c>
      <c r="D385">
        <v>45481</v>
      </c>
      <c r="E385" t="s">
        <v>4016</v>
      </c>
      <c r="F385">
        <v>40495</v>
      </c>
      <c r="G385" t="s">
        <v>4125</v>
      </c>
      <c r="H385" t="s">
        <v>4126</v>
      </c>
      <c r="I385" s="4">
        <v>1.79</v>
      </c>
    </row>
    <row r="386" spans="1:9" x14ac:dyDescent="0.2">
      <c r="A386">
        <v>102</v>
      </c>
      <c r="B386">
        <v>676024</v>
      </c>
      <c r="C386" s="3">
        <v>43105</v>
      </c>
      <c r="D386">
        <v>45481</v>
      </c>
      <c r="E386" t="s">
        <v>4016</v>
      </c>
      <c r="F386">
        <v>40495</v>
      </c>
      <c r="G386" t="s">
        <v>4225</v>
      </c>
      <c r="H386" t="s">
        <v>4226</v>
      </c>
      <c r="I386" s="4">
        <v>3.57</v>
      </c>
    </row>
    <row r="387" spans="1:9" x14ac:dyDescent="0.2">
      <c r="A387">
        <v>102</v>
      </c>
      <c r="B387">
        <v>678606</v>
      </c>
      <c r="C387" s="3">
        <v>43105</v>
      </c>
      <c r="D387">
        <v>45481</v>
      </c>
      <c r="E387" t="s">
        <v>4016</v>
      </c>
      <c r="F387">
        <v>40495</v>
      </c>
      <c r="G387" t="s">
        <v>4133</v>
      </c>
      <c r="H387" t="s">
        <v>4134</v>
      </c>
      <c r="I387" s="4">
        <v>5.35</v>
      </c>
    </row>
    <row r="388" spans="1:9" x14ac:dyDescent="0.2">
      <c r="A388">
        <v>102</v>
      </c>
      <c r="B388">
        <v>678607</v>
      </c>
      <c r="C388" s="3">
        <v>43105</v>
      </c>
      <c r="D388">
        <v>45481</v>
      </c>
      <c r="E388" t="s">
        <v>4016</v>
      </c>
      <c r="F388">
        <v>40495</v>
      </c>
      <c r="G388" t="s">
        <v>4127</v>
      </c>
      <c r="H388" t="s">
        <v>4128</v>
      </c>
      <c r="I388" s="4">
        <v>0.89</v>
      </c>
    </row>
    <row r="389" spans="1:9" x14ac:dyDescent="0.2">
      <c r="A389">
        <v>102</v>
      </c>
      <c r="B389">
        <v>678663</v>
      </c>
      <c r="C389" s="3">
        <v>43105</v>
      </c>
      <c r="D389">
        <v>45481</v>
      </c>
      <c r="E389" t="s">
        <v>4016</v>
      </c>
      <c r="F389">
        <v>40495</v>
      </c>
      <c r="G389" t="s">
        <v>4167</v>
      </c>
      <c r="H389" t="s">
        <v>4168</v>
      </c>
      <c r="I389" s="4">
        <v>4.6399999999999997</v>
      </c>
    </row>
    <row r="390" spans="1:9" x14ac:dyDescent="0.2">
      <c r="A390">
        <v>102</v>
      </c>
      <c r="B390">
        <v>678664</v>
      </c>
      <c r="C390" s="3">
        <v>43105</v>
      </c>
      <c r="D390">
        <v>45481</v>
      </c>
      <c r="E390" t="s">
        <v>4016</v>
      </c>
      <c r="F390">
        <v>40495</v>
      </c>
      <c r="G390" t="s">
        <v>4129</v>
      </c>
      <c r="H390" t="s">
        <v>4130</v>
      </c>
      <c r="I390" s="4">
        <v>5.35</v>
      </c>
    </row>
    <row r="391" spans="1:9" x14ac:dyDescent="0.2">
      <c r="A391">
        <v>102</v>
      </c>
      <c r="B391">
        <v>678665</v>
      </c>
      <c r="C391" s="3">
        <v>43105</v>
      </c>
      <c r="D391">
        <v>45481</v>
      </c>
      <c r="E391" t="s">
        <v>4016</v>
      </c>
      <c r="F391">
        <v>40495</v>
      </c>
      <c r="G391" t="s">
        <v>4027</v>
      </c>
      <c r="H391" t="s">
        <v>4028</v>
      </c>
      <c r="I391" s="4">
        <v>0.05</v>
      </c>
    </row>
    <row r="392" spans="1:9" x14ac:dyDescent="0.2">
      <c r="A392">
        <v>102</v>
      </c>
      <c r="B392">
        <v>678666</v>
      </c>
      <c r="C392" s="3">
        <v>43105</v>
      </c>
      <c r="D392">
        <v>45481</v>
      </c>
      <c r="E392" t="s">
        <v>4016</v>
      </c>
      <c r="F392">
        <v>40495</v>
      </c>
      <c r="G392" t="s">
        <v>4029</v>
      </c>
      <c r="H392" t="s">
        <v>4030</v>
      </c>
      <c r="I392" s="4">
        <v>1.07</v>
      </c>
    </row>
    <row r="393" spans="1:9" x14ac:dyDescent="0.2">
      <c r="A393">
        <v>102</v>
      </c>
      <c r="B393">
        <v>678719</v>
      </c>
      <c r="C393" s="3">
        <v>43105</v>
      </c>
      <c r="D393">
        <v>45481</v>
      </c>
      <c r="E393" t="s">
        <v>4016</v>
      </c>
      <c r="F393">
        <v>40495</v>
      </c>
      <c r="G393" t="s">
        <v>4227</v>
      </c>
      <c r="H393" t="s">
        <v>4228</v>
      </c>
      <c r="I393" s="4">
        <v>0.71</v>
      </c>
    </row>
    <row r="394" spans="1:9" x14ac:dyDescent="0.2">
      <c r="A394">
        <v>102</v>
      </c>
      <c r="B394">
        <v>678782</v>
      </c>
      <c r="C394" s="3">
        <v>43105</v>
      </c>
      <c r="D394">
        <v>45481</v>
      </c>
      <c r="E394" t="s">
        <v>4016</v>
      </c>
      <c r="F394">
        <v>40495</v>
      </c>
      <c r="G394" t="s">
        <v>4229</v>
      </c>
      <c r="H394" t="s">
        <v>4230</v>
      </c>
      <c r="I394" s="4">
        <v>1.07</v>
      </c>
    </row>
    <row r="395" spans="1:9" x14ac:dyDescent="0.2">
      <c r="A395">
        <v>102</v>
      </c>
      <c r="B395">
        <v>676223</v>
      </c>
      <c r="C395" s="3">
        <v>43105</v>
      </c>
      <c r="D395">
        <v>45473</v>
      </c>
      <c r="E395" t="s">
        <v>4016</v>
      </c>
      <c r="F395">
        <v>40503</v>
      </c>
      <c r="G395" t="s">
        <v>4103</v>
      </c>
      <c r="H395" t="s">
        <v>4104</v>
      </c>
      <c r="I395" s="4">
        <v>27.54</v>
      </c>
    </row>
    <row r="396" spans="1:9" x14ac:dyDescent="0.2">
      <c r="A396">
        <v>102</v>
      </c>
      <c r="B396">
        <v>676224</v>
      </c>
      <c r="C396" s="3">
        <v>43105</v>
      </c>
      <c r="D396">
        <v>45473</v>
      </c>
      <c r="E396" t="s">
        <v>4016</v>
      </c>
      <c r="F396">
        <v>40503</v>
      </c>
      <c r="G396" t="s">
        <v>4119</v>
      </c>
      <c r="H396" t="s">
        <v>4120</v>
      </c>
      <c r="I396" s="4">
        <v>4.8600000000000003</v>
      </c>
    </row>
    <row r="397" spans="1:9" x14ac:dyDescent="0.2">
      <c r="A397">
        <v>102</v>
      </c>
      <c r="B397">
        <v>676225</v>
      </c>
      <c r="C397" s="3">
        <v>43105</v>
      </c>
      <c r="D397">
        <v>45473</v>
      </c>
      <c r="E397" t="s">
        <v>4016</v>
      </c>
      <c r="F397">
        <v>40503</v>
      </c>
      <c r="G397" t="s">
        <v>4135</v>
      </c>
      <c r="H397" t="s">
        <v>4136</v>
      </c>
      <c r="I397" s="4">
        <v>1.62</v>
      </c>
    </row>
    <row r="398" spans="1:9" x14ac:dyDescent="0.2">
      <c r="A398">
        <v>102</v>
      </c>
      <c r="B398">
        <v>676226</v>
      </c>
      <c r="C398" s="3">
        <v>43105</v>
      </c>
      <c r="D398">
        <v>45473</v>
      </c>
      <c r="E398" t="s">
        <v>4016</v>
      </c>
      <c r="F398">
        <v>40503</v>
      </c>
      <c r="G398" t="s">
        <v>4067</v>
      </c>
      <c r="H398" t="s">
        <v>4068</v>
      </c>
      <c r="I398" s="4">
        <v>153.74</v>
      </c>
    </row>
    <row r="399" spans="1:9" x14ac:dyDescent="0.2">
      <c r="A399">
        <v>102</v>
      </c>
      <c r="B399">
        <v>676228</v>
      </c>
      <c r="C399" s="3">
        <v>43105</v>
      </c>
      <c r="D399">
        <v>45473</v>
      </c>
      <c r="E399" t="s">
        <v>4016</v>
      </c>
      <c r="F399">
        <v>40503</v>
      </c>
      <c r="G399" t="s">
        <v>4107</v>
      </c>
      <c r="H399" t="s">
        <v>4108</v>
      </c>
      <c r="I399" s="4">
        <v>77.760000000000005</v>
      </c>
    </row>
    <row r="400" spans="1:9" x14ac:dyDescent="0.2">
      <c r="A400">
        <v>102</v>
      </c>
      <c r="B400">
        <v>676229</v>
      </c>
      <c r="C400" s="3">
        <v>43105</v>
      </c>
      <c r="D400">
        <v>45473</v>
      </c>
      <c r="E400" t="s">
        <v>4016</v>
      </c>
      <c r="F400">
        <v>40503</v>
      </c>
      <c r="G400" t="s">
        <v>4085</v>
      </c>
      <c r="H400" t="s">
        <v>4086</v>
      </c>
      <c r="I400" s="4">
        <v>0.49</v>
      </c>
    </row>
    <row r="401" spans="1:9" x14ac:dyDescent="0.2">
      <c r="A401">
        <v>102</v>
      </c>
      <c r="B401">
        <v>676231</v>
      </c>
      <c r="C401" s="3">
        <v>43105</v>
      </c>
      <c r="D401">
        <v>45473</v>
      </c>
      <c r="E401" t="s">
        <v>4016</v>
      </c>
      <c r="F401">
        <v>40503</v>
      </c>
      <c r="G401" t="s">
        <v>4129</v>
      </c>
      <c r="H401" t="s">
        <v>4130</v>
      </c>
      <c r="I401" s="4">
        <v>3.24</v>
      </c>
    </row>
    <row r="402" spans="1:9" x14ac:dyDescent="0.2">
      <c r="A402">
        <v>102</v>
      </c>
      <c r="B402">
        <v>676233</v>
      </c>
      <c r="C402" s="3">
        <v>43105</v>
      </c>
      <c r="D402">
        <v>45473</v>
      </c>
      <c r="E402" t="s">
        <v>4016</v>
      </c>
      <c r="F402">
        <v>40503</v>
      </c>
      <c r="G402" t="s">
        <v>4133</v>
      </c>
      <c r="H402" t="s">
        <v>4134</v>
      </c>
      <c r="I402" s="4">
        <v>3.24</v>
      </c>
    </row>
    <row r="403" spans="1:9" x14ac:dyDescent="0.2">
      <c r="A403">
        <v>102</v>
      </c>
      <c r="B403">
        <v>676234</v>
      </c>
      <c r="C403" s="3">
        <v>43105</v>
      </c>
      <c r="D403">
        <v>45473</v>
      </c>
      <c r="E403" t="s">
        <v>4016</v>
      </c>
      <c r="F403">
        <v>40503</v>
      </c>
      <c r="G403" t="s">
        <v>4113</v>
      </c>
      <c r="H403" t="s">
        <v>4114</v>
      </c>
      <c r="I403" s="4">
        <v>3.24</v>
      </c>
    </row>
    <row r="404" spans="1:9" x14ac:dyDescent="0.2">
      <c r="A404">
        <v>102</v>
      </c>
      <c r="B404">
        <v>676235</v>
      </c>
      <c r="C404" s="3">
        <v>43105</v>
      </c>
      <c r="D404">
        <v>45473</v>
      </c>
      <c r="E404" t="s">
        <v>4016</v>
      </c>
      <c r="F404">
        <v>40503</v>
      </c>
      <c r="G404" t="s">
        <v>4105</v>
      </c>
      <c r="H404" t="s">
        <v>4106</v>
      </c>
      <c r="I404" s="4">
        <v>3.89</v>
      </c>
    </row>
    <row r="405" spans="1:9" x14ac:dyDescent="0.2">
      <c r="A405">
        <v>102</v>
      </c>
      <c r="B405">
        <v>676236</v>
      </c>
      <c r="C405" s="3">
        <v>43105</v>
      </c>
      <c r="D405">
        <v>45473</v>
      </c>
      <c r="E405" t="s">
        <v>4016</v>
      </c>
      <c r="F405">
        <v>40503</v>
      </c>
      <c r="G405" t="s">
        <v>4077</v>
      </c>
      <c r="H405" t="s">
        <v>4078</v>
      </c>
      <c r="I405" s="4">
        <v>20.25</v>
      </c>
    </row>
    <row r="406" spans="1:9" x14ac:dyDescent="0.2">
      <c r="A406">
        <v>102</v>
      </c>
      <c r="B406">
        <v>676238</v>
      </c>
      <c r="C406" s="3">
        <v>43105</v>
      </c>
      <c r="D406">
        <v>45473</v>
      </c>
      <c r="E406" t="s">
        <v>4016</v>
      </c>
      <c r="F406">
        <v>40503</v>
      </c>
      <c r="G406" t="s">
        <v>4109</v>
      </c>
      <c r="H406" t="s">
        <v>4110</v>
      </c>
      <c r="I406" s="4">
        <v>4.54</v>
      </c>
    </row>
    <row r="407" spans="1:9" x14ac:dyDescent="0.2">
      <c r="A407">
        <v>102</v>
      </c>
      <c r="B407">
        <v>678514</v>
      </c>
      <c r="C407" s="3">
        <v>43105</v>
      </c>
      <c r="D407">
        <v>45473</v>
      </c>
      <c r="E407" t="s">
        <v>4016</v>
      </c>
      <c r="F407">
        <v>40503</v>
      </c>
      <c r="G407" t="s">
        <v>4111</v>
      </c>
      <c r="H407" t="s">
        <v>4112</v>
      </c>
      <c r="I407" s="4">
        <v>0.32</v>
      </c>
    </row>
    <row r="408" spans="1:9" x14ac:dyDescent="0.2">
      <c r="A408">
        <v>102</v>
      </c>
      <c r="B408">
        <v>678515</v>
      </c>
      <c r="C408" s="3">
        <v>43105</v>
      </c>
      <c r="D408">
        <v>45473</v>
      </c>
      <c r="E408" t="s">
        <v>4016</v>
      </c>
      <c r="F408">
        <v>40503</v>
      </c>
      <c r="G408" t="s">
        <v>4115</v>
      </c>
      <c r="H408" t="s">
        <v>4116</v>
      </c>
      <c r="I408" s="4">
        <v>2.75</v>
      </c>
    </row>
    <row r="409" spans="1:9" x14ac:dyDescent="0.2">
      <c r="A409">
        <v>102</v>
      </c>
      <c r="B409">
        <v>678516</v>
      </c>
      <c r="C409" s="3">
        <v>43105</v>
      </c>
      <c r="D409">
        <v>45473</v>
      </c>
      <c r="E409" t="s">
        <v>4016</v>
      </c>
      <c r="F409">
        <v>40503</v>
      </c>
      <c r="G409" t="s">
        <v>4123</v>
      </c>
      <c r="H409" t="s">
        <v>4124</v>
      </c>
      <c r="I409" s="4">
        <v>4.21</v>
      </c>
    </row>
    <row r="410" spans="1:9" x14ac:dyDescent="0.2">
      <c r="A410">
        <v>102</v>
      </c>
      <c r="B410">
        <v>678517</v>
      </c>
      <c r="C410" s="3">
        <v>43105</v>
      </c>
      <c r="D410">
        <v>45473</v>
      </c>
      <c r="E410" t="s">
        <v>4016</v>
      </c>
      <c r="F410">
        <v>40503</v>
      </c>
      <c r="G410" t="s">
        <v>4069</v>
      </c>
      <c r="H410" t="s">
        <v>4070</v>
      </c>
      <c r="I410" s="4">
        <v>12.31</v>
      </c>
    </row>
    <row r="411" spans="1:9" x14ac:dyDescent="0.2">
      <c r="A411">
        <v>102</v>
      </c>
      <c r="B411">
        <v>676247</v>
      </c>
      <c r="C411" s="3">
        <v>43104</v>
      </c>
      <c r="D411">
        <v>45465</v>
      </c>
      <c r="E411" t="s">
        <v>4016</v>
      </c>
      <c r="F411">
        <v>40505</v>
      </c>
      <c r="G411" t="s">
        <v>4103</v>
      </c>
      <c r="H411" t="s">
        <v>4104</v>
      </c>
      <c r="I411" s="4">
        <v>18.899999999999999</v>
      </c>
    </row>
    <row r="412" spans="1:9" x14ac:dyDescent="0.2">
      <c r="A412">
        <v>102</v>
      </c>
      <c r="B412">
        <v>676248</v>
      </c>
      <c r="C412" s="3">
        <v>43104</v>
      </c>
      <c r="D412">
        <v>45465</v>
      </c>
      <c r="E412" t="s">
        <v>4016</v>
      </c>
      <c r="F412">
        <v>40505</v>
      </c>
      <c r="G412" t="s">
        <v>4111</v>
      </c>
      <c r="H412" t="s">
        <v>4112</v>
      </c>
      <c r="I412" s="4">
        <v>0.54</v>
      </c>
    </row>
    <row r="413" spans="1:9" x14ac:dyDescent="0.2">
      <c r="A413">
        <v>102</v>
      </c>
      <c r="B413">
        <v>676249</v>
      </c>
      <c r="C413" s="3">
        <v>43104</v>
      </c>
      <c r="D413">
        <v>45465</v>
      </c>
      <c r="E413" t="s">
        <v>4016</v>
      </c>
      <c r="F413">
        <v>40505</v>
      </c>
      <c r="G413" t="s">
        <v>4167</v>
      </c>
      <c r="H413" t="s">
        <v>4168</v>
      </c>
      <c r="I413" s="4">
        <v>2.7</v>
      </c>
    </row>
    <row r="414" spans="1:9" x14ac:dyDescent="0.2">
      <c r="A414">
        <v>102</v>
      </c>
      <c r="B414">
        <v>676250</v>
      </c>
      <c r="C414" s="3">
        <v>43104</v>
      </c>
      <c r="D414">
        <v>45465</v>
      </c>
      <c r="E414" t="s">
        <v>4016</v>
      </c>
      <c r="F414">
        <v>40505</v>
      </c>
      <c r="G414" t="s">
        <v>4105</v>
      </c>
      <c r="H414" t="s">
        <v>4106</v>
      </c>
      <c r="I414" s="4">
        <v>4.05</v>
      </c>
    </row>
    <row r="415" spans="1:9" x14ac:dyDescent="0.2">
      <c r="A415">
        <v>102</v>
      </c>
      <c r="B415">
        <v>676251</v>
      </c>
      <c r="C415" s="3">
        <v>43104</v>
      </c>
      <c r="D415">
        <v>45465</v>
      </c>
      <c r="E415" t="s">
        <v>4016</v>
      </c>
      <c r="F415">
        <v>40505</v>
      </c>
      <c r="G415" t="s">
        <v>4119</v>
      </c>
      <c r="H415" t="s">
        <v>4120</v>
      </c>
      <c r="I415" s="4">
        <v>2.7</v>
      </c>
    </row>
    <row r="416" spans="1:9" x14ac:dyDescent="0.2">
      <c r="A416">
        <v>102</v>
      </c>
      <c r="B416">
        <v>676252</v>
      </c>
      <c r="C416" s="3">
        <v>43104</v>
      </c>
      <c r="D416">
        <v>45465</v>
      </c>
      <c r="E416" t="s">
        <v>4016</v>
      </c>
      <c r="F416">
        <v>40505</v>
      </c>
      <c r="G416" t="s">
        <v>4113</v>
      </c>
      <c r="H416" t="s">
        <v>4114</v>
      </c>
      <c r="I416" s="4">
        <v>2.16</v>
      </c>
    </row>
    <row r="417" spans="1:9" x14ac:dyDescent="0.2">
      <c r="A417">
        <v>102</v>
      </c>
      <c r="B417">
        <v>676253</v>
      </c>
      <c r="C417" s="3">
        <v>43104</v>
      </c>
      <c r="D417">
        <v>45465</v>
      </c>
      <c r="E417" t="s">
        <v>4016</v>
      </c>
      <c r="F417">
        <v>40505</v>
      </c>
      <c r="G417" t="s">
        <v>4107</v>
      </c>
      <c r="H417" t="s">
        <v>4108</v>
      </c>
      <c r="I417" s="4">
        <v>106.65</v>
      </c>
    </row>
    <row r="418" spans="1:9" x14ac:dyDescent="0.2">
      <c r="A418">
        <v>102</v>
      </c>
      <c r="B418">
        <v>676254</v>
      </c>
      <c r="C418" s="3">
        <v>43104</v>
      </c>
      <c r="D418">
        <v>45465</v>
      </c>
      <c r="E418" t="s">
        <v>4016</v>
      </c>
      <c r="F418">
        <v>40505</v>
      </c>
      <c r="G418" t="s">
        <v>4085</v>
      </c>
      <c r="H418" t="s">
        <v>4086</v>
      </c>
      <c r="I418" s="4">
        <v>0.86</v>
      </c>
    </row>
    <row r="419" spans="1:9" x14ac:dyDescent="0.2">
      <c r="A419">
        <v>102</v>
      </c>
      <c r="B419">
        <v>676255</v>
      </c>
      <c r="C419" s="3">
        <v>43104</v>
      </c>
      <c r="D419">
        <v>45465</v>
      </c>
      <c r="E419" t="s">
        <v>4016</v>
      </c>
      <c r="F419">
        <v>40505</v>
      </c>
      <c r="G419" t="s">
        <v>4163</v>
      </c>
      <c r="H419" t="s">
        <v>4164</v>
      </c>
      <c r="I419" s="4">
        <v>0.81</v>
      </c>
    </row>
    <row r="420" spans="1:9" x14ac:dyDescent="0.2">
      <c r="A420">
        <v>102</v>
      </c>
      <c r="B420">
        <v>678007</v>
      </c>
      <c r="C420" s="3">
        <v>43104</v>
      </c>
      <c r="D420">
        <v>45465</v>
      </c>
      <c r="E420" t="s">
        <v>4016</v>
      </c>
      <c r="F420">
        <v>40505</v>
      </c>
      <c r="G420" t="s">
        <v>4033</v>
      </c>
      <c r="H420" t="s">
        <v>4034</v>
      </c>
      <c r="I420" s="4">
        <v>127.3</v>
      </c>
    </row>
    <row r="421" spans="1:9" x14ac:dyDescent="0.2">
      <c r="A421">
        <v>102</v>
      </c>
      <c r="B421">
        <v>678008</v>
      </c>
      <c r="C421" s="3">
        <v>43104</v>
      </c>
      <c r="D421">
        <v>45465</v>
      </c>
      <c r="E421" t="s">
        <v>4016</v>
      </c>
      <c r="F421">
        <v>40505</v>
      </c>
      <c r="G421" t="s">
        <v>4115</v>
      </c>
      <c r="H421" t="s">
        <v>4116</v>
      </c>
      <c r="I421" s="4">
        <v>1.1599999999999999</v>
      </c>
    </row>
    <row r="422" spans="1:9" x14ac:dyDescent="0.2">
      <c r="A422">
        <v>102</v>
      </c>
      <c r="B422">
        <v>676264</v>
      </c>
      <c r="C422" s="3">
        <v>43109</v>
      </c>
      <c r="D422">
        <v>45511</v>
      </c>
      <c r="E422" t="s">
        <v>4016</v>
      </c>
      <c r="F422">
        <v>40507</v>
      </c>
      <c r="G422" t="s">
        <v>4103</v>
      </c>
      <c r="H422" t="s">
        <v>4104</v>
      </c>
      <c r="I422" s="4">
        <v>25.92</v>
      </c>
    </row>
    <row r="423" spans="1:9" x14ac:dyDescent="0.2">
      <c r="A423">
        <v>102</v>
      </c>
      <c r="B423">
        <v>676265</v>
      </c>
      <c r="C423" s="3">
        <v>43109</v>
      </c>
      <c r="D423">
        <v>45511</v>
      </c>
      <c r="E423" t="s">
        <v>4016</v>
      </c>
      <c r="F423">
        <v>40507</v>
      </c>
      <c r="G423" t="s">
        <v>4119</v>
      </c>
      <c r="H423" t="s">
        <v>4120</v>
      </c>
      <c r="I423" s="4">
        <v>3.24</v>
      </c>
    </row>
    <row r="424" spans="1:9" x14ac:dyDescent="0.2">
      <c r="A424">
        <v>102</v>
      </c>
      <c r="B424">
        <v>676266</v>
      </c>
      <c r="C424" s="3">
        <v>43109</v>
      </c>
      <c r="D424">
        <v>45511</v>
      </c>
      <c r="E424" t="s">
        <v>4016</v>
      </c>
      <c r="F424">
        <v>40507</v>
      </c>
      <c r="G424" t="s">
        <v>4135</v>
      </c>
      <c r="H424" t="s">
        <v>4136</v>
      </c>
      <c r="I424" s="4">
        <v>1.62</v>
      </c>
    </row>
    <row r="425" spans="1:9" x14ac:dyDescent="0.2">
      <c r="A425">
        <v>102</v>
      </c>
      <c r="B425">
        <v>676267</v>
      </c>
      <c r="C425" s="3">
        <v>43109</v>
      </c>
      <c r="D425">
        <v>45511</v>
      </c>
      <c r="E425" t="s">
        <v>4016</v>
      </c>
      <c r="F425">
        <v>40507</v>
      </c>
      <c r="G425" t="s">
        <v>4089</v>
      </c>
      <c r="H425" t="s">
        <v>4090</v>
      </c>
      <c r="I425" s="4">
        <v>149.04</v>
      </c>
    </row>
    <row r="426" spans="1:9" x14ac:dyDescent="0.2">
      <c r="A426">
        <v>102</v>
      </c>
      <c r="B426">
        <v>676268</v>
      </c>
      <c r="C426" s="3">
        <v>43109</v>
      </c>
      <c r="D426">
        <v>45511</v>
      </c>
      <c r="E426" t="s">
        <v>4016</v>
      </c>
      <c r="F426">
        <v>40507</v>
      </c>
      <c r="G426" t="s">
        <v>4067</v>
      </c>
      <c r="H426" t="s">
        <v>4068</v>
      </c>
      <c r="I426" s="4">
        <v>84.24</v>
      </c>
    </row>
    <row r="427" spans="1:9" x14ac:dyDescent="0.2">
      <c r="A427">
        <v>102</v>
      </c>
      <c r="B427">
        <v>676269</v>
      </c>
      <c r="C427" s="3">
        <v>43109</v>
      </c>
      <c r="D427">
        <v>45511</v>
      </c>
      <c r="E427" t="s">
        <v>4016</v>
      </c>
      <c r="F427">
        <v>40507</v>
      </c>
      <c r="G427" t="s">
        <v>4069</v>
      </c>
      <c r="H427" t="s">
        <v>4070</v>
      </c>
      <c r="I427" s="4">
        <v>4.8600000000000003</v>
      </c>
    </row>
    <row r="428" spans="1:9" x14ac:dyDescent="0.2">
      <c r="A428">
        <v>102</v>
      </c>
      <c r="B428">
        <v>676270</v>
      </c>
      <c r="C428" s="3">
        <v>43109</v>
      </c>
      <c r="D428">
        <v>45511</v>
      </c>
      <c r="E428" t="s">
        <v>4016</v>
      </c>
      <c r="F428">
        <v>40507</v>
      </c>
      <c r="G428" t="s">
        <v>4161</v>
      </c>
      <c r="H428" t="s">
        <v>4162</v>
      </c>
      <c r="I428" s="4">
        <v>12.96</v>
      </c>
    </row>
    <row r="429" spans="1:9" x14ac:dyDescent="0.2">
      <c r="A429">
        <v>102</v>
      </c>
      <c r="B429">
        <v>676275</v>
      </c>
      <c r="C429" s="3">
        <v>43109</v>
      </c>
      <c r="D429">
        <v>45511</v>
      </c>
      <c r="E429" t="s">
        <v>4016</v>
      </c>
      <c r="F429">
        <v>40507</v>
      </c>
      <c r="G429" t="s">
        <v>4149</v>
      </c>
      <c r="H429" t="s">
        <v>4150</v>
      </c>
      <c r="I429" s="4">
        <v>12.96</v>
      </c>
    </row>
    <row r="430" spans="1:9" x14ac:dyDescent="0.2">
      <c r="A430">
        <v>102</v>
      </c>
      <c r="B430">
        <v>678996</v>
      </c>
      <c r="C430" s="3">
        <v>43109</v>
      </c>
      <c r="D430">
        <v>45511</v>
      </c>
      <c r="E430" t="s">
        <v>4016</v>
      </c>
      <c r="F430">
        <v>40507</v>
      </c>
      <c r="G430" t="s">
        <v>4107</v>
      </c>
      <c r="H430" t="s">
        <v>4108</v>
      </c>
      <c r="I430" s="4">
        <v>26.08</v>
      </c>
    </row>
    <row r="431" spans="1:9" x14ac:dyDescent="0.2">
      <c r="A431">
        <v>102</v>
      </c>
      <c r="B431">
        <v>678997</v>
      </c>
      <c r="C431" s="3">
        <v>43109</v>
      </c>
      <c r="D431">
        <v>45511</v>
      </c>
      <c r="E431" t="s">
        <v>4016</v>
      </c>
      <c r="F431">
        <v>40507</v>
      </c>
      <c r="G431" t="s">
        <v>4111</v>
      </c>
      <c r="H431" t="s">
        <v>4112</v>
      </c>
      <c r="I431" s="4">
        <v>0.16</v>
      </c>
    </row>
    <row r="432" spans="1:9" x14ac:dyDescent="0.2">
      <c r="A432">
        <v>102</v>
      </c>
      <c r="B432">
        <v>678998</v>
      </c>
      <c r="C432" s="3">
        <v>43109</v>
      </c>
      <c r="D432">
        <v>45511</v>
      </c>
      <c r="E432" t="s">
        <v>4016</v>
      </c>
      <c r="F432">
        <v>40507</v>
      </c>
      <c r="G432" t="s">
        <v>4071</v>
      </c>
      <c r="H432" t="s">
        <v>4072</v>
      </c>
      <c r="I432" s="4">
        <v>0.32</v>
      </c>
    </row>
    <row r="433" spans="1:9" x14ac:dyDescent="0.2">
      <c r="A433">
        <v>102</v>
      </c>
      <c r="B433">
        <v>678999</v>
      </c>
      <c r="C433" s="3">
        <v>43109</v>
      </c>
      <c r="D433">
        <v>45511</v>
      </c>
      <c r="E433" t="s">
        <v>4016</v>
      </c>
      <c r="F433">
        <v>40507</v>
      </c>
      <c r="G433" t="s">
        <v>4231</v>
      </c>
      <c r="H433" t="s">
        <v>4232</v>
      </c>
      <c r="I433" s="4">
        <v>2.59</v>
      </c>
    </row>
    <row r="434" spans="1:9" x14ac:dyDescent="0.2">
      <c r="A434">
        <v>102</v>
      </c>
      <c r="B434">
        <v>676479</v>
      </c>
      <c r="C434" s="3">
        <v>43111</v>
      </c>
      <c r="D434">
        <v>45569</v>
      </c>
      <c r="E434" t="s">
        <v>4016</v>
      </c>
      <c r="F434">
        <v>40520</v>
      </c>
      <c r="G434" t="s">
        <v>4033</v>
      </c>
      <c r="H434" t="s">
        <v>4034</v>
      </c>
      <c r="I434" s="4">
        <v>43.01</v>
      </c>
    </row>
    <row r="435" spans="1:9" x14ac:dyDescent="0.2">
      <c r="A435">
        <v>102</v>
      </c>
      <c r="B435">
        <v>676480</v>
      </c>
      <c r="C435" s="3">
        <v>43111</v>
      </c>
      <c r="D435">
        <v>45569</v>
      </c>
      <c r="E435" t="s">
        <v>4016</v>
      </c>
      <c r="F435">
        <v>40520</v>
      </c>
      <c r="G435" t="s">
        <v>4035</v>
      </c>
      <c r="H435" t="s">
        <v>4036</v>
      </c>
      <c r="I435" s="4">
        <v>94.77</v>
      </c>
    </row>
    <row r="436" spans="1:9" x14ac:dyDescent="0.2">
      <c r="A436">
        <v>102</v>
      </c>
      <c r="B436">
        <v>676481</v>
      </c>
      <c r="C436" s="3">
        <v>43111</v>
      </c>
      <c r="D436">
        <v>45569</v>
      </c>
      <c r="E436" t="s">
        <v>4016</v>
      </c>
      <c r="F436">
        <v>40520</v>
      </c>
      <c r="G436" t="s">
        <v>4233</v>
      </c>
      <c r="H436" t="s">
        <v>4234</v>
      </c>
      <c r="I436" s="4">
        <v>38.880000000000003</v>
      </c>
    </row>
    <row r="437" spans="1:9" x14ac:dyDescent="0.2">
      <c r="A437">
        <v>102</v>
      </c>
      <c r="B437">
        <v>676482</v>
      </c>
      <c r="C437" s="3">
        <v>43111</v>
      </c>
      <c r="D437">
        <v>45569</v>
      </c>
      <c r="E437" t="s">
        <v>4016</v>
      </c>
      <c r="F437">
        <v>40520</v>
      </c>
      <c r="G437" t="s">
        <v>4235</v>
      </c>
      <c r="H437" t="s">
        <v>4236</v>
      </c>
      <c r="I437" s="4">
        <v>40.46</v>
      </c>
    </row>
    <row r="438" spans="1:9" x14ac:dyDescent="0.2">
      <c r="A438">
        <v>102</v>
      </c>
      <c r="B438">
        <v>676483</v>
      </c>
      <c r="C438" s="3">
        <v>43111</v>
      </c>
      <c r="D438">
        <v>45569</v>
      </c>
      <c r="E438" t="s">
        <v>4016</v>
      </c>
      <c r="F438">
        <v>40520</v>
      </c>
      <c r="G438" t="s">
        <v>4089</v>
      </c>
      <c r="H438" t="s">
        <v>4090</v>
      </c>
      <c r="I438" s="4">
        <v>0.49</v>
      </c>
    </row>
    <row r="439" spans="1:9" x14ac:dyDescent="0.2">
      <c r="A439">
        <v>102</v>
      </c>
      <c r="B439">
        <v>676486</v>
      </c>
      <c r="C439" s="3">
        <v>43111</v>
      </c>
      <c r="D439">
        <v>45569</v>
      </c>
      <c r="E439" t="s">
        <v>4016</v>
      </c>
      <c r="F439">
        <v>40520</v>
      </c>
      <c r="G439" t="s">
        <v>4237</v>
      </c>
      <c r="H439" t="s">
        <v>4238</v>
      </c>
      <c r="I439" s="4">
        <v>0.24</v>
      </c>
    </row>
    <row r="440" spans="1:9" x14ac:dyDescent="0.2">
      <c r="A440">
        <v>102</v>
      </c>
      <c r="B440">
        <v>676488</v>
      </c>
      <c r="C440" s="3">
        <v>43111</v>
      </c>
      <c r="D440">
        <v>45569</v>
      </c>
      <c r="E440" t="s">
        <v>4016</v>
      </c>
      <c r="F440">
        <v>40520</v>
      </c>
      <c r="G440" t="s">
        <v>4239</v>
      </c>
      <c r="H440" t="s">
        <v>4240</v>
      </c>
      <c r="I440" s="4">
        <v>5.35</v>
      </c>
    </row>
    <row r="441" spans="1:9" x14ac:dyDescent="0.2">
      <c r="A441">
        <v>102</v>
      </c>
      <c r="B441">
        <v>676490</v>
      </c>
      <c r="C441" s="3">
        <v>43111</v>
      </c>
      <c r="D441">
        <v>45569</v>
      </c>
      <c r="E441" t="s">
        <v>4016</v>
      </c>
      <c r="F441">
        <v>40520</v>
      </c>
      <c r="G441" t="s">
        <v>4241</v>
      </c>
      <c r="H441" t="s">
        <v>4242</v>
      </c>
      <c r="I441" s="4">
        <v>3.65</v>
      </c>
    </row>
    <row r="442" spans="1:9" x14ac:dyDescent="0.2">
      <c r="A442">
        <v>102</v>
      </c>
      <c r="B442">
        <v>676491</v>
      </c>
      <c r="C442" s="3">
        <v>43111</v>
      </c>
      <c r="D442">
        <v>45569</v>
      </c>
      <c r="E442" t="s">
        <v>4016</v>
      </c>
      <c r="F442">
        <v>40520</v>
      </c>
      <c r="G442" t="s">
        <v>4243</v>
      </c>
      <c r="H442" t="s">
        <v>4244</v>
      </c>
      <c r="I442" s="4">
        <v>3.65</v>
      </c>
    </row>
    <row r="443" spans="1:9" x14ac:dyDescent="0.2">
      <c r="A443">
        <v>102</v>
      </c>
      <c r="B443">
        <v>676492</v>
      </c>
      <c r="C443" s="3">
        <v>43111</v>
      </c>
      <c r="D443">
        <v>45569</v>
      </c>
      <c r="E443" t="s">
        <v>4016</v>
      </c>
      <c r="F443">
        <v>40520</v>
      </c>
      <c r="G443" t="s">
        <v>4245</v>
      </c>
      <c r="H443" t="s">
        <v>4246</v>
      </c>
      <c r="I443" s="4">
        <v>2.4300000000000002</v>
      </c>
    </row>
    <row r="444" spans="1:9" x14ac:dyDescent="0.2">
      <c r="A444">
        <v>102</v>
      </c>
      <c r="B444">
        <v>679693</v>
      </c>
      <c r="C444" s="3">
        <v>43111</v>
      </c>
      <c r="D444">
        <v>45569</v>
      </c>
      <c r="E444" t="s">
        <v>4016</v>
      </c>
      <c r="F444">
        <v>40520</v>
      </c>
      <c r="G444" t="s">
        <v>4117</v>
      </c>
      <c r="H444" t="s">
        <v>4118</v>
      </c>
      <c r="I444" s="4">
        <v>0.36</v>
      </c>
    </row>
    <row r="445" spans="1:9" x14ac:dyDescent="0.2">
      <c r="A445">
        <v>102</v>
      </c>
      <c r="B445">
        <v>679694</v>
      </c>
      <c r="C445" s="3">
        <v>43111</v>
      </c>
      <c r="D445">
        <v>45569</v>
      </c>
      <c r="E445" t="s">
        <v>4016</v>
      </c>
      <c r="F445">
        <v>40520</v>
      </c>
      <c r="G445" t="s">
        <v>4247</v>
      </c>
      <c r="H445" t="s">
        <v>4248</v>
      </c>
      <c r="I445" s="4">
        <v>5.0999999999999996</v>
      </c>
    </row>
    <row r="446" spans="1:9" x14ac:dyDescent="0.2">
      <c r="A446">
        <v>102</v>
      </c>
      <c r="B446">
        <v>679751</v>
      </c>
      <c r="C446" s="3">
        <v>43111</v>
      </c>
      <c r="D446">
        <v>45569</v>
      </c>
      <c r="E446" t="s">
        <v>4016</v>
      </c>
      <c r="F446">
        <v>40520</v>
      </c>
      <c r="G446" t="s">
        <v>4249</v>
      </c>
      <c r="H446" t="s">
        <v>4250</v>
      </c>
      <c r="I446" s="4">
        <v>3.4</v>
      </c>
    </row>
    <row r="447" spans="1:9" x14ac:dyDescent="0.2">
      <c r="A447">
        <v>102</v>
      </c>
      <c r="B447">
        <v>676484</v>
      </c>
      <c r="C447" s="3">
        <v>43112</v>
      </c>
      <c r="D447">
        <v>45569</v>
      </c>
      <c r="E447" t="s">
        <v>4016</v>
      </c>
      <c r="F447">
        <v>40520</v>
      </c>
      <c r="G447" t="s">
        <v>4251</v>
      </c>
      <c r="H447" t="s">
        <v>4252</v>
      </c>
      <c r="I447" s="4">
        <v>1.22</v>
      </c>
    </row>
    <row r="448" spans="1:9" x14ac:dyDescent="0.2">
      <c r="A448">
        <v>102</v>
      </c>
      <c r="B448">
        <v>676540</v>
      </c>
      <c r="C448" s="3">
        <v>43111</v>
      </c>
      <c r="D448">
        <v>45570</v>
      </c>
      <c r="E448" t="s">
        <v>4016</v>
      </c>
      <c r="F448">
        <v>40526</v>
      </c>
      <c r="G448" t="s">
        <v>4035</v>
      </c>
      <c r="H448" t="s">
        <v>4036</v>
      </c>
      <c r="I448" s="4">
        <v>105.3</v>
      </c>
    </row>
    <row r="449" spans="1:9" x14ac:dyDescent="0.2">
      <c r="A449">
        <v>102</v>
      </c>
      <c r="B449">
        <v>676541</v>
      </c>
      <c r="C449" s="3">
        <v>43111</v>
      </c>
      <c r="D449">
        <v>45570</v>
      </c>
      <c r="E449" t="s">
        <v>4016</v>
      </c>
      <c r="F449">
        <v>40526</v>
      </c>
      <c r="G449" t="s">
        <v>4033</v>
      </c>
      <c r="H449" t="s">
        <v>4034</v>
      </c>
      <c r="I449" s="4">
        <v>50.54</v>
      </c>
    </row>
    <row r="450" spans="1:9" x14ac:dyDescent="0.2">
      <c r="A450">
        <v>102</v>
      </c>
      <c r="B450">
        <v>676542</v>
      </c>
      <c r="C450" s="3">
        <v>43111</v>
      </c>
      <c r="D450">
        <v>45570</v>
      </c>
      <c r="E450" t="s">
        <v>4016</v>
      </c>
      <c r="F450">
        <v>40526</v>
      </c>
      <c r="G450" t="s">
        <v>4253</v>
      </c>
      <c r="H450" t="s">
        <v>4254</v>
      </c>
      <c r="I450" s="4">
        <v>0</v>
      </c>
    </row>
    <row r="451" spans="1:9" x14ac:dyDescent="0.2">
      <c r="A451">
        <v>102</v>
      </c>
      <c r="B451">
        <v>676543</v>
      </c>
      <c r="C451" s="3">
        <v>43111</v>
      </c>
      <c r="D451">
        <v>45570</v>
      </c>
      <c r="E451" t="s">
        <v>4016</v>
      </c>
      <c r="F451">
        <v>40526</v>
      </c>
      <c r="G451" t="s">
        <v>4255</v>
      </c>
      <c r="H451" t="s">
        <v>4256</v>
      </c>
      <c r="I451" s="4">
        <v>1.3</v>
      </c>
    </row>
    <row r="452" spans="1:9" x14ac:dyDescent="0.2">
      <c r="A452">
        <v>102</v>
      </c>
      <c r="B452">
        <v>676544</v>
      </c>
      <c r="C452" s="3">
        <v>43111</v>
      </c>
      <c r="D452">
        <v>45570</v>
      </c>
      <c r="E452" t="s">
        <v>4016</v>
      </c>
      <c r="F452">
        <v>40526</v>
      </c>
      <c r="G452" t="s">
        <v>4089</v>
      </c>
      <c r="H452" t="s">
        <v>4090</v>
      </c>
      <c r="I452" s="4">
        <v>4.8600000000000003</v>
      </c>
    </row>
    <row r="453" spans="1:9" x14ac:dyDescent="0.2">
      <c r="A453">
        <v>102</v>
      </c>
      <c r="B453">
        <v>676934</v>
      </c>
      <c r="C453" s="3">
        <v>43103</v>
      </c>
      <c r="D453">
        <v>45429</v>
      </c>
      <c r="E453" t="s">
        <v>4016</v>
      </c>
      <c r="F453">
        <v>40538</v>
      </c>
      <c r="G453" t="s">
        <v>4257</v>
      </c>
      <c r="H453" t="s">
        <v>4258</v>
      </c>
      <c r="I453" s="4">
        <v>360</v>
      </c>
    </row>
    <row r="454" spans="1:9" x14ac:dyDescent="0.2">
      <c r="A454">
        <v>102</v>
      </c>
      <c r="B454">
        <v>676941</v>
      </c>
      <c r="C454" s="3">
        <v>43103</v>
      </c>
      <c r="D454">
        <v>45439</v>
      </c>
      <c r="E454" t="s">
        <v>4016</v>
      </c>
      <c r="F454">
        <v>40539</v>
      </c>
      <c r="G454" t="s">
        <v>4257</v>
      </c>
      <c r="H454" t="s">
        <v>4258</v>
      </c>
      <c r="I454" s="4">
        <v>360</v>
      </c>
    </row>
    <row r="455" spans="1:9" x14ac:dyDescent="0.2">
      <c r="A455">
        <v>102</v>
      </c>
      <c r="B455">
        <v>678013</v>
      </c>
      <c r="C455" s="3">
        <v>43104</v>
      </c>
      <c r="D455">
        <v>45469</v>
      </c>
      <c r="E455" t="s">
        <v>4016</v>
      </c>
      <c r="F455">
        <v>40562</v>
      </c>
      <c r="G455" t="s">
        <v>4259</v>
      </c>
      <c r="H455" t="s">
        <v>4260</v>
      </c>
      <c r="I455" s="4">
        <v>3974.16</v>
      </c>
    </row>
    <row r="456" spans="1:9" x14ac:dyDescent="0.2">
      <c r="A456">
        <v>102</v>
      </c>
      <c r="B456">
        <v>678014</v>
      </c>
      <c r="C456" s="3">
        <v>43104</v>
      </c>
      <c r="D456">
        <v>45469</v>
      </c>
      <c r="E456" t="s">
        <v>4016</v>
      </c>
      <c r="F456">
        <v>40562</v>
      </c>
      <c r="G456" t="s">
        <v>4261</v>
      </c>
      <c r="H456" t="s">
        <v>4262</v>
      </c>
      <c r="I456" s="4">
        <v>313.95</v>
      </c>
    </row>
    <row r="457" spans="1:9" x14ac:dyDescent="0.2">
      <c r="A457">
        <v>102</v>
      </c>
      <c r="B457">
        <v>678021</v>
      </c>
      <c r="C457" s="3">
        <v>43108</v>
      </c>
      <c r="D457">
        <v>45488</v>
      </c>
      <c r="E457" t="s">
        <v>4016</v>
      </c>
      <c r="F457">
        <v>40564</v>
      </c>
      <c r="G457" t="s">
        <v>4185</v>
      </c>
      <c r="H457" t="s">
        <v>4186</v>
      </c>
      <c r="I457" s="4">
        <v>14</v>
      </c>
    </row>
    <row r="458" spans="1:9" x14ac:dyDescent="0.2">
      <c r="A458">
        <v>102</v>
      </c>
      <c r="B458">
        <v>678022</v>
      </c>
      <c r="C458" s="3">
        <v>43108</v>
      </c>
      <c r="D458">
        <v>45488</v>
      </c>
      <c r="E458" t="s">
        <v>4016</v>
      </c>
      <c r="F458">
        <v>40564</v>
      </c>
      <c r="G458" t="s">
        <v>4085</v>
      </c>
      <c r="H458" t="s">
        <v>4086</v>
      </c>
      <c r="I458" s="4">
        <v>7.0000000000000007E-2</v>
      </c>
    </row>
    <row r="459" spans="1:9" x14ac:dyDescent="0.2">
      <c r="A459">
        <v>102</v>
      </c>
      <c r="B459">
        <v>678023</v>
      </c>
      <c r="C459" s="3">
        <v>43108</v>
      </c>
      <c r="D459">
        <v>45488</v>
      </c>
      <c r="E459" t="s">
        <v>4016</v>
      </c>
      <c r="F459">
        <v>40564</v>
      </c>
      <c r="G459" t="s">
        <v>4157</v>
      </c>
      <c r="H459" t="s">
        <v>4158</v>
      </c>
      <c r="I459" s="4">
        <v>2.1</v>
      </c>
    </row>
    <row r="460" spans="1:9" x14ac:dyDescent="0.2">
      <c r="A460">
        <v>102</v>
      </c>
      <c r="B460">
        <v>678024</v>
      </c>
      <c r="C460" s="3">
        <v>43108</v>
      </c>
      <c r="D460">
        <v>45488</v>
      </c>
      <c r="E460" t="s">
        <v>4016</v>
      </c>
      <c r="F460">
        <v>40564</v>
      </c>
      <c r="G460" t="s">
        <v>4127</v>
      </c>
      <c r="H460" t="s">
        <v>4128</v>
      </c>
      <c r="I460" s="4">
        <v>0.18</v>
      </c>
    </row>
    <row r="461" spans="1:9" x14ac:dyDescent="0.2">
      <c r="A461">
        <v>102</v>
      </c>
      <c r="B461">
        <v>678025</v>
      </c>
      <c r="C461" s="3">
        <v>43108</v>
      </c>
      <c r="D461">
        <v>45488</v>
      </c>
      <c r="E461" t="s">
        <v>4016</v>
      </c>
      <c r="F461">
        <v>40564</v>
      </c>
      <c r="G461" t="s">
        <v>4033</v>
      </c>
      <c r="H461" t="s">
        <v>4034</v>
      </c>
      <c r="I461" s="4">
        <v>22.37</v>
      </c>
    </row>
    <row r="462" spans="1:9" x14ac:dyDescent="0.2">
      <c r="A462">
        <v>102</v>
      </c>
      <c r="B462">
        <v>678026</v>
      </c>
      <c r="C462" s="3">
        <v>43108</v>
      </c>
      <c r="D462">
        <v>45488</v>
      </c>
      <c r="E462" t="s">
        <v>4016</v>
      </c>
      <c r="F462">
        <v>40564</v>
      </c>
      <c r="G462" t="s">
        <v>4017</v>
      </c>
      <c r="H462" t="s">
        <v>4018</v>
      </c>
      <c r="I462" s="4">
        <v>0.14000000000000001</v>
      </c>
    </row>
    <row r="463" spans="1:9" x14ac:dyDescent="0.2">
      <c r="A463">
        <v>102</v>
      </c>
      <c r="B463">
        <v>678027</v>
      </c>
      <c r="C463" s="3">
        <v>43108</v>
      </c>
      <c r="D463">
        <v>45488</v>
      </c>
      <c r="E463" t="s">
        <v>4016</v>
      </c>
      <c r="F463">
        <v>40564</v>
      </c>
      <c r="G463" t="s">
        <v>4229</v>
      </c>
      <c r="H463" t="s">
        <v>4230</v>
      </c>
      <c r="I463" s="4">
        <v>0.14000000000000001</v>
      </c>
    </row>
    <row r="464" spans="1:9" x14ac:dyDescent="0.2">
      <c r="A464">
        <v>102</v>
      </c>
      <c r="B464">
        <v>678028</v>
      </c>
      <c r="C464" s="3">
        <v>43108</v>
      </c>
      <c r="D464">
        <v>45488</v>
      </c>
      <c r="E464" t="s">
        <v>4016</v>
      </c>
      <c r="F464">
        <v>40564</v>
      </c>
      <c r="G464" t="s">
        <v>4219</v>
      </c>
      <c r="H464" t="s">
        <v>4220</v>
      </c>
      <c r="I464" s="4">
        <v>3.5</v>
      </c>
    </row>
    <row r="465" spans="1:9" x14ac:dyDescent="0.2">
      <c r="A465">
        <v>102</v>
      </c>
      <c r="B465">
        <v>678029</v>
      </c>
      <c r="C465" s="3">
        <v>43108</v>
      </c>
      <c r="D465">
        <v>45488</v>
      </c>
      <c r="E465" t="s">
        <v>4016</v>
      </c>
      <c r="F465">
        <v>40564</v>
      </c>
      <c r="G465" t="s">
        <v>4021</v>
      </c>
      <c r="H465" t="s">
        <v>4022</v>
      </c>
      <c r="I465" s="4">
        <v>7</v>
      </c>
    </row>
    <row r="466" spans="1:9" x14ac:dyDescent="0.2">
      <c r="A466">
        <v>102</v>
      </c>
      <c r="B466">
        <v>678030</v>
      </c>
      <c r="C466" s="3">
        <v>43108</v>
      </c>
      <c r="D466">
        <v>45488</v>
      </c>
      <c r="E466" t="s">
        <v>4016</v>
      </c>
      <c r="F466">
        <v>40564</v>
      </c>
      <c r="G466" t="s">
        <v>4167</v>
      </c>
      <c r="H466" t="s">
        <v>4168</v>
      </c>
      <c r="I466" s="4">
        <v>1.61</v>
      </c>
    </row>
    <row r="467" spans="1:9" x14ac:dyDescent="0.2">
      <c r="A467">
        <v>102</v>
      </c>
      <c r="B467">
        <v>678031</v>
      </c>
      <c r="C467" s="3">
        <v>43108</v>
      </c>
      <c r="D467">
        <v>45488</v>
      </c>
      <c r="E467" t="s">
        <v>4016</v>
      </c>
      <c r="F467">
        <v>40564</v>
      </c>
      <c r="G467" t="s">
        <v>4165</v>
      </c>
      <c r="H467" t="s">
        <v>4166</v>
      </c>
      <c r="I467" s="4">
        <v>6.65</v>
      </c>
    </row>
    <row r="468" spans="1:9" x14ac:dyDescent="0.2">
      <c r="A468">
        <v>102</v>
      </c>
      <c r="B468">
        <v>678032</v>
      </c>
      <c r="C468" s="3">
        <v>43108</v>
      </c>
      <c r="D468">
        <v>45488</v>
      </c>
      <c r="E468" t="s">
        <v>4016</v>
      </c>
      <c r="F468">
        <v>40564</v>
      </c>
      <c r="G468" t="s">
        <v>4125</v>
      </c>
      <c r="H468" t="s">
        <v>4126</v>
      </c>
      <c r="I468" s="4">
        <v>1.4</v>
      </c>
    </row>
    <row r="469" spans="1:9" x14ac:dyDescent="0.2">
      <c r="A469">
        <v>102</v>
      </c>
      <c r="B469">
        <v>678055</v>
      </c>
      <c r="C469" s="3">
        <v>43111</v>
      </c>
      <c r="D469">
        <v>45559</v>
      </c>
      <c r="E469" t="s">
        <v>4016</v>
      </c>
      <c r="F469">
        <v>40566</v>
      </c>
      <c r="G469" t="s">
        <v>4033</v>
      </c>
      <c r="H469" t="s">
        <v>4034</v>
      </c>
      <c r="I469" s="4">
        <v>196.5</v>
      </c>
    </row>
    <row r="470" spans="1:9" x14ac:dyDescent="0.2">
      <c r="A470">
        <v>102</v>
      </c>
      <c r="B470">
        <v>678056</v>
      </c>
      <c r="C470" s="3">
        <v>43111</v>
      </c>
      <c r="D470">
        <v>45559</v>
      </c>
      <c r="E470" t="s">
        <v>4016</v>
      </c>
      <c r="F470">
        <v>40566</v>
      </c>
      <c r="G470" t="s">
        <v>4263</v>
      </c>
      <c r="H470" t="s">
        <v>4264</v>
      </c>
      <c r="I470" s="4">
        <v>4.5</v>
      </c>
    </row>
    <row r="471" spans="1:9" x14ac:dyDescent="0.2">
      <c r="A471">
        <v>102</v>
      </c>
      <c r="B471">
        <v>678057</v>
      </c>
      <c r="C471" s="3">
        <v>43111</v>
      </c>
      <c r="D471">
        <v>45559</v>
      </c>
      <c r="E471" t="s">
        <v>4016</v>
      </c>
      <c r="F471">
        <v>40566</v>
      </c>
      <c r="G471" t="s">
        <v>4265</v>
      </c>
      <c r="H471" t="s">
        <v>4266</v>
      </c>
      <c r="I471" s="4">
        <v>99</v>
      </c>
    </row>
    <row r="472" spans="1:9" x14ac:dyDescent="0.2">
      <c r="A472">
        <v>102</v>
      </c>
      <c r="B472">
        <v>678083</v>
      </c>
      <c r="C472" s="3">
        <v>43112</v>
      </c>
      <c r="D472">
        <v>45586</v>
      </c>
      <c r="E472" t="s">
        <v>4016</v>
      </c>
      <c r="F472">
        <v>40570</v>
      </c>
      <c r="G472" t="s">
        <v>4017</v>
      </c>
      <c r="H472" t="s">
        <v>4018</v>
      </c>
      <c r="I472" s="4">
        <v>2.08</v>
      </c>
    </row>
    <row r="473" spans="1:9" x14ac:dyDescent="0.2">
      <c r="A473">
        <v>102</v>
      </c>
      <c r="B473">
        <v>678084</v>
      </c>
      <c r="C473" s="3">
        <v>43112</v>
      </c>
      <c r="D473">
        <v>45586</v>
      </c>
      <c r="E473" t="s">
        <v>4016</v>
      </c>
      <c r="F473">
        <v>40570</v>
      </c>
      <c r="G473" t="s">
        <v>4267</v>
      </c>
      <c r="H473" t="s">
        <v>4268</v>
      </c>
      <c r="I473" s="4">
        <v>3.38</v>
      </c>
    </row>
    <row r="474" spans="1:9" x14ac:dyDescent="0.2">
      <c r="A474">
        <v>102</v>
      </c>
      <c r="B474">
        <v>678085</v>
      </c>
      <c r="C474" s="3">
        <v>43112</v>
      </c>
      <c r="D474">
        <v>45586</v>
      </c>
      <c r="E474" t="s">
        <v>4016</v>
      </c>
      <c r="F474">
        <v>40570</v>
      </c>
      <c r="G474" t="s">
        <v>4019</v>
      </c>
      <c r="H474" t="s">
        <v>4020</v>
      </c>
      <c r="I474" s="4">
        <v>16.899999999999999</v>
      </c>
    </row>
    <row r="475" spans="1:9" x14ac:dyDescent="0.2">
      <c r="A475">
        <v>102</v>
      </c>
      <c r="B475">
        <v>678086</v>
      </c>
      <c r="C475" s="3">
        <v>43112</v>
      </c>
      <c r="D475">
        <v>45586</v>
      </c>
      <c r="E475" t="s">
        <v>4016</v>
      </c>
      <c r="F475">
        <v>40570</v>
      </c>
      <c r="G475" t="s">
        <v>4117</v>
      </c>
      <c r="H475" t="s">
        <v>4118</v>
      </c>
      <c r="I475" s="4">
        <v>1.3</v>
      </c>
    </row>
    <row r="476" spans="1:9" x14ac:dyDescent="0.2">
      <c r="A476">
        <v>102</v>
      </c>
      <c r="B476">
        <v>678087</v>
      </c>
      <c r="C476" s="3">
        <v>43112</v>
      </c>
      <c r="D476">
        <v>45586</v>
      </c>
      <c r="E476" t="s">
        <v>4016</v>
      </c>
      <c r="F476">
        <v>40570</v>
      </c>
      <c r="G476" t="s">
        <v>4035</v>
      </c>
      <c r="H476" t="s">
        <v>4036</v>
      </c>
      <c r="I476" s="4">
        <v>192.4</v>
      </c>
    </row>
    <row r="477" spans="1:9" x14ac:dyDescent="0.2">
      <c r="A477">
        <v>102</v>
      </c>
      <c r="B477">
        <v>678088</v>
      </c>
      <c r="C477" s="3">
        <v>43112</v>
      </c>
      <c r="D477">
        <v>45586</v>
      </c>
      <c r="E477" t="s">
        <v>4016</v>
      </c>
      <c r="F477">
        <v>40570</v>
      </c>
      <c r="G477" t="s">
        <v>4021</v>
      </c>
      <c r="H477" t="s">
        <v>4022</v>
      </c>
      <c r="I477" s="4">
        <v>43.94</v>
      </c>
    </row>
    <row r="478" spans="1:9" x14ac:dyDescent="0.2">
      <c r="A478">
        <v>102</v>
      </c>
      <c r="B478">
        <v>678097</v>
      </c>
      <c r="C478" s="3">
        <v>43115</v>
      </c>
      <c r="D478">
        <v>45591</v>
      </c>
      <c r="E478" t="s">
        <v>4016</v>
      </c>
      <c r="F478">
        <v>40572</v>
      </c>
      <c r="G478" t="s">
        <v>4017</v>
      </c>
      <c r="H478" t="s">
        <v>4018</v>
      </c>
      <c r="I478" s="4">
        <v>4.1399999999999997</v>
      </c>
    </row>
    <row r="479" spans="1:9" x14ac:dyDescent="0.2">
      <c r="A479">
        <v>102</v>
      </c>
      <c r="B479">
        <v>678098</v>
      </c>
      <c r="C479" s="3">
        <v>43115</v>
      </c>
      <c r="D479">
        <v>45591</v>
      </c>
      <c r="E479" t="s">
        <v>4016</v>
      </c>
      <c r="F479">
        <v>40572</v>
      </c>
      <c r="G479" t="s">
        <v>4019</v>
      </c>
      <c r="H479" t="s">
        <v>4020</v>
      </c>
      <c r="I479" s="4">
        <v>34.64</v>
      </c>
    </row>
    <row r="480" spans="1:9" x14ac:dyDescent="0.2">
      <c r="A480">
        <v>102</v>
      </c>
      <c r="B480">
        <v>678099</v>
      </c>
      <c r="C480" s="3">
        <v>43115</v>
      </c>
      <c r="D480">
        <v>45591</v>
      </c>
      <c r="E480" t="s">
        <v>4016</v>
      </c>
      <c r="F480">
        <v>40572</v>
      </c>
      <c r="G480" t="s">
        <v>4035</v>
      </c>
      <c r="H480" t="s">
        <v>4036</v>
      </c>
      <c r="I480" s="4">
        <v>387.39</v>
      </c>
    </row>
    <row r="481" spans="1:9" x14ac:dyDescent="0.2">
      <c r="A481">
        <v>102</v>
      </c>
      <c r="B481">
        <v>678101</v>
      </c>
      <c r="C481" s="3">
        <v>43115</v>
      </c>
      <c r="D481">
        <v>45591</v>
      </c>
      <c r="E481" t="s">
        <v>4016</v>
      </c>
      <c r="F481">
        <v>40572</v>
      </c>
      <c r="G481" t="s">
        <v>4021</v>
      </c>
      <c r="H481" t="s">
        <v>4022</v>
      </c>
      <c r="I481" s="4">
        <v>87.89</v>
      </c>
    </row>
    <row r="482" spans="1:9" x14ac:dyDescent="0.2">
      <c r="A482">
        <v>102</v>
      </c>
      <c r="B482">
        <v>679991</v>
      </c>
      <c r="C482" s="3">
        <v>43115</v>
      </c>
      <c r="D482">
        <v>45591</v>
      </c>
      <c r="E482" t="s">
        <v>4016</v>
      </c>
      <c r="F482">
        <v>40572</v>
      </c>
      <c r="G482" t="s">
        <v>4027</v>
      </c>
      <c r="H482" t="s">
        <v>4028</v>
      </c>
      <c r="I482" s="4">
        <v>0.1</v>
      </c>
    </row>
    <row r="483" spans="1:9" x14ac:dyDescent="0.2">
      <c r="A483">
        <v>102</v>
      </c>
      <c r="B483">
        <v>679992</v>
      </c>
      <c r="C483" s="3">
        <v>43115</v>
      </c>
      <c r="D483">
        <v>45591</v>
      </c>
      <c r="E483" t="s">
        <v>4016</v>
      </c>
      <c r="F483">
        <v>40572</v>
      </c>
      <c r="G483" t="s">
        <v>4269</v>
      </c>
      <c r="H483" t="s">
        <v>4270</v>
      </c>
      <c r="I483" s="4">
        <v>2.84</v>
      </c>
    </row>
    <row r="484" spans="1:9" x14ac:dyDescent="0.2">
      <c r="A484">
        <v>102</v>
      </c>
      <c r="B484">
        <v>678111</v>
      </c>
      <c r="C484" s="3">
        <v>43112</v>
      </c>
      <c r="D484">
        <v>45588</v>
      </c>
      <c r="E484" t="s">
        <v>4016</v>
      </c>
      <c r="F484">
        <v>40574</v>
      </c>
      <c r="G484" t="s">
        <v>4019</v>
      </c>
      <c r="H484" t="s">
        <v>4020</v>
      </c>
      <c r="I484" s="4">
        <v>14.04</v>
      </c>
    </row>
    <row r="485" spans="1:9" x14ac:dyDescent="0.2">
      <c r="A485">
        <v>102</v>
      </c>
      <c r="B485">
        <v>678113</v>
      </c>
      <c r="C485" s="3">
        <v>43112</v>
      </c>
      <c r="D485">
        <v>45588</v>
      </c>
      <c r="E485" t="s">
        <v>4016</v>
      </c>
      <c r="F485">
        <v>40574</v>
      </c>
      <c r="G485" t="s">
        <v>4271</v>
      </c>
      <c r="H485" t="s">
        <v>4272</v>
      </c>
      <c r="I485" s="4">
        <v>4.16</v>
      </c>
    </row>
    <row r="486" spans="1:9" x14ac:dyDescent="0.2">
      <c r="A486">
        <v>102</v>
      </c>
      <c r="B486">
        <v>678114</v>
      </c>
      <c r="C486" s="3">
        <v>43112</v>
      </c>
      <c r="D486">
        <v>45588</v>
      </c>
      <c r="E486" t="s">
        <v>4016</v>
      </c>
      <c r="F486">
        <v>40574</v>
      </c>
      <c r="G486" t="s">
        <v>4021</v>
      </c>
      <c r="H486" t="s">
        <v>4022</v>
      </c>
      <c r="I486" s="4">
        <v>35.36</v>
      </c>
    </row>
    <row r="487" spans="1:9" x14ac:dyDescent="0.2">
      <c r="A487">
        <v>102</v>
      </c>
      <c r="B487">
        <v>678115</v>
      </c>
      <c r="C487" s="3">
        <v>43112</v>
      </c>
      <c r="D487">
        <v>45588</v>
      </c>
      <c r="E487" t="s">
        <v>4016</v>
      </c>
      <c r="F487">
        <v>40574</v>
      </c>
      <c r="G487" t="s">
        <v>4027</v>
      </c>
      <c r="H487" t="s">
        <v>4028</v>
      </c>
      <c r="I487" s="4">
        <v>0.01</v>
      </c>
    </row>
    <row r="488" spans="1:9" x14ac:dyDescent="0.2">
      <c r="A488">
        <v>102</v>
      </c>
      <c r="B488">
        <v>679823</v>
      </c>
      <c r="C488" s="3">
        <v>43112</v>
      </c>
      <c r="D488">
        <v>45588</v>
      </c>
      <c r="E488" t="s">
        <v>4016</v>
      </c>
      <c r="F488">
        <v>40574</v>
      </c>
      <c r="G488" t="s">
        <v>4017</v>
      </c>
      <c r="H488" t="s">
        <v>4018</v>
      </c>
      <c r="I488" s="4">
        <v>1.66</v>
      </c>
    </row>
    <row r="489" spans="1:9" x14ac:dyDescent="0.2">
      <c r="A489">
        <v>102</v>
      </c>
      <c r="B489">
        <v>679836</v>
      </c>
      <c r="C489" s="3">
        <v>43112</v>
      </c>
      <c r="D489">
        <v>45588</v>
      </c>
      <c r="E489" t="s">
        <v>4016</v>
      </c>
      <c r="F489">
        <v>40574</v>
      </c>
      <c r="G489" t="s">
        <v>4035</v>
      </c>
      <c r="H489" t="s">
        <v>4036</v>
      </c>
      <c r="I489" s="4">
        <v>152.76</v>
      </c>
    </row>
    <row r="490" spans="1:9" x14ac:dyDescent="0.2">
      <c r="A490">
        <v>102</v>
      </c>
      <c r="B490">
        <v>678123</v>
      </c>
      <c r="C490" s="3">
        <v>43115</v>
      </c>
      <c r="D490">
        <v>45590</v>
      </c>
      <c r="E490" t="s">
        <v>4016</v>
      </c>
      <c r="F490">
        <v>40576</v>
      </c>
      <c r="G490" t="s">
        <v>4017</v>
      </c>
      <c r="H490" t="s">
        <v>4018</v>
      </c>
      <c r="I490" s="4">
        <v>1.68</v>
      </c>
    </row>
    <row r="491" spans="1:9" x14ac:dyDescent="0.2">
      <c r="A491">
        <v>102</v>
      </c>
      <c r="B491">
        <v>678124</v>
      </c>
      <c r="C491" s="3">
        <v>43115</v>
      </c>
      <c r="D491">
        <v>45590</v>
      </c>
      <c r="E491" t="s">
        <v>4016</v>
      </c>
      <c r="F491">
        <v>40576</v>
      </c>
      <c r="G491" t="s">
        <v>4019</v>
      </c>
      <c r="H491" t="s">
        <v>4020</v>
      </c>
      <c r="I491" s="4">
        <v>14.07</v>
      </c>
    </row>
    <row r="492" spans="1:9" x14ac:dyDescent="0.2">
      <c r="A492">
        <v>102</v>
      </c>
      <c r="B492">
        <v>678125</v>
      </c>
      <c r="C492" s="3">
        <v>43115</v>
      </c>
      <c r="D492">
        <v>45590</v>
      </c>
      <c r="E492" t="s">
        <v>4016</v>
      </c>
      <c r="F492">
        <v>40576</v>
      </c>
      <c r="G492" t="s">
        <v>4035</v>
      </c>
      <c r="H492" t="s">
        <v>4036</v>
      </c>
      <c r="I492" s="4">
        <v>156.62</v>
      </c>
    </row>
    <row r="493" spans="1:9" x14ac:dyDescent="0.2">
      <c r="A493">
        <v>102</v>
      </c>
      <c r="B493">
        <v>678126</v>
      </c>
      <c r="C493" s="3">
        <v>43115</v>
      </c>
      <c r="D493">
        <v>45590</v>
      </c>
      <c r="E493" t="s">
        <v>4016</v>
      </c>
      <c r="F493">
        <v>40576</v>
      </c>
      <c r="G493" t="s">
        <v>4273</v>
      </c>
      <c r="H493" t="s">
        <v>4274</v>
      </c>
      <c r="I493" s="4">
        <v>1.34</v>
      </c>
    </row>
    <row r="494" spans="1:9" x14ac:dyDescent="0.2">
      <c r="A494">
        <v>102</v>
      </c>
      <c r="B494">
        <v>678127</v>
      </c>
      <c r="C494" s="3">
        <v>43115</v>
      </c>
      <c r="D494">
        <v>45590</v>
      </c>
      <c r="E494" t="s">
        <v>4016</v>
      </c>
      <c r="F494">
        <v>40576</v>
      </c>
      <c r="G494" t="s">
        <v>4021</v>
      </c>
      <c r="H494" t="s">
        <v>4022</v>
      </c>
      <c r="I494" s="4">
        <v>35.700000000000003</v>
      </c>
    </row>
    <row r="495" spans="1:9" x14ac:dyDescent="0.2">
      <c r="A495">
        <v>102</v>
      </c>
      <c r="B495">
        <v>678129</v>
      </c>
      <c r="C495" s="3">
        <v>43115</v>
      </c>
      <c r="D495">
        <v>45590</v>
      </c>
      <c r="E495" t="s">
        <v>4016</v>
      </c>
      <c r="F495">
        <v>40576</v>
      </c>
      <c r="G495" t="s">
        <v>4083</v>
      </c>
      <c r="H495" t="s">
        <v>4084</v>
      </c>
      <c r="I495" s="4">
        <v>0.53</v>
      </c>
    </row>
    <row r="496" spans="1:9" x14ac:dyDescent="0.2">
      <c r="A496">
        <v>102</v>
      </c>
      <c r="B496">
        <v>679990</v>
      </c>
      <c r="C496" s="3">
        <v>43115</v>
      </c>
      <c r="D496">
        <v>45590</v>
      </c>
      <c r="E496" t="s">
        <v>4016</v>
      </c>
      <c r="F496">
        <v>40576</v>
      </c>
      <c r="G496" t="s">
        <v>4027</v>
      </c>
      <c r="H496" t="s">
        <v>4028</v>
      </c>
      <c r="I496" s="4">
        <v>0.06</v>
      </c>
    </row>
    <row r="497" spans="1:9" x14ac:dyDescent="0.2">
      <c r="A497">
        <v>102</v>
      </c>
      <c r="B497">
        <v>678137</v>
      </c>
      <c r="C497" s="3">
        <v>43112</v>
      </c>
      <c r="D497">
        <v>45582</v>
      </c>
      <c r="E497" t="s">
        <v>4016</v>
      </c>
      <c r="F497">
        <v>40578</v>
      </c>
      <c r="G497" t="s">
        <v>4017</v>
      </c>
      <c r="H497" t="s">
        <v>4018</v>
      </c>
      <c r="I497" s="4">
        <v>3.9</v>
      </c>
    </row>
    <row r="498" spans="1:9" x14ac:dyDescent="0.2">
      <c r="A498">
        <v>102</v>
      </c>
      <c r="B498">
        <v>678138</v>
      </c>
      <c r="C498" s="3">
        <v>43112</v>
      </c>
      <c r="D498">
        <v>45582</v>
      </c>
      <c r="E498" t="s">
        <v>4016</v>
      </c>
      <c r="F498">
        <v>40578</v>
      </c>
      <c r="G498" t="s">
        <v>4019</v>
      </c>
      <c r="H498" t="s">
        <v>4020</v>
      </c>
      <c r="I498" s="4">
        <v>46.8</v>
      </c>
    </row>
    <row r="499" spans="1:9" x14ac:dyDescent="0.2">
      <c r="A499">
        <v>102</v>
      </c>
      <c r="B499">
        <v>678140</v>
      </c>
      <c r="C499" s="3">
        <v>43112</v>
      </c>
      <c r="D499">
        <v>45582</v>
      </c>
      <c r="E499" t="s">
        <v>4016</v>
      </c>
      <c r="F499">
        <v>40578</v>
      </c>
      <c r="G499" t="s">
        <v>4021</v>
      </c>
      <c r="H499" t="s">
        <v>4022</v>
      </c>
      <c r="I499" s="4">
        <v>17.55</v>
      </c>
    </row>
    <row r="500" spans="1:9" x14ac:dyDescent="0.2">
      <c r="A500">
        <v>102</v>
      </c>
      <c r="B500">
        <v>678141</v>
      </c>
      <c r="C500" s="3">
        <v>43112</v>
      </c>
      <c r="D500">
        <v>45582</v>
      </c>
      <c r="E500" t="s">
        <v>4016</v>
      </c>
      <c r="F500">
        <v>40578</v>
      </c>
      <c r="G500" t="s">
        <v>4093</v>
      </c>
      <c r="H500" t="s">
        <v>4094</v>
      </c>
      <c r="I500" s="4">
        <v>0.13</v>
      </c>
    </row>
    <row r="501" spans="1:9" x14ac:dyDescent="0.2">
      <c r="A501">
        <v>102</v>
      </c>
      <c r="B501">
        <v>678142</v>
      </c>
      <c r="C501" s="3">
        <v>43112</v>
      </c>
      <c r="D501">
        <v>45582</v>
      </c>
      <c r="E501" t="s">
        <v>4016</v>
      </c>
      <c r="F501">
        <v>40578</v>
      </c>
      <c r="G501" t="s">
        <v>4025</v>
      </c>
      <c r="H501" t="s">
        <v>4026</v>
      </c>
      <c r="I501" s="4">
        <v>1.17</v>
      </c>
    </row>
    <row r="502" spans="1:9" x14ac:dyDescent="0.2">
      <c r="A502">
        <v>102</v>
      </c>
      <c r="B502">
        <v>678143</v>
      </c>
      <c r="C502" s="3">
        <v>43112</v>
      </c>
      <c r="D502">
        <v>45582</v>
      </c>
      <c r="E502" t="s">
        <v>4016</v>
      </c>
      <c r="F502">
        <v>40578</v>
      </c>
      <c r="G502" t="s">
        <v>4027</v>
      </c>
      <c r="H502" t="s">
        <v>4028</v>
      </c>
      <c r="I502" s="4">
        <v>0.01</v>
      </c>
    </row>
    <row r="503" spans="1:9" x14ac:dyDescent="0.2">
      <c r="A503">
        <v>102</v>
      </c>
      <c r="B503">
        <v>678144</v>
      </c>
      <c r="C503" s="3">
        <v>43112</v>
      </c>
      <c r="D503">
        <v>45582</v>
      </c>
      <c r="E503" t="s">
        <v>4016</v>
      </c>
      <c r="F503">
        <v>40578</v>
      </c>
      <c r="G503" t="s">
        <v>4275</v>
      </c>
      <c r="H503" t="s">
        <v>4276</v>
      </c>
      <c r="I503" s="4">
        <v>4.03</v>
      </c>
    </row>
    <row r="504" spans="1:9" x14ac:dyDescent="0.2">
      <c r="A504">
        <v>102</v>
      </c>
      <c r="B504">
        <v>679769</v>
      </c>
      <c r="C504" s="3">
        <v>43112</v>
      </c>
      <c r="D504">
        <v>45582</v>
      </c>
      <c r="E504" t="s">
        <v>4016</v>
      </c>
      <c r="F504">
        <v>40578</v>
      </c>
      <c r="G504" t="s">
        <v>4033</v>
      </c>
      <c r="H504" t="s">
        <v>4034</v>
      </c>
      <c r="I504" s="4">
        <v>56.41</v>
      </c>
    </row>
    <row r="505" spans="1:9" x14ac:dyDescent="0.2">
      <c r="A505">
        <v>102</v>
      </c>
      <c r="B505">
        <v>678152</v>
      </c>
      <c r="C505" s="3">
        <v>43112</v>
      </c>
      <c r="D505">
        <v>45583</v>
      </c>
      <c r="E505" t="s">
        <v>4016</v>
      </c>
      <c r="F505">
        <v>40580</v>
      </c>
      <c r="G505" t="s">
        <v>4017</v>
      </c>
      <c r="H505" t="s">
        <v>4018</v>
      </c>
      <c r="I505" s="4">
        <v>3.9</v>
      </c>
    </row>
    <row r="506" spans="1:9" x14ac:dyDescent="0.2">
      <c r="A506">
        <v>102</v>
      </c>
      <c r="B506">
        <v>678153</v>
      </c>
      <c r="C506" s="3">
        <v>43112</v>
      </c>
      <c r="D506">
        <v>45583</v>
      </c>
      <c r="E506" t="s">
        <v>4016</v>
      </c>
      <c r="F506">
        <v>40580</v>
      </c>
      <c r="G506" t="s">
        <v>4019</v>
      </c>
      <c r="H506" t="s">
        <v>4020</v>
      </c>
      <c r="I506" s="4">
        <v>46.54</v>
      </c>
    </row>
    <row r="507" spans="1:9" x14ac:dyDescent="0.2">
      <c r="A507">
        <v>102</v>
      </c>
      <c r="B507">
        <v>678154</v>
      </c>
      <c r="C507" s="3">
        <v>43112</v>
      </c>
      <c r="D507">
        <v>45583</v>
      </c>
      <c r="E507" t="s">
        <v>4016</v>
      </c>
      <c r="F507">
        <v>40580</v>
      </c>
      <c r="G507" t="s">
        <v>4027</v>
      </c>
      <c r="H507" t="s">
        <v>4028</v>
      </c>
      <c r="I507" s="4">
        <v>0.03</v>
      </c>
    </row>
    <row r="508" spans="1:9" x14ac:dyDescent="0.2">
      <c r="A508">
        <v>102</v>
      </c>
      <c r="B508">
        <v>678155</v>
      </c>
      <c r="C508" s="3">
        <v>43112</v>
      </c>
      <c r="D508">
        <v>45583</v>
      </c>
      <c r="E508" t="s">
        <v>4016</v>
      </c>
      <c r="F508">
        <v>40580</v>
      </c>
      <c r="G508" t="s">
        <v>4025</v>
      </c>
      <c r="H508" t="s">
        <v>4026</v>
      </c>
      <c r="I508" s="4">
        <v>1.17</v>
      </c>
    </row>
    <row r="509" spans="1:9" x14ac:dyDescent="0.2">
      <c r="A509">
        <v>102</v>
      </c>
      <c r="B509">
        <v>678156</v>
      </c>
      <c r="C509" s="3">
        <v>43112</v>
      </c>
      <c r="D509">
        <v>45583</v>
      </c>
      <c r="E509" t="s">
        <v>4016</v>
      </c>
      <c r="F509">
        <v>40580</v>
      </c>
      <c r="G509" t="s">
        <v>4093</v>
      </c>
      <c r="H509" t="s">
        <v>4094</v>
      </c>
      <c r="I509" s="4">
        <v>0.13</v>
      </c>
    </row>
    <row r="510" spans="1:9" x14ac:dyDescent="0.2">
      <c r="A510">
        <v>102</v>
      </c>
      <c r="B510">
        <v>678158</v>
      </c>
      <c r="C510" s="3">
        <v>43112</v>
      </c>
      <c r="D510">
        <v>45583</v>
      </c>
      <c r="E510" t="s">
        <v>4016</v>
      </c>
      <c r="F510">
        <v>40580</v>
      </c>
      <c r="G510" t="s">
        <v>4271</v>
      </c>
      <c r="H510" t="s">
        <v>4272</v>
      </c>
      <c r="I510" s="4">
        <v>3.64</v>
      </c>
    </row>
    <row r="511" spans="1:9" x14ac:dyDescent="0.2">
      <c r="A511">
        <v>102</v>
      </c>
      <c r="B511">
        <v>678159</v>
      </c>
      <c r="C511" s="3">
        <v>43112</v>
      </c>
      <c r="D511">
        <v>45583</v>
      </c>
      <c r="E511" t="s">
        <v>4016</v>
      </c>
      <c r="F511">
        <v>40580</v>
      </c>
      <c r="G511" t="s">
        <v>4021</v>
      </c>
      <c r="H511" t="s">
        <v>4022</v>
      </c>
      <c r="I511" s="4">
        <v>17.55</v>
      </c>
    </row>
    <row r="512" spans="1:9" x14ac:dyDescent="0.2">
      <c r="A512">
        <v>102</v>
      </c>
      <c r="B512">
        <v>679770</v>
      </c>
      <c r="C512" s="3">
        <v>43112</v>
      </c>
      <c r="D512">
        <v>45583</v>
      </c>
      <c r="E512" t="s">
        <v>4016</v>
      </c>
      <c r="F512">
        <v>40580</v>
      </c>
      <c r="G512" t="s">
        <v>4033</v>
      </c>
      <c r="H512" t="s">
        <v>4034</v>
      </c>
      <c r="I512" s="4">
        <v>57.04</v>
      </c>
    </row>
    <row r="513" spans="1:9" x14ac:dyDescent="0.2">
      <c r="A513">
        <v>102</v>
      </c>
      <c r="B513">
        <v>678167</v>
      </c>
      <c r="C513" s="3">
        <v>43112</v>
      </c>
      <c r="D513">
        <v>45584</v>
      </c>
      <c r="E513" t="s">
        <v>4016</v>
      </c>
      <c r="F513">
        <v>40582</v>
      </c>
      <c r="G513" t="s">
        <v>4017</v>
      </c>
      <c r="H513" t="s">
        <v>4018</v>
      </c>
      <c r="I513" s="4">
        <v>3.9</v>
      </c>
    </row>
    <row r="514" spans="1:9" x14ac:dyDescent="0.2">
      <c r="A514">
        <v>102</v>
      </c>
      <c r="B514">
        <v>678168</v>
      </c>
      <c r="C514" s="3">
        <v>43112</v>
      </c>
      <c r="D514">
        <v>45584</v>
      </c>
      <c r="E514" t="s">
        <v>4016</v>
      </c>
      <c r="F514">
        <v>40582</v>
      </c>
      <c r="G514" t="s">
        <v>4019</v>
      </c>
      <c r="H514" t="s">
        <v>4020</v>
      </c>
      <c r="I514" s="4">
        <v>46.54</v>
      </c>
    </row>
    <row r="515" spans="1:9" x14ac:dyDescent="0.2">
      <c r="A515">
        <v>102</v>
      </c>
      <c r="B515">
        <v>678169</v>
      </c>
      <c r="C515" s="3">
        <v>43112</v>
      </c>
      <c r="D515">
        <v>45584</v>
      </c>
      <c r="E515" t="s">
        <v>4016</v>
      </c>
      <c r="F515">
        <v>40582</v>
      </c>
      <c r="G515" t="s">
        <v>4093</v>
      </c>
      <c r="H515" t="s">
        <v>4094</v>
      </c>
      <c r="I515" s="4">
        <v>0.13</v>
      </c>
    </row>
    <row r="516" spans="1:9" x14ac:dyDescent="0.2">
      <c r="A516">
        <v>102</v>
      </c>
      <c r="B516">
        <v>678170</v>
      </c>
      <c r="C516" s="3">
        <v>43112</v>
      </c>
      <c r="D516">
        <v>45584</v>
      </c>
      <c r="E516" t="s">
        <v>4016</v>
      </c>
      <c r="F516">
        <v>40582</v>
      </c>
      <c r="G516" t="s">
        <v>4277</v>
      </c>
      <c r="H516" t="s">
        <v>4278</v>
      </c>
      <c r="I516" s="4">
        <v>3.58</v>
      </c>
    </row>
    <row r="517" spans="1:9" x14ac:dyDescent="0.2">
      <c r="A517">
        <v>102</v>
      </c>
      <c r="B517">
        <v>678171</v>
      </c>
      <c r="C517" s="3">
        <v>43112</v>
      </c>
      <c r="D517">
        <v>45584</v>
      </c>
      <c r="E517" t="s">
        <v>4016</v>
      </c>
      <c r="F517">
        <v>40582</v>
      </c>
      <c r="G517" t="s">
        <v>4025</v>
      </c>
      <c r="H517" t="s">
        <v>4026</v>
      </c>
      <c r="I517" s="4">
        <v>1.17</v>
      </c>
    </row>
    <row r="518" spans="1:9" x14ac:dyDescent="0.2">
      <c r="A518">
        <v>102</v>
      </c>
      <c r="B518">
        <v>678173</v>
      </c>
      <c r="C518" s="3">
        <v>43112</v>
      </c>
      <c r="D518">
        <v>45584</v>
      </c>
      <c r="E518" t="s">
        <v>4016</v>
      </c>
      <c r="F518">
        <v>40582</v>
      </c>
      <c r="G518" t="s">
        <v>4021</v>
      </c>
      <c r="H518" t="s">
        <v>4022</v>
      </c>
      <c r="I518" s="4">
        <v>17.55</v>
      </c>
    </row>
    <row r="519" spans="1:9" x14ac:dyDescent="0.2">
      <c r="A519">
        <v>102</v>
      </c>
      <c r="B519">
        <v>678175</v>
      </c>
      <c r="C519" s="3">
        <v>43112</v>
      </c>
      <c r="D519">
        <v>45584</v>
      </c>
      <c r="E519" t="s">
        <v>4016</v>
      </c>
      <c r="F519">
        <v>40582</v>
      </c>
      <c r="G519" t="s">
        <v>4027</v>
      </c>
      <c r="H519" t="s">
        <v>4028</v>
      </c>
      <c r="I519" s="4">
        <v>0.13</v>
      </c>
    </row>
    <row r="520" spans="1:9" x14ac:dyDescent="0.2">
      <c r="A520">
        <v>102</v>
      </c>
      <c r="B520">
        <v>679771</v>
      </c>
      <c r="C520" s="3">
        <v>43112</v>
      </c>
      <c r="D520">
        <v>45584</v>
      </c>
      <c r="E520" t="s">
        <v>4016</v>
      </c>
      <c r="F520">
        <v>40582</v>
      </c>
      <c r="G520" t="s">
        <v>4083</v>
      </c>
      <c r="H520" t="s">
        <v>4084</v>
      </c>
      <c r="I520" s="4">
        <v>0.5</v>
      </c>
    </row>
    <row r="521" spans="1:9" x14ac:dyDescent="0.2">
      <c r="A521">
        <v>102</v>
      </c>
      <c r="B521">
        <v>679772</v>
      </c>
      <c r="C521" s="3">
        <v>43112</v>
      </c>
      <c r="D521">
        <v>45584</v>
      </c>
      <c r="E521" t="s">
        <v>4016</v>
      </c>
      <c r="F521">
        <v>40582</v>
      </c>
      <c r="G521" t="s">
        <v>4033</v>
      </c>
      <c r="H521" t="s">
        <v>4034</v>
      </c>
      <c r="I521" s="4">
        <v>56.5</v>
      </c>
    </row>
    <row r="522" spans="1:9" x14ac:dyDescent="0.2">
      <c r="A522">
        <v>102</v>
      </c>
      <c r="B522">
        <v>678183</v>
      </c>
      <c r="C522" s="3">
        <v>43112</v>
      </c>
      <c r="D522">
        <v>45585</v>
      </c>
      <c r="E522" t="s">
        <v>4016</v>
      </c>
      <c r="F522">
        <v>40584</v>
      </c>
      <c r="G522" t="s">
        <v>4017</v>
      </c>
      <c r="H522" t="s">
        <v>4018</v>
      </c>
      <c r="I522" s="4">
        <v>3.9</v>
      </c>
    </row>
    <row r="523" spans="1:9" x14ac:dyDescent="0.2">
      <c r="A523">
        <v>102</v>
      </c>
      <c r="B523">
        <v>678184</v>
      </c>
      <c r="C523" s="3">
        <v>43112</v>
      </c>
      <c r="D523">
        <v>45585</v>
      </c>
      <c r="E523" t="s">
        <v>4016</v>
      </c>
      <c r="F523">
        <v>40584</v>
      </c>
      <c r="G523" t="s">
        <v>4019</v>
      </c>
      <c r="H523" t="s">
        <v>4020</v>
      </c>
      <c r="I523" s="4">
        <v>46.54</v>
      </c>
    </row>
    <row r="524" spans="1:9" x14ac:dyDescent="0.2">
      <c r="A524">
        <v>102</v>
      </c>
      <c r="B524">
        <v>678185</v>
      </c>
      <c r="C524" s="3">
        <v>43112</v>
      </c>
      <c r="D524">
        <v>45585</v>
      </c>
      <c r="E524" t="s">
        <v>4016</v>
      </c>
      <c r="F524">
        <v>40584</v>
      </c>
      <c r="G524" t="s">
        <v>4025</v>
      </c>
      <c r="H524" t="s">
        <v>4026</v>
      </c>
      <c r="I524" s="4">
        <v>1.17</v>
      </c>
    </row>
    <row r="525" spans="1:9" x14ac:dyDescent="0.2">
      <c r="A525">
        <v>102</v>
      </c>
      <c r="B525">
        <v>678186</v>
      </c>
      <c r="C525" s="3">
        <v>43112</v>
      </c>
      <c r="D525">
        <v>45585</v>
      </c>
      <c r="E525" t="s">
        <v>4016</v>
      </c>
      <c r="F525">
        <v>40584</v>
      </c>
      <c r="G525" t="s">
        <v>4093</v>
      </c>
      <c r="H525" t="s">
        <v>4094</v>
      </c>
      <c r="I525" s="4">
        <v>0.13</v>
      </c>
    </row>
    <row r="526" spans="1:9" x14ac:dyDescent="0.2">
      <c r="A526">
        <v>102</v>
      </c>
      <c r="B526">
        <v>678187</v>
      </c>
      <c r="C526" s="3">
        <v>43112</v>
      </c>
      <c r="D526">
        <v>45585</v>
      </c>
      <c r="E526" t="s">
        <v>4016</v>
      </c>
      <c r="F526">
        <v>40584</v>
      </c>
      <c r="G526" t="s">
        <v>4033</v>
      </c>
      <c r="H526" t="s">
        <v>4034</v>
      </c>
      <c r="I526" s="4">
        <v>56.11</v>
      </c>
    </row>
    <row r="527" spans="1:9" x14ac:dyDescent="0.2">
      <c r="A527">
        <v>102</v>
      </c>
      <c r="B527">
        <v>678188</v>
      </c>
      <c r="C527" s="3">
        <v>43112</v>
      </c>
      <c r="D527">
        <v>45585</v>
      </c>
      <c r="E527" t="s">
        <v>4016</v>
      </c>
      <c r="F527">
        <v>40584</v>
      </c>
      <c r="G527" t="s">
        <v>4273</v>
      </c>
      <c r="H527" t="s">
        <v>4274</v>
      </c>
      <c r="I527" s="4">
        <v>3.56</v>
      </c>
    </row>
    <row r="528" spans="1:9" x14ac:dyDescent="0.2">
      <c r="A528">
        <v>102</v>
      </c>
      <c r="B528">
        <v>678189</v>
      </c>
      <c r="C528" s="3">
        <v>43112</v>
      </c>
      <c r="D528">
        <v>45585</v>
      </c>
      <c r="E528" t="s">
        <v>4016</v>
      </c>
      <c r="F528">
        <v>40584</v>
      </c>
      <c r="G528" t="s">
        <v>4021</v>
      </c>
      <c r="H528" t="s">
        <v>4022</v>
      </c>
      <c r="I528" s="4">
        <v>17.55</v>
      </c>
    </row>
    <row r="529" spans="1:9" x14ac:dyDescent="0.2">
      <c r="A529">
        <v>102</v>
      </c>
      <c r="B529">
        <v>678191</v>
      </c>
      <c r="C529" s="3">
        <v>43112</v>
      </c>
      <c r="D529">
        <v>45585</v>
      </c>
      <c r="E529" t="s">
        <v>4016</v>
      </c>
      <c r="F529">
        <v>40584</v>
      </c>
      <c r="G529" t="s">
        <v>4027</v>
      </c>
      <c r="H529" t="s">
        <v>4028</v>
      </c>
      <c r="I529" s="4">
        <v>0.12</v>
      </c>
    </row>
    <row r="530" spans="1:9" x14ac:dyDescent="0.2">
      <c r="A530">
        <v>102</v>
      </c>
      <c r="B530">
        <v>679796</v>
      </c>
      <c r="C530" s="3">
        <v>43112</v>
      </c>
      <c r="D530">
        <v>45585</v>
      </c>
      <c r="E530" t="s">
        <v>4016</v>
      </c>
      <c r="F530">
        <v>40584</v>
      </c>
      <c r="G530" t="s">
        <v>4083</v>
      </c>
      <c r="H530" t="s">
        <v>4084</v>
      </c>
      <c r="I530" s="4">
        <v>0.92</v>
      </c>
    </row>
    <row r="531" spans="1:9" x14ac:dyDescent="0.2">
      <c r="A531">
        <v>102</v>
      </c>
      <c r="B531">
        <v>678201</v>
      </c>
      <c r="C531" s="3">
        <v>43115</v>
      </c>
      <c r="D531">
        <v>45601</v>
      </c>
      <c r="E531" t="s">
        <v>4016</v>
      </c>
      <c r="F531">
        <v>40586</v>
      </c>
      <c r="G531" t="s">
        <v>4073</v>
      </c>
      <c r="H531" t="s">
        <v>4074</v>
      </c>
      <c r="I531" s="4">
        <v>19.440000000000001</v>
      </c>
    </row>
    <row r="532" spans="1:9" x14ac:dyDescent="0.2">
      <c r="A532">
        <v>102</v>
      </c>
      <c r="B532">
        <v>678202</v>
      </c>
      <c r="C532" s="3">
        <v>43115</v>
      </c>
      <c r="D532">
        <v>45601</v>
      </c>
      <c r="E532" t="s">
        <v>4016</v>
      </c>
      <c r="F532">
        <v>40586</v>
      </c>
      <c r="G532" t="s">
        <v>4033</v>
      </c>
      <c r="H532" t="s">
        <v>4034</v>
      </c>
      <c r="I532" s="4">
        <v>39.369999999999997</v>
      </c>
    </row>
    <row r="533" spans="1:9" x14ac:dyDescent="0.2">
      <c r="A533">
        <v>102</v>
      </c>
      <c r="B533">
        <v>678203</v>
      </c>
      <c r="C533" s="3">
        <v>43115</v>
      </c>
      <c r="D533">
        <v>45601</v>
      </c>
      <c r="E533" t="s">
        <v>4016</v>
      </c>
      <c r="F533">
        <v>40586</v>
      </c>
      <c r="G533" t="s">
        <v>4093</v>
      </c>
      <c r="H533" t="s">
        <v>4094</v>
      </c>
      <c r="I533" s="4">
        <v>0.17</v>
      </c>
    </row>
    <row r="534" spans="1:9" x14ac:dyDescent="0.2">
      <c r="A534">
        <v>102</v>
      </c>
      <c r="B534">
        <v>678204</v>
      </c>
      <c r="C534" s="3">
        <v>43115</v>
      </c>
      <c r="D534">
        <v>45601</v>
      </c>
      <c r="E534" t="s">
        <v>4016</v>
      </c>
      <c r="F534">
        <v>40586</v>
      </c>
      <c r="G534" t="s">
        <v>4025</v>
      </c>
      <c r="H534" t="s">
        <v>4026</v>
      </c>
      <c r="I534" s="4">
        <v>0.36</v>
      </c>
    </row>
    <row r="535" spans="1:9" x14ac:dyDescent="0.2">
      <c r="A535">
        <v>102</v>
      </c>
      <c r="B535">
        <v>678205</v>
      </c>
      <c r="C535" s="3">
        <v>43115</v>
      </c>
      <c r="D535">
        <v>45601</v>
      </c>
      <c r="E535" t="s">
        <v>4016</v>
      </c>
      <c r="F535">
        <v>40586</v>
      </c>
      <c r="G535" t="s">
        <v>4041</v>
      </c>
      <c r="H535" t="s">
        <v>4042</v>
      </c>
      <c r="I535" s="4">
        <v>159.94</v>
      </c>
    </row>
    <row r="536" spans="1:9" x14ac:dyDescent="0.2">
      <c r="A536">
        <v>102</v>
      </c>
      <c r="B536">
        <v>678206</v>
      </c>
      <c r="C536" s="3">
        <v>43115</v>
      </c>
      <c r="D536">
        <v>45601</v>
      </c>
      <c r="E536" t="s">
        <v>4016</v>
      </c>
      <c r="F536">
        <v>40586</v>
      </c>
      <c r="G536" t="s">
        <v>4017</v>
      </c>
      <c r="H536" t="s">
        <v>4018</v>
      </c>
      <c r="I536" s="4">
        <v>2.4300000000000002</v>
      </c>
    </row>
    <row r="537" spans="1:9" x14ac:dyDescent="0.2">
      <c r="A537">
        <v>102</v>
      </c>
      <c r="B537">
        <v>678207</v>
      </c>
      <c r="C537" s="3">
        <v>43115</v>
      </c>
      <c r="D537">
        <v>45601</v>
      </c>
      <c r="E537" t="s">
        <v>4016</v>
      </c>
      <c r="F537">
        <v>40586</v>
      </c>
      <c r="G537" t="s">
        <v>4021</v>
      </c>
      <c r="H537" t="s">
        <v>4022</v>
      </c>
      <c r="I537" s="4">
        <v>7.29</v>
      </c>
    </row>
    <row r="538" spans="1:9" x14ac:dyDescent="0.2">
      <c r="A538">
        <v>102</v>
      </c>
      <c r="B538">
        <v>678208</v>
      </c>
      <c r="C538" s="3">
        <v>43115</v>
      </c>
      <c r="D538">
        <v>45601</v>
      </c>
      <c r="E538" t="s">
        <v>4016</v>
      </c>
      <c r="F538">
        <v>40586</v>
      </c>
      <c r="G538" t="s">
        <v>4279</v>
      </c>
      <c r="H538" t="s">
        <v>4280</v>
      </c>
      <c r="I538" s="4">
        <v>1.22</v>
      </c>
    </row>
    <row r="539" spans="1:9" x14ac:dyDescent="0.2">
      <c r="A539">
        <v>102</v>
      </c>
      <c r="B539">
        <v>678211</v>
      </c>
      <c r="C539" s="3">
        <v>43115</v>
      </c>
      <c r="D539">
        <v>45601</v>
      </c>
      <c r="E539" t="s">
        <v>4016</v>
      </c>
      <c r="F539">
        <v>40586</v>
      </c>
      <c r="G539" t="s">
        <v>4281</v>
      </c>
      <c r="H539" t="s">
        <v>4282</v>
      </c>
      <c r="I539" s="4">
        <v>7.29</v>
      </c>
    </row>
    <row r="540" spans="1:9" x14ac:dyDescent="0.2">
      <c r="A540">
        <v>102</v>
      </c>
      <c r="B540">
        <v>680233</v>
      </c>
      <c r="C540" s="3">
        <v>43115</v>
      </c>
      <c r="D540">
        <v>45601</v>
      </c>
      <c r="E540" t="s">
        <v>4016</v>
      </c>
      <c r="F540">
        <v>40586</v>
      </c>
      <c r="G540" t="s">
        <v>4027</v>
      </c>
      <c r="H540" t="s">
        <v>4028</v>
      </c>
      <c r="I540" s="4">
        <v>0.02</v>
      </c>
    </row>
    <row r="541" spans="1:9" x14ac:dyDescent="0.2">
      <c r="A541">
        <v>102</v>
      </c>
      <c r="B541">
        <v>680235</v>
      </c>
      <c r="C541" s="3">
        <v>43115</v>
      </c>
      <c r="D541">
        <v>45601</v>
      </c>
      <c r="E541" t="s">
        <v>4016</v>
      </c>
      <c r="F541">
        <v>40586</v>
      </c>
      <c r="G541" t="s">
        <v>4057</v>
      </c>
      <c r="H541" t="s">
        <v>4058</v>
      </c>
      <c r="I541" s="4">
        <v>4.37</v>
      </c>
    </row>
    <row r="542" spans="1:9" x14ac:dyDescent="0.2">
      <c r="A542">
        <v>102</v>
      </c>
      <c r="B542">
        <v>680236</v>
      </c>
      <c r="C542" s="3">
        <v>43115</v>
      </c>
      <c r="D542">
        <v>45601</v>
      </c>
      <c r="E542" t="s">
        <v>4016</v>
      </c>
      <c r="F542">
        <v>40586</v>
      </c>
      <c r="G542" t="s">
        <v>4283</v>
      </c>
      <c r="H542" t="s">
        <v>4284</v>
      </c>
      <c r="I542" s="4">
        <v>1.0900000000000001</v>
      </c>
    </row>
    <row r="543" spans="1:9" x14ac:dyDescent="0.2">
      <c r="A543">
        <v>102</v>
      </c>
      <c r="B543">
        <v>678220</v>
      </c>
      <c r="C543" s="3">
        <v>43116</v>
      </c>
      <c r="D543">
        <v>45620</v>
      </c>
      <c r="E543" t="s">
        <v>4016</v>
      </c>
      <c r="F543">
        <v>40588</v>
      </c>
      <c r="G543" t="s">
        <v>4041</v>
      </c>
      <c r="H543" t="s">
        <v>4042</v>
      </c>
      <c r="I543" s="4">
        <v>340.18</v>
      </c>
    </row>
    <row r="544" spans="1:9" x14ac:dyDescent="0.2">
      <c r="A544">
        <v>102</v>
      </c>
      <c r="B544">
        <v>678221</v>
      </c>
      <c r="C544" s="3">
        <v>43116</v>
      </c>
      <c r="D544">
        <v>45620</v>
      </c>
      <c r="E544" t="s">
        <v>4016</v>
      </c>
      <c r="F544">
        <v>40588</v>
      </c>
      <c r="G544" t="s">
        <v>4043</v>
      </c>
      <c r="H544" t="s">
        <v>4044</v>
      </c>
      <c r="I544" s="4">
        <v>58.4</v>
      </c>
    </row>
    <row r="545" spans="1:9" x14ac:dyDescent="0.2">
      <c r="A545">
        <v>102</v>
      </c>
      <c r="B545">
        <v>678222</v>
      </c>
      <c r="C545" s="3">
        <v>43116</v>
      </c>
      <c r="D545">
        <v>45620</v>
      </c>
      <c r="E545" t="s">
        <v>4016</v>
      </c>
      <c r="F545">
        <v>40588</v>
      </c>
      <c r="G545" t="s">
        <v>4045</v>
      </c>
      <c r="H545" t="s">
        <v>4046</v>
      </c>
      <c r="I545" s="4">
        <v>14.6</v>
      </c>
    </row>
    <row r="546" spans="1:9" x14ac:dyDescent="0.2">
      <c r="A546">
        <v>102</v>
      </c>
      <c r="B546">
        <v>678225</v>
      </c>
      <c r="C546" s="3">
        <v>43116</v>
      </c>
      <c r="D546">
        <v>45620</v>
      </c>
      <c r="E546" t="s">
        <v>4016</v>
      </c>
      <c r="F546">
        <v>40588</v>
      </c>
      <c r="G546" t="s">
        <v>4047</v>
      </c>
      <c r="H546" t="s">
        <v>4048</v>
      </c>
      <c r="I546" s="4">
        <v>26.28</v>
      </c>
    </row>
    <row r="547" spans="1:9" x14ac:dyDescent="0.2">
      <c r="A547">
        <v>102</v>
      </c>
      <c r="B547">
        <v>678226</v>
      </c>
      <c r="C547" s="3">
        <v>43116</v>
      </c>
      <c r="D547">
        <v>45620</v>
      </c>
      <c r="E547" t="s">
        <v>4016</v>
      </c>
      <c r="F547">
        <v>40588</v>
      </c>
      <c r="G547" t="s">
        <v>4049</v>
      </c>
      <c r="H547" t="s">
        <v>4050</v>
      </c>
      <c r="I547" s="4">
        <v>5.84</v>
      </c>
    </row>
    <row r="548" spans="1:9" x14ac:dyDescent="0.2">
      <c r="A548">
        <v>102</v>
      </c>
      <c r="B548">
        <v>678228</v>
      </c>
      <c r="C548" s="3">
        <v>43116</v>
      </c>
      <c r="D548">
        <v>45620</v>
      </c>
      <c r="E548" t="s">
        <v>4016</v>
      </c>
      <c r="F548">
        <v>40588</v>
      </c>
      <c r="G548" t="s">
        <v>4053</v>
      </c>
      <c r="H548" t="s">
        <v>4054</v>
      </c>
      <c r="I548" s="4">
        <v>1.46</v>
      </c>
    </row>
    <row r="549" spans="1:9" x14ac:dyDescent="0.2">
      <c r="A549">
        <v>102</v>
      </c>
      <c r="B549">
        <v>680353</v>
      </c>
      <c r="C549" s="3">
        <v>43116</v>
      </c>
      <c r="D549">
        <v>45620</v>
      </c>
      <c r="E549" t="s">
        <v>4016</v>
      </c>
      <c r="F549">
        <v>40588</v>
      </c>
      <c r="G549" t="s">
        <v>4095</v>
      </c>
      <c r="H549" t="s">
        <v>4096</v>
      </c>
      <c r="I549" s="4">
        <v>0.57999999999999996</v>
      </c>
    </row>
    <row r="550" spans="1:9" x14ac:dyDescent="0.2">
      <c r="A550">
        <v>102</v>
      </c>
      <c r="B550">
        <v>680354</v>
      </c>
      <c r="C550" s="3">
        <v>43116</v>
      </c>
      <c r="D550">
        <v>45620</v>
      </c>
      <c r="E550" t="s">
        <v>4016</v>
      </c>
      <c r="F550">
        <v>40588</v>
      </c>
      <c r="G550" t="s">
        <v>4285</v>
      </c>
      <c r="H550" t="s">
        <v>4286</v>
      </c>
      <c r="I550" s="4">
        <v>12.26</v>
      </c>
    </row>
    <row r="551" spans="1:9" x14ac:dyDescent="0.2">
      <c r="A551">
        <v>102</v>
      </c>
      <c r="B551">
        <v>680355</v>
      </c>
      <c r="C551" s="3">
        <v>43116</v>
      </c>
      <c r="D551">
        <v>45620</v>
      </c>
      <c r="E551" t="s">
        <v>4016</v>
      </c>
      <c r="F551">
        <v>40588</v>
      </c>
      <c r="G551" t="s">
        <v>4035</v>
      </c>
      <c r="H551" t="s">
        <v>4036</v>
      </c>
      <c r="I551" s="4">
        <v>124.39</v>
      </c>
    </row>
    <row r="552" spans="1:9" x14ac:dyDescent="0.2">
      <c r="A552">
        <v>102</v>
      </c>
      <c r="B552">
        <v>678236</v>
      </c>
      <c r="C552" s="3">
        <v>43115</v>
      </c>
      <c r="D552">
        <v>45613</v>
      </c>
      <c r="E552" t="s">
        <v>4016</v>
      </c>
      <c r="F552">
        <v>40590</v>
      </c>
      <c r="G552" t="s">
        <v>4041</v>
      </c>
      <c r="H552" t="s">
        <v>4042</v>
      </c>
      <c r="I552" s="4">
        <v>398.16</v>
      </c>
    </row>
    <row r="553" spans="1:9" x14ac:dyDescent="0.2">
      <c r="A553">
        <v>102</v>
      </c>
      <c r="B553">
        <v>678238</v>
      </c>
      <c r="C553" s="3">
        <v>43115</v>
      </c>
      <c r="D553">
        <v>45613</v>
      </c>
      <c r="E553" t="s">
        <v>4016</v>
      </c>
      <c r="F553">
        <v>40590</v>
      </c>
      <c r="G553" t="s">
        <v>4035</v>
      </c>
      <c r="H553" t="s">
        <v>4036</v>
      </c>
      <c r="I553" s="4">
        <v>189.6</v>
      </c>
    </row>
    <row r="554" spans="1:9" x14ac:dyDescent="0.2">
      <c r="A554">
        <v>102</v>
      </c>
      <c r="B554">
        <v>678239</v>
      </c>
      <c r="C554" s="3">
        <v>43115</v>
      </c>
      <c r="D554">
        <v>45613</v>
      </c>
      <c r="E554" t="s">
        <v>4016</v>
      </c>
      <c r="F554">
        <v>40590</v>
      </c>
      <c r="G554" t="s">
        <v>4047</v>
      </c>
      <c r="H554" t="s">
        <v>4048</v>
      </c>
      <c r="I554" s="4">
        <v>5.0599999999999996</v>
      </c>
    </row>
    <row r="555" spans="1:9" x14ac:dyDescent="0.2">
      <c r="A555">
        <v>102</v>
      </c>
      <c r="B555">
        <v>678240</v>
      </c>
      <c r="C555" s="3">
        <v>43115</v>
      </c>
      <c r="D555">
        <v>45613</v>
      </c>
      <c r="E555" t="s">
        <v>4016</v>
      </c>
      <c r="F555">
        <v>40590</v>
      </c>
      <c r="G555" t="s">
        <v>4033</v>
      </c>
      <c r="H555" t="s">
        <v>4034</v>
      </c>
      <c r="I555" s="4">
        <v>37.409999999999997</v>
      </c>
    </row>
    <row r="556" spans="1:9" x14ac:dyDescent="0.2">
      <c r="A556">
        <v>102</v>
      </c>
      <c r="B556">
        <v>678241</v>
      </c>
      <c r="C556" s="3">
        <v>43115</v>
      </c>
      <c r="D556">
        <v>45613</v>
      </c>
      <c r="E556" t="s">
        <v>4016</v>
      </c>
      <c r="F556">
        <v>40590</v>
      </c>
      <c r="G556" t="s">
        <v>4287</v>
      </c>
      <c r="H556" t="s">
        <v>4288</v>
      </c>
      <c r="I556" s="4">
        <v>0.51</v>
      </c>
    </row>
    <row r="557" spans="1:9" x14ac:dyDescent="0.2">
      <c r="A557">
        <v>102</v>
      </c>
      <c r="B557">
        <v>680285</v>
      </c>
      <c r="C557" s="3">
        <v>43115</v>
      </c>
      <c r="D557">
        <v>45613</v>
      </c>
      <c r="E557" t="s">
        <v>4016</v>
      </c>
      <c r="F557">
        <v>40590</v>
      </c>
      <c r="G557" t="s">
        <v>4091</v>
      </c>
      <c r="H557" t="s">
        <v>4092</v>
      </c>
      <c r="I557" s="4">
        <v>1.26</v>
      </c>
    </row>
    <row r="558" spans="1:9" x14ac:dyDescent="0.2">
      <c r="A558">
        <v>102</v>
      </c>
      <c r="B558">
        <v>678250</v>
      </c>
      <c r="C558" s="3">
        <v>43115</v>
      </c>
      <c r="D558">
        <v>45596</v>
      </c>
      <c r="E558" t="s">
        <v>4016</v>
      </c>
      <c r="F558">
        <v>40592</v>
      </c>
      <c r="G558" t="s">
        <v>4283</v>
      </c>
      <c r="H558" t="s">
        <v>4284</v>
      </c>
      <c r="I558" s="4">
        <v>1.3</v>
      </c>
    </row>
    <row r="559" spans="1:9" x14ac:dyDescent="0.2">
      <c r="A559">
        <v>102</v>
      </c>
      <c r="B559">
        <v>678251</v>
      </c>
      <c r="C559" s="3">
        <v>43115</v>
      </c>
      <c r="D559">
        <v>45596</v>
      </c>
      <c r="E559" t="s">
        <v>4016</v>
      </c>
      <c r="F559">
        <v>40592</v>
      </c>
      <c r="G559" t="s">
        <v>4089</v>
      </c>
      <c r="H559" t="s">
        <v>4090</v>
      </c>
      <c r="I559" s="4">
        <v>0.49</v>
      </c>
    </row>
    <row r="560" spans="1:9" x14ac:dyDescent="0.2">
      <c r="A560">
        <v>102</v>
      </c>
      <c r="B560">
        <v>678252</v>
      </c>
      <c r="C560" s="3">
        <v>43115</v>
      </c>
      <c r="D560">
        <v>45596</v>
      </c>
      <c r="E560" t="s">
        <v>4016</v>
      </c>
      <c r="F560">
        <v>40592</v>
      </c>
      <c r="G560" t="s">
        <v>4209</v>
      </c>
      <c r="H560" t="s">
        <v>4210</v>
      </c>
      <c r="I560" s="4">
        <v>10.37</v>
      </c>
    </row>
    <row r="561" spans="1:9" x14ac:dyDescent="0.2">
      <c r="A561">
        <v>102</v>
      </c>
      <c r="B561">
        <v>678253</v>
      </c>
      <c r="C561" s="3">
        <v>43115</v>
      </c>
      <c r="D561">
        <v>45596</v>
      </c>
      <c r="E561" t="s">
        <v>4016</v>
      </c>
      <c r="F561">
        <v>40592</v>
      </c>
      <c r="G561" t="s">
        <v>4027</v>
      </c>
      <c r="H561" t="s">
        <v>4028</v>
      </c>
      <c r="I561" s="4">
        <v>0.11</v>
      </c>
    </row>
    <row r="562" spans="1:9" x14ac:dyDescent="0.2">
      <c r="A562">
        <v>102</v>
      </c>
      <c r="B562">
        <v>678254</v>
      </c>
      <c r="C562" s="3">
        <v>43115</v>
      </c>
      <c r="D562">
        <v>45596</v>
      </c>
      <c r="E562" t="s">
        <v>4016</v>
      </c>
      <c r="F562">
        <v>40592</v>
      </c>
      <c r="G562" t="s">
        <v>4077</v>
      </c>
      <c r="H562" t="s">
        <v>4078</v>
      </c>
      <c r="I562" s="4">
        <v>38.880000000000003</v>
      </c>
    </row>
    <row r="563" spans="1:9" x14ac:dyDescent="0.2">
      <c r="A563">
        <v>102</v>
      </c>
      <c r="B563">
        <v>678255</v>
      </c>
      <c r="C563" s="3">
        <v>43115</v>
      </c>
      <c r="D563">
        <v>45596</v>
      </c>
      <c r="E563" t="s">
        <v>4016</v>
      </c>
      <c r="F563">
        <v>40592</v>
      </c>
      <c r="G563" t="s">
        <v>4035</v>
      </c>
      <c r="H563" t="s">
        <v>4036</v>
      </c>
      <c r="I563" s="4">
        <v>211.57</v>
      </c>
    </row>
    <row r="564" spans="1:9" x14ac:dyDescent="0.2">
      <c r="A564">
        <v>102</v>
      </c>
      <c r="B564">
        <v>678257</v>
      </c>
      <c r="C564" s="3">
        <v>43115</v>
      </c>
      <c r="D564">
        <v>45596</v>
      </c>
      <c r="E564" t="s">
        <v>4016</v>
      </c>
      <c r="F564">
        <v>40592</v>
      </c>
      <c r="G564" t="s">
        <v>4069</v>
      </c>
      <c r="H564" t="s">
        <v>4070</v>
      </c>
      <c r="I564" s="4">
        <v>4.8600000000000003</v>
      </c>
    </row>
    <row r="565" spans="1:9" x14ac:dyDescent="0.2">
      <c r="A565">
        <v>102</v>
      </c>
      <c r="B565">
        <v>678258</v>
      </c>
      <c r="C565" s="3">
        <v>43115</v>
      </c>
      <c r="D565">
        <v>45596</v>
      </c>
      <c r="E565" t="s">
        <v>4016</v>
      </c>
      <c r="F565">
        <v>40592</v>
      </c>
      <c r="G565" t="s">
        <v>4083</v>
      </c>
      <c r="H565" t="s">
        <v>4084</v>
      </c>
      <c r="I565" s="4">
        <v>0.06</v>
      </c>
    </row>
    <row r="566" spans="1:9" x14ac:dyDescent="0.2">
      <c r="A566">
        <v>102</v>
      </c>
      <c r="B566">
        <v>678259</v>
      </c>
      <c r="C566" s="3">
        <v>43115</v>
      </c>
      <c r="D566">
        <v>45596</v>
      </c>
      <c r="E566" t="s">
        <v>4016</v>
      </c>
      <c r="F566">
        <v>40592</v>
      </c>
      <c r="G566" t="s">
        <v>4289</v>
      </c>
      <c r="H566" t="s">
        <v>4290</v>
      </c>
      <c r="I566" s="4">
        <v>2.27</v>
      </c>
    </row>
    <row r="567" spans="1:9" x14ac:dyDescent="0.2">
      <c r="A567">
        <v>102</v>
      </c>
      <c r="B567">
        <v>680094</v>
      </c>
      <c r="C567" s="3">
        <v>43115</v>
      </c>
      <c r="D567">
        <v>45596</v>
      </c>
      <c r="E567" t="s">
        <v>4016</v>
      </c>
      <c r="F567">
        <v>40592</v>
      </c>
      <c r="G567" t="s">
        <v>4099</v>
      </c>
      <c r="H567" t="s">
        <v>4100</v>
      </c>
      <c r="I567" s="4">
        <v>1.1299999999999999</v>
      </c>
    </row>
    <row r="568" spans="1:9" x14ac:dyDescent="0.2">
      <c r="A568">
        <v>102</v>
      </c>
      <c r="B568">
        <v>680107</v>
      </c>
      <c r="C568" s="3">
        <v>43115</v>
      </c>
      <c r="D568">
        <v>45596</v>
      </c>
      <c r="E568" t="s">
        <v>4016</v>
      </c>
      <c r="F568">
        <v>40592</v>
      </c>
      <c r="G568" t="s">
        <v>4211</v>
      </c>
      <c r="H568" t="s">
        <v>4212</v>
      </c>
      <c r="I568" s="4">
        <v>52.97</v>
      </c>
    </row>
    <row r="569" spans="1:9" x14ac:dyDescent="0.2">
      <c r="A569">
        <v>102</v>
      </c>
      <c r="B569">
        <v>678268</v>
      </c>
      <c r="C569" s="3">
        <v>43122</v>
      </c>
      <c r="D569">
        <v>45712</v>
      </c>
      <c r="E569" t="s">
        <v>4016</v>
      </c>
      <c r="F569">
        <v>40594</v>
      </c>
      <c r="G569" t="s">
        <v>4291</v>
      </c>
      <c r="H569" t="s">
        <v>4292</v>
      </c>
      <c r="I569" s="4">
        <v>405</v>
      </c>
    </row>
    <row r="570" spans="1:9" x14ac:dyDescent="0.2">
      <c r="A570">
        <v>102</v>
      </c>
      <c r="B570">
        <v>678277</v>
      </c>
      <c r="C570" s="3">
        <v>43115</v>
      </c>
      <c r="D570">
        <v>45595</v>
      </c>
      <c r="E570" t="s">
        <v>4016</v>
      </c>
      <c r="F570">
        <v>40596</v>
      </c>
      <c r="G570" t="s">
        <v>4291</v>
      </c>
      <c r="H570" t="s">
        <v>4292</v>
      </c>
      <c r="I570" s="4">
        <v>405</v>
      </c>
    </row>
    <row r="571" spans="1:9" x14ac:dyDescent="0.2">
      <c r="A571">
        <v>102</v>
      </c>
      <c r="B571">
        <v>678319</v>
      </c>
      <c r="C571" s="3">
        <v>43116</v>
      </c>
      <c r="D571">
        <v>45636</v>
      </c>
      <c r="E571" t="s">
        <v>4016</v>
      </c>
      <c r="F571">
        <v>40602</v>
      </c>
      <c r="G571" t="s">
        <v>4089</v>
      </c>
      <c r="H571" t="s">
        <v>4090</v>
      </c>
      <c r="I571" s="4">
        <v>2.5499999999999998</v>
      </c>
    </row>
    <row r="572" spans="1:9" x14ac:dyDescent="0.2">
      <c r="A572">
        <v>102</v>
      </c>
      <c r="B572">
        <v>678320</v>
      </c>
      <c r="C572" s="3">
        <v>43116</v>
      </c>
      <c r="D572">
        <v>45636</v>
      </c>
      <c r="E572" t="s">
        <v>4016</v>
      </c>
      <c r="F572">
        <v>40602</v>
      </c>
      <c r="G572" t="s">
        <v>4293</v>
      </c>
      <c r="H572" t="s">
        <v>4294</v>
      </c>
      <c r="I572" s="4">
        <v>0.73</v>
      </c>
    </row>
    <row r="573" spans="1:9" x14ac:dyDescent="0.2">
      <c r="A573">
        <v>102</v>
      </c>
      <c r="B573">
        <v>678321</v>
      </c>
      <c r="C573" s="3">
        <v>43116</v>
      </c>
      <c r="D573">
        <v>45636</v>
      </c>
      <c r="E573" t="s">
        <v>4016</v>
      </c>
      <c r="F573">
        <v>40602</v>
      </c>
      <c r="G573" t="s">
        <v>4295</v>
      </c>
      <c r="H573" t="s">
        <v>4296</v>
      </c>
      <c r="I573" s="4">
        <v>5.46</v>
      </c>
    </row>
    <row r="574" spans="1:9" x14ac:dyDescent="0.2">
      <c r="A574">
        <v>102</v>
      </c>
      <c r="B574">
        <v>678323</v>
      </c>
      <c r="C574" s="3">
        <v>43116</v>
      </c>
      <c r="D574">
        <v>45636</v>
      </c>
      <c r="E574" t="s">
        <v>4016</v>
      </c>
      <c r="F574">
        <v>40602</v>
      </c>
      <c r="G574" t="s">
        <v>4211</v>
      </c>
      <c r="H574" t="s">
        <v>4212</v>
      </c>
      <c r="I574" s="4">
        <v>36.4</v>
      </c>
    </row>
    <row r="575" spans="1:9" x14ac:dyDescent="0.2">
      <c r="A575">
        <v>102</v>
      </c>
      <c r="B575">
        <v>678324</v>
      </c>
      <c r="C575" s="3">
        <v>43116</v>
      </c>
      <c r="D575">
        <v>45636</v>
      </c>
      <c r="E575" t="s">
        <v>4016</v>
      </c>
      <c r="F575">
        <v>40602</v>
      </c>
      <c r="G575" t="s">
        <v>4133</v>
      </c>
      <c r="H575" t="s">
        <v>4134</v>
      </c>
      <c r="I575" s="4">
        <v>1.82</v>
      </c>
    </row>
    <row r="576" spans="1:9" x14ac:dyDescent="0.2">
      <c r="A576">
        <v>102</v>
      </c>
      <c r="B576">
        <v>678325</v>
      </c>
      <c r="C576" s="3">
        <v>43116</v>
      </c>
      <c r="D576">
        <v>45636</v>
      </c>
      <c r="E576" t="s">
        <v>4016</v>
      </c>
      <c r="F576">
        <v>40602</v>
      </c>
      <c r="G576" t="s">
        <v>4119</v>
      </c>
      <c r="H576" t="s">
        <v>4120</v>
      </c>
      <c r="I576" s="4">
        <v>1.82</v>
      </c>
    </row>
    <row r="577" spans="1:9" x14ac:dyDescent="0.2">
      <c r="A577">
        <v>102</v>
      </c>
      <c r="B577">
        <v>678330</v>
      </c>
      <c r="C577" s="3">
        <v>43116</v>
      </c>
      <c r="D577">
        <v>45636</v>
      </c>
      <c r="E577" t="s">
        <v>4016</v>
      </c>
      <c r="F577">
        <v>40602</v>
      </c>
      <c r="G577" t="s">
        <v>4297</v>
      </c>
      <c r="H577" t="s">
        <v>4298</v>
      </c>
      <c r="I577" s="4">
        <v>0.91</v>
      </c>
    </row>
    <row r="578" spans="1:9" x14ac:dyDescent="0.2">
      <c r="A578">
        <v>102</v>
      </c>
      <c r="B578">
        <v>678331</v>
      </c>
      <c r="C578" s="3">
        <v>43116</v>
      </c>
      <c r="D578">
        <v>45636</v>
      </c>
      <c r="E578" t="s">
        <v>4016</v>
      </c>
      <c r="F578">
        <v>40602</v>
      </c>
      <c r="G578" t="s">
        <v>4021</v>
      </c>
      <c r="H578" t="s">
        <v>4022</v>
      </c>
      <c r="I578" s="4">
        <v>9.1</v>
      </c>
    </row>
    <row r="579" spans="1:9" x14ac:dyDescent="0.2">
      <c r="A579">
        <v>102</v>
      </c>
      <c r="B579">
        <v>678332</v>
      </c>
      <c r="C579" s="3">
        <v>43116</v>
      </c>
      <c r="D579">
        <v>45636</v>
      </c>
      <c r="E579" t="s">
        <v>4016</v>
      </c>
      <c r="F579">
        <v>40602</v>
      </c>
      <c r="G579" t="s">
        <v>4299</v>
      </c>
      <c r="H579" t="s">
        <v>4300</v>
      </c>
      <c r="I579" s="4">
        <v>1.82</v>
      </c>
    </row>
    <row r="580" spans="1:9" x14ac:dyDescent="0.2">
      <c r="A580">
        <v>102</v>
      </c>
      <c r="B580">
        <v>680533</v>
      </c>
      <c r="C580" s="3">
        <v>43116</v>
      </c>
      <c r="D580">
        <v>45636</v>
      </c>
      <c r="E580" t="s">
        <v>4016</v>
      </c>
      <c r="F580">
        <v>40602</v>
      </c>
      <c r="G580" t="s">
        <v>4183</v>
      </c>
      <c r="H580" t="s">
        <v>4184</v>
      </c>
      <c r="I580" s="4">
        <v>27.48</v>
      </c>
    </row>
    <row r="581" spans="1:9" x14ac:dyDescent="0.2">
      <c r="A581">
        <v>102</v>
      </c>
      <c r="B581">
        <v>680534</v>
      </c>
      <c r="C581" s="3">
        <v>43116</v>
      </c>
      <c r="D581">
        <v>45636</v>
      </c>
      <c r="E581" t="s">
        <v>4016</v>
      </c>
      <c r="F581">
        <v>40602</v>
      </c>
      <c r="G581" t="s">
        <v>4057</v>
      </c>
      <c r="H581" t="s">
        <v>4058</v>
      </c>
      <c r="I581" s="4">
        <v>44.86</v>
      </c>
    </row>
    <row r="582" spans="1:9" x14ac:dyDescent="0.2">
      <c r="A582">
        <v>102</v>
      </c>
      <c r="B582">
        <v>680535</v>
      </c>
      <c r="C582" s="3">
        <v>43116</v>
      </c>
      <c r="D582">
        <v>45636</v>
      </c>
      <c r="E582" t="s">
        <v>4016</v>
      </c>
      <c r="F582">
        <v>40602</v>
      </c>
      <c r="G582" t="s">
        <v>4085</v>
      </c>
      <c r="H582" t="s">
        <v>4086</v>
      </c>
      <c r="I582" s="4">
        <v>0.18</v>
      </c>
    </row>
    <row r="583" spans="1:9" x14ac:dyDescent="0.2">
      <c r="A583">
        <v>102</v>
      </c>
      <c r="B583">
        <v>680542</v>
      </c>
      <c r="C583" s="3">
        <v>43116</v>
      </c>
      <c r="D583">
        <v>45636</v>
      </c>
      <c r="E583" t="s">
        <v>4016</v>
      </c>
      <c r="F583">
        <v>40602</v>
      </c>
      <c r="G583" t="s">
        <v>4157</v>
      </c>
      <c r="H583" t="s">
        <v>4158</v>
      </c>
      <c r="I583" s="4">
        <v>4.7300000000000004</v>
      </c>
    </row>
    <row r="584" spans="1:9" x14ac:dyDescent="0.2">
      <c r="A584">
        <v>102</v>
      </c>
      <c r="B584">
        <v>680543</v>
      </c>
      <c r="C584" s="3">
        <v>43116</v>
      </c>
      <c r="D584">
        <v>45636</v>
      </c>
      <c r="E584" t="s">
        <v>4016</v>
      </c>
      <c r="F584">
        <v>40602</v>
      </c>
      <c r="G584" t="s">
        <v>4033</v>
      </c>
      <c r="H584" t="s">
        <v>4034</v>
      </c>
      <c r="I584" s="4">
        <v>44.13</v>
      </c>
    </row>
    <row r="585" spans="1:9" x14ac:dyDescent="0.2">
      <c r="A585">
        <v>102</v>
      </c>
      <c r="B585">
        <v>678339</v>
      </c>
      <c r="C585" s="3">
        <v>43116</v>
      </c>
      <c r="D585">
        <v>45638</v>
      </c>
      <c r="E585" t="s">
        <v>4016</v>
      </c>
      <c r="F585">
        <v>40604</v>
      </c>
      <c r="G585" t="s">
        <v>4089</v>
      </c>
      <c r="H585" t="s">
        <v>4090</v>
      </c>
      <c r="I585" s="4">
        <v>2.73</v>
      </c>
    </row>
    <row r="586" spans="1:9" x14ac:dyDescent="0.2">
      <c r="A586">
        <v>102</v>
      </c>
      <c r="B586">
        <v>678341</v>
      </c>
      <c r="C586" s="3">
        <v>43116</v>
      </c>
      <c r="D586">
        <v>45638</v>
      </c>
      <c r="E586" t="s">
        <v>4016</v>
      </c>
      <c r="F586">
        <v>40604</v>
      </c>
      <c r="G586" t="s">
        <v>4211</v>
      </c>
      <c r="H586" t="s">
        <v>4212</v>
      </c>
      <c r="I586" s="4">
        <v>20.93</v>
      </c>
    </row>
    <row r="587" spans="1:9" x14ac:dyDescent="0.2">
      <c r="A587">
        <v>102</v>
      </c>
      <c r="B587">
        <v>678342</v>
      </c>
      <c r="C587" s="3">
        <v>43116</v>
      </c>
      <c r="D587">
        <v>45638</v>
      </c>
      <c r="E587" t="s">
        <v>4016</v>
      </c>
      <c r="F587">
        <v>40604</v>
      </c>
      <c r="G587" t="s">
        <v>4133</v>
      </c>
      <c r="H587" t="s">
        <v>4134</v>
      </c>
      <c r="I587" s="4">
        <v>5.46</v>
      </c>
    </row>
    <row r="588" spans="1:9" x14ac:dyDescent="0.2">
      <c r="A588">
        <v>102</v>
      </c>
      <c r="B588">
        <v>678343</v>
      </c>
      <c r="C588" s="3">
        <v>43116</v>
      </c>
      <c r="D588">
        <v>45638</v>
      </c>
      <c r="E588" t="s">
        <v>4016</v>
      </c>
      <c r="F588">
        <v>40604</v>
      </c>
      <c r="G588" t="s">
        <v>4119</v>
      </c>
      <c r="H588" t="s">
        <v>4120</v>
      </c>
      <c r="I588" s="4">
        <v>3.64</v>
      </c>
    </row>
    <row r="589" spans="1:9" x14ac:dyDescent="0.2">
      <c r="A589">
        <v>102</v>
      </c>
      <c r="B589">
        <v>678347</v>
      </c>
      <c r="C589" s="3">
        <v>43116</v>
      </c>
      <c r="D589">
        <v>45638</v>
      </c>
      <c r="E589" t="s">
        <v>4016</v>
      </c>
      <c r="F589">
        <v>40604</v>
      </c>
      <c r="G589" t="s">
        <v>4157</v>
      </c>
      <c r="H589" t="s">
        <v>4158</v>
      </c>
      <c r="I589" s="4">
        <v>1.46</v>
      </c>
    </row>
    <row r="590" spans="1:9" x14ac:dyDescent="0.2">
      <c r="A590">
        <v>102</v>
      </c>
      <c r="B590">
        <v>678348</v>
      </c>
      <c r="C590" s="3">
        <v>43116</v>
      </c>
      <c r="D590">
        <v>45638</v>
      </c>
      <c r="E590" t="s">
        <v>4016</v>
      </c>
      <c r="F590">
        <v>40604</v>
      </c>
      <c r="G590" t="s">
        <v>4021</v>
      </c>
      <c r="H590" t="s">
        <v>4022</v>
      </c>
      <c r="I590" s="4">
        <v>1.82</v>
      </c>
    </row>
    <row r="591" spans="1:9" x14ac:dyDescent="0.2">
      <c r="A591">
        <v>102</v>
      </c>
      <c r="B591">
        <v>678349</v>
      </c>
      <c r="C591" s="3">
        <v>43116</v>
      </c>
      <c r="D591">
        <v>45638</v>
      </c>
      <c r="E591" t="s">
        <v>4016</v>
      </c>
      <c r="F591">
        <v>40604</v>
      </c>
      <c r="G591" t="s">
        <v>4301</v>
      </c>
      <c r="H591" t="s">
        <v>4302</v>
      </c>
      <c r="I591" s="4">
        <v>14.56</v>
      </c>
    </row>
    <row r="592" spans="1:9" x14ac:dyDescent="0.2">
      <c r="A592">
        <v>102</v>
      </c>
      <c r="B592">
        <v>678350</v>
      </c>
      <c r="C592" s="3">
        <v>43116</v>
      </c>
      <c r="D592">
        <v>45638</v>
      </c>
      <c r="E592" t="s">
        <v>4016</v>
      </c>
      <c r="F592">
        <v>40604</v>
      </c>
      <c r="G592" t="s">
        <v>4121</v>
      </c>
      <c r="H592" t="s">
        <v>4122</v>
      </c>
      <c r="I592" s="4">
        <v>7.28</v>
      </c>
    </row>
    <row r="593" spans="1:9" x14ac:dyDescent="0.2">
      <c r="A593">
        <v>102</v>
      </c>
      <c r="B593">
        <v>678351</v>
      </c>
      <c r="C593" s="3">
        <v>43116</v>
      </c>
      <c r="D593">
        <v>45638</v>
      </c>
      <c r="E593" t="s">
        <v>4016</v>
      </c>
      <c r="F593">
        <v>40604</v>
      </c>
      <c r="G593" t="s">
        <v>4223</v>
      </c>
      <c r="H593" t="s">
        <v>4224</v>
      </c>
      <c r="I593" s="4">
        <v>3.64</v>
      </c>
    </row>
    <row r="594" spans="1:9" x14ac:dyDescent="0.2">
      <c r="A594">
        <v>102</v>
      </c>
      <c r="B594">
        <v>678352</v>
      </c>
      <c r="C594" s="3">
        <v>43116</v>
      </c>
      <c r="D594">
        <v>45638</v>
      </c>
      <c r="E594" t="s">
        <v>4016</v>
      </c>
      <c r="F594">
        <v>40604</v>
      </c>
      <c r="G594" t="s">
        <v>4303</v>
      </c>
      <c r="H594" t="s">
        <v>4304</v>
      </c>
      <c r="I594" s="4">
        <v>3.64</v>
      </c>
    </row>
    <row r="595" spans="1:9" x14ac:dyDescent="0.2">
      <c r="A595">
        <v>102</v>
      </c>
      <c r="B595">
        <v>680544</v>
      </c>
      <c r="C595" s="3">
        <v>43116</v>
      </c>
      <c r="D595">
        <v>45638</v>
      </c>
      <c r="E595" t="s">
        <v>4016</v>
      </c>
      <c r="F595">
        <v>40604</v>
      </c>
      <c r="G595" t="s">
        <v>4183</v>
      </c>
      <c r="H595" t="s">
        <v>4184</v>
      </c>
      <c r="I595" s="4">
        <v>28.3</v>
      </c>
    </row>
    <row r="596" spans="1:9" x14ac:dyDescent="0.2">
      <c r="A596">
        <v>102</v>
      </c>
      <c r="B596">
        <v>680545</v>
      </c>
      <c r="C596" s="3">
        <v>43116</v>
      </c>
      <c r="D596">
        <v>45638</v>
      </c>
      <c r="E596" t="s">
        <v>4016</v>
      </c>
      <c r="F596">
        <v>40604</v>
      </c>
      <c r="G596" t="s">
        <v>4057</v>
      </c>
      <c r="H596" t="s">
        <v>4058</v>
      </c>
      <c r="I596" s="4">
        <v>40.130000000000003</v>
      </c>
    </row>
    <row r="597" spans="1:9" x14ac:dyDescent="0.2">
      <c r="A597">
        <v>102</v>
      </c>
      <c r="B597">
        <v>680546</v>
      </c>
      <c r="C597" s="3">
        <v>43116</v>
      </c>
      <c r="D597">
        <v>45638</v>
      </c>
      <c r="E597" t="s">
        <v>4016</v>
      </c>
      <c r="F597">
        <v>40604</v>
      </c>
      <c r="G597" t="s">
        <v>4155</v>
      </c>
      <c r="H597" t="s">
        <v>4156</v>
      </c>
      <c r="I597" s="4">
        <v>0.36</v>
      </c>
    </row>
    <row r="598" spans="1:9" x14ac:dyDescent="0.2">
      <c r="A598">
        <v>102</v>
      </c>
      <c r="B598">
        <v>680547</v>
      </c>
      <c r="C598" s="3">
        <v>43116</v>
      </c>
      <c r="D598">
        <v>45638</v>
      </c>
      <c r="E598" t="s">
        <v>4016</v>
      </c>
      <c r="F598">
        <v>40604</v>
      </c>
      <c r="G598" t="s">
        <v>4085</v>
      </c>
      <c r="H598" t="s">
        <v>4086</v>
      </c>
      <c r="I598" s="4">
        <v>0.18</v>
      </c>
    </row>
    <row r="599" spans="1:9" x14ac:dyDescent="0.2">
      <c r="A599">
        <v>102</v>
      </c>
      <c r="B599">
        <v>680548</v>
      </c>
      <c r="C599" s="3">
        <v>43116</v>
      </c>
      <c r="D599">
        <v>45638</v>
      </c>
      <c r="E599" t="s">
        <v>4016</v>
      </c>
      <c r="F599">
        <v>40604</v>
      </c>
      <c r="G599" t="s">
        <v>4033</v>
      </c>
      <c r="H599" t="s">
        <v>4034</v>
      </c>
      <c r="I599" s="4">
        <v>47.68</v>
      </c>
    </row>
    <row r="600" spans="1:9" x14ac:dyDescent="0.2">
      <c r="A600">
        <v>102</v>
      </c>
      <c r="B600">
        <v>680555</v>
      </c>
      <c r="C600" s="3">
        <v>43116</v>
      </c>
      <c r="D600">
        <v>45638</v>
      </c>
      <c r="E600" t="s">
        <v>4016</v>
      </c>
      <c r="F600">
        <v>40604</v>
      </c>
      <c r="G600" t="s">
        <v>4135</v>
      </c>
      <c r="H600" t="s">
        <v>4136</v>
      </c>
      <c r="I600" s="4">
        <v>0.18</v>
      </c>
    </row>
    <row r="601" spans="1:9" x14ac:dyDescent="0.2">
      <c r="A601">
        <v>102</v>
      </c>
      <c r="B601">
        <v>678361</v>
      </c>
      <c r="C601" s="3">
        <v>43109</v>
      </c>
      <c r="D601">
        <v>45518</v>
      </c>
      <c r="E601" t="s">
        <v>4016</v>
      </c>
      <c r="F601">
        <v>40606</v>
      </c>
      <c r="G601" t="s">
        <v>4185</v>
      </c>
      <c r="H601" t="s">
        <v>4186</v>
      </c>
      <c r="I601" s="4">
        <v>83</v>
      </c>
    </row>
    <row r="602" spans="1:9" x14ac:dyDescent="0.2">
      <c r="A602">
        <v>102</v>
      </c>
      <c r="B602">
        <v>678362</v>
      </c>
      <c r="C602" s="3">
        <v>43109</v>
      </c>
      <c r="D602">
        <v>45518</v>
      </c>
      <c r="E602" t="s">
        <v>4016</v>
      </c>
      <c r="F602">
        <v>40606</v>
      </c>
      <c r="G602" t="s">
        <v>4085</v>
      </c>
      <c r="H602" t="s">
        <v>4086</v>
      </c>
      <c r="I602" s="4">
        <v>0.4</v>
      </c>
    </row>
    <row r="603" spans="1:9" x14ac:dyDescent="0.2">
      <c r="A603">
        <v>102</v>
      </c>
      <c r="B603">
        <v>678363</v>
      </c>
      <c r="C603" s="3">
        <v>43109</v>
      </c>
      <c r="D603">
        <v>45518</v>
      </c>
      <c r="E603" t="s">
        <v>4016</v>
      </c>
      <c r="F603">
        <v>40606</v>
      </c>
      <c r="G603" t="s">
        <v>4157</v>
      </c>
      <c r="H603" t="s">
        <v>4158</v>
      </c>
      <c r="I603" s="4">
        <v>20</v>
      </c>
    </row>
    <row r="604" spans="1:9" x14ac:dyDescent="0.2">
      <c r="A604">
        <v>102</v>
      </c>
      <c r="B604">
        <v>678364</v>
      </c>
      <c r="C604" s="3">
        <v>43109</v>
      </c>
      <c r="D604">
        <v>45518</v>
      </c>
      <c r="E604" t="s">
        <v>4016</v>
      </c>
      <c r="F604">
        <v>40606</v>
      </c>
      <c r="G604" t="s">
        <v>4123</v>
      </c>
      <c r="H604" t="s">
        <v>4124</v>
      </c>
      <c r="I604" s="4">
        <v>4</v>
      </c>
    </row>
    <row r="605" spans="1:9" x14ac:dyDescent="0.2">
      <c r="A605">
        <v>102</v>
      </c>
      <c r="B605">
        <v>678365</v>
      </c>
      <c r="C605" s="3">
        <v>43109</v>
      </c>
      <c r="D605">
        <v>45518</v>
      </c>
      <c r="E605" t="s">
        <v>4016</v>
      </c>
      <c r="F605">
        <v>40606</v>
      </c>
      <c r="G605" t="s">
        <v>4127</v>
      </c>
      <c r="H605" t="s">
        <v>4128</v>
      </c>
      <c r="I605" s="4">
        <v>1</v>
      </c>
    </row>
    <row r="606" spans="1:9" x14ac:dyDescent="0.2">
      <c r="A606">
        <v>102</v>
      </c>
      <c r="B606">
        <v>678366</v>
      </c>
      <c r="C606" s="3">
        <v>43109</v>
      </c>
      <c r="D606">
        <v>45518</v>
      </c>
      <c r="E606" t="s">
        <v>4016</v>
      </c>
      <c r="F606">
        <v>40606</v>
      </c>
      <c r="G606" t="s">
        <v>4089</v>
      </c>
      <c r="H606" t="s">
        <v>4090</v>
      </c>
      <c r="I606" s="4">
        <v>31.2</v>
      </c>
    </row>
    <row r="607" spans="1:9" x14ac:dyDescent="0.2">
      <c r="A607">
        <v>102</v>
      </c>
      <c r="B607">
        <v>678367</v>
      </c>
      <c r="C607" s="3">
        <v>43109</v>
      </c>
      <c r="D607">
        <v>45518</v>
      </c>
      <c r="E607" t="s">
        <v>4016</v>
      </c>
      <c r="F607">
        <v>40606</v>
      </c>
      <c r="G607" t="s">
        <v>4033</v>
      </c>
      <c r="H607" t="s">
        <v>4034</v>
      </c>
      <c r="I607" s="4">
        <v>94.74</v>
      </c>
    </row>
    <row r="608" spans="1:9" x14ac:dyDescent="0.2">
      <c r="A608">
        <v>102</v>
      </c>
      <c r="B608">
        <v>678368</v>
      </c>
      <c r="C608" s="3">
        <v>43109</v>
      </c>
      <c r="D608">
        <v>45518</v>
      </c>
      <c r="E608" t="s">
        <v>4016</v>
      </c>
      <c r="F608">
        <v>40606</v>
      </c>
      <c r="G608" t="s">
        <v>4017</v>
      </c>
      <c r="H608" t="s">
        <v>4018</v>
      </c>
      <c r="I608" s="4">
        <v>1.6</v>
      </c>
    </row>
    <row r="609" spans="1:9" x14ac:dyDescent="0.2">
      <c r="A609">
        <v>102</v>
      </c>
      <c r="B609">
        <v>678369</v>
      </c>
      <c r="C609" s="3">
        <v>43109</v>
      </c>
      <c r="D609">
        <v>45518</v>
      </c>
      <c r="E609" t="s">
        <v>4016</v>
      </c>
      <c r="F609">
        <v>40606</v>
      </c>
      <c r="G609" t="s">
        <v>4133</v>
      </c>
      <c r="H609" t="s">
        <v>4134</v>
      </c>
      <c r="I609" s="4">
        <v>6</v>
      </c>
    </row>
    <row r="610" spans="1:9" x14ac:dyDescent="0.2">
      <c r="A610">
        <v>102</v>
      </c>
      <c r="B610">
        <v>678370</v>
      </c>
      <c r="C610" s="3">
        <v>43109</v>
      </c>
      <c r="D610">
        <v>45518</v>
      </c>
      <c r="E610" t="s">
        <v>4016</v>
      </c>
      <c r="F610">
        <v>40606</v>
      </c>
      <c r="G610" t="s">
        <v>4165</v>
      </c>
      <c r="H610" t="s">
        <v>4166</v>
      </c>
      <c r="I610" s="4">
        <v>48</v>
      </c>
    </row>
    <row r="611" spans="1:9" x14ac:dyDescent="0.2">
      <c r="A611">
        <v>102</v>
      </c>
      <c r="B611">
        <v>678371</v>
      </c>
      <c r="C611" s="3">
        <v>43109</v>
      </c>
      <c r="D611">
        <v>45518</v>
      </c>
      <c r="E611" t="s">
        <v>4016</v>
      </c>
      <c r="F611">
        <v>40606</v>
      </c>
      <c r="G611" t="s">
        <v>4229</v>
      </c>
      <c r="H611" t="s">
        <v>4230</v>
      </c>
      <c r="I611" s="4">
        <v>1.2</v>
      </c>
    </row>
    <row r="612" spans="1:9" x14ac:dyDescent="0.2">
      <c r="A612">
        <v>102</v>
      </c>
      <c r="B612">
        <v>678372</v>
      </c>
      <c r="C612" s="3">
        <v>43109</v>
      </c>
      <c r="D612">
        <v>45518</v>
      </c>
      <c r="E612" t="s">
        <v>4016</v>
      </c>
      <c r="F612">
        <v>40606</v>
      </c>
      <c r="G612" t="s">
        <v>4219</v>
      </c>
      <c r="H612" t="s">
        <v>4220</v>
      </c>
      <c r="I612" s="4">
        <v>20</v>
      </c>
    </row>
    <row r="613" spans="1:9" x14ac:dyDescent="0.2">
      <c r="A613">
        <v>102</v>
      </c>
      <c r="B613">
        <v>678373</v>
      </c>
      <c r="C613" s="3">
        <v>43109</v>
      </c>
      <c r="D613">
        <v>45518</v>
      </c>
      <c r="E613" t="s">
        <v>4016</v>
      </c>
      <c r="F613">
        <v>40606</v>
      </c>
      <c r="G613" t="s">
        <v>4021</v>
      </c>
      <c r="H613" t="s">
        <v>4022</v>
      </c>
      <c r="I613" s="4">
        <v>52</v>
      </c>
    </row>
    <row r="614" spans="1:9" x14ac:dyDescent="0.2">
      <c r="A614">
        <v>102</v>
      </c>
      <c r="B614">
        <v>678374</v>
      </c>
      <c r="C614" s="3">
        <v>43109</v>
      </c>
      <c r="D614">
        <v>45518</v>
      </c>
      <c r="E614" t="s">
        <v>4016</v>
      </c>
      <c r="F614">
        <v>40606</v>
      </c>
      <c r="G614" t="s">
        <v>4167</v>
      </c>
      <c r="H614" t="s">
        <v>4168</v>
      </c>
      <c r="I614" s="4">
        <v>5.2</v>
      </c>
    </row>
    <row r="615" spans="1:9" x14ac:dyDescent="0.2">
      <c r="A615">
        <v>102</v>
      </c>
      <c r="B615">
        <v>678375</v>
      </c>
      <c r="C615" s="3">
        <v>43109</v>
      </c>
      <c r="D615">
        <v>45518</v>
      </c>
      <c r="E615" t="s">
        <v>4016</v>
      </c>
      <c r="F615">
        <v>40606</v>
      </c>
      <c r="G615" t="s">
        <v>4227</v>
      </c>
      <c r="H615" t="s">
        <v>4228</v>
      </c>
      <c r="I615" s="4">
        <v>0.8</v>
      </c>
    </row>
    <row r="616" spans="1:9" x14ac:dyDescent="0.2">
      <c r="A616">
        <v>102</v>
      </c>
      <c r="B616">
        <v>678376</v>
      </c>
      <c r="C616" s="3">
        <v>43109</v>
      </c>
      <c r="D616">
        <v>45518</v>
      </c>
      <c r="E616" t="s">
        <v>4016</v>
      </c>
      <c r="F616">
        <v>40606</v>
      </c>
      <c r="G616" t="s">
        <v>4119</v>
      </c>
      <c r="H616" t="s">
        <v>4120</v>
      </c>
      <c r="I616" s="4">
        <v>4</v>
      </c>
    </row>
    <row r="617" spans="1:9" x14ac:dyDescent="0.2">
      <c r="A617">
        <v>102</v>
      </c>
      <c r="B617">
        <v>678377</v>
      </c>
      <c r="C617" s="3">
        <v>43109</v>
      </c>
      <c r="D617">
        <v>45518</v>
      </c>
      <c r="E617" t="s">
        <v>4016</v>
      </c>
      <c r="F617">
        <v>40606</v>
      </c>
      <c r="G617" t="s">
        <v>4027</v>
      </c>
      <c r="H617" t="s">
        <v>4028</v>
      </c>
      <c r="I617" s="4">
        <v>0.06</v>
      </c>
    </row>
    <row r="618" spans="1:9" x14ac:dyDescent="0.2">
      <c r="A618">
        <v>102</v>
      </c>
      <c r="B618">
        <v>678378</v>
      </c>
      <c r="C618" s="3">
        <v>43109</v>
      </c>
      <c r="D618">
        <v>45518</v>
      </c>
      <c r="E618" t="s">
        <v>4016</v>
      </c>
      <c r="F618">
        <v>40606</v>
      </c>
      <c r="G618" t="s">
        <v>4029</v>
      </c>
      <c r="H618" t="s">
        <v>4030</v>
      </c>
      <c r="I618" s="4">
        <v>1.2</v>
      </c>
    </row>
    <row r="619" spans="1:9" x14ac:dyDescent="0.2">
      <c r="A619">
        <v>102</v>
      </c>
      <c r="B619">
        <v>678379</v>
      </c>
      <c r="C619" s="3">
        <v>43109</v>
      </c>
      <c r="D619">
        <v>45518</v>
      </c>
      <c r="E619" t="s">
        <v>4016</v>
      </c>
      <c r="F619">
        <v>40606</v>
      </c>
      <c r="G619" t="s">
        <v>4221</v>
      </c>
      <c r="H619" t="s">
        <v>4222</v>
      </c>
      <c r="I619" s="4">
        <v>1.6</v>
      </c>
    </row>
    <row r="620" spans="1:9" x14ac:dyDescent="0.2">
      <c r="A620">
        <v>102</v>
      </c>
      <c r="B620">
        <v>678380</v>
      </c>
      <c r="C620" s="3">
        <v>43109</v>
      </c>
      <c r="D620">
        <v>45518</v>
      </c>
      <c r="E620" t="s">
        <v>4016</v>
      </c>
      <c r="F620">
        <v>40606</v>
      </c>
      <c r="G620" t="s">
        <v>4223</v>
      </c>
      <c r="H620" t="s">
        <v>4224</v>
      </c>
      <c r="I620" s="4">
        <v>8</v>
      </c>
    </row>
    <row r="621" spans="1:9" x14ac:dyDescent="0.2">
      <c r="A621">
        <v>102</v>
      </c>
      <c r="B621">
        <v>678381</v>
      </c>
      <c r="C621" s="3">
        <v>43109</v>
      </c>
      <c r="D621">
        <v>45518</v>
      </c>
      <c r="E621" t="s">
        <v>4016</v>
      </c>
      <c r="F621">
        <v>40606</v>
      </c>
      <c r="G621" t="s">
        <v>4129</v>
      </c>
      <c r="H621" t="s">
        <v>4130</v>
      </c>
      <c r="I621" s="4">
        <v>6</v>
      </c>
    </row>
    <row r="622" spans="1:9" x14ac:dyDescent="0.2">
      <c r="A622">
        <v>102</v>
      </c>
      <c r="B622">
        <v>678382</v>
      </c>
      <c r="C622" s="3">
        <v>43109</v>
      </c>
      <c r="D622">
        <v>45518</v>
      </c>
      <c r="E622" t="s">
        <v>4016</v>
      </c>
      <c r="F622">
        <v>40606</v>
      </c>
      <c r="G622" t="s">
        <v>4121</v>
      </c>
      <c r="H622" t="s">
        <v>4122</v>
      </c>
      <c r="I622" s="4">
        <v>4</v>
      </c>
    </row>
    <row r="623" spans="1:9" x14ac:dyDescent="0.2">
      <c r="A623">
        <v>102</v>
      </c>
      <c r="B623">
        <v>678383</v>
      </c>
      <c r="C623" s="3">
        <v>43109</v>
      </c>
      <c r="D623">
        <v>45518</v>
      </c>
      <c r="E623" t="s">
        <v>4016</v>
      </c>
      <c r="F623">
        <v>40606</v>
      </c>
      <c r="G623" t="s">
        <v>4125</v>
      </c>
      <c r="H623" t="s">
        <v>4126</v>
      </c>
      <c r="I623" s="4">
        <v>2</v>
      </c>
    </row>
    <row r="624" spans="1:9" x14ac:dyDescent="0.2">
      <c r="A624">
        <v>102</v>
      </c>
      <c r="B624">
        <v>678384</v>
      </c>
      <c r="C624" s="3">
        <v>43109</v>
      </c>
      <c r="D624">
        <v>45518</v>
      </c>
      <c r="E624" t="s">
        <v>4016</v>
      </c>
      <c r="F624">
        <v>40606</v>
      </c>
      <c r="G624" t="s">
        <v>4225</v>
      </c>
      <c r="H624" t="s">
        <v>4226</v>
      </c>
      <c r="I624" s="4">
        <v>4</v>
      </c>
    </row>
    <row r="625" spans="1:9" x14ac:dyDescent="0.2">
      <c r="A625">
        <v>102</v>
      </c>
      <c r="B625">
        <v>678437</v>
      </c>
      <c r="C625" s="3">
        <v>43116</v>
      </c>
      <c r="D625">
        <v>45627</v>
      </c>
      <c r="E625" t="s">
        <v>4016</v>
      </c>
      <c r="F625">
        <v>40612</v>
      </c>
      <c r="G625" t="s">
        <v>4077</v>
      </c>
      <c r="H625" t="s">
        <v>4078</v>
      </c>
      <c r="I625" s="4">
        <v>276.48</v>
      </c>
    </row>
    <row r="626" spans="1:9" x14ac:dyDescent="0.2">
      <c r="A626">
        <v>102</v>
      </c>
      <c r="B626">
        <v>678441</v>
      </c>
      <c r="C626" s="3">
        <v>43116</v>
      </c>
      <c r="D626">
        <v>45627</v>
      </c>
      <c r="E626" t="s">
        <v>4016</v>
      </c>
      <c r="F626">
        <v>40612</v>
      </c>
      <c r="G626" t="s">
        <v>4129</v>
      </c>
      <c r="H626" t="s">
        <v>4130</v>
      </c>
      <c r="I626" s="4">
        <v>10.37</v>
      </c>
    </row>
    <row r="627" spans="1:9" x14ac:dyDescent="0.2">
      <c r="A627">
        <v>102</v>
      </c>
      <c r="B627">
        <v>678443</v>
      </c>
      <c r="C627" s="3">
        <v>43116</v>
      </c>
      <c r="D627">
        <v>45627</v>
      </c>
      <c r="E627" t="s">
        <v>4016</v>
      </c>
      <c r="F627">
        <v>40612</v>
      </c>
      <c r="G627" t="s">
        <v>4017</v>
      </c>
      <c r="H627" t="s">
        <v>4018</v>
      </c>
      <c r="I627" s="4">
        <v>3.46</v>
      </c>
    </row>
    <row r="628" spans="1:9" x14ac:dyDescent="0.2">
      <c r="A628">
        <v>102</v>
      </c>
      <c r="B628">
        <v>678446</v>
      </c>
      <c r="C628" s="3">
        <v>43116</v>
      </c>
      <c r="D628">
        <v>45627</v>
      </c>
      <c r="E628" t="s">
        <v>4016</v>
      </c>
      <c r="F628">
        <v>40612</v>
      </c>
      <c r="G628" t="s">
        <v>4107</v>
      </c>
      <c r="H628" t="s">
        <v>4108</v>
      </c>
      <c r="I628" s="4">
        <v>86.4</v>
      </c>
    </row>
    <row r="629" spans="1:9" x14ac:dyDescent="0.2">
      <c r="A629">
        <v>102</v>
      </c>
      <c r="B629">
        <v>678447</v>
      </c>
      <c r="C629" s="3">
        <v>43116</v>
      </c>
      <c r="D629">
        <v>45627</v>
      </c>
      <c r="E629" t="s">
        <v>4016</v>
      </c>
      <c r="F629">
        <v>40612</v>
      </c>
      <c r="G629" t="s">
        <v>4133</v>
      </c>
      <c r="H629" t="s">
        <v>4134</v>
      </c>
      <c r="I629" s="4">
        <v>34.56</v>
      </c>
    </row>
    <row r="630" spans="1:9" x14ac:dyDescent="0.2">
      <c r="A630">
        <v>102</v>
      </c>
      <c r="B630">
        <v>678449</v>
      </c>
      <c r="C630" s="3">
        <v>43116</v>
      </c>
      <c r="D630">
        <v>45627</v>
      </c>
      <c r="E630" t="s">
        <v>4016</v>
      </c>
      <c r="F630">
        <v>40612</v>
      </c>
      <c r="G630" t="s">
        <v>4137</v>
      </c>
      <c r="H630" t="s">
        <v>4138</v>
      </c>
      <c r="I630" s="4">
        <v>10.37</v>
      </c>
    </row>
    <row r="631" spans="1:9" x14ac:dyDescent="0.2">
      <c r="A631">
        <v>102</v>
      </c>
      <c r="B631">
        <v>678450</v>
      </c>
      <c r="C631" s="3">
        <v>43116</v>
      </c>
      <c r="D631">
        <v>45627</v>
      </c>
      <c r="E631" t="s">
        <v>4016</v>
      </c>
      <c r="F631">
        <v>40612</v>
      </c>
      <c r="G631" t="s">
        <v>4139</v>
      </c>
      <c r="H631" t="s">
        <v>4140</v>
      </c>
      <c r="I631" s="4">
        <v>10.37</v>
      </c>
    </row>
    <row r="632" spans="1:9" x14ac:dyDescent="0.2">
      <c r="A632">
        <v>102</v>
      </c>
      <c r="B632">
        <v>678451</v>
      </c>
      <c r="C632" s="3">
        <v>43116</v>
      </c>
      <c r="D632">
        <v>45627</v>
      </c>
      <c r="E632" t="s">
        <v>4016</v>
      </c>
      <c r="F632">
        <v>40612</v>
      </c>
      <c r="G632" t="s">
        <v>4141</v>
      </c>
      <c r="H632" t="s">
        <v>4142</v>
      </c>
      <c r="I632" s="4">
        <v>10.37</v>
      </c>
    </row>
    <row r="633" spans="1:9" x14ac:dyDescent="0.2">
      <c r="A633">
        <v>102</v>
      </c>
      <c r="B633">
        <v>678453</v>
      </c>
      <c r="C633" s="3">
        <v>43116</v>
      </c>
      <c r="D633">
        <v>45627</v>
      </c>
      <c r="E633" t="s">
        <v>4016</v>
      </c>
      <c r="F633">
        <v>40612</v>
      </c>
      <c r="G633" t="s">
        <v>4099</v>
      </c>
      <c r="H633" t="s">
        <v>4100</v>
      </c>
      <c r="I633" s="4">
        <v>10.37</v>
      </c>
    </row>
    <row r="634" spans="1:9" x14ac:dyDescent="0.2">
      <c r="A634">
        <v>102</v>
      </c>
      <c r="B634">
        <v>678454</v>
      </c>
      <c r="C634" s="3">
        <v>43116</v>
      </c>
      <c r="D634">
        <v>45627</v>
      </c>
      <c r="E634" t="s">
        <v>4016</v>
      </c>
      <c r="F634">
        <v>40612</v>
      </c>
      <c r="G634" t="s">
        <v>4143</v>
      </c>
      <c r="H634" t="s">
        <v>4144</v>
      </c>
      <c r="I634" s="4">
        <v>34.56</v>
      </c>
    </row>
    <row r="635" spans="1:9" x14ac:dyDescent="0.2">
      <c r="A635">
        <v>102</v>
      </c>
      <c r="B635">
        <v>680437</v>
      </c>
      <c r="C635" s="3">
        <v>43116</v>
      </c>
      <c r="D635">
        <v>45627</v>
      </c>
      <c r="E635" t="s">
        <v>4016</v>
      </c>
      <c r="F635">
        <v>40612</v>
      </c>
      <c r="G635" t="s">
        <v>4131</v>
      </c>
      <c r="H635" t="s">
        <v>4132</v>
      </c>
      <c r="I635" s="4">
        <v>0.69</v>
      </c>
    </row>
    <row r="636" spans="1:9" x14ac:dyDescent="0.2">
      <c r="A636">
        <v>102</v>
      </c>
      <c r="B636">
        <v>680438</v>
      </c>
      <c r="C636" s="3">
        <v>43116</v>
      </c>
      <c r="D636">
        <v>45627</v>
      </c>
      <c r="E636" t="s">
        <v>4016</v>
      </c>
      <c r="F636">
        <v>40612</v>
      </c>
      <c r="G636" t="s">
        <v>4085</v>
      </c>
      <c r="H636" t="s">
        <v>4086</v>
      </c>
      <c r="I636" s="4">
        <v>0.69</v>
      </c>
    </row>
    <row r="637" spans="1:9" x14ac:dyDescent="0.2">
      <c r="A637">
        <v>102</v>
      </c>
      <c r="B637">
        <v>680439</v>
      </c>
      <c r="C637" s="3">
        <v>43116</v>
      </c>
      <c r="D637">
        <v>45627</v>
      </c>
      <c r="E637" t="s">
        <v>4016</v>
      </c>
      <c r="F637">
        <v>40612</v>
      </c>
      <c r="G637" t="s">
        <v>4155</v>
      </c>
      <c r="H637" t="s">
        <v>4156</v>
      </c>
      <c r="I637" s="4">
        <v>1.38</v>
      </c>
    </row>
    <row r="638" spans="1:9" x14ac:dyDescent="0.2">
      <c r="A638">
        <v>102</v>
      </c>
      <c r="B638">
        <v>680440</v>
      </c>
      <c r="C638" s="3">
        <v>43116</v>
      </c>
      <c r="D638">
        <v>45627</v>
      </c>
      <c r="E638" t="s">
        <v>4016</v>
      </c>
      <c r="F638">
        <v>40612</v>
      </c>
      <c r="G638" t="s">
        <v>4105</v>
      </c>
      <c r="H638" t="s">
        <v>4106</v>
      </c>
      <c r="I638" s="4">
        <v>6.91</v>
      </c>
    </row>
    <row r="639" spans="1:9" x14ac:dyDescent="0.2">
      <c r="A639">
        <v>102</v>
      </c>
      <c r="B639">
        <v>680448</v>
      </c>
      <c r="C639" s="3">
        <v>43116</v>
      </c>
      <c r="D639">
        <v>45627</v>
      </c>
      <c r="E639" t="s">
        <v>4016</v>
      </c>
      <c r="F639">
        <v>40612</v>
      </c>
      <c r="G639" t="s">
        <v>4035</v>
      </c>
      <c r="H639" t="s">
        <v>4036</v>
      </c>
      <c r="I639" s="4">
        <v>6.91</v>
      </c>
    </row>
    <row r="640" spans="1:9" x14ac:dyDescent="0.2">
      <c r="A640">
        <v>102</v>
      </c>
      <c r="B640">
        <v>680449</v>
      </c>
      <c r="C640" s="3">
        <v>43116</v>
      </c>
      <c r="D640">
        <v>45627</v>
      </c>
      <c r="E640" t="s">
        <v>4016</v>
      </c>
      <c r="F640">
        <v>40612</v>
      </c>
      <c r="G640" t="s">
        <v>4169</v>
      </c>
      <c r="H640" t="s">
        <v>4170</v>
      </c>
      <c r="I640" s="4">
        <v>8.2899999999999991</v>
      </c>
    </row>
    <row r="641" spans="1:9" x14ac:dyDescent="0.2">
      <c r="A641">
        <v>102</v>
      </c>
      <c r="B641">
        <v>680451</v>
      </c>
      <c r="C641" s="3">
        <v>43116</v>
      </c>
      <c r="D641">
        <v>45627</v>
      </c>
      <c r="E641" t="s">
        <v>4016</v>
      </c>
      <c r="F641">
        <v>40612</v>
      </c>
      <c r="G641" t="s">
        <v>4135</v>
      </c>
      <c r="H641" t="s">
        <v>4136</v>
      </c>
      <c r="I641" s="4">
        <v>1.38</v>
      </c>
    </row>
    <row r="642" spans="1:9" x14ac:dyDescent="0.2">
      <c r="A642">
        <v>102</v>
      </c>
      <c r="B642">
        <v>680502</v>
      </c>
      <c r="C642" s="3">
        <v>43116</v>
      </c>
      <c r="D642">
        <v>45627</v>
      </c>
      <c r="E642" t="s">
        <v>4016</v>
      </c>
      <c r="F642">
        <v>40612</v>
      </c>
      <c r="G642" t="s">
        <v>4147</v>
      </c>
      <c r="H642" t="s">
        <v>4148</v>
      </c>
      <c r="I642" s="4">
        <v>6.91</v>
      </c>
    </row>
    <row r="643" spans="1:9" x14ac:dyDescent="0.2">
      <c r="A643">
        <v>102</v>
      </c>
      <c r="B643">
        <v>680503</v>
      </c>
      <c r="C643" s="3">
        <v>43116</v>
      </c>
      <c r="D643">
        <v>45627</v>
      </c>
      <c r="E643" t="s">
        <v>4016</v>
      </c>
      <c r="F643">
        <v>40612</v>
      </c>
      <c r="G643" t="s">
        <v>4089</v>
      </c>
      <c r="H643" t="s">
        <v>4090</v>
      </c>
      <c r="I643" s="4">
        <v>156.21</v>
      </c>
    </row>
    <row r="644" spans="1:9" x14ac:dyDescent="0.2">
      <c r="A644">
        <v>102</v>
      </c>
      <c r="B644">
        <v>680504</v>
      </c>
      <c r="C644" s="3">
        <v>43116</v>
      </c>
      <c r="D644">
        <v>45627</v>
      </c>
      <c r="E644" t="s">
        <v>4016</v>
      </c>
      <c r="F644">
        <v>40612</v>
      </c>
      <c r="G644" t="s">
        <v>4117</v>
      </c>
      <c r="H644" t="s">
        <v>4118</v>
      </c>
      <c r="I644" s="4">
        <v>13.82</v>
      </c>
    </row>
    <row r="645" spans="1:9" x14ac:dyDescent="0.2">
      <c r="A645">
        <v>102</v>
      </c>
      <c r="B645">
        <v>680505</v>
      </c>
      <c r="C645" s="3">
        <v>43116</v>
      </c>
      <c r="D645">
        <v>45627</v>
      </c>
      <c r="E645" t="s">
        <v>4016</v>
      </c>
      <c r="F645">
        <v>40612</v>
      </c>
      <c r="G645" t="s">
        <v>4145</v>
      </c>
      <c r="H645" t="s">
        <v>4146</v>
      </c>
      <c r="I645" s="4">
        <v>0.69</v>
      </c>
    </row>
    <row r="646" spans="1:9" x14ac:dyDescent="0.2">
      <c r="A646">
        <v>102</v>
      </c>
      <c r="B646">
        <v>678529</v>
      </c>
      <c r="C646" s="3">
        <v>43105</v>
      </c>
      <c r="D646">
        <v>45485</v>
      </c>
      <c r="E646" t="s">
        <v>4016</v>
      </c>
      <c r="F646">
        <v>40617</v>
      </c>
      <c r="G646" t="s">
        <v>4033</v>
      </c>
      <c r="H646" t="s">
        <v>4034</v>
      </c>
      <c r="I646" s="4">
        <v>9</v>
      </c>
    </row>
    <row r="647" spans="1:9" x14ac:dyDescent="0.2">
      <c r="A647">
        <v>102</v>
      </c>
      <c r="B647">
        <v>678549</v>
      </c>
      <c r="C647" s="3">
        <v>43105</v>
      </c>
      <c r="D647">
        <v>45479</v>
      </c>
      <c r="E647" t="s">
        <v>4016</v>
      </c>
      <c r="F647">
        <v>40618</v>
      </c>
      <c r="G647" t="s">
        <v>4259</v>
      </c>
      <c r="H647" t="s">
        <v>4260</v>
      </c>
      <c r="I647" s="4">
        <v>1701.31</v>
      </c>
    </row>
    <row r="648" spans="1:9" x14ac:dyDescent="0.2">
      <c r="A648">
        <v>102</v>
      </c>
      <c r="B648">
        <v>678550</v>
      </c>
      <c r="C648" s="3">
        <v>43105</v>
      </c>
      <c r="D648">
        <v>45479</v>
      </c>
      <c r="E648" t="s">
        <v>4016</v>
      </c>
      <c r="F648">
        <v>40618</v>
      </c>
      <c r="G648" t="s">
        <v>4261</v>
      </c>
      <c r="H648" t="s">
        <v>4262</v>
      </c>
      <c r="I648" s="4">
        <v>134.4</v>
      </c>
    </row>
    <row r="649" spans="1:9" x14ac:dyDescent="0.2">
      <c r="A649">
        <v>102</v>
      </c>
      <c r="B649">
        <v>678563</v>
      </c>
      <c r="C649" s="3">
        <v>43105</v>
      </c>
      <c r="D649">
        <v>45480</v>
      </c>
      <c r="E649" t="s">
        <v>4016</v>
      </c>
      <c r="F649">
        <v>40620</v>
      </c>
      <c r="G649" t="s">
        <v>4089</v>
      </c>
      <c r="H649" t="s">
        <v>4090</v>
      </c>
      <c r="I649" s="4">
        <v>18.87</v>
      </c>
    </row>
    <row r="650" spans="1:9" x14ac:dyDescent="0.2">
      <c r="A650">
        <v>102</v>
      </c>
      <c r="B650">
        <v>678565</v>
      </c>
      <c r="C650" s="3">
        <v>43105</v>
      </c>
      <c r="D650">
        <v>45480</v>
      </c>
      <c r="E650" t="s">
        <v>4016</v>
      </c>
      <c r="F650">
        <v>40620</v>
      </c>
      <c r="G650" t="s">
        <v>4173</v>
      </c>
      <c r="H650" t="s">
        <v>4174</v>
      </c>
      <c r="I650" s="4">
        <v>1.4</v>
      </c>
    </row>
    <row r="651" spans="1:9" x14ac:dyDescent="0.2">
      <c r="A651">
        <v>102</v>
      </c>
      <c r="B651">
        <v>678566</v>
      </c>
      <c r="C651" s="3">
        <v>43105</v>
      </c>
      <c r="D651">
        <v>45480</v>
      </c>
      <c r="E651" t="s">
        <v>4016</v>
      </c>
      <c r="F651">
        <v>40620</v>
      </c>
      <c r="G651" t="s">
        <v>4183</v>
      </c>
      <c r="H651" t="s">
        <v>4184</v>
      </c>
      <c r="I651" s="4">
        <v>1.4</v>
      </c>
    </row>
    <row r="652" spans="1:9" x14ac:dyDescent="0.2">
      <c r="A652">
        <v>102</v>
      </c>
      <c r="B652">
        <v>678567</v>
      </c>
      <c r="C652" s="3">
        <v>43105</v>
      </c>
      <c r="D652">
        <v>45480</v>
      </c>
      <c r="E652" t="s">
        <v>4016</v>
      </c>
      <c r="F652">
        <v>40620</v>
      </c>
      <c r="G652" t="s">
        <v>4085</v>
      </c>
      <c r="H652" t="s">
        <v>4086</v>
      </c>
      <c r="I652" s="4">
        <v>0.14000000000000001</v>
      </c>
    </row>
    <row r="653" spans="1:9" x14ac:dyDescent="0.2">
      <c r="A653">
        <v>102</v>
      </c>
      <c r="B653">
        <v>678568</v>
      </c>
      <c r="C653" s="3">
        <v>43105</v>
      </c>
      <c r="D653">
        <v>45480</v>
      </c>
      <c r="E653" t="s">
        <v>4016</v>
      </c>
      <c r="F653">
        <v>40620</v>
      </c>
      <c r="G653" t="s">
        <v>4129</v>
      </c>
      <c r="H653" t="s">
        <v>4130</v>
      </c>
      <c r="I653" s="4">
        <v>1.4</v>
      </c>
    </row>
    <row r="654" spans="1:9" x14ac:dyDescent="0.2">
      <c r="A654">
        <v>102</v>
      </c>
      <c r="B654">
        <v>678569</v>
      </c>
      <c r="C654" s="3">
        <v>43105</v>
      </c>
      <c r="D654">
        <v>45480</v>
      </c>
      <c r="E654" t="s">
        <v>4016</v>
      </c>
      <c r="F654">
        <v>40620</v>
      </c>
      <c r="G654" t="s">
        <v>4117</v>
      </c>
      <c r="H654" t="s">
        <v>4118</v>
      </c>
      <c r="I654" s="4">
        <v>2.8</v>
      </c>
    </row>
    <row r="655" spans="1:9" x14ac:dyDescent="0.2">
      <c r="A655">
        <v>102</v>
      </c>
      <c r="B655">
        <v>678571</v>
      </c>
      <c r="C655" s="3">
        <v>43105</v>
      </c>
      <c r="D655">
        <v>45480</v>
      </c>
      <c r="E655" t="s">
        <v>4016</v>
      </c>
      <c r="F655">
        <v>40620</v>
      </c>
      <c r="G655" t="s">
        <v>4145</v>
      </c>
      <c r="H655" t="s">
        <v>4146</v>
      </c>
      <c r="I655" s="4">
        <v>0.14000000000000001</v>
      </c>
    </row>
    <row r="656" spans="1:9" x14ac:dyDescent="0.2">
      <c r="A656">
        <v>102</v>
      </c>
      <c r="B656">
        <v>678572</v>
      </c>
      <c r="C656" s="3">
        <v>43105</v>
      </c>
      <c r="D656">
        <v>45480</v>
      </c>
      <c r="E656" t="s">
        <v>4016</v>
      </c>
      <c r="F656">
        <v>40620</v>
      </c>
      <c r="G656" t="s">
        <v>4121</v>
      </c>
      <c r="H656" t="s">
        <v>4122</v>
      </c>
      <c r="I656" s="4">
        <v>1.1200000000000001</v>
      </c>
    </row>
    <row r="657" spans="1:9" x14ac:dyDescent="0.2">
      <c r="A657">
        <v>102</v>
      </c>
      <c r="B657">
        <v>678573</v>
      </c>
      <c r="C657" s="3">
        <v>43105</v>
      </c>
      <c r="D657">
        <v>45480</v>
      </c>
      <c r="E657" t="s">
        <v>4016</v>
      </c>
      <c r="F657">
        <v>40620</v>
      </c>
      <c r="G657" t="s">
        <v>4133</v>
      </c>
      <c r="H657" t="s">
        <v>4134</v>
      </c>
      <c r="I657" s="4">
        <v>6.99</v>
      </c>
    </row>
    <row r="658" spans="1:9" x14ac:dyDescent="0.2">
      <c r="A658">
        <v>102</v>
      </c>
      <c r="B658">
        <v>678574</v>
      </c>
      <c r="C658" s="3">
        <v>43105</v>
      </c>
      <c r="D658">
        <v>45480</v>
      </c>
      <c r="E658" t="s">
        <v>4016</v>
      </c>
      <c r="F658">
        <v>40620</v>
      </c>
      <c r="G658" t="s">
        <v>4163</v>
      </c>
      <c r="H658" t="s">
        <v>4164</v>
      </c>
      <c r="I658" s="4">
        <v>2.8</v>
      </c>
    </row>
    <row r="659" spans="1:9" x14ac:dyDescent="0.2">
      <c r="A659">
        <v>102</v>
      </c>
      <c r="B659">
        <v>678576</v>
      </c>
      <c r="C659" s="3">
        <v>43105</v>
      </c>
      <c r="D659">
        <v>45480</v>
      </c>
      <c r="E659" t="s">
        <v>4016</v>
      </c>
      <c r="F659">
        <v>40620</v>
      </c>
      <c r="G659" t="s">
        <v>4035</v>
      </c>
      <c r="H659" t="s">
        <v>4036</v>
      </c>
      <c r="I659" s="4">
        <v>1.4</v>
      </c>
    </row>
    <row r="660" spans="1:9" x14ac:dyDescent="0.2">
      <c r="A660">
        <v>102</v>
      </c>
      <c r="B660">
        <v>678578</v>
      </c>
      <c r="C660" s="3">
        <v>43105</v>
      </c>
      <c r="D660">
        <v>45480</v>
      </c>
      <c r="E660" t="s">
        <v>4016</v>
      </c>
      <c r="F660">
        <v>40620</v>
      </c>
      <c r="G660" t="s">
        <v>4131</v>
      </c>
      <c r="H660" t="s">
        <v>4132</v>
      </c>
      <c r="I660" s="4">
        <v>7.0000000000000007E-2</v>
      </c>
    </row>
    <row r="661" spans="1:9" x14ac:dyDescent="0.2">
      <c r="A661">
        <v>102</v>
      </c>
      <c r="B661">
        <v>678586</v>
      </c>
      <c r="C661" s="3">
        <v>43105</v>
      </c>
      <c r="D661">
        <v>45480</v>
      </c>
      <c r="E661" t="s">
        <v>4016</v>
      </c>
      <c r="F661">
        <v>40620</v>
      </c>
      <c r="G661" t="s">
        <v>4077</v>
      </c>
      <c r="H661" t="s">
        <v>4078</v>
      </c>
      <c r="I661" s="4">
        <v>40.68</v>
      </c>
    </row>
    <row r="662" spans="1:9" x14ac:dyDescent="0.2">
      <c r="A662">
        <v>102</v>
      </c>
      <c r="B662">
        <v>678587</v>
      </c>
      <c r="C662" s="3">
        <v>43105</v>
      </c>
      <c r="D662">
        <v>45480</v>
      </c>
      <c r="E662" t="s">
        <v>4016</v>
      </c>
      <c r="F662">
        <v>40620</v>
      </c>
      <c r="G662" t="s">
        <v>4067</v>
      </c>
      <c r="H662" t="s">
        <v>4068</v>
      </c>
      <c r="I662" s="4">
        <v>19.57</v>
      </c>
    </row>
    <row r="663" spans="1:9" x14ac:dyDescent="0.2">
      <c r="A663">
        <v>102</v>
      </c>
      <c r="B663">
        <v>678588</v>
      </c>
      <c r="C663" s="3">
        <v>43105</v>
      </c>
      <c r="D663">
        <v>45480</v>
      </c>
      <c r="E663" t="s">
        <v>4016</v>
      </c>
      <c r="F663">
        <v>40620</v>
      </c>
      <c r="G663" t="s">
        <v>4033</v>
      </c>
      <c r="H663" t="s">
        <v>4034</v>
      </c>
      <c r="I663" s="4">
        <v>27.61</v>
      </c>
    </row>
    <row r="664" spans="1:9" x14ac:dyDescent="0.2">
      <c r="A664">
        <v>102</v>
      </c>
      <c r="B664">
        <v>678589</v>
      </c>
      <c r="C664" s="3">
        <v>43105</v>
      </c>
      <c r="D664">
        <v>45480</v>
      </c>
      <c r="E664" t="s">
        <v>4016</v>
      </c>
      <c r="F664">
        <v>40620</v>
      </c>
      <c r="G664" t="s">
        <v>4179</v>
      </c>
      <c r="H664" t="s">
        <v>4180</v>
      </c>
      <c r="I664" s="4">
        <v>5.59</v>
      </c>
    </row>
    <row r="665" spans="1:9" x14ac:dyDescent="0.2">
      <c r="A665">
        <v>102</v>
      </c>
      <c r="B665">
        <v>678562</v>
      </c>
      <c r="C665" s="3">
        <v>43108</v>
      </c>
      <c r="D665">
        <v>45480</v>
      </c>
      <c r="E665" t="s">
        <v>4016</v>
      </c>
      <c r="F665">
        <v>40620</v>
      </c>
      <c r="G665" t="s">
        <v>4171</v>
      </c>
      <c r="H665" t="s">
        <v>4172</v>
      </c>
      <c r="I665" s="4">
        <v>5.59</v>
      </c>
    </row>
    <row r="666" spans="1:9" x14ac:dyDescent="0.2">
      <c r="A666">
        <v>102</v>
      </c>
      <c r="B666">
        <v>678564</v>
      </c>
      <c r="C666" s="3">
        <v>43108</v>
      </c>
      <c r="D666">
        <v>45480</v>
      </c>
      <c r="E666" t="s">
        <v>4016</v>
      </c>
      <c r="F666">
        <v>40620</v>
      </c>
      <c r="G666" t="s">
        <v>4169</v>
      </c>
      <c r="H666" t="s">
        <v>4170</v>
      </c>
      <c r="I666" s="4">
        <v>2.1</v>
      </c>
    </row>
    <row r="667" spans="1:9" x14ac:dyDescent="0.2">
      <c r="A667">
        <v>102</v>
      </c>
      <c r="B667">
        <v>678577</v>
      </c>
      <c r="C667" s="3">
        <v>43108</v>
      </c>
      <c r="D667">
        <v>45480</v>
      </c>
      <c r="E667" t="s">
        <v>4016</v>
      </c>
      <c r="F667">
        <v>40620</v>
      </c>
      <c r="G667" t="s">
        <v>4155</v>
      </c>
      <c r="H667" t="s">
        <v>4156</v>
      </c>
      <c r="I667" s="4">
        <v>0.14000000000000001</v>
      </c>
    </row>
    <row r="668" spans="1:9" x14ac:dyDescent="0.2">
      <c r="A668">
        <v>102</v>
      </c>
      <c r="B668">
        <v>678593</v>
      </c>
      <c r="C668" s="3">
        <v>43115</v>
      </c>
      <c r="D668">
        <v>45594</v>
      </c>
      <c r="E668" t="s">
        <v>4016</v>
      </c>
      <c r="F668">
        <v>40621</v>
      </c>
      <c r="G668" t="s">
        <v>4305</v>
      </c>
      <c r="H668" t="s">
        <v>4306</v>
      </c>
      <c r="I668" s="4">
        <v>22.78</v>
      </c>
    </row>
    <row r="669" spans="1:9" x14ac:dyDescent="0.2">
      <c r="A669">
        <v>102</v>
      </c>
      <c r="B669">
        <v>678596</v>
      </c>
      <c r="C669" s="3">
        <v>43115</v>
      </c>
      <c r="D669">
        <v>45594</v>
      </c>
      <c r="E669" t="s">
        <v>4016</v>
      </c>
      <c r="F669">
        <v>40621</v>
      </c>
      <c r="G669" t="s">
        <v>4133</v>
      </c>
      <c r="H669" t="s">
        <v>4134</v>
      </c>
      <c r="I669" s="4">
        <v>56.95</v>
      </c>
    </row>
    <row r="670" spans="1:9" x14ac:dyDescent="0.2">
      <c r="A670">
        <v>102</v>
      </c>
      <c r="B670">
        <v>679994</v>
      </c>
      <c r="C670" s="3">
        <v>43115</v>
      </c>
      <c r="D670">
        <v>45594</v>
      </c>
      <c r="E670" t="s">
        <v>4016</v>
      </c>
      <c r="F670">
        <v>40621</v>
      </c>
      <c r="G670" t="s">
        <v>4167</v>
      </c>
      <c r="H670" t="s">
        <v>4168</v>
      </c>
      <c r="I670" s="4">
        <v>91.11</v>
      </c>
    </row>
    <row r="671" spans="1:9" x14ac:dyDescent="0.2">
      <c r="A671">
        <v>102</v>
      </c>
      <c r="B671">
        <v>679996</v>
      </c>
      <c r="C671" s="3">
        <v>43115</v>
      </c>
      <c r="D671">
        <v>45594</v>
      </c>
      <c r="E671" t="s">
        <v>4016</v>
      </c>
      <c r="F671">
        <v>40621</v>
      </c>
      <c r="G671" t="s">
        <v>4307</v>
      </c>
      <c r="H671" t="s">
        <v>4308</v>
      </c>
      <c r="I671" s="4">
        <v>170.84</v>
      </c>
    </row>
    <row r="672" spans="1:9" x14ac:dyDescent="0.2">
      <c r="A672">
        <v>102</v>
      </c>
      <c r="B672">
        <v>679997</v>
      </c>
      <c r="C672" s="3">
        <v>43115</v>
      </c>
      <c r="D672">
        <v>45594</v>
      </c>
      <c r="E672" t="s">
        <v>4016</v>
      </c>
      <c r="F672">
        <v>40621</v>
      </c>
      <c r="G672" t="s">
        <v>4111</v>
      </c>
      <c r="H672" t="s">
        <v>4112</v>
      </c>
      <c r="I672" s="4">
        <v>5.69</v>
      </c>
    </row>
    <row r="673" spans="1:9" x14ac:dyDescent="0.2">
      <c r="A673">
        <v>102</v>
      </c>
      <c r="B673">
        <v>679998</v>
      </c>
      <c r="C673" s="3">
        <v>43115</v>
      </c>
      <c r="D673">
        <v>45594</v>
      </c>
      <c r="E673" t="s">
        <v>4016</v>
      </c>
      <c r="F673">
        <v>40621</v>
      </c>
      <c r="G673" t="s">
        <v>4309</v>
      </c>
      <c r="H673" t="s">
        <v>4310</v>
      </c>
      <c r="I673" s="4">
        <v>4.55</v>
      </c>
    </row>
    <row r="674" spans="1:9" x14ac:dyDescent="0.2">
      <c r="A674">
        <v>102</v>
      </c>
      <c r="B674">
        <v>679999</v>
      </c>
      <c r="C674" s="3">
        <v>43115</v>
      </c>
      <c r="D674">
        <v>45594</v>
      </c>
      <c r="E674" t="s">
        <v>4016</v>
      </c>
      <c r="F674">
        <v>40621</v>
      </c>
      <c r="G674" t="s">
        <v>4089</v>
      </c>
      <c r="H674" t="s">
        <v>4090</v>
      </c>
      <c r="I674" s="4">
        <v>148.06</v>
      </c>
    </row>
    <row r="675" spans="1:9" x14ac:dyDescent="0.2">
      <c r="A675">
        <v>102</v>
      </c>
      <c r="B675">
        <v>678599</v>
      </c>
      <c r="C675" s="3">
        <v>43115</v>
      </c>
      <c r="D675">
        <v>45592</v>
      </c>
      <c r="E675" t="s">
        <v>4016</v>
      </c>
      <c r="F675">
        <v>40622</v>
      </c>
      <c r="G675" t="s">
        <v>4307</v>
      </c>
      <c r="H675" t="s">
        <v>4308</v>
      </c>
      <c r="I675" s="4">
        <v>277.01</v>
      </c>
    </row>
    <row r="676" spans="1:9" x14ac:dyDescent="0.2">
      <c r="A676">
        <v>102</v>
      </c>
      <c r="B676">
        <v>678600</v>
      </c>
      <c r="C676" s="3">
        <v>43115</v>
      </c>
      <c r="D676">
        <v>45592</v>
      </c>
      <c r="E676" t="s">
        <v>4016</v>
      </c>
      <c r="F676">
        <v>40622</v>
      </c>
      <c r="G676" t="s">
        <v>4111</v>
      </c>
      <c r="H676" t="s">
        <v>4112</v>
      </c>
      <c r="I676" s="4">
        <v>6.93</v>
      </c>
    </row>
    <row r="677" spans="1:9" x14ac:dyDescent="0.2">
      <c r="A677">
        <v>102</v>
      </c>
      <c r="B677">
        <v>678601</v>
      </c>
      <c r="C677" s="3">
        <v>43115</v>
      </c>
      <c r="D677">
        <v>45592</v>
      </c>
      <c r="E677" t="s">
        <v>4016</v>
      </c>
      <c r="F677">
        <v>40622</v>
      </c>
      <c r="G677" t="s">
        <v>4305</v>
      </c>
      <c r="H677" t="s">
        <v>4306</v>
      </c>
      <c r="I677" s="4">
        <v>27.7</v>
      </c>
    </row>
    <row r="678" spans="1:9" x14ac:dyDescent="0.2">
      <c r="A678">
        <v>102</v>
      </c>
      <c r="B678">
        <v>678602</v>
      </c>
      <c r="C678" s="3">
        <v>43115</v>
      </c>
      <c r="D678">
        <v>45592</v>
      </c>
      <c r="E678" t="s">
        <v>4016</v>
      </c>
      <c r="F678">
        <v>40622</v>
      </c>
      <c r="G678" t="s">
        <v>4167</v>
      </c>
      <c r="H678" t="s">
        <v>4168</v>
      </c>
      <c r="I678" s="4">
        <v>124.66</v>
      </c>
    </row>
    <row r="679" spans="1:9" x14ac:dyDescent="0.2">
      <c r="A679">
        <v>102</v>
      </c>
      <c r="B679">
        <v>678603</v>
      </c>
      <c r="C679" s="3">
        <v>43115</v>
      </c>
      <c r="D679">
        <v>45592</v>
      </c>
      <c r="E679" t="s">
        <v>4016</v>
      </c>
      <c r="F679">
        <v>40622</v>
      </c>
      <c r="G679" t="s">
        <v>4133</v>
      </c>
      <c r="H679" t="s">
        <v>4134</v>
      </c>
      <c r="I679" s="4">
        <v>41.55</v>
      </c>
    </row>
    <row r="680" spans="1:9" x14ac:dyDescent="0.2">
      <c r="A680">
        <v>102</v>
      </c>
      <c r="B680">
        <v>678604</v>
      </c>
      <c r="C680" s="3">
        <v>43115</v>
      </c>
      <c r="D680">
        <v>45592</v>
      </c>
      <c r="E680" t="s">
        <v>4016</v>
      </c>
      <c r="F680">
        <v>40622</v>
      </c>
      <c r="G680" t="s">
        <v>4309</v>
      </c>
      <c r="H680" t="s">
        <v>4310</v>
      </c>
      <c r="I680" s="4">
        <v>5.54</v>
      </c>
    </row>
    <row r="681" spans="1:9" x14ac:dyDescent="0.2">
      <c r="A681">
        <v>102</v>
      </c>
      <c r="B681">
        <v>678605</v>
      </c>
      <c r="C681" s="3">
        <v>43115</v>
      </c>
      <c r="D681">
        <v>45592</v>
      </c>
      <c r="E681" t="s">
        <v>4016</v>
      </c>
      <c r="F681">
        <v>40622</v>
      </c>
      <c r="G681" t="s">
        <v>4311</v>
      </c>
      <c r="H681" t="s">
        <v>4312</v>
      </c>
      <c r="I681" s="4">
        <v>16.62</v>
      </c>
    </row>
    <row r="682" spans="1:9" x14ac:dyDescent="0.2">
      <c r="A682">
        <v>102</v>
      </c>
      <c r="B682">
        <v>678615</v>
      </c>
      <c r="C682" s="3">
        <v>43117</v>
      </c>
      <c r="D682">
        <v>45647</v>
      </c>
      <c r="E682" t="s">
        <v>4016</v>
      </c>
      <c r="F682">
        <v>40624</v>
      </c>
      <c r="G682" t="s">
        <v>4139</v>
      </c>
      <c r="H682" t="s">
        <v>4140</v>
      </c>
      <c r="I682" s="4">
        <v>4.96</v>
      </c>
    </row>
    <row r="683" spans="1:9" x14ac:dyDescent="0.2">
      <c r="A683">
        <v>102</v>
      </c>
      <c r="B683">
        <v>678616</v>
      </c>
      <c r="C683" s="3">
        <v>43117</v>
      </c>
      <c r="D683">
        <v>45647</v>
      </c>
      <c r="E683" t="s">
        <v>4016</v>
      </c>
      <c r="F683">
        <v>40624</v>
      </c>
      <c r="G683" t="s">
        <v>4313</v>
      </c>
      <c r="H683" t="s">
        <v>4314</v>
      </c>
      <c r="I683" s="4">
        <v>11.16</v>
      </c>
    </row>
    <row r="684" spans="1:9" x14ac:dyDescent="0.2">
      <c r="A684">
        <v>102</v>
      </c>
      <c r="B684">
        <v>678617</v>
      </c>
      <c r="C684" s="3">
        <v>43117</v>
      </c>
      <c r="D684">
        <v>45647</v>
      </c>
      <c r="E684" t="s">
        <v>4016</v>
      </c>
      <c r="F684">
        <v>40624</v>
      </c>
      <c r="G684" t="s">
        <v>4067</v>
      </c>
      <c r="H684" t="s">
        <v>4068</v>
      </c>
      <c r="I684" s="4">
        <v>21.8</v>
      </c>
    </row>
    <row r="685" spans="1:9" x14ac:dyDescent="0.2">
      <c r="A685">
        <v>102</v>
      </c>
      <c r="B685">
        <v>678618</v>
      </c>
      <c r="C685" s="3">
        <v>43117</v>
      </c>
      <c r="D685">
        <v>45647</v>
      </c>
      <c r="E685" t="s">
        <v>4016</v>
      </c>
      <c r="F685">
        <v>40624</v>
      </c>
      <c r="G685" t="s">
        <v>4069</v>
      </c>
      <c r="H685" t="s">
        <v>4070</v>
      </c>
      <c r="I685" s="4">
        <v>28.52</v>
      </c>
    </row>
    <row r="686" spans="1:9" x14ac:dyDescent="0.2">
      <c r="A686">
        <v>102</v>
      </c>
      <c r="B686">
        <v>678619</v>
      </c>
      <c r="C686" s="3">
        <v>43117</v>
      </c>
      <c r="D686">
        <v>45647</v>
      </c>
      <c r="E686" t="s">
        <v>4016</v>
      </c>
      <c r="F686">
        <v>40624</v>
      </c>
      <c r="G686" t="s">
        <v>4087</v>
      </c>
      <c r="H686" t="s">
        <v>4088</v>
      </c>
      <c r="I686" s="4">
        <v>0.15</v>
      </c>
    </row>
    <row r="687" spans="1:9" x14ac:dyDescent="0.2">
      <c r="A687">
        <v>102</v>
      </c>
      <c r="B687">
        <v>678620</v>
      </c>
      <c r="C687" s="3">
        <v>43117</v>
      </c>
      <c r="D687">
        <v>45647</v>
      </c>
      <c r="E687" t="s">
        <v>4016</v>
      </c>
      <c r="F687">
        <v>40624</v>
      </c>
      <c r="G687" t="s">
        <v>4315</v>
      </c>
      <c r="H687" t="s">
        <v>4316</v>
      </c>
      <c r="I687" s="4">
        <v>4.96</v>
      </c>
    </row>
    <row r="688" spans="1:9" x14ac:dyDescent="0.2">
      <c r="A688">
        <v>102</v>
      </c>
      <c r="B688">
        <v>678621</v>
      </c>
      <c r="C688" s="3">
        <v>43117</v>
      </c>
      <c r="D688">
        <v>45647</v>
      </c>
      <c r="E688" t="s">
        <v>4016</v>
      </c>
      <c r="F688">
        <v>40624</v>
      </c>
      <c r="G688" t="s">
        <v>4085</v>
      </c>
      <c r="H688" t="s">
        <v>4086</v>
      </c>
      <c r="I688" s="4">
        <v>0.1</v>
      </c>
    </row>
    <row r="689" spans="1:9" x14ac:dyDescent="0.2">
      <c r="A689">
        <v>102</v>
      </c>
      <c r="B689">
        <v>678622</v>
      </c>
      <c r="C689" s="3">
        <v>43117</v>
      </c>
      <c r="D689">
        <v>45647</v>
      </c>
      <c r="E689" t="s">
        <v>4016</v>
      </c>
      <c r="F689">
        <v>40624</v>
      </c>
      <c r="G689" t="s">
        <v>4071</v>
      </c>
      <c r="H689" t="s">
        <v>4072</v>
      </c>
      <c r="I689" s="4">
        <v>0.25</v>
      </c>
    </row>
    <row r="690" spans="1:9" x14ac:dyDescent="0.2">
      <c r="A690">
        <v>102</v>
      </c>
      <c r="B690">
        <v>678624</v>
      </c>
      <c r="C690" s="3">
        <v>43117</v>
      </c>
      <c r="D690">
        <v>45647</v>
      </c>
      <c r="E690" t="s">
        <v>4016</v>
      </c>
      <c r="F690">
        <v>40624</v>
      </c>
      <c r="G690" t="s">
        <v>4075</v>
      </c>
      <c r="H690" t="s">
        <v>4076</v>
      </c>
      <c r="I690" s="4">
        <v>12.4</v>
      </c>
    </row>
    <row r="691" spans="1:9" x14ac:dyDescent="0.2">
      <c r="A691">
        <v>102</v>
      </c>
      <c r="B691">
        <v>678625</v>
      </c>
      <c r="C691" s="3">
        <v>43117</v>
      </c>
      <c r="D691">
        <v>45647</v>
      </c>
      <c r="E691" t="s">
        <v>4016</v>
      </c>
      <c r="F691">
        <v>40624</v>
      </c>
      <c r="G691" t="s">
        <v>4089</v>
      </c>
      <c r="H691" t="s">
        <v>4090</v>
      </c>
      <c r="I691" s="4">
        <v>12.55</v>
      </c>
    </row>
    <row r="692" spans="1:9" x14ac:dyDescent="0.2">
      <c r="A692">
        <v>102</v>
      </c>
      <c r="B692">
        <v>678626</v>
      </c>
      <c r="C692" s="3">
        <v>43117</v>
      </c>
      <c r="D692">
        <v>45647</v>
      </c>
      <c r="E692" t="s">
        <v>4016</v>
      </c>
      <c r="F692">
        <v>40624</v>
      </c>
      <c r="G692" t="s">
        <v>4077</v>
      </c>
      <c r="H692" t="s">
        <v>4078</v>
      </c>
      <c r="I692" s="4">
        <v>14.26</v>
      </c>
    </row>
    <row r="693" spans="1:9" x14ac:dyDescent="0.2">
      <c r="A693">
        <v>102</v>
      </c>
      <c r="B693">
        <v>678627</v>
      </c>
      <c r="C693" s="3">
        <v>43117</v>
      </c>
      <c r="D693">
        <v>45647</v>
      </c>
      <c r="E693" t="s">
        <v>4016</v>
      </c>
      <c r="F693">
        <v>40624</v>
      </c>
      <c r="G693" t="s">
        <v>4079</v>
      </c>
      <c r="H693" t="s">
        <v>4080</v>
      </c>
      <c r="I693" s="4">
        <v>3.72</v>
      </c>
    </row>
    <row r="694" spans="1:9" x14ac:dyDescent="0.2">
      <c r="A694">
        <v>102</v>
      </c>
      <c r="B694">
        <v>680657</v>
      </c>
      <c r="C694" s="3">
        <v>43117</v>
      </c>
      <c r="D694">
        <v>45647</v>
      </c>
      <c r="E694" t="s">
        <v>4016</v>
      </c>
      <c r="F694">
        <v>40624</v>
      </c>
      <c r="G694" t="s">
        <v>4081</v>
      </c>
      <c r="H694" t="s">
        <v>4082</v>
      </c>
      <c r="I694" s="4">
        <v>0.37</v>
      </c>
    </row>
    <row r="695" spans="1:9" x14ac:dyDescent="0.2">
      <c r="A695">
        <v>102</v>
      </c>
      <c r="B695">
        <v>680664</v>
      </c>
      <c r="C695" s="3">
        <v>43117</v>
      </c>
      <c r="D695">
        <v>45647</v>
      </c>
      <c r="E695" t="s">
        <v>4016</v>
      </c>
      <c r="F695">
        <v>40624</v>
      </c>
      <c r="G695" t="s">
        <v>4073</v>
      </c>
      <c r="H695" t="s">
        <v>4074</v>
      </c>
      <c r="I695" s="4">
        <v>8.8000000000000007</v>
      </c>
    </row>
    <row r="696" spans="1:9" x14ac:dyDescent="0.2">
      <c r="A696">
        <v>102</v>
      </c>
      <c r="B696">
        <v>678653</v>
      </c>
      <c r="C696" s="3">
        <v>43116</v>
      </c>
      <c r="D696">
        <v>45621</v>
      </c>
      <c r="E696" t="s">
        <v>4016</v>
      </c>
      <c r="F696">
        <v>40628</v>
      </c>
      <c r="G696" t="s">
        <v>4089</v>
      </c>
      <c r="H696" t="s">
        <v>4090</v>
      </c>
      <c r="I696" s="4">
        <v>97.2</v>
      </c>
    </row>
    <row r="697" spans="1:9" x14ac:dyDescent="0.2">
      <c r="A697">
        <v>102</v>
      </c>
      <c r="B697">
        <v>678654</v>
      </c>
      <c r="C697" s="3">
        <v>43116</v>
      </c>
      <c r="D697">
        <v>45621</v>
      </c>
      <c r="E697" t="s">
        <v>4016</v>
      </c>
      <c r="F697">
        <v>40628</v>
      </c>
      <c r="G697" t="s">
        <v>4169</v>
      </c>
      <c r="H697" t="s">
        <v>4170</v>
      </c>
      <c r="I697" s="4">
        <v>6.48</v>
      </c>
    </row>
    <row r="698" spans="1:9" x14ac:dyDescent="0.2">
      <c r="A698">
        <v>102</v>
      </c>
      <c r="B698">
        <v>678655</v>
      </c>
      <c r="C698" s="3">
        <v>43116</v>
      </c>
      <c r="D698">
        <v>45621</v>
      </c>
      <c r="E698" t="s">
        <v>4016</v>
      </c>
      <c r="F698">
        <v>40628</v>
      </c>
      <c r="G698" t="s">
        <v>4107</v>
      </c>
      <c r="H698" t="s">
        <v>4108</v>
      </c>
      <c r="I698" s="4">
        <v>64.8</v>
      </c>
    </row>
    <row r="699" spans="1:9" x14ac:dyDescent="0.2">
      <c r="A699">
        <v>102</v>
      </c>
      <c r="B699">
        <v>678656</v>
      </c>
      <c r="C699" s="3">
        <v>43116</v>
      </c>
      <c r="D699">
        <v>45621</v>
      </c>
      <c r="E699" t="s">
        <v>4016</v>
      </c>
      <c r="F699">
        <v>40628</v>
      </c>
      <c r="G699" t="s">
        <v>4135</v>
      </c>
      <c r="H699" t="s">
        <v>4136</v>
      </c>
      <c r="I699" s="4">
        <v>3.24</v>
      </c>
    </row>
    <row r="700" spans="1:9" x14ac:dyDescent="0.2">
      <c r="A700">
        <v>102</v>
      </c>
      <c r="B700">
        <v>678657</v>
      </c>
      <c r="C700" s="3">
        <v>43116</v>
      </c>
      <c r="D700">
        <v>45621</v>
      </c>
      <c r="E700" t="s">
        <v>4016</v>
      </c>
      <c r="F700">
        <v>40628</v>
      </c>
      <c r="G700" t="s">
        <v>4177</v>
      </c>
      <c r="H700" t="s">
        <v>4178</v>
      </c>
      <c r="I700" s="4">
        <v>1.62</v>
      </c>
    </row>
    <row r="701" spans="1:9" x14ac:dyDescent="0.2">
      <c r="A701">
        <v>102</v>
      </c>
      <c r="B701">
        <v>678658</v>
      </c>
      <c r="C701" s="3">
        <v>43116</v>
      </c>
      <c r="D701">
        <v>45621</v>
      </c>
      <c r="E701" t="s">
        <v>4016</v>
      </c>
      <c r="F701">
        <v>40628</v>
      </c>
      <c r="G701" t="s">
        <v>4147</v>
      </c>
      <c r="H701" t="s">
        <v>4148</v>
      </c>
      <c r="I701" s="4">
        <v>3.24</v>
      </c>
    </row>
    <row r="702" spans="1:9" x14ac:dyDescent="0.2">
      <c r="A702">
        <v>102</v>
      </c>
      <c r="B702">
        <v>678659</v>
      </c>
      <c r="C702" s="3">
        <v>43116</v>
      </c>
      <c r="D702">
        <v>45621</v>
      </c>
      <c r="E702" t="s">
        <v>4016</v>
      </c>
      <c r="F702">
        <v>40628</v>
      </c>
      <c r="G702" t="s">
        <v>4133</v>
      </c>
      <c r="H702" t="s">
        <v>4134</v>
      </c>
      <c r="I702" s="4">
        <v>16.2</v>
      </c>
    </row>
    <row r="703" spans="1:9" x14ac:dyDescent="0.2">
      <c r="A703">
        <v>102</v>
      </c>
      <c r="B703">
        <v>678660</v>
      </c>
      <c r="C703" s="3">
        <v>43116</v>
      </c>
      <c r="D703">
        <v>45621</v>
      </c>
      <c r="E703" t="s">
        <v>4016</v>
      </c>
      <c r="F703">
        <v>40628</v>
      </c>
      <c r="G703" t="s">
        <v>4033</v>
      </c>
      <c r="H703" t="s">
        <v>4034</v>
      </c>
      <c r="I703" s="4">
        <v>93.64</v>
      </c>
    </row>
    <row r="704" spans="1:9" x14ac:dyDescent="0.2">
      <c r="A704">
        <v>102</v>
      </c>
      <c r="B704">
        <v>678661</v>
      </c>
      <c r="C704" s="3">
        <v>43116</v>
      </c>
      <c r="D704">
        <v>45621</v>
      </c>
      <c r="E704" t="s">
        <v>4016</v>
      </c>
      <c r="F704">
        <v>40628</v>
      </c>
      <c r="G704" t="s">
        <v>4179</v>
      </c>
      <c r="H704" t="s">
        <v>4180</v>
      </c>
      <c r="I704" s="4">
        <v>29.16</v>
      </c>
    </row>
    <row r="705" spans="1:9" x14ac:dyDescent="0.2">
      <c r="A705">
        <v>102</v>
      </c>
      <c r="B705">
        <v>680413</v>
      </c>
      <c r="C705" s="3">
        <v>43116</v>
      </c>
      <c r="D705">
        <v>45621</v>
      </c>
      <c r="E705" t="s">
        <v>4016</v>
      </c>
      <c r="F705">
        <v>40628</v>
      </c>
      <c r="G705" t="s">
        <v>4117</v>
      </c>
      <c r="H705" t="s">
        <v>4118</v>
      </c>
      <c r="I705" s="4">
        <v>2.59</v>
      </c>
    </row>
    <row r="706" spans="1:9" x14ac:dyDescent="0.2">
      <c r="A706">
        <v>102</v>
      </c>
      <c r="B706">
        <v>680418</v>
      </c>
      <c r="C706" s="3">
        <v>43116</v>
      </c>
      <c r="D706">
        <v>45621</v>
      </c>
      <c r="E706" t="s">
        <v>4016</v>
      </c>
      <c r="F706">
        <v>40628</v>
      </c>
      <c r="G706" t="s">
        <v>4181</v>
      </c>
      <c r="H706" t="s">
        <v>4182</v>
      </c>
      <c r="I706" s="4">
        <v>5.83</v>
      </c>
    </row>
    <row r="707" spans="1:9" x14ac:dyDescent="0.2">
      <c r="A707">
        <v>102</v>
      </c>
      <c r="B707">
        <v>678676</v>
      </c>
      <c r="C707" s="3">
        <v>43116</v>
      </c>
      <c r="D707">
        <v>45629</v>
      </c>
      <c r="E707" t="s">
        <v>4016</v>
      </c>
      <c r="F707">
        <v>40630</v>
      </c>
      <c r="G707" t="s">
        <v>4201</v>
      </c>
      <c r="H707" t="s">
        <v>4202</v>
      </c>
      <c r="I707" s="4">
        <v>5.76</v>
      </c>
    </row>
    <row r="708" spans="1:9" x14ac:dyDescent="0.2">
      <c r="A708">
        <v>102</v>
      </c>
      <c r="B708">
        <v>678677</v>
      </c>
      <c r="C708" s="3">
        <v>43116</v>
      </c>
      <c r="D708">
        <v>45629</v>
      </c>
      <c r="E708" t="s">
        <v>4016</v>
      </c>
      <c r="F708">
        <v>40630</v>
      </c>
      <c r="G708" t="s">
        <v>4089</v>
      </c>
      <c r="H708" t="s">
        <v>4090</v>
      </c>
      <c r="I708" s="4">
        <v>25.92</v>
      </c>
    </row>
    <row r="709" spans="1:9" x14ac:dyDescent="0.2">
      <c r="A709">
        <v>102</v>
      </c>
      <c r="B709">
        <v>678678</v>
      </c>
      <c r="C709" s="3">
        <v>43116</v>
      </c>
      <c r="D709">
        <v>45629</v>
      </c>
      <c r="E709" t="s">
        <v>4016</v>
      </c>
      <c r="F709">
        <v>40630</v>
      </c>
      <c r="G709" t="s">
        <v>4033</v>
      </c>
      <c r="H709" t="s">
        <v>4034</v>
      </c>
      <c r="I709" s="4">
        <v>51.23</v>
      </c>
    </row>
    <row r="710" spans="1:9" x14ac:dyDescent="0.2">
      <c r="A710">
        <v>102</v>
      </c>
      <c r="B710">
        <v>678680</v>
      </c>
      <c r="C710" s="3">
        <v>43116</v>
      </c>
      <c r="D710">
        <v>45629</v>
      </c>
      <c r="E710" t="s">
        <v>4016</v>
      </c>
      <c r="F710">
        <v>40630</v>
      </c>
      <c r="G710" t="s">
        <v>4133</v>
      </c>
      <c r="H710" t="s">
        <v>4134</v>
      </c>
      <c r="I710" s="4">
        <v>13.44</v>
      </c>
    </row>
    <row r="711" spans="1:9" x14ac:dyDescent="0.2">
      <c r="A711">
        <v>102</v>
      </c>
      <c r="B711">
        <v>678681</v>
      </c>
      <c r="C711" s="3">
        <v>43116</v>
      </c>
      <c r="D711">
        <v>45629</v>
      </c>
      <c r="E711" t="s">
        <v>4016</v>
      </c>
      <c r="F711">
        <v>40630</v>
      </c>
      <c r="G711" t="s">
        <v>4203</v>
      </c>
      <c r="H711" t="s">
        <v>4204</v>
      </c>
      <c r="I711" s="4">
        <v>24.96</v>
      </c>
    </row>
    <row r="712" spans="1:9" x14ac:dyDescent="0.2">
      <c r="A712">
        <v>102</v>
      </c>
      <c r="B712">
        <v>678682</v>
      </c>
      <c r="C712" s="3">
        <v>43116</v>
      </c>
      <c r="D712">
        <v>45629</v>
      </c>
      <c r="E712" t="s">
        <v>4016</v>
      </c>
      <c r="F712">
        <v>40630</v>
      </c>
      <c r="G712" t="s">
        <v>4077</v>
      </c>
      <c r="H712" t="s">
        <v>4078</v>
      </c>
      <c r="I712" s="4">
        <v>38.4</v>
      </c>
    </row>
    <row r="713" spans="1:9" x14ac:dyDescent="0.2">
      <c r="A713">
        <v>102</v>
      </c>
      <c r="B713">
        <v>678684</v>
      </c>
      <c r="C713" s="3">
        <v>43116</v>
      </c>
      <c r="D713">
        <v>45629</v>
      </c>
      <c r="E713" t="s">
        <v>4016</v>
      </c>
      <c r="F713">
        <v>40630</v>
      </c>
      <c r="G713" t="s">
        <v>4205</v>
      </c>
      <c r="H713" t="s">
        <v>4206</v>
      </c>
      <c r="I713" s="4">
        <v>1.92</v>
      </c>
    </row>
    <row r="714" spans="1:9" x14ac:dyDescent="0.2">
      <c r="A714">
        <v>102</v>
      </c>
      <c r="B714">
        <v>678685</v>
      </c>
      <c r="C714" s="3">
        <v>43116</v>
      </c>
      <c r="D714">
        <v>45629</v>
      </c>
      <c r="E714" t="s">
        <v>4016</v>
      </c>
      <c r="F714">
        <v>40630</v>
      </c>
      <c r="G714" t="s">
        <v>4169</v>
      </c>
      <c r="H714" t="s">
        <v>4170</v>
      </c>
      <c r="I714" s="4">
        <v>2.88</v>
      </c>
    </row>
    <row r="715" spans="1:9" x14ac:dyDescent="0.2">
      <c r="A715">
        <v>102</v>
      </c>
      <c r="B715">
        <v>678687</v>
      </c>
      <c r="C715" s="3">
        <v>43116</v>
      </c>
      <c r="D715">
        <v>45629</v>
      </c>
      <c r="E715" t="s">
        <v>4016</v>
      </c>
      <c r="F715">
        <v>40630</v>
      </c>
      <c r="G715" t="s">
        <v>4135</v>
      </c>
      <c r="H715" t="s">
        <v>4136</v>
      </c>
      <c r="I715" s="4">
        <v>0.57999999999999996</v>
      </c>
    </row>
    <row r="716" spans="1:9" x14ac:dyDescent="0.2">
      <c r="A716">
        <v>102</v>
      </c>
      <c r="B716">
        <v>680510</v>
      </c>
      <c r="C716" s="3">
        <v>43116</v>
      </c>
      <c r="D716">
        <v>45629</v>
      </c>
      <c r="E716" t="s">
        <v>4016</v>
      </c>
      <c r="F716">
        <v>40630</v>
      </c>
      <c r="G716" t="s">
        <v>4107</v>
      </c>
      <c r="H716" t="s">
        <v>4108</v>
      </c>
      <c r="I716" s="4">
        <v>25.19</v>
      </c>
    </row>
    <row r="717" spans="1:9" x14ac:dyDescent="0.2">
      <c r="A717">
        <v>102</v>
      </c>
      <c r="B717">
        <v>680529</v>
      </c>
      <c r="C717" s="3">
        <v>43116</v>
      </c>
      <c r="D717">
        <v>45629</v>
      </c>
      <c r="E717" t="s">
        <v>4016</v>
      </c>
      <c r="F717">
        <v>40630</v>
      </c>
      <c r="G717" t="s">
        <v>4155</v>
      </c>
      <c r="H717" t="s">
        <v>4156</v>
      </c>
      <c r="I717" s="4">
        <v>0.38</v>
      </c>
    </row>
    <row r="718" spans="1:9" x14ac:dyDescent="0.2">
      <c r="A718">
        <v>102</v>
      </c>
      <c r="B718">
        <v>680530</v>
      </c>
      <c r="C718" s="3">
        <v>43116</v>
      </c>
      <c r="D718">
        <v>45629</v>
      </c>
      <c r="E718" t="s">
        <v>4016</v>
      </c>
      <c r="F718">
        <v>40630</v>
      </c>
      <c r="G718" t="s">
        <v>4117</v>
      </c>
      <c r="H718" t="s">
        <v>4118</v>
      </c>
      <c r="I718" s="4">
        <v>1.34</v>
      </c>
    </row>
    <row r="719" spans="1:9" x14ac:dyDescent="0.2">
      <c r="A719">
        <v>102</v>
      </c>
      <c r="B719">
        <v>678760</v>
      </c>
      <c r="C719" s="3">
        <v>43117</v>
      </c>
      <c r="D719">
        <v>45644</v>
      </c>
      <c r="E719" t="s">
        <v>4016</v>
      </c>
      <c r="F719">
        <v>40638</v>
      </c>
      <c r="G719" t="s">
        <v>4067</v>
      </c>
      <c r="H719" t="s">
        <v>4068</v>
      </c>
      <c r="I719" s="4">
        <v>138.24</v>
      </c>
    </row>
    <row r="720" spans="1:9" x14ac:dyDescent="0.2">
      <c r="A720">
        <v>102</v>
      </c>
      <c r="B720">
        <v>678762</v>
      </c>
      <c r="C720" s="3">
        <v>43117</v>
      </c>
      <c r="D720">
        <v>45644</v>
      </c>
      <c r="E720" t="s">
        <v>4016</v>
      </c>
      <c r="F720">
        <v>40638</v>
      </c>
      <c r="G720" t="s">
        <v>4107</v>
      </c>
      <c r="H720" t="s">
        <v>4108</v>
      </c>
      <c r="I720" s="4">
        <v>131.33000000000001</v>
      </c>
    </row>
    <row r="721" spans="1:9" x14ac:dyDescent="0.2">
      <c r="A721">
        <v>102</v>
      </c>
      <c r="B721">
        <v>678764</v>
      </c>
      <c r="C721" s="3">
        <v>43117</v>
      </c>
      <c r="D721">
        <v>45644</v>
      </c>
      <c r="E721" t="s">
        <v>4016</v>
      </c>
      <c r="F721">
        <v>40638</v>
      </c>
      <c r="G721" t="s">
        <v>4169</v>
      </c>
      <c r="H721" t="s">
        <v>4170</v>
      </c>
      <c r="I721" s="4">
        <v>10.37</v>
      </c>
    </row>
    <row r="722" spans="1:9" x14ac:dyDescent="0.2">
      <c r="A722">
        <v>102</v>
      </c>
      <c r="B722">
        <v>678767</v>
      </c>
      <c r="C722" s="3">
        <v>43117</v>
      </c>
      <c r="D722">
        <v>45644</v>
      </c>
      <c r="E722" t="s">
        <v>4016</v>
      </c>
      <c r="F722">
        <v>40638</v>
      </c>
      <c r="G722" t="s">
        <v>4033</v>
      </c>
      <c r="H722" t="s">
        <v>4034</v>
      </c>
      <c r="I722" s="4">
        <v>152.76</v>
      </c>
    </row>
    <row r="723" spans="1:9" x14ac:dyDescent="0.2">
      <c r="A723">
        <v>102</v>
      </c>
      <c r="B723">
        <v>678769</v>
      </c>
      <c r="C723" s="3">
        <v>43117</v>
      </c>
      <c r="D723">
        <v>45644</v>
      </c>
      <c r="E723" t="s">
        <v>4016</v>
      </c>
      <c r="F723">
        <v>40638</v>
      </c>
      <c r="G723" t="s">
        <v>4133</v>
      </c>
      <c r="H723" t="s">
        <v>4134</v>
      </c>
      <c r="I723" s="4">
        <v>38.020000000000003</v>
      </c>
    </row>
    <row r="724" spans="1:9" x14ac:dyDescent="0.2">
      <c r="A724">
        <v>102</v>
      </c>
      <c r="B724">
        <v>678773</v>
      </c>
      <c r="C724" s="3">
        <v>43117</v>
      </c>
      <c r="D724">
        <v>45644</v>
      </c>
      <c r="E724" t="s">
        <v>4016</v>
      </c>
      <c r="F724">
        <v>40638</v>
      </c>
      <c r="G724" t="s">
        <v>4171</v>
      </c>
      <c r="H724" t="s">
        <v>4172</v>
      </c>
      <c r="I724" s="4">
        <v>27.65</v>
      </c>
    </row>
    <row r="725" spans="1:9" x14ac:dyDescent="0.2">
      <c r="A725">
        <v>102</v>
      </c>
      <c r="B725">
        <v>678774</v>
      </c>
      <c r="C725" s="3">
        <v>43117</v>
      </c>
      <c r="D725">
        <v>45644</v>
      </c>
      <c r="E725" t="s">
        <v>4016</v>
      </c>
      <c r="F725">
        <v>40638</v>
      </c>
      <c r="G725" t="s">
        <v>4129</v>
      </c>
      <c r="H725" t="s">
        <v>4130</v>
      </c>
      <c r="I725" s="4">
        <v>8.64</v>
      </c>
    </row>
    <row r="726" spans="1:9" x14ac:dyDescent="0.2">
      <c r="A726">
        <v>102</v>
      </c>
      <c r="B726">
        <v>680640</v>
      </c>
      <c r="C726" s="3">
        <v>43117</v>
      </c>
      <c r="D726">
        <v>45644</v>
      </c>
      <c r="E726" t="s">
        <v>4016</v>
      </c>
      <c r="F726">
        <v>40638</v>
      </c>
      <c r="G726" t="s">
        <v>4105</v>
      </c>
      <c r="H726" t="s">
        <v>4106</v>
      </c>
      <c r="I726" s="4">
        <v>6.91</v>
      </c>
    </row>
    <row r="727" spans="1:9" x14ac:dyDescent="0.2">
      <c r="A727">
        <v>102</v>
      </c>
      <c r="B727">
        <v>680641</v>
      </c>
      <c r="C727" s="3">
        <v>43117</v>
      </c>
      <c r="D727">
        <v>45644</v>
      </c>
      <c r="E727" t="s">
        <v>4016</v>
      </c>
      <c r="F727">
        <v>40638</v>
      </c>
      <c r="G727" t="s">
        <v>4173</v>
      </c>
      <c r="H727" t="s">
        <v>4174</v>
      </c>
      <c r="I727" s="4">
        <v>6.91</v>
      </c>
    </row>
    <row r="728" spans="1:9" x14ac:dyDescent="0.2">
      <c r="A728">
        <v>102</v>
      </c>
      <c r="B728">
        <v>680642</v>
      </c>
      <c r="C728" s="3">
        <v>43117</v>
      </c>
      <c r="D728">
        <v>45644</v>
      </c>
      <c r="E728" t="s">
        <v>4016</v>
      </c>
      <c r="F728">
        <v>40638</v>
      </c>
      <c r="G728" t="s">
        <v>4085</v>
      </c>
      <c r="H728" t="s">
        <v>4086</v>
      </c>
      <c r="I728" s="4">
        <v>0.69</v>
      </c>
    </row>
    <row r="729" spans="1:9" x14ac:dyDescent="0.2">
      <c r="A729">
        <v>102</v>
      </c>
      <c r="B729">
        <v>680643</v>
      </c>
      <c r="C729" s="3">
        <v>43117</v>
      </c>
      <c r="D729">
        <v>45644</v>
      </c>
      <c r="E729" t="s">
        <v>4016</v>
      </c>
      <c r="F729">
        <v>40638</v>
      </c>
      <c r="G729" t="s">
        <v>4131</v>
      </c>
      <c r="H729" t="s">
        <v>4132</v>
      </c>
      <c r="I729" s="4">
        <v>0.34</v>
      </c>
    </row>
    <row r="730" spans="1:9" x14ac:dyDescent="0.2">
      <c r="A730">
        <v>102</v>
      </c>
      <c r="B730">
        <v>680644</v>
      </c>
      <c r="C730" s="3">
        <v>43117</v>
      </c>
      <c r="D730">
        <v>45644</v>
      </c>
      <c r="E730" t="s">
        <v>4016</v>
      </c>
      <c r="F730">
        <v>40638</v>
      </c>
      <c r="G730" t="s">
        <v>4127</v>
      </c>
      <c r="H730" t="s">
        <v>4128</v>
      </c>
      <c r="I730" s="4">
        <v>1.38</v>
      </c>
    </row>
    <row r="731" spans="1:9" x14ac:dyDescent="0.2">
      <c r="A731">
        <v>102</v>
      </c>
      <c r="B731">
        <v>680645</v>
      </c>
      <c r="C731" s="3">
        <v>43117</v>
      </c>
      <c r="D731">
        <v>45644</v>
      </c>
      <c r="E731" t="s">
        <v>4016</v>
      </c>
      <c r="F731">
        <v>40638</v>
      </c>
      <c r="G731" t="s">
        <v>4155</v>
      </c>
      <c r="H731" t="s">
        <v>4156</v>
      </c>
      <c r="I731" s="4">
        <v>0.69</v>
      </c>
    </row>
    <row r="732" spans="1:9" x14ac:dyDescent="0.2">
      <c r="A732">
        <v>102</v>
      </c>
      <c r="B732">
        <v>680646</v>
      </c>
      <c r="C732" s="3">
        <v>43117</v>
      </c>
      <c r="D732">
        <v>45644</v>
      </c>
      <c r="E732" t="s">
        <v>4016</v>
      </c>
      <c r="F732">
        <v>40638</v>
      </c>
      <c r="G732" t="s">
        <v>4139</v>
      </c>
      <c r="H732" t="s">
        <v>4140</v>
      </c>
      <c r="I732" s="4">
        <v>6.91</v>
      </c>
    </row>
    <row r="733" spans="1:9" x14ac:dyDescent="0.2">
      <c r="A733">
        <v>102</v>
      </c>
      <c r="B733">
        <v>680647</v>
      </c>
      <c r="C733" s="3">
        <v>43117</v>
      </c>
      <c r="D733">
        <v>45644</v>
      </c>
      <c r="E733" t="s">
        <v>4016</v>
      </c>
      <c r="F733">
        <v>40638</v>
      </c>
      <c r="G733" t="s">
        <v>4117</v>
      </c>
      <c r="H733" t="s">
        <v>4118</v>
      </c>
      <c r="I733" s="4">
        <v>8.2899999999999991</v>
      </c>
    </row>
    <row r="734" spans="1:9" x14ac:dyDescent="0.2">
      <c r="A734">
        <v>102</v>
      </c>
      <c r="B734">
        <v>680648</v>
      </c>
      <c r="C734" s="3">
        <v>43117</v>
      </c>
      <c r="D734">
        <v>45644</v>
      </c>
      <c r="E734" t="s">
        <v>4016</v>
      </c>
      <c r="F734">
        <v>40638</v>
      </c>
      <c r="G734" t="s">
        <v>4089</v>
      </c>
      <c r="H734" t="s">
        <v>4090</v>
      </c>
      <c r="I734" s="4">
        <v>110.59</v>
      </c>
    </row>
    <row r="735" spans="1:9" x14ac:dyDescent="0.2">
      <c r="A735">
        <v>102</v>
      </c>
      <c r="B735">
        <v>680653</v>
      </c>
      <c r="C735" s="3">
        <v>43117</v>
      </c>
      <c r="D735">
        <v>45644</v>
      </c>
      <c r="E735" t="s">
        <v>4016</v>
      </c>
      <c r="F735">
        <v>40638</v>
      </c>
      <c r="G735" t="s">
        <v>4175</v>
      </c>
      <c r="H735" t="s">
        <v>4176</v>
      </c>
      <c r="I735" s="4">
        <v>41.47</v>
      </c>
    </row>
    <row r="736" spans="1:9" x14ac:dyDescent="0.2">
      <c r="A736">
        <v>102</v>
      </c>
      <c r="B736">
        <v>678787</v>
      </c>
      <c r="C736" s="3">
        <v>43105</v>
      </c>
      <c r="D736">
        <v>45484</v>
      </c>
      <c r="E736" t="s">
        <v>4016</v>
      </c>
      <c r="F736">
        <v>40640</v>
      </c>
      <c r="G736" t="s">
        <v>4259</v>
      </c>
      <c r="H736" t="s">
        <v>4260</v>
      </c>
      <c r="I736" s="4">
        <v>1407.89</v>
      </c>
    </row>
    <row r="737" spans="1:9" x14ac:dyDescent="0.2">
      <c r="A737">
        <v>102</v>
      </c>
      <c r="B737">
        <v>678788</v>
      </c>
      <c r="C737" s="3">
        <v>43105</v>
      </c>
      <c r="D737">
        <v>45484</v>
      </c>
      <c r="E737" t="s">
        <v>4016</v>
      </c>
      <c r="F737">
        <v>40640</v>
      </c>
      <c r="G737" t="s">
        <v>4261</v>
      </c>
      <c r="H737" t="s">
        <v>4262</v>
      </c>
      <c r="I737" s="4">
        <v>110.25</v>
      </c>
    </row>
    <row r="738" spans="1:9" x14ac:dyDescent="0.2">
      <c r="A738">
        <v>102</v>
      </c>
      <c r="B738">
        <v>678805</v>
      </c>
      <c r="C738" s="3">
        <v>43108</v>
      </c>
      <c r="D738">
        <v>45496</v>
      </c>
      <c r="E738" t="s">
        <v>4016</v>
      </c>
      <c r="F738">
        <v>40643</v>
      </c>
      <c r="G738" t="s">
        <v>4317</v>
      </c>
      <c r="H738" t="s">
        <v>4318</v>
      </c>
      <c r="I738" s="4">
        <v>194.49</v>
      </c>
    </row>
    <row r="739" spans="1:9" x14ac:dyDescent="0.2">
      <c r="A739">
        <v>102</v>
      </c>
      <c r="B739">
        <v>678831</v>
      </c>
      <c r="C739" s="3">
        <v>43111</v>
      </c>
      <c r="D739">
        <v>45580</v>
      </c>
      <c r="E739" t="s">
        <v>4016</v>
      </c>
      <c r="F739">
        <v>40647</v>
      </c>
      <c r="G739" t="s">
        <v>4319</v>
      </c>
      <c r="H739" t="s">
        <v>4320</v>
      </c>
      <c r="I739" s="4">
        <v>4.88</v>
      </c>
    </row>
    <row r="740" spans="1:9" x14ac:dyDescent="0.2">
      <c r="A740">
        <v>102</v>
      </c>
      <c r="B740">
        <v>678832</v>
      </c>
      <c r="C740" s="3">
        <v>43111</v>
      </c>
      <c r="D740">
        <v>45580</v>
      </c>
      <c r="E740" t="s">
        <v>4016</v>
      </c>
      <c r="F740">
        <v>40647</v>
      </c>
      <c r="G740" t="s">
        <v>4321</v>
      </c>
      <c r="H740" t="s">
        <v>4322</v>
      </c>
      <c r="I740" s="4">
        <v>14.63</v>
      </c>
    </row>
    <row r="741" spans="1:9" x14ac:dyDescent="0.2">
      <c r="A741">
        <v>102</v>
      </c>
      <c r="B741">
        <v>678847</v>
      </c>
      <c r="C741" s="3">
        <v>43111</v>
      </c>
      <c r="D741">
        <v>45577</v>
      </c>
      <c r="E741" t="s">
        <v>4016</v>
      </c>
      <c r="F741">
        <v>40651</v>
      </c>
      <c r="G741" t="s">
        <v>4319</v>
      </c>
      <c r="H741" t="s">
        <v>4320</v>
      </c>
      <c r="I741" s="4">
        <v>4.88</v>
      </c>
    </row>
    <row r="742" spans="1:9" x14ac:dyDescent="0.2">
      <c r="A742">
        <v>102</v>
      </c>
      <c r="B742">
        <v>678848</v>
      </c>
      <c r="C742" s="3">
        <v>43111</v>
      </c>
      <c r="D742">
        <v>45577</v>
      </c>
      <c r="E742" t="s">
        <v>4016</v>
      </c>
      <c r="F742">
        <v>40651</v>
      </c>
      <c r="G742" t="s">
        <v>4321</v>
      </c>
      <c r="H742" t="s">
        <v>4322</v>
      </c>
      <c r="I742" s="4">
        <v>14.63</v>
      </c>
    </row>
    <row r="743" spans="1:9" x14ac:dyDescent="0.2">
      <c r="A743">
        <v>102</v>
      </c>
      <c r="B743">
        <v>678860</v>
      </c>
      <c r="C743" s="3">
        <v>43108</v>
      </c>
      <c r="D743">
        <v>45500</v>
      </c>
      <c r="E743" t="s">
        <v>4016</v>
      </c>
      <c r="F743">
        <v>40652</v>
      </c>
      <c r="G743" t="s">
        <v>4257</v>
      </c>
      <c r="H743" t="s">
        <v>4258</v>
      </c>
      <c r="I743" s="4">
        <v>360</v>
      </c>
    </row>
    <row r="744" spans="1:9" x14ac:dyDescent="0.2">
      <c r="A744">
        <v>102</v>
      </c>
      <c r="B744">
        <v>678865</v>
      </c>
      <c r="C744" s="3">
        <v>43108</v>
      </c>
      <c r="D744">
        <v>45499</v>
      </c>
      <c r="E744" t="s">
        <v>4016</v>
      </c>
      <c r="F744">
        <v>40653</v>
      </c>
      <c r="G744" t="s">
        <v>4317</v>
      </c>
      <c r="H744" t="s">
        <v>4318</v>
      </c>
      <c r="I744" s="4">
        <v>460</v>
      </c>
    </row>
    <row r="745" spans="1:9" x14ac:dyDescent="0.2">
      <c r="A745">
        <v>102</v>
      </c>
      <c r="B745">
        <v>678901</v>
      </c>
      <c r="C745" s="3">
        <v>43110</v>
      </c>
      <c r="D745">
        <v>45543</v>
      </c>
      <c r="E745" t="s">
        <v>4016</v>
      </c>
      <c r="F745">
        <v>40654</v>
      </c>
      <c r="G745" t="s">
        <v>4057</v>
      </c>
      <c r="H745" t="s">
        <v>4058</v>
      </c>
      <c r="I745" s="4">
        <v>110</v>
      </c>
    </row>
    <row r="746" spans="1:9" x14ac:dyDescent="0.2">
      <c r="A746">
        <v>102</v>
      </c>
      <c r="B746">
        <v>679045</v>
      </c>
      <c r="C746" s="3">
        <v>43116</v>
      </c>
      <c r="D746">
        <v>45619</v>
      </c>
      <c r="E746" t="s">
        <v>4016</v>
      </c>
      <c r="F746">
        <v>40658</v>
      </c>
      <c r="G746" t="s">
        <v>4043</v>
      </c>
      <c r="H746" t="s">
        <v>4044</v>
      </c>
      <c r="I746" s="4">
        <v>13.62</v>
      </c>
    </row>
    <row r="747" spans="1:9" x14ac:dyDescent="0.2">
      <c r="A747">
        <v>102</v>
      </c>
      <c r="B747">
        <v>679047</v>
      </c>
      <c r="C747" s="3">
        <v>43116</v>
      </c>
      <c r="D747">
        <v>45619</v>
      </c>
      <c r="E747" t="s">
        <v>4016</v>
      </c>
      <c r="F747">
        <v>40658</v>
      </c>
      <c r="G747" t="s">
        <v>4035</v>
      </c>
      <c r="H747" t="s">
        <v>4036</v>
      </c>
      <c r="I747" s="4">
        <v>102.15</v>
      </c>
    </row>
    <row r="748" spans="1:9" x14ac:dyDescent="0.2">
      <c r="A748">
        <v>102</v>
      </c>
      <c r="B748">
        <v>679050</v>
      </c>
      <c r="C748" s="3">
        <v>43116</v>
      </c>
      <c r="D748">
        <v>45619</v>
      </c>
      <c r="E748" t="s">
        <v>4016</v>
      </c>
      <c r="F748">
        <v>40658</v>
      </c>
      <c r="G748" t="s">
        <v>4057</v>
      </c>
      <c r="H748" t="s">
        <v>4058</v>
      </c>
      <c r="I748" s="4">
        <v>204.3</v>
      </c>
    </row>
    <row r="749" spans="1:9" x14ac:dyDescent="0.2">
      <c r="A749">
        <v>102</v>
      </c>
      <c r="B749">
        <v>679053</v>
      </c>
      <c r="C749" s="3">
        <v>43116</v>
      </c>
      <c r="D749">
        <v>45619</v>
      </c>
      <c r="E749" t="s">
        <v>4016</v>
      </c>
      <c r="F749">
        <v>40658</v>
      </c>
      <c r="G749" t="s">
        <v>4053</v>
      </c>
      <c r="H749" t="s">
        <v>4054</v>
      </c>
      <c r="I749" s="4">
        <v>20.43</v>
      </c>
    </row>
    <row r="750" spans="1:9" x14ac:dyDescent="0.2">
      <c r="A750">
        <v>102</v>
      </c>
      <c r="B750">
        <v>679054</v>
      </c>
      <c r="C750" s="3">
        <v>43116</v>
      </c>
      <c r="D750">
        <v>45619</v>
      </c>
      <c r="E750" t="s">
        <v>4016</v>
      </c>
      <c r="F750">
        <v>40658</v>
      </c>
      <c r="G750" t="s">
        <v>4033</v>
      </c>
      <c r="H750" t="s">
        <v>4034</v>
      </c>
      <c r="I750" s="4">
        <v>92.28</v>
      </c>
    </row>
    <row r="751" spans="1:9" x14ac:dyDescent="0.2">
      <c r="A751">
        <v>102</v>
      </c>
      <c r="B751">
        <v>680341</v>
      </c>
      <c r="C751" s="3">
        <v>43116</v>
      </c>
      <c r="D751">
        <v>45619</v>
      </c>
      <c r="E751" t="s">
        <v>4016</v>
      </c>
      <c r="F751">
        <v>40658</v>
      </c>
      <c r="G751" t="s">
        <v>4047</v>
      </c>
      <c r="H751" t="s">
        <v>4048</v>
      </c>
      <c r="I751" s="4">
        <v>3.4</v>
      </c>
    </row>
    <row r="752" spans="1:9" x14ac:dyDescent="0.2">
      <c r="A752">
        <v>102</v>
      </c>
      <c r="B752">
        <v>680342</v>
      </c>
      <c r="C752" s="3">
        <v>43116</v>
      </c>
      <c r="D752">
        <v>45619</v>
      </c>
      <c r="E752" t="s">
        <v>4016</v>
      </c>
      <c r="F752">
        <v>40658</v>
      </c>
      <c r="G752" t="s">
        <v>4049</v>
      </c>
      <c r="H752" t="s">
        <v>4050</v>
      </c>
      <c r="I752" s="4">
        <v>3.4</v>
      </c>
    </row>
    <row r="753" spans="1:9" x14ac:dyDescent="0.2">
      <c r="A753">
        <v>102</v>
      </c>
      <c r="B753">
        <v>680343</v>
      </c>
      <c r="C753" s="3">
        <v>43116</v>
      </c>
      <c r="D753">
        <v>45619</v>
      </c>
      <c r="E753" t="s">
        <v>4016</v>
      </c>
      <c r="F753">
        <v>40658</v>
      </c>
      <c r="G753" t="s">
        <v>4045</v>
      </c>
      <c r="H753" t="s">
        <v>4046</v>
      </c>
      <c r="I753" s="4">
        <v>3.4</v>
      </c>
    </row>
    <row r="754" spans="1:9" x14ac:dyDescent="0.2">
      <c r="A754">
        <v>102</v>
      </c>
      <c r="B754">
        <v>680344</v>
      </c>
      <c r="C754" s="3">
        <v>43116</v>
      </c>
      <c r="D754">
        <v>45619</v>
      </c>
      <c r="E754" t="s">
        <v>4016</v>
      </c>
      <c r="F754">
        <v>40658</v>
      </c>
      <c r="G754" t="s">
        <v>4041</v>
      </c>
      <c r="H754" t="s">
        <v>4042</v>
      </c>
      <c r="I754" s="4">
        <v>214.51</v>
      </c>
    </row>
    <row r="755" spans="1:9" x14ac:dyDescent="0.2">
      <c r="A755">
        <v>102</v>
      </c>
      <c r="B755">
        <v>680345</v>
      </c>
      <c r="C755" s="3">
        <v>43116</v>
      </c>
      <c r="D755">
        <v>45619</v>
      </c>
      <c r="E755" t="s">
        <v>4016</v>
      </c>
      <c r="F755">
        <v>40658</v>
      </c>
      <c r="G755" t="s">
        <v>4095</v>
      </c>
      <c r="H755" t="s">
        <v>4096</v>
      </c>
      <c r="I755" s="4">
        <v>0.68</v>
      </c>
    </row>
    <row r="756" spans="1:9" x14ac:dyDescent="0.2">
      <c r="A756">
        <v>102</v>
      </c>
      <c r="B756">
        <v>680346</v>
      </c>
      <c r="C756" s="3">
        <v>43116</v>
      </c>
      <c r="D756">
        <v>45619</v>
      </c>
      <c r="E756" t="s">
        <v>4016</v>
      </c>
      <c r="F756">
        <v>40658</v>
      </c>
      <c r="G756" t="s">
        <v>4065</v>
      </c>
      <c r="H756" t="s">
        <v>4066</v>
      </c>
      <c r="I756" s="4">
        <v>7.15</v>
      </c>
    </row>
    <row r="757" spans="1:9" x14ac:dyDescent="0.2">
      <c r="A757">
        <v>102</v>
      </c>
      <c r="B757">
        <v>680347</v>
      </c>
      <c r="C757" s="3">
        <v>43116</v>
      </c>
      <c r="D757">
        <v>45619</v>
      </c>
      <c r="E757" t="s">
        <v>4016</v>
      </c>
      <c r="F757">
        <v>40658</v>
      </c>
      <c r="G757" t="s">
        <v>4059</v>
      </c>
      <c r="H757" t="s">
        <v>4060</v>
      </c>
      <c r="I757" s="4">
        <v>1.36</v>
      </c>
    </row>
    <row r="758" spans="1:9" x14ac:dyDescent="0.2">
      <c r="A758">
        <v>102</v>
      </c>
      <c r="B758">
        <v>680350</v>
      </c>
      <c r="C758" s="3">
        <v>43116</v>
      </c>
      <c r="D758">
        <v>45619</v>
      </c>
      <c r="E758" t="s">
        <v>4016</v>
      </c>
      <c r="F758">
        <v>40658</v>
      </c>
      <c r="G758" t="s">
        <v>4285</v>
      </c>
      <c r="H758" t="s">
        <v>4286</v>
      </c>
      <c r="I758" s="4">
        <v>14.3</v>
      </c>
    </row>
    <row r="759" spans="1:9" x14ac:dyDescent="0.2">
      <c r="A759">
        <v>102</v>
      </c>
      <c r="B759">
        <v>679066</v>
      </c>
      <c r="C759" s="3">
        <v>43115</v>
      </c>
      <c r="D759">
        <v>45617</v>
      </c>
      <c r="E759" t="s">
        <v>4016</v>
      </c>
      <c r="F759">
        <v>40660</v>
      </c>
      <c r="G759" t="s">
        <v>4041</v>
      </c>
      <c r="H759" t="s">
        <v>4042</v>
      </c>
      <c r="I759" s="4">
        <v>154.44</v>
      </c>
    </row>
    <row r="760" spans="1:9" x14ac:dyDescent="0.2">
      <c r="A760">
        <v>102</v>
      </c>
      <c r="B760">
        <v>679067</v>
      </c>
      <c r="C760" s="3">
        <v>43115</v>
      </c>
      <c r="D760">
        <v>45617</v>
      </c>
      <c r="E760" t="s">
        <v>4016</v>
      </c>
      <c r="F760">
        <v>40660</v>
      </c>
      <c r="G760" t="s">
        <v>4043</v>
      </c>
      <c r="H760" t="s">
        <v>4044</v>
      </c>
      <c r="I760" s="4">
        <v>2.34</v>
      </c>
    </row>
    <row r="761" spans="1:9" x14ac:dyDescent="0.2">
      <c r="A761">
        <v>102</v>
      </c>
      <c r="B761">
        <v>679068</v>
      </c>
      <c r="C761" s="3">
        <v>43115</v>
      </c>
      <c r="D761">
        <v>45617</v>
      </c>
      <c r="E761" t="s">
        <v>4016</v>
      </c>
      <c r="F761">
        <v>40660</v>
      </c>
      <c r="G761" t="s">
        <v>4045</v>
      </c>
      <c r="H761" t="s">
        <v>4046</v>
      </c>
      <c r="I761" s="4">
        <v>2.34</v>
      </c>
    </row>
    <row r="762" spans="1:9" x14ac:dyDescent="0.2">
      <c r="A762">
        <v>102</v>
      </c>
      <c r="B762">
        <v>679069</v>
      </c>
      <c r="C762" s="3">
        <v>43115</v>
      </c>
      <c r="D762">
        <v>45617</v>
      </c>
      <c r="E762" t="s">
        <v>4016</v>
      </c>
      <c r="F762">
        <v>40660</v>
      </c>
      <c r="G762" t="s">
        <v>4047</v>
      </c>
      <c r="H762" t="s">
        <v>4048</v>
      </c>
      <c r="I762" s="4">
        <v>2.34</v>
      </c>
    </row>
    <row r="763" spans="1:9" x14ac:dyDescent="0.2">
      <c r="A763">
        <v>102</v>
      </c>
      <c r="B763">
        <v>679070</v>
      </c>
      <c r="C763" s="3">
        <v>43115</v>
      </c>
      <c r="D763">
        <v>45617</v>
      </c>
      <c r="E763" t="s">
        <v>4016</v>
      </c>
      <c r="F763">
        <v>40660</v>
      </c>
      <c r="G763" t="s">
        <v>4049</v>
      </c>
      <c r="H763" t="s">
        <v>4050</v>
      </c>
      <c r="I763" s="4">
        <v>2.34</v>
      </c>
    </row>
    <row r="764" spans="1:9" x14ac:dyDescent="0.2">
      <c r="A764">
        <v>102</v>
      </c>
      <c r="B764">
        <v>679071</v>
      </c>
      <c r="C764" s="3">
        <v>43115</v>
      </c>
      <c r="D764">
        <v>45617</v>
      </c>
      <c r="E764" t="s">
        <v>4016</v>
      </c>
      <c r="F764">
        <v>40660</v>
      </c>
      <c r="G764" t="s">
        <v>4055</v>
      </c>
      <c r="H764" t="s">
        <v>4056</v>
      </c>
      <c r="I764" s="4">
        <v>4.68</v>
      </c>
    </row>
    <row r="765" spans="1:9" x14ac:dyDescent="0.2">
      <c r="A765">
        <v>102</v>
      </c>
      <c r="B765">
        <v>679072</v>
      </c>
      <c r="C765" s="3">
        <v>43115</v>
      </c>
      <c r="D765">
        <v>45617</v>
      </c>
      <c r="E765" t="s">
        <v>4016</v>
      </c>
      <c r="F765">
        <v>40660</v>
      </c>
      <c r="G765" t="s">
        <v>4051</v>
      </c>
      <c r="H765" t="s">
        <v>4052</v>
      </c>
      <c r="I765" s="4">
        <v>7.02</v>
      </c>
    </row>
    <row r="766" spans="1:9" x14ac:dyDescent="0.2">
      <c r="A766">
        <v>102</v>
      </c>
      <c r="B766">
        <v>679073</v>
      </c>
      <c r="C766" s="3">
        <v>43115</v>
      </c>
      <c r="D766">
        <v>45617</v>
      </c>
      <c r="E766" t="s">
        <v>4016</v>
      </c>
      <c r="F766">
        <v>40660</v>
      </c>
      <c r="G766" t="s">
        <v>4057</v>
      </c>
      <c r="H766" t="s">
        <v>4058</v>
      </c>
      <c r="I766" s="4">
        <v>140.4</v>
      </c>
    </row>
    <row r="767" spans="1:9" x14ac:dyDescent="0.2">
      <c r="A767">
        <v>102</v>
      </c>
      <c r="B767">
        <v>679075</v>
      </c>
      <c r="C767" s="3">
        <v>43115</v>
      </c>
      <c r="D767">
        <v>45617</v>
      </c>
      <c r="E767" t="s">
        <v>4016</v>
      </c>
      <c r="F767">
        <v>40660</v>
      </c>
      <c r="G767" t="s">
        <v>4059</v>
      </c>
      <c r="H767" t="s">
        <v>4060</v>
      </c>
      <c r="I767" s="4">
        <v>0.94</v>
      </c>
    </row>
    <row r="768" spans="1:9" x14ac:dyDescent="0.2">
      <c r="A768">
        <v>102</v>
      </c>
      <c r="B768">
        <v>679077</v>
      </c>
      <c r="C768" s="3">
        <v>43115</v>
      </c>
      <c r="D768">
        <v>45617</v>
      </c>
      <c r="E768" t="s">
        <v>4016</v>
      </c>
      <c r="F768">
        <v>40660</v>
      </c>
      <c r="G768" t="s">
        <v>4033</v>
      </c>
      <c r="H768" t="s">
        <v>4034</v>
      </c>
      <c r="I768" s="4">
        <v>129.16999999999999</v>
      </c>
    </row>
    <row r="769" spans="1:9" x14ac:dyDescent="0.2">
      <c r="A769">
        <v>102</v>
      </c>
      <c r="B769">
        <v>679078</v>
      </c>
      <c r="C769" s="3">
        <v>43115</v>
      </c>
      <c r="D769">
        <v>45617</v>
      </c>
      <c r="E769" t="s">
        <v>4016</v>
      </c>
      <c r="F769">
        <v>40660</v>
      </c>
      <c r="G769" t="s">
        <v>4053</v>
      </c>
      <c r="H769" t="s">
        <v>4054</v>
      </c>
      <c r="I769" s="4">
        <v>16.38</v>
      </c>
    </row>
    <row r="770" spans="1:9" x14ac:dyDescent="0.2">
      <c r="A770">
        <v>102</v>
      </c>
      <c r="B770">
        <v>680331</v>
      </c>
      <c r="C770" s="3">
        <v>43115</v>
      </c>
      <c r="D770">
        <v>45617</v>
      </c>
      <c r="E770" t="s">
        <v>4016</v>
      </c>
      <c r="F770">
        <v>40660</v>
      </c>
      <c r="G770" t="s">
        <v>4025</v>
      </c>
      <c r="H770" t="s">
        <v>4026</v>
      </c>
      <c r="I770" s="4">
        <v>0.7</v>
      </c>
    </row>
    <row r="771" spans="1:9" x14ac:dyDescent="0.2">
      <c r="A771">
        <v>102</v>
      </c>
      <c r="B771">
        <v>680332</v>
      </c>
      <c r="C771" s="3">
        <v>43115</v>
      </c>
      <c r="D771">
        <v>45617</v>
      </c>
      <c r="E771" t="s">
        <v>4016</v>
      </c>
      <c r="F771">
        <v>40660</v>
      </c>
      <c r="G771" t="s">
        <v>4065</v>
      </c>
      <c r="H771" t="s">
        <v>4066</v>
      </c>
      <c r="I771" s="4">
        <v>4.91</v>
      </c>
    </row>
    <row r="772" spans="1:9" x14ac:dyDescent="0.2">
      <c r="A772">
        <v>102</v>
      </c>
      <c r="B772">
        <v>679107</v>
      </c>
      <c r="C772" s="3">
        <v>43110</v>
      </c>
      <c r="D772">
        <v>45534</v>
      </c>
      <c r="E772" t="s">
        <v>4016</v>
      </c>
      <c r="F772">
        <v>40662</v>
      </c>
      <c r="G772" t="s">
        <v>4323</v>
      </c>
      <c r="H772" t="s">
        <v>4324</v>
      </c>
      <c r="I772" s="4">
        <v>495</v>
      </c>
    </row>
    <row r="773" spans="1:9" x14ac:dyDescent="0.2">
      <c r="A773">
        <v>102</v>
      </c>
      <c r="B773">
        <v>679131</v>
      </c>
      <c r="C773" s="3">
        <v>43110</v>
      </c>
      <c r="D773">
        <v>45544</v>
      </c>
      <c r="E773" t="s">
        <v>4016</v>
      </c>
      <c r="F773">
        <v>40663</v>
      </c>
      <c r="G773" t="s">
        <v>4057</v>
      </c>
      <c r="H773" t="s">
        <v>4058</v>
      </c>
      <c r="I773" s="4">
        <v>264</v>
      </c>
    </row>
    <row r="774" spans="1:9" x14ac:dyDescent="0.2">
      <c r="A774">
        <v>102</v>
      </c>
      <c r="B774">
        <v>679135</v>
      </c>
      <c r="C774" s="3">
        <v>43111</v>
      </c>
      <c r="D774">
        <v>45562</v>
      </c>
      <c r="E774" t="s">
        <v>4016</v>
      </c>
      <c r="F774">
        <v>40664</v>
      </c>
      <c r="G774" t="s">
        <v>4265</v>
      </c>
      <c r="H774" t="s">
        <v>4266</v>
      </c>
      <c r="I774" s="4">
        <v>17.5</v>
      </c>
    </row>
    <row r="775" spans="1:9" x14ac:dyDescent="0.2">
      <c r="A775">
        <v>102</v>
      </c>
      <c r="B775">
        <v>679136</v>
      </c>
      <c r="C775" s="3">
        <v>43111</v>
      </c>
      <c r="D775">
        <v>45562</v>
      </c>
      <c r="E775" t="s">
        <v>4016</v>
      </c>
      <c r="F775">
        <v>40664</v>
      </c>
      <c r="G775" t="s">
        <v>4019</v>
      </c>
      <c r="H775" t="s">
        <v>4020</v>
      </c>
      <c r="I775" s="4">
        <v>17.5</v>
      </c>
    </row>
    <row r="776" spans="1:9" x14ac:dyDescent="0.2">
      <c r="A776">
        <v>102</v>
      </c>
      <c r="B776">
        <v>679137</v>
      </c>
      <c r="C776" s="3">
        <v>43111</v>
      </c>
      <c r="D776">
        <v>45562</v>
      </c>
      <c r="E776" t="s">
        <v>4016</v>
      </c>
      <c r="F776">
        <v>40664</v>
      </c>
      <c r="G776" t="s">
        <v>4033</v>
      </c>
      <c r="H776" t="s">
        <v>4034</v>
      </c>
      <c r="I776" s="4">
        <v>59.72</v>
      </c>
    </row>
    <row r="777" spans="1:9" x14ac:dyDescent="0.2">
      <c r="A777">
        <v>102</v>
      </c>
      <c r="B777">
        <v>679138</v>
      </c>
      <c r="C777" s="3">
        <v>43111</v>
      </c>
      <c r="D777">
        <v>45562</v>
      </c>
      <c r="E777" t="s">
        <v>4016</v>
      </c>
      <c r="F777">
        <v>40664</v>
      </c>
      <c r="G777" t="s">
        <v>4093</v>
      </c>
      <c r="H777" t="s">
        <v>4094</v>
      </c>
      <c r="I777" s="4">
        <v>0.1</v>
      </c>
    </row>
    <row r="778" spans="1:9" x14ac:dyDescent="0.2">
      <c r="A778">
        <v>102</v>
      </c>
      <c r="B778">
        <v>679139</v>
      </c>
      <c r="C778" s="3">
        <v>43111</v>
      </c>
      <c r="D778">
        <v>45562</v>
      </c>
      <c r="E778" t="s">
        <v>4016</v>
      </c>
      <c r="F778">
        <v>40664</v>
      </c>
      <c r="G778" t="s">
        <v>4025</v>
      </c>
      <c r="H778" t="s">
        <v>4026</v>
      </c>
      <c r="I778" s="4">
        <v>0.9</v>
      </c>
    </row>
    <row r="779" spans="1:9" x14ac:dyDescent="0.2">
      <c r="A779">
        <v>102</v>
      </c>
      <c r="B779">
        <v>679140</v>
      </c>
      <c r="C779" s="3">
        <v>43111</v>
      </c>
      <c r="D779">
        <v>45562</v>
      </c>
      <c r="E779" t="s">
        <v>4016</v>
      </c>
      <c r="F779">
        <v>40664</v>
      </c>
      <c r="G779" t="s">
        <v>4263</v>
      </c>
      <c r="H779" t="s">
        <v>4264</v>
      </c>
      <c r="I779" s="4">
        <v>1.43</v>
      </c>
    </row>
    <row r="780" spans="1:9" x14ac:dyDescent="0.2">
      <c r="A780">
        <v>102</v>
      </c>
      <c r="B780">
        <v>679141</v>
      </c>
      <c r="C780" s="3">
        <v>43111</v>
      </c>
      <c r="D780">
        <v>45562</v>
      </c>
      <c r="E780" t="s">
        <v>4016</v>
      </c>
      <c r="F780">
        <v>40664</v>
      </c>
      <c r="G780" t="s">
        <v>4027</v>
      </c>
      <c r="H780" t="s">
        <v>4028</v>
      </c>
      <c r="I780" s="4">
        <v>0.06</v>
      </c>
    </row>
    <row r="781" spans="1:9" x14ac:dyDescent="0.2">
      <c r="A781">
        <v>102</v>
      </c>
      <c r="B781">
        <v>679142</v>
      </c>
      <c r="C781" s="3">
        <v>43111</v>
      </c>
      <c r="D781">
        <v>45562</v>
      </c>
      <c r="E781" t="s">
        <v>4016</v>
      </c>
      <c r="F781">
        <v>40664</v>
      </c>
      <c r="G781" t="s">
        <v>4273</v>
      </c>
      <c r="H781" t="s">
        <v>4274</v>
      </c>
      <c r="I781" s="4">
        <v>2.75</v>
      </c>
    </row>
    <row r="782" spans="1:9" x14ac:dyDescent="0.2">
      <c r="A782">
        <v>102</v>
      </c>
      <c r="B782">
        <v>679143</v>
      </c>
      <c r="C782" s="3">
        <v>43111</v>
      </c>
      <c r="D782">
        <v>45562</v>
      </c>
      <c r="E782" t="s">
        <v>4016</v>
      </c>
      <c r="F782">
        <v>40664</v>
      </c>
      <c r="G782" t="s">
        <v>4039</v>
      </c>
      <c r="H782" t="s">
        <v>4040</v>
      </c>
      <c r="I782" s="4">
        <v>0.04</v>
      </c>
    </row>
    <row r="783" spans="1:9" x14ac:dyDescent="0.2">
      <c r="A783">
        <v>102</v>
      </c>
      <c r="B783">
        <v>679145</v>
      </c>
      <c r="C783" s="3">
        <v>43111</v>
      </c>
      <c r="D783">
        <v>45563</v>
      </c>
      <c r="E783" t="s">
        <v>4016</v>
      </c>
      <c r="F783">
        <v>40665</v>
      </c>
      <c r="G783" t="s">
        <v>4265</v>
      </c>
      <c r="H783" t="s">
        <v>4266</v>
      </c>
      <c r="I783" s="4">
        <v>17.5</v>
      </c>
    </row>
    <row r="784" spans="1:9" x14ac:dyDescent="0.2">
      <c r="A784">
        <v>102</v>
      </c>
      <c r="B784">
        <v>679146</v>
      </c>
      <c r="C784" s="3">
        <v>43111</v>
      </c>
      <c r="D784">
        <v>45563</v>
      </c>
      <c r="E784" t="s">
        <v>4016</v>
      </c>
      <c r="F784">
        <v>40665</v>
      </c>
      <c r="G784" t="s">
        <v>4019</v>
      </c>
      <c r="H784" t="s">
        <v>4020</v>
      </c>
      <c r="I784" s="4">
        <v>17.5</v>
      </c>
    </row>
    <row r="785" spans="1:9" x14ac:dyDescent="0.2">
      <c r="A785">
        <v>102</v>
      </c>
      <c r="B785">
        <v>679147</v>
      </c>
      <c r="C785" s="3">
        <v>43111</v>
      </c>
      <c r="D785">
        <v>45563</v>
      </c>
      <c r="E785" t="s">
        <v>4016</v>
      </c>
      <c r="F785">
        <v>40665</v>
      </c>
      <c r="G785" t="s">
        <v>4033</v>
      </c>
      <c r="H785" t="s">
        <v>4034</v>
      </c>
      <c r="I785" s="4">
        <v>10.02</v>
      </c>
    </row>
    <row r="786" spans="1:9" x14ac:dyDescent="0.2">
      <c r="A786">
        <v>102</v>
      </c>
      <c r="B786">
        <v>679148</v>
      </c>
      <c r="C786" s="3">
        <v>43111</v>
      </c>
      <c r="D786">
        <v>45563</v>
      </c>
      <c r="E786" t="s">
        <v>4016</v>
      </c>
      <c r="F786">
        <v>40665</v>
      </c>
      <c r="G786" t="s">
        <v>4035</v>
      </c>
      <c r="H786" t="s">
        <v>4036</v>
      </c>
      <c r="I786" s="4">
        <v>50</v>
      </c>
    </row>
    <row r="787" spans="1:9" x14ac:dyDescent="0.2">
      <c r="A787">
        <v>102</v>
      </c>
      <c r="B787">
        <v>679149</v>
      </c>
      <c r="C787" s="3">
        <v>43111</v>
      </c>
      <c r="D787">
        <v>45563</v>
      </c>
      <c r="E787" t="s">
        <v>4016</v>
      </c>
      <c r="F787">
        <v>40665</v>
      </c>
      <c r="G787" t="s">
        <v>4093</v>
      </c>
      <c r="H787" t="s">
        <v>4094</v>
      </c>
      <c r="I787" s="4">
        <v>0.1</v>
      </c>
    </row>
    <row r="788" spans="1:9" x14ac:dyDescent="0.2">
      <c r="A788">
        <v>102</v>
      </c>
      <c r="B788">
        <v>679150</v>
      </c>
      <c r="C788" s="3">
        <v>43111</v>
      </c>
      <c r="D788">
        <v>45563</v>
      </c>
      <c r="E788" t="s">
        <v>4016</v>
      </c>
      <c r="F788">
        <v>40665</v>
      </c>
      <c r="G788" t="s">
        <v>4025</v>
      </c>
      <c r="H788" t="s">
        <v>4026</v>
      </c>
      <c r="I788" s="4">
        <v>0.6</v>
      </c>
    </row>
    <row r="789" spans="1:9" x14ac:dyDescent="0.2">
      <c r="A789">
        <v>102</v>
      </c>
      <c r="B789">
        <v>679151</v>
      </c>
      <c r="C789" s="3">
        <v>43111</v>
      </c>
      <c r="D789">
        <v>45563</v>
      </c>
      <c r="E789" t="s">
        <v>4016</v>
      </c>
      <c r="F789">
        <v>40665</v>
      </c>
      <c r="G789" t="s">
        <v>4263</v>
      </c>
      <c r="H789" t="s">
        <v>4264</v>
      </c>
      <c r="I789" s="4">
        <v>1.43</v>
      </c>
    </row>
    <row r="790" spans="1:9" x14ac:dyDescent="0.2">
      <c r="A790">
        <v>102</v>
      </c>
      <c r="B790">
        <v>679152</v>
      </c>
      <c r="C790" s="3">
        <v>43111</v>
      </c>
      <c r="D790">
        <v>45563</v>
      </c>
      <c r="E790" t="s">
        <v>4016</v>
      </c>
      <c r="F790">
        <v>40665</v>
      </c>
      <c r="G790" t="s">
        <v>4039</v>
      </c>
      <c r="H790" t="s">
        <v>4040</v>
      </c>
      <c r="I790" s="4">
        <v>0.04</v>
      </c>
    </row>
    <row r="791" spans="1:9" x14ac:dyDescent="0.2">
      <c r="A791">
        <v>102</v>
      </c>
      <c r="B791">
        <v>679153</v>
      </c>
      <c r="C791" s="3">
        <v>43111</v>
      </c>
      <c r="D791">
        <v>45563</v>
      </c>
      <c r="E791" t="s">
        <v>4016</v>
      </c>
      <c r="F791">
        <v>40665</v>
      </c>
      <c r="G791" t="s">
        <v>4027</v>
      </c>
      <c r="H791" t="s">
        <v>4028</v>
      </c>
      <c r="I791" s="4">
        <v>0.06</v>
      </c>
    </row>
    <row r="792" spans="1:9" x14ac:dyDescent="0.2">
      <c r="A792">
        <v>102</v>
      </c>
      <c r="B792">
        <v>679154</v>
      </c>
      <c r="C792" s="3">
        <v>43111</v>
      </c>
      <c r="D792">
        <v>45563</v>
      </c>
      <c r="E792" t="s">
        <v>4016</v>
      </c>
      <c r="F792">
        <v>40665</v>
      </c>
      <c r="G792" t="s">
        <v>4273</v>
      </c>
      <c r="H792" t="s">
        <v>4274</v>
      </c>
      <c r="I792" s="4">
        <v>2.75</v>
      </c>
    </row>
    <row r="793" spans="1:9" x14ac:dyDescent="0.2">
      <c r="A793">
        <v>102</v>
      </c>
      <c r="B793">
        <v>679156</v>
      </c>
      <c r="C793" s="3">
        <v>43111</v>
      </c>
      <c r="D793">
        <v>45558</v>
      </c>
      <c r="E793" t="s">
        <v>4016</v>
      </c>
      <c r="F793">
        <v>40666</v>
      </c>
      <c r="G793" t="s">
        <v>4033</v>
      </c>
      <c r="H793" t="s">
        <v>4034</v>
      </c>
      <c r="I793" s="4">
        <v>63</v>
      </c>
    </row>
    <row r="794" spans="1:9" x14ac:dyDescent="0.2">
      <c r="A794">
        <v>102</v>
      </c>
      <c r="B794">
        <v>679157</v>
      </c>
      <c r="C794" s="3">
        <v>43111</v>
      </c>
      <c r="D794">
        <v>45558</v>
      </c>
      <c r="E794" t="s">
        <v>4016</v>
      </c>
      <c r="F794">
        <v>40666</v>
      </c>
      <c r="G794" t="s">
        <v>4325</v>
      </c>
      <c r="H794" t="s">
        <v>4326</v>
      </c>
      <c r="I794" s="4">
        <v>360</v>
      </c>
    </row>
    <row r="795" spans="1:9" x14ac:dyDescent="0.2">
      <c r="A795">
        <v>102</v>
      </c>
      <c r="B795">
        <v>679159</v>
      </c>
      <c r="C795" s="3">
        <v>43111</v>
      </c>
      <c r="D795">
        <v>45557</v>
      </c>
      <c r="E795" t="s">
        <v>4016</v>
      </c>
      <c r="F795">
        <v>40667</v>
      </c>
      <c r="G795" t="s">
        <v>4033</v>
      </c>
      <c r="H795" t="s">
        <v>4034</v>
      </c>
      <c r="I795" s="4">
        <v>63</v>
      </c>
    </row>
    <row r="796" spans="1:9" x14ac:dyDescent="0.2">
      <c r="A796">
        <v>102</v>
      </c>
      <c r="B796">
        <v>679160</v>
      </c>
      <c r="C796" s="3">
        <v>43111</v>
      </c>
      <c r="D796">
        <v>45557</v>
      </c>
      <c r="E796" t="s">
        <v>4016</v>
      </c>
      <c r="F796">
        <v>40667</v>
      </c>
      <c r="G796" t="s">
        <v>4325</v>
      </c>
      <c r="H796" t="s">
        <v>4326</v>
      </c>
      <c r="I796" s="4">
        <v>360</v>
      </c>
    </row>
    <row r="797" spans="1:9" x14ac:dyDescent="0.2">
      <c r="A797">
        <v>102</v>
      </c>
      <c r="B797">
        <v>679162</v>
      </c>
      <c r="C797" s="3">
        <v>43111</v>
      </c>
      <c r="D797">
        <v>45556</v>
      </c>
      <c r="E797" t="s">
        <v>4016</v>
      </c>
      <c r="F797">
        <v>40668</v>
      </c>
      <c r="G797" t="s">
        <v>4033</v>
      </c>
      <c r="H797" t="s">
        <v>4034</v>
      </c>
      <c r="I797" s="4">
        <v>63</v>
      </c>
    </row>
    <row r="798" spans="1:9" x14ac:dyDescent="0.2">
      <c r="A798">
        <v>102</v>
      </c>
      <c r="B798">
        <v>679163</v>
      </c>
      <c r="C798" s="3">
        <v>43111</v>
      </c>
      <c r="D798">
        <v>45556</v>
      </c>
      <c r="E798" t="s">
        <v>4016</v>
      </c>
      <c r="F798">
        <v>40668</v>
      </c>
      <c r="G798" t="s">
        <v>4325</v>
      </c>
      <c r="H798" t="s">
        <v>4326</v>
      </c>
      <c r="I798" s="4">
        <v>360</v>
      </c>
    </row>
    <row r="799" spans="1:9" x14ac:dyDescent="0.2">
      <c r="A799">
        <v>102</v>
      </c>
      <c r="B799">
        <v>679165</v>
      </c>
      <c r="C799" s="3">
        <v>43111</v>
      </c>
      <c r="D799">
        <v>45555</v>
      </c>
      <c r="E799" t="s">
        <v>4016</v>
      </c>
      <c r="F799">
        <v>40669</v>
      </c>
      <c r="G799" t="s">
        <v>4033</v>
      </c>
      <c r="H799" t="s">
        <v>4034</v>
      </c>
      <c r="I799" s="4">
        <v>63</v>
      </c>
    </row>
    <row r="800" spans="1:9" x14ac:dyDescent="0.2">
      <c r="A800">
        <v>102</v>
      </c>
      <c r="B800">
        <v>679166</v>
      </c>
      <c r="C800" s="3">
        <v>43111</v>
      </c>
      <c r="D800">
        <v>45555</v>
      </c>
      <c r="E800" t="s">
        <v>4016</v>
      </c>
      <c r="F800">
        <v>40669</v>
      </c>
      <c r="G800" t="s">
        <v>4325</v>
      </c>
      <c r="H800" t="s">
        <v>4326</v>
      </c>
      <c r="I800" s="4">
        <v>360</v>
      </c>
    </row>
    <row r="801" spans="1:9" x14ac:dyDescent="0.2">
      <c r="A801">
        <v>102</v>
      </c>
      <c r="B801">
        <v>679168</v>
      </c>
      <c r="C801" s="3">
        <v>43111</v>
      </c>
      <c r="D801">
        <v>45554</v>
      </c>
      <c r="E801" t="s">
        <v>4016</v>
      </c>
      <c r="F801">
        <v>40670</v>
      </c>
      <c r="G801" t="s">
        <v>4033</v>
      </c>
      <c r="H801" t="s">
        <v>4034</v>
      </c>
      <c r="I801" s="4">
        <v>63</v>
      </c>
    </row>
    <row r="802" spans="1:9" x14ac:dyDescent="0.2">
      <c r="A802">
        <v>102</v>
      </c>
      <c r="B802">
        <v>679169</v>
      </c>
      <c r="C802" s="3">
        <v>43111</v>
      </c>
      <c r="D802">
        <v>45554</v>
      </c>
      <c r="E802" t="s">
        <v>4016</v>
      </c>
      <c r="F802">
        <v>40670</v>
      </c>
      <c r="G802" t="s">
        <v>4325</v>
      </c>
      <c r="H802" t="s">
        <v>4326</v>
      </c>
      <c r="I802" s="4">
        <v>360</v>
      </c>
    </row>
    <row r="803" spans="1:9" x14ac:dyDescent="0.2">
      <c r="A803">
        <v>102</v>
      </c>
      <c r="B803">
        <v>679171</v>
      </c>
      <c r="C803" s="3">
        <v>43111</v>
      </c>
      <c r="D803">
        <v>45553</v>
      </c>
      <c r="E803" t="s">
        <v>4016</v>
      </c>
      <c r="F803">
        <v>40671</v>
      </c>
      <c r="G803" t="s">
        <v>4033</v>
      </c>
      <c r="H803" t="s">
        <v>4034</v>
      </c>
      <c r="I803" s="4">
        <v>63</v>
      </c>
    </row>
    <row r="804" spans="1:9" x14ac:dyDescent="0.2">
      <c r="A804">
        <v>102</v>
      </c>
      <c r="B804">
        <v>679172</v>
      </c>
      <c r="C804" s="3">
        <v>43111</v>
      </c>
      <c r="D804">
        <v>45553</v>
      </c>
      <c r="E804" t="s">
        <v>4016</v>
      </c>
      <c r="F804">
        <v>40671</v>
      </c>
      <c r="G804" t="s">
        <v>4325</v>
      </c>
      <c r="H804" t="s">
        <v>4326</v>
      </c>
      <c r="I804" s="4">
        <v>360</v>
      </c>
    </row>
    <row r="805" spans="1:9" x14ac:dyDescent="0.2">
      <c r="A805">
        <v>102</v>
      </c>
      <c r="B805">
        <v>679174</v>
      </c>
      <c r="C805" s="3">
        <v>43111</v>
      </c>
      <c r="D805">
        <v>45552</v>
      </c>
      <c r="E805" t="s">
        <v>4016</v>
      </c>
      <c r="F805">
        <v>40672</v>
      </c>
      <c r="G805" t="s">
        <v>4033</v>
      </c>
      <c r="H805" t="s">
        <v>4034</v>
      </c>
      <c r="I805" s="4">
        <v>63</v>
      </c>
    </row>
    <row r="806" spans="1:9" x14ac:dyDescent="0.2">
      <c r="A806">
        <v>102</v>
      </c>
      <c r="B806">
        <v>679175</v>
      </c>
      <c r="C806" s="3">
        <v>43111</v>
      </c>
      <c r="D806">
        <v>45552</v>
      </c>
      <c r="E806" t="s">
        <v>4016</v>
      </c>
      <c r="F806">
        <v>40672</v>
      </c>
      <c r="G806" t="s">
        <v>4325</v>
      </c>
      <c r="H806" t="s">
        <v>4326</v>
      </c>
      <c r="I806" s="4">
        <v>360</v>
      </c>
    </row>
    <row r="807" spans="1:9" x14ac:dyDescent="0.2">
      <c r="A807">
        <v>102</v>
      </c>
      <c r="B807">
        <v>679177</v>
      </c>
      <c r="C807" s="3">
        <v>43111</v>
      </c>
      <c r="D807">
        <v>45550</v>
      </c>
      <c r="E807" t="s">
        <v>4016</v>
      </c>
      <c r="F807">
        <v>40673</v>
      </c>
      <c r="G807" t="s">
        <v>4033</v>
      </c>
      <c r="H807" t="s">
        <v>4034</v>
      </c>
      <c r="I807" s="4">
        <v>63</v>
      </c>
    </row>
    <row r="808" spans="1:9" x14ac:dyDescent="0.2">
      <c r="A808">
        <v>102</v>
      </c>
      <c r="B808">
        <v>679178</v>
      </c>
      <c r="C808" s="3">
        <v>43111</v>
      </c>
      <c r="D808">
        <v>45550</v>
      </c>
      <c r="E808" t="s">
        <v>4016</v>
      </c>
      <c r="F808">
        <v>40673</v>
      </c>
      <c r="G808" t="s">
        <v>4325</v>
      </c>
      <c r="H808" t="s">
        <v>4326</v>
      </c>
      <c r="I808" s="4">
        <v>360</v>
      </c>
    </row>
    <row r="809" spans="1:9" x14ac:dyDescent="0.2">
      <c r="A809">
        <v>102</v>
      </c>
      <c r="B809">
        <v>679180</v>
      </c>
      <c r="C809" s="3">
        <v>43111</v>
      </c>
      <c r="D809">
        <v>45551</v>
      </c>
      <c r="E809" t="s">
        <v>4016</v>
      </c>
      <c r="F809">
        <v>40674</v>
      </c>
      <c r="G809" t="s">
        <v>4033</v>
      </c>
      <c r="H809" t="s">
        <v>4034</v>
      </c>
      <c r="I809" s="4">
        <v>63</v>
      </c>
    </row>
    <row r="810" spans="1:9" x14ac:dyDescent="0.2">
      <c r="A810">
        <v>102</v>
      </c>
      <c r="B810">
        <v>679181</v>
      </c>
      <c r="C810" s="3">
        <v>43111</v>
      </c>
      <c r="D810">
        <v>45551</v>
      </c>
      <c r="E810" t="s">
        <v>4016</v>
      </c>
      <c r="F810">
        <v>40674</v>
      </c>
      <c r="G810" t="s">
        <v>4325</v>
      </c>
      <c r="H810" t="s">
        <v>4326</v>
      </c>
      <c r="I810" s="4">
        <v>360</v>
      </c>
    </row>
    <row r="811" spans="1:9" x14ac:dyDescent="0.2">
      <c r="A811">
        <v>102</v>
      </c>
      <c r="B811">
        <v>679228</v>
      </c>
      <c r="C811" s="3">
        <v>43117</v>
      </c>
      <c r="D811">
        <v>45649</v>
      </c>
      <c r="E811" t="s">
        <v>4016</v>
      </c>
      <c r="F811">
        <v>40678</v>
      </c>
      <c r="G811" t="s">
        <v>4327</v>
      </c>
      <c r="H811" t="s">
        <v>4328</v>
      </c>
      <c r="I811" s="4">
        <v>8.75</v>
      </c>
    </row>
    <row r="812" spans="1:9" x14ac:dyDescent="0.2">
      <c r="A812">
        <v>102</v>
      </c>
      <c r="B812">
        <v>679229</v>
      </c>
      <c r="C812" s="3">
        <v>43117</v>
      </c>
      <c r="D812">
        <v>45649</v>
      </c>
      <c r="E812" t="s">
        <v>4016</v>
      </c>
      <c r="F812">
        <v>40678</v>
      </c>
      <c r="G812" t="s">
        <v>4071</v>
      </c>
      <c r="H812" t="s">
        <v>4072</v>
      </c>
      <c r="I812" s="4">
        <v>5</v>
      </c>
    </row>
    <row r="813" spans="1:9" x14ac:dyDescent="0.2">
      <c r="A813">
        <v>102</v>
      </c>
      <c r="B813">
        <v>679230</v>
      </c>
      <c r="C813" s="3">
        <v>43117</v>
      </c>
      <c r="D813">
        <v>45649</v>
      </c>
      <c r="E813" t="s">
        <v>4016</v>
      </c>
      <c r="F813">
        <v>40678</v>
      </c>
      <c r="G813" t="s">
        <v>4235</v>
      </c>
      <c r="H813" t="s">
        <v>4236</v>
      </c>
      <c r="I813" s="4">
        <v>2.5</v>
      </c>
    </row>
    <row r="814" spans="1:9" x14ac:dyDescent="0.2">
      <c r="A814">
        <v>102</v>
      </c>
      <c r="B814">
        <v>679231</v>
      </c>
      <c r="C814" s="3">
        <v>43117</v>
      </c>
      <c r="D814">
        <v>45649</v>
      </c>
      <c r="E814" t="s">
        <v>4016</v>
      </c>
      <c r="F814">
        <v>40678</v>
      </c>
      <c r="G814" t="s">
        <v>4089</v>
      </c>
      <c r="H814" t="s">
        <v>4090</v>
      </c>
      <c r="I814" s="4">
        <v>62.5</v>
      </c>
    </row>
    <row r="815" spans="1:9" x14ac:dyDescent="0.2">
      <c r="A815">
        <v>102</v>
      </c>
      <c r="B815">
        <v>679232</v>
      </c>
      <c r="C815" s="3">
        <v>43117</v>
      </c>
      <c r="D815">
        <v>45649</v>
      </c>
      <c r="E815" t="s">
        <v>4016</v>
      </c>
      <c r="F815">
        <v>40678</v>
      </c>
      <c r="G815" t="s">
        <v>4219</v>
      </c>
      <c r="H815" t="s">
        <v>4220</v>
      </c>
      <c r="I815" s="4">
        <v>63.75</v>
      </c>
    </row>
    <row r="816" spans="1:9" x14ac:dyDescent="0.2">
      <c r="A816">
        <v>102</v>
      </c>
      <c r="B816">
        <v>679233</v>
      </c>
      <c r="C816" s="3">
        <v>43117</v>
      </c>
      <c r="D816">
        <v>45649</v>
      </c>
      <c r="E816" t="s">
        <v>4016</v>
      </c>
      <c r="F816">
        <v>40678</v>
      </c>
      <c r="G816" t="s">
        <v>4103</v>
      </c>
      <c r="H816" t="s">
        <v>4104</v>
      </c>
      <c r="I816" s="4">
        <v>12.5</v>
      </c>
    </row>
    <row r="817" spans="1:9" x14ac:dyDescent="0.2">
      <c r="A817">
        <v>102</v>
      </c>
      <c r="B817">
        <v>679234</v>
      </c>
      <c r="C817" s="3">
        <v>43117</v>
      </c>
      <c r="D817">
        <v>45649</v>
      </c>
      <c r="E817" t="s">
        <v>4016</v>
      </c>
      <c r="F817">
        <v>40678</v>
      </c>
      <c r="G817" t="s">
        <v>4329</v>
      </c>
      <c r="H817" t="s">
        <v>4330</v>
      </c>
      <c r="I817" s="4">
        <v>95</v>
      </c>
    </row>
    <row r="818" spans="1:9" x14ac:dyDescent="0.2">
      <c r="A818">
        <v>102</v>
      </c>
      <c r="B818">
        <v>679246</v>
      </c>
      <c r="C818" s="3">
        <v>43119</v>
      </c>
      <c r="D818">
        <v>45704</v>
      </c>
      <c r="E818" t="s">
        <v>4016</v>
      </c>
      <c r="F818">
        <v>40680</v>
      </c>
      <c r="G818" t="s">
        <v>4017</v>
      </c>
      <c r="H818" t="s">
        <v>4018</v>
      </c>
      <c r="I818" s="4">
        <v>2.08</v>
      </c>
    </row>
    <row r="819" spans="1:9" x14ac:dyDescent="0.2">
      <c r="A819">
        <v>102</v>
      </c>
      <c r="B819">
        <v>679247</v>
      </c>
      <c r="C819" s="3">
        <v>43119</v>
      </c>
      <c r="D819">
        <v>45704</v>
      </c>
      <c r="E819" t="s">
        <v>4016</v>
      </c>
      <c r="F819">
        <v>40680</v>
      </c>
      <c r="G819" t="s">
        <v>4061</v>
      </c>
      <c r="H819" t="s">
        <v>4062</v>
      </c>
      <c r="I819" s="4">
        <v>0.59</v>
      </c>
    </row>
    <row r="820" spans="1:9" x14ac:dyDescent="0.2">
      <c r="A820">
        <v>102</v>
      </c>
      <c r="B820">
        <v>679248</v>
      </c>
      <c r="C820" s="3">
        <v>43119</v>
      </c>
      <c r="D820">
        <v>45704</v>
      </c>
      <c r="E820" t="s">
        <v>4016</v>
      </c>
      <c r="F820">
        <v>40680</v>
      </c>
      <c r="G820" t="s">
        <v>4019</v>
      </c>
      <c r="H820" t="s">
        <v>4020</v>
      </c>
      <c r="I820" s="4">
        <v>17.420000000000002</v>
      </c>
    </row>
    <row r="821" spans="1:9" x14ac:dyDescent="0.2">
      <c r="A821">
        <v>102</v>
      </c>
      <c r="B821">
        <v>679249</v>
      </c>
      <c r="C821" s="3">
        <v>43119</v>
      </c>
      <c r="D821">
        <v>45704</v>
      </c>
      <c r="E821" t="s">
        <v>4016</v>
      </c>
      <c r="F821">
        <v>40680</v>
      </c>
      <c r="G821" t="s">
        <v>4027</v>
      </c>
      <c r="H821" t="s">
        <v>4028</v>
      </c>
      <c r="I821" s="4">
        <v>0.01</v>
      </c>
    </row>
    <row r="822" spans="1:9" x14ac:dyDescent="0.2">
      <c r="A822">
        <v>102</v>
      </c>
      <c r="B822">
        <v>679250</v>
      </c>
      <c r="C822" s="3">
        <v>43119</v>
      </c>
      <c r="D822">
        <v>45704</v>
      </c>
      <c r="E822" t="s">
        <v>4016</v>
      </c>
      <c r="F822">
        <v>40680</v>
      </c>
      <c r="G822" t="s">
        <v>4035</v>
      </c>
      <c r="H822" t="s">
        <v>4036</v>
      </c>
      <c r="I822" s="4">
        <v>194.68</v>
      </c>
    </row>
    <row r="823" spans="1:9" x14ac:dyDescent="0.2">
      <c r="A823">
        <v>102</v>
      </c>
      <c r="B823">
        <v>679251</v>
      </c>
      <c r="C823" s="3">
        <v>43119</v>
      </c>
      <c r="D823">
        <v>45704</v>
      </c>
      <c r="E823" t="s">
        <v>4016</v>
      </c>
      <c r="F823">
        <v>40680</v>
      </c>
      <c r="G823" t="s">
        <v>4039</v>
      </c>
      <c r="H823" t="s">
        <v>4040</v>
      </c>
      <c r="I823" s="4">
        <v>0.09</v>
      </c>
    </row>
    <row r="824" spans="1:9" x14ac:dyDescent="0.2">
      <c r="A824">
        <v>102</v>
      </c>
      <c r="B824">
        <v>679252</v>
      </c>
      <c r="C824" s="3">
        <v>43119</v>
      </c>
      <c r="D824">
        <v>45704</v>
      </c>
      <c r="E824" t="s">
        <v>4016</v>
      </c>
      <c r="F824">
        <v>40680</v>
      </c>
      <c r="G824" t="s">
        <v>4021</v>
      </c>
      <c r="H824" t="s">
        <v>4022</v>
      </c>
      <c r="I824" s="4">
        <v>44.2</v>
      </c>
    </row>
    <row r="825" spans="1:9" x14ac:dyDescent="0.2">
      <c r="A825">
        <v>102</v>
      </c>
      <c r="B825">
        <v>679253</v>
      </c>
      <c r="C825" s="3">
        <v>43119</v>
      </c>
      <c r="D825">
        <v>45704</v>
      </c>
      <c r="E825" t="s">
        <v>4016</v>
      </c>
      <c r="F825">
        <v>40680</v>
      </c>
      <c r="G825" t="s">
        <v>4217</v>
      </c>
      <c r="H825" t="s">
        <v>4218</v>
      </c>
      <c r="I825" s="4">
        <v>0.94</v>
      </c>
    </row>
    <row r="826" spans="1:9" x14ac:dyDescent="0.2">
      <c r="A826">
        <v>102</v>
      </c>
      <c r="B826">
        <v>679262</v>
      </c>
      <c r="C826" s="3">
        <v>43122</v>
      </c>
      <c r="D826">
        <v>45706</v>
      </c>
      <c r="E826" t="s">
        <v>4016</v>
      </c>
      <c r="F826">
        <v>40682</v>
      </c>
      <c r="G826" t="s">
        <v>4017</v>
      </c>
      <c r="H826" t="s">
        <v>4018</v>
      </c>
      <c r="I826" s="4">
        <v>2.08</v>
      </c>
    </row>
    <row r="827" spans="1:9" x14ac:dyDescent="0.2">
      <c r="A827">
        <v>102</v>
      </c>
      <c r="B827">
        <v>679263</v>
      </c>
      <c r="C827" s="3">
        <v>43122</v>
      </c>
      <c r="D827">
        <v>45706</v>
      </c>
      <c r="E827" t="s">
        <v>4016</v>
      </c>
      <c r="F827">
        <v>40682</v>
      </c>
      <c r="G827" t="s">
        <v>4019</v>
      </c>
      <c r="H827" t="s">
        <v>4020</v>
      </c>
      <c r="I827" s="4">
        <v>17.420000000000002</v>
      </c>
    </row>
    <row r="828" spans="1:9" x14ac:dyDescent="0.2">
      <c r="A828">
        <v>102</v>
      </c>
      <c r="B828">
        <v>679264</v>
      </c>
      <c r="C828" s="3">
        <v>43122</v>
      </c>
      <c r="D828">
        <v>45706</v>
      </c>
      <c r="E828" t="s">
        <v>4016</v>
      </c>
      <c r="F828">
        <v>40682</v>
      </c>
      <c r="G828" t="s">
        <v>4035</v>
      </c>
      <c r="H828" t="s">
        <v>4036</v>
      </c>
      <c r="I828" s="4">
        <v>194.57</v>
      </c>
    </row>
    <row r="829" spans="1:9" x14ac:dyDescent="0.2">
      <c r="A829">
        <v>102</v>
      </c>
      <c r="B829">
        <v>679265</v>
      </c>
      <c r="C829" s="3">
        <v>43122</v>
      </c>
      <c r="D829">
        <v>45706</v>
      </c>
      <c r="E829" t="s">
        <v>4016</v>
      </c>
      <c r="F829">
        <v>40682</v>
      </c>
      <c r="G829" t="s">
        <v>4039</v>
      </c>
      <c r="H829" t="s">
        <v>4040</v>
      </c>
      <c r="I829" s="4">
        <v>7.0000000000000007E-2</v>
      </c>
    </row>
    <row r="830" spans="1:9" x14ac:dyDescent="0.2">
      <c r="A830">
        <v>102</v>
      </c>
      <c r="B830">
        <v>679266</v>
      </c>
      <c r="C830" s="3">
        <v>43122</v>
      </c>
      <c r="D830">
        <v>45706</v>
      </c>
      <c r="E830" t="s">
        <v>4016</v>
      </c>
      <c r="F830">
        <v>40682</v>
      </c>
      <c r="G830" t="s">
        <v>4021</v>
      </c>
      <c r="H830" t="s">
        <v>4022</v>
      </c>
      <c r="I830" s="4">
        <v>44.2</v>
      </c>
    </row>
    <row r="831" spans="1:9" x14ac:dyDescent="0.2">
      <c r="A831">
        <v>102</v>
      </c>
      <c r="B831">
        <v>679267</v>
      </c>
      <c r="C831" s="3">
        <v>43122</v>
      </c>
      <c r="D831">
        <v>45706</v>
      </c>
      <c r="E831" t="s">
        <v>4016</v>
      </c>
      <c r="F831">
        <v>40682</v>
      </c>
      <c r="G831" t="s">
        <v>4037</v>
      </c>
      <c r="H831" t="s">
        <v>4038</v>
      </c>
      <c r="I831" s="4">
        <v>1.66</v>
      </c>
    </row>
    <row r="832" spans="1:9" x14ac:dyDescent="0.2">
      <c r="A832">
        <v>102</v>
      </c>
      <c r="B832">
        <v>679276</v>
      </c>
      <c r="C832" s="3">
        <v>43122</v>
      </c>
      <c r="D832">
        <v>45708</v>
      </c>
      <c r="E832" t="s">
        <v>4016</v>
      </c>
      <c r="F832">
        <v>40684</v>
      </c>
      <c r="G832" t="s">
        <v>4017</v>
      </c>
      <c r="H832" t="s">
        <v>4018</v>
      </c>
      <c r="I832" s="4">
        <v>2.08</v>
      </c>
    </row>
    <row r="833" spans="1:9" x14ac:dyDescent="0.2">
      <c r="A833">
        <v>102</v>
      </c>
      <c r="B833">
        <v>679277</v>
      </c>
      <c r="C833" s="3">
        <v>43122</v>
      </c>
      <c r="D833">
        <v>45708</v>
      </c>
      <c r="E833" t="s">
        <v>4016</v>
      </c>
      <c r="F833">
        <v>40684</v>
      </c>
      <c r="G833" t="s">
        <v>4019</v>
      </c>
      <c r="H833" t="s">
        <v>4020</v>
      </c>
      <c r="I833" s="4">
        <v>17.420000000000002</v>
      </c>
    </row>
    <row r="834" spans="1:9" x14ac:dyDescent="0.2">
      <c r="A834">
        <v>102</v>
      </c>
      <c r="B834">
        <v>679278</v>
      </c>
      <c r="C834" s="3">
        <v>43122</v>
      </c>
      <c r="D834">
        <v>45708</v>
      </c>
      <c r="E834" t="s">
        <v>4016</v>
      </c>
      <c r="F834">
        <v>40684</v>
      </c>
      <c r="G834" t="s">
        <v>4035</v>
      </c>
      <c r="H834" t="s">
        <v>4036</v>
      </c>
      <c r="I834" s="4">
        <v>194.32</v>
      </c>
    </row>
    <row r="835" spans="1:9" x14ac:dyDescent="0.2">
      <c r="A835">
        <v>102</v>
      </c>
      <c r="B835">
        <v>679279</v>
      </c>
      <c r="C835" s="3">
        <v>43122</v>
      </c>
      <c r="D835">
        <v>45708</v>
      </c>
      <c r="E835" t="s">
        <v>4016</v>
      </c>
      <c r="F835">
        <v>40684</v>
      </c>
      <c r="G835" t="s">
        <v>4031</v>
      </c>
      <c r="H835" t="s">
        <v>4032</v>
      </c>
      <c r="I835" s="4">
        <v>1.43</v>
      </c>
    </row>
    <row r="836" spans="1:9" x14ac:dyDescent="0.2">
      <c r="A836">
        <v>102</v>
      </c>
      <c r="B836">
        <v>679280</v>
      </c>
      <c r="C836" s="3">
        <v>43122</v>
      </c>
      <c r="D836">
        <v>45708</v>
      </c>
      <c r="E836" t="s">
        <v>4016</v>
      </c>
      <c r="F836">
        <v>40684</v>
      </c>
      <c r="G836" t="s">
        <v>4021</v>
      </c>
      <c r="H836" t="s">
        <v>4022</v>
      </c>
      <c r="I836" s="4">
        <v>44.2</v>
      </c>
    </row>
    <row r="837" spans="1:9" x14ac:dyDescent="0.2">
      <c r="A837">
        <v>102</v>
      </c>
      <c r="B837">
        <v>679281</v>
      </c>
      <c r="C837" s="3">
        <v>43122</v>
      </c>
      <c r="D837">
        <v>45708</v>
      </c>
      <c r="E837" t="s">
        <v>4016</v>
      </c>
      <c r="F837">
        <v>40684</v>
      </c>
      <c r="G837" t="s">
        <v>4029</v>
      </c>
      <c r="H837" t="s">
        <v>4030</v>
      </c>
      <c r="I837" s="4">
        <v>0.55000000000000004</v>
      </c>
    </row>
    <row r="838" spans="1:9" x14ac:dyDescent="0.2">
      <c r="A838">
        <v>102</v>
      </c>
      <c r="B838">
        <v>679282</v>
      </c>
      <c r="C838" s="3">
        <v>43122</v>
      </c>
      <c r="D838">
        <v>45708</v>
      </c>
      <c r="E838" t="s">
        <v>4016</v>
      </c>
      <c r="F838">
        <v>40684</v>
      </c>
      <c r="G838" t="s">
        <v>4027</v>
      </c>
      <c r="H838" t="s">
        <v>4028</v>
      </c>
      <c r="I838" s="4">
        <v>0</v>
      </c>
    </row>
    <row r="839" spans="1:9" x14ac:dyDescent="0.2">
      <c r="A839">
        <v>102</v>
      </c>
      <c r="B839">
        <v>679291</v>
      </c>
      <c r="C839" s="3">
        <v>43119</v>
      </c>
      <c r="D839">
        <v>45700</v>
      </c>
      <c r="E839" t="s">
        <v>4016</v>
      </c>
      <c r="F839">
        <v>40686</v>
      </c>
      <c r="G839" t="s">
        <v>4017</v>
      </c>
      <c r="H839" t="s">
        <v>4018</v>
      </c>
      <c r="I839" s="4">
        <v>12.15</v>
      </c>
    </row>
    <row r="840" spans="1:9" x14ac:dyDescent="0.2">
      <c r="A840">
        <v>102</v>
      </c>
      <c r="B840">
        <v>679292</v>
      </c>
      <c r="C840" s="3">
        <v>43119</v>
      </c>
      <c r="D840">
        <v>45700</v>
      </c>
      <c r="E840" t="s">
        <v>4016</v>
      </c>
      <c r="F840">
        <v>40686</v>
      </c>
      <c r="G840" t="s">
        <v>4019</v>
      </c>
      <c r="H840" t="s">
        <v>4020</v>
      </c>
      <c r="I840" s="4">
        <v>144.99</v>
      </c>
    </row>
    <row r="841" spans="1:9" x14ac:dyDescent="0.2">
      <c r="A841">
        <v>102</v>
      </c>
      <c r="B841">
        <v>679293</v>
      </c>
      <c r="C841" s="3">
        <v>43119</v>
      </c>
      <c r="D841">
        <v>45700</v>
      </c>
      <c r="E841" t="s">
        <v>4016</v>
      </c>
      <c r="F841">
        <v>40686</v>
      </c>
      <c r="G841" t="s">
        <v>4093</v>
      </c>
      <c r="H841" t="s">
        <v>4094</v>
      </c>
      <c r="I841" s="4">
        <v>0.41</v>
      </c>
    </row>
    <row r="842" spans="1:9" x14ac:dyDescent="0.2">
      <c r="A842">
        <v>102</v>
      </c>
      <c r="B842">
        <v>679294</v>
      </c>
      <c r="C842" s="3">
        <v>43119</v>
      </c>
      <c r="D842">
        <v>45700</v>
      </c>
      <c r="E842" t="s">
        <v>4016</v>
      </c>
      <c r="F842">
        <v>40686</v>
      </c>
      <c r="G842" t="s">
        <v>4277</v>
      </c>
      <c r="H842" t="s">
        <v>4278</v>
      </c>
      <c r="I842" s="4">
        <v>11.14</v>
      </c>
    </row>
    <row r="843" spans="1:9" x14ac:dyDescent="0.2">
      <c r="A843">
        <v>102</v>
      </c>
      <c r="B843">
        <v>679295</v>
      </c>
      <c r="C843" s="3">
        <v>43119</v>
      </c>
      <c r="D843">
        <v>45700</v>
      </c>
      <c r="E843" t="s">
        <v>4016</v>
      </c>
      <c r="F843">
        <v>40686</v>
      </c>
      <c r="G843" t="s">
        <v>4025</v>
      </c>
      <c r="H843" t="s">
        <v>4026</v>
      </c>
      <c r="I843" s="4">
        <v>3.65</v>
      </c>
    </row>
    <row r="844" spans="1:9" x14ac:dyDescent="0.2">
      <c r="A844">
        <v>102</v>
      </c>
      <c r="B844">
        <v>679297</v>
      </c>
      <c r="C844" s="3">
        <v>43119</v>
      </c>
      <c r="D844">
        <v>45700</v>
      </c>
      <c r="E844" t="s">
        <v>4016</v>
      </c>
      <c r="F844">
        <v>40686</v>
      </c>
      <c r="G844" t="s">
        <v>4021</v>
      </c>
      <c r="H844" t="s">
        <v>4022</v>
      </c>
      <c r="I844" s="4">
        <v>54.68</v>
      </c>
    </row>
    <row r="845" spans="1:9" x14ac:dyDescent="0.2">
      <c r="A845">
        <v>102</v>
      </c>
      <c r="B845">
        <v>679298</v>
      </c>
      <c r="C845" s="3">
        <v>43119</v>
      </c>
      <c r="D845">
        <v>45700</v>
      </c>
      <c r="E845" t="s">
        <v>4016</v>
      </c>
      <c r="F845">
        <v>40686</v>
      </c>
      <c r="G845" t="s">
        <v>4083</v>
      </c>
      <c r="H845" t="s">
        <v>4084</v>
      </c>
      <c r="I845" s="4">
        <v>1.56</v>
      </c>
    </row>
    <row r="846" spans="1:9" x14ac:dyDescent="0.2">
      <c r="A846">
        <v>102</v>
      </c>
      <c r="B846">
        <v>679299</v>
      </c>
      <c r="C846" s="3">
        <v>43119</v>
      </c>
      <c r="D846">
        <v>45700</v>
      </c>
      <c r="E846" t="s">
        <v>4016</v>
      </c>
      <c r="F846">
        <v>40686</v>
      </c>
      <c r="G846" t="s">
        <v>4027</v>
      </c>
      <c r="H846" t="s">
        <v>4028</v>
      </c>
      <c r="I846" s="4">
        <v>0.41</v>
      </c>
    </row>
    <row r="847" spans="1:9" x14ac:dyDescent="0.2">
      <c r="A847">
        <v>102</v>
      </c>
      <c r="B847">
        <v>681426</v>
      </c>
      <c r="C847" s="3">
        <v>43119</v>
      </c>
      <c r="D847">
        <v>45700</v>
      </c>
      <c r="E847" t="s">
        <v>4016</v>
      </c>
      <c r="F847">
        <v>40686</v>
      </c>
      <c r="G847" t="s">
        <v>4033</v>
      </c>
      <c r="H847" t="s">
        <v>4034</v>
      </c>
      <c r="I847" s="4">
        <v>176.03</v>
      </c>
    </row>
    <row r="848" spans="1:9" x14ac:dyDescent="0.2">
      <c r="A848">
        <v>102</v>
      </c>
      <c r="B848">
        <v>679309</v>
      </c>
      <c r="C848" s="3">
        <v>43122</v>
      </c>
      <c r="D848">
        <v>45707</v>
      </c>
      <c r="E848" t="s">
        <v>4016</v>
      </c>
      <c r="F848">
        <v>40688</v>
      </c>
      <c r="G848" t="s">
        <v>4017</v>
      </c>
      <c r="H848" t="s">
        <v>4018</v>
      </c>
      <c r="I848" s="4">
        <v>3.24</v>
      </c>
    </row>
    <row r="849" spans="1:9" x14ac:dyDescent="0.2">
      <c r="A849">
        <v>102</v>
      </c>
      <c r="B849">
        <v>679310</v>
      </c>
      <c r="C849" s="3">
        <v>43122</v>
      </c>
      <c r="D849">
        <v>45707</v>
      </c>
      <c r="E849" t="s">
        <v>4016</v>
      </c>
      <c r="F849">
        <v>40688</v>
      </c>
      <c r="G849" t="s">
        <v>4019</v>
      </c>
      <c r="H849" t="s">
        <v>4020</v>
      </c>
      <c r="I849" s="4">
        <v>19.440000000000001</v>
      </c>
    </row>
    <row r="850" spans="1:9" x14ac:dyDescent="0.2">
      <c r="A850">
        <v>102</v>
      </c>
      <c r="B850">
        <v>679311</v>
      </c>
      <c r="C850" s="3">
        <v>43122</v>
      </c>
      <c r="D850">
        <v>45707</v>
      </c>
      <c r="E850" t="s">
        <v>4016</v>
      </c>
      <c r="F850">
        <v>40688</v>
      </c>
      <c r="G850" t="s">
        <v>4025</v>
      </c>
      <c r="H850" t="s">
        <v>4026</v>
      </c>
      <c r="I850" s="4">
        <v>0.84</v>
      </c>
    </row>
    <row r="851" spans="1:9" x14ac:dyDescent="0.2">
      <c r="A851">
        <v>102</v>
      </c>
      <c r="B851">
        <v>679313</v>
      </c>
      <c r="C851" s="3">
        <v>43122</v>
      </c>
      <c r="D851">
        <v>45707</v>
      </c>
      <c r="E851" t="s">
        <v>4016</v>
      </c>
      <c r="F851">
        <v>40688</v>
      </c>
      <c r="G851" t="s">
        <v>4033</v>
      </c>
      <c r="H851" t="s">
        <v>4034</v>
      </c>
      <c r="I851" s="4">
        <v>30.1</v>
      </c>
    </row>
    <row r="852" spans="1:9" x14ac:dyDescent="0.2">
      <c r="A852">
        <v>102</v>
      </c>
      <c r="B852">
        <v>679314</v>
      </c>
      <c r="C852" s="3">
        <v>43122</v>
      </c>
      <c r="D852">
        <v>45707</v>
      </c>
      <c r="E852" t="s">
        <v>4016</v>
      </c>
      <c r="F852">
        <v>40688</v>
      </c>
      <c r="G852" t="s">
        <v>4021</v>
      </c>
      <c r="H852" t="s">
        <v>4022</v>
      </c>
      <c r="I852" s="4">
        <v>14.58</v>
      </c>
    </row>
    <row r="853" spans="1:9" x14ac:dyDescent="0.2">
      <c r="A853">
        <v>102</v>
      </c>
      <c r="B853">
        <v>679315</v>
      </c>
      <c r="C853" s="3">
        <v>43122</v>
      </c>
      <c r="D853">
        <v>45707</v>
      </c>
      <c r="E853" t="s">
        <v>4016</v>
      </c>
      <c r="F853">
        <v>40688</v>
      </c>
      <c r="G853" t="s">
        <v>4027</v>
      </c>
      <c r="H853" t="s">
        <v>4028</v>
      </c>
      <c r="I853" s="4">
        <v>0.01</v>
      </c>
    </row>
    <row r="854" spans="1:9" x14ac:dyDescent="0.2">
      <c r="A854">
        <v>102</v>
      </c>
      <c r="B854">
        <v>679316</v>
      </c>
      <c r="C854" s="3">
        <v>43122</v>
      </c>
      <c r="D854">
        <v>45707</v>
      </c>
      <c r="E854" t="s">
        <v>4016</v>
      </c>
      <c r="F854">
        <v>40688</v>
      </c>
      <c r="G854" t="s">
        <v>4035</v>
      </c>
      <c r="H854" t="s">
        <v>4036</v>
      </c>
      <c r="I854" s="4">
        <v>38.880000000000003</v>
      </c>
    </row>
    <row r="855" spans="1:9" x14ac:dyDescent="0.2">
      <c r="A855">
        <v>102</v>
      </c>
      <c r="B855">
        <v>679317</v>
      </c>
      <c r="C855" s="3">
        <v>43122</v>
      </c>
      <c r="D855">
        <v>45707</v>
      </c>
      <c r="E855" t="s">
        <v>4016</v>
      </c>
      <c r="F855">
        <v>40688</v>
      </c>
      <c r="G855" t="s">
        <v>4331</v>
      </c>
      <c r="H855" t="s">
        <v>4332</v>
      </c>
      <c r="I855" s="4">
        <v>19.22</v>
      </c>
    </row>
    <row r="856" spans="1:9" x14ac:dyDescent="0.2">
      <c r="A856">
        <v>102</v>
      </c>
      <c r="B856">
        <v>679319</v>
      </c>
      <c r="C856" s="3">
        <v>43122</v>
      </c>
      <c r="D856">
        <v>45707</v>
      </c>
      <c r="E856" t="s">
        <v>4016</v>
      </c>
      <c r="F856">
        <v>40688</v>
      </c>
      <c r="G856" t="s">
        <v>4039</v>
      </c>
      <c r="H856" t="s">
        <v>4040</v>
      </c>
      <c r="I856" s="4">
        <v>0.09</v>
      </c>
    </row>
    <row r="857" spans="1:9" x14ac:dyDescent="0.2">
      <c r="A857">
        <v>102</v>
      </c>
      <c r="B857">
        <v>681475</v>
      </c>
      <c r="C857" s="3">
        <v>43122</v>
      </c>
      <c r="D857">
        <v>45707</v>
      </c>
      <c r="E857" t="s">
        <v>4016</v>
      </c>
      <c r="F857">
        <v>40688</v>
      </c>
      <c r="G857" t="s">
        <v>4093</v>
      </c>
      <c r="H857" t="s">
        <v>4094</v>
      </c>
      <c r="I857" s="4">
        <v>0.19</v>
      </c>
    </row>
    <row r="858" spans="1:9" x14ac:dyDescent="0.2">
      <c r="A858">
        <v>102</v>
      </c>
      <c r="B858">
        <v>681476</v>
      </c>
      <c r="C858" s="3">
        <v>43122</v>
      </c>
      <c r="D858">
        <v>45707</v>
      </c>
      <c r="E858" t="s">
        <v>4016</v>
      </c>
      <c r="F858">
        <v>40688</v>
      </c>
      <c r="G858" t="s">
        <v>4061</v>
      </c>
      <c r="H858" t="s">
        <v>4062</v>
      </c>
      <c r="I858" s="4">
        <v>1.19</v>
      </c>
    </row>
    <row r="859" spans="1:9" x14ac:dyDescent="0.2">
      <c r="A859">
        <v>102</v>
      </c>
      <c r="B859">
        <v>681477</v>
      </c>
      <c r="C859" s="3">
        <v>43122</v>
      </c>
      <c r="D859">
        <v>45707</v>
      </c>
      <c r="E859" t="s">
        <v>4016</v>
      </c>
      <c r="F859">
        <v>40688</v>
      </c>
      <c r="G859" t="s">
        <v>4217</v>
      </c>
      <c r="H859" t="s">
        <v>4218</v>
      </c>
      <c r="I859" s="4">
        <v>1.81</v>
      </c>
    </row>
    <row r="860" spans="1:9" x14ac:dyDescent="0.2">
      <c r="A860">
        <v>102</v>
      </c>
      <c r="B860">
        <v>679328</v>
      </c>
      <c r="C860" s="3">
        <v>43119</v>
      </c>
      <c r="D860">
        <v>45701</v>
      </c>
      <c r="E860" t="s">
        <v>4016</v>
      </c>
      <c r="F860">
        <v>40690</v>
      </c>
      <c r="G860" t="s">
        <v>4017</v>
      </c>
      <c r="H860" t="s">
        <v>4018</v>
      </c>
      <c r="I860" s="4">
        <v>3.9</v>
      </c>
    </row>
    <row r="861" spans="1:9" x14ac:dyDescent="0.2">
      <c r="A861">
        <v>102</v>
      </c>
      <c r="B861">
        <v>679330</v>
      </c>
      <c r="C861" s="3">
        <v>43119</v>
      </c>
      <c r="D861">
        <v>45701</v>
      </c>
      <c r="E861" t="s">
        <v>4016</v>
      </c>
      <c r="F861">
        <v>40690</v>
      </c>
      <c r="G861" t="s">
        <v>4019</v>
      </c>
      <c r="H861" t="s">
        <v>4020</v>
      </c>
      <c r="I861" s="4">
        <v>46.54</v>
      </c>
    </row>
    <row r="862" spans="1:9" x14ac:dyDescent="0.2">
      <c r="A862">
        <v>102</v>
      </c>
      <c r="B862">
        <v>679331</v>
      </c>
      <c r="C862" s="3">
        <v>43119</v>
      </c>
      <c r="D862">
        <v>45701</v>
      </c>
      <c r="E862" t="s">
        <v>4016</v>
      </c>
      <c r="F862">
        <v>40690</v>
      </c>
      <c r="G862" t="s">
        <v>4027</v>
      </c>
      <c r="H862" t="s">
        <v>4028</v>
      </c>
      <c r="I862" s="4">
        <v>0.01</v>
      </c>
    </row>
    <row r="863" spans="1:9" x14ac:dyDescent="0.2">
      <c r="A863">
        <v>102</v>
      </c>
      <c r="B863">
        <v>679332</v>
      </c>
      <c r="C863" s="3">
        <v>43119</v>
      </c>
      <c r="D863">
        <v>45701</v>
      </c>
      <c r="E863" t="s">
        <v>4016</v>
      </c>
      <c r="F863">
        <v>40690</v>
      </c>
      <c r="G863" t="s">
        <v>4025</v>
      </c>
      <c r="H863" t="s">
        <v>4026</v>
      </c>
      <c r="I863" s="4">
        <v>1.17</v>
      </c>
    </row>
    <row r="864" spans="1:9" x14ac:dyDescent="0.2">
      <c r="A864">
        <v>102</v>
      </c>
      <c r="B864">
        <v>679333</v>
      </c>
      <c r="C864" s="3">
        <v>43119</v>
      </c>
      <c r="D864">
        <v>45701</v>
      </c>
      <c r="E864" t="s">
        <v>4016</v>
      </c>
      <c r="F864">
        <v>40690</v>
      </c>
      <c r="G864" t="s">
        <v>4039</v>
      </c>
      <c r="H864" t="s">
        <v>4040</v>
      </c>
      <c r="I864" s="4">
        <v>0.1</v>
      </c>
    </row>
    <row r="865" spans="1:9" x14ac:dyDescent="0.2">
      <c r="A865">
        <v>102</v>
      </c>
      <c r="B865">
        <v>679334</v>
      </c>
      <c r="C865" s="3">
        <v>43119</v>
      </c>
      <c r="D865">
        <v>45701</v>
      </c>
      <c r="E865" t="s">
        <v>4016</v>
      </c>
      <c r="F865">
        <v>40690</v>
      </c>
      <c r="G865" t="s">
        <v>4093</v>
      </c>
      <c r="H865" t="s">
        <v>4094</v>
      </c>
      <c r="I865" s="4">
        <v>0.13</v>
      </c>
    </row>
    <row r="866" spans="1:9" x14ac:dyDescent="0.2">
      <c r="A866">
        <v>102</v>
      </c>
      <c r="B866">
        <v>679336</v>
      </c>
      <c r="C866" s="3">
        <v>43119</v>
      </c>
      <c r="D866">
        <v>45701</v>
      </c>
      <c r="E866" t="s">
        <v>4016</v>
      </c>
      <c r="F866">
        <v>40690</v>
      </c>
      <c r="G866" t="s">
        <v>4021</v>
      </c>
      <c r="H866" t="s">
        <v>4022</v>
      </c>
      <c r="I866" s="4">
        <v>17.55</v>
      </c>
    </row>
    <row r="867" spans="1:9" x14ac:dyDescent="0.2">
      <c r="A867">
        <v>102</v>
      </c>
      <c r="B867">
        <v>679337</v>
      </c>
      <c r="C867" s="3">
        <v>43119</v>
      </c>
      <c r="D867">
        <v>45701</v>
      </c>
      <c r="E867" t="s">
        <v>4016</v>
      </c>
      <c r="F867">
        <v>40690</v>
      </c>
      <c r="G867" t="s">
        <v>4217</v>
      </c>
      <c r="H867" t="s">
        <v>4218</v>
      </c>
      <c r="I867" s="4">
        <v>2.1800000000000002</v>
      </c>
    </row>
    <row r="868" spans="1:9" x14ac:dyDescent="0.2">
      <c r="A868">
        <v>102</v>
      </c>
      <c r="B868">
        <v>681427</v>
      </c>
      <c r="C868" s="3">
        <v>43119</v>
      </c>
      <c r="D868">
        <v>45701</v>
      </c>
      <c r="E868" t="s">
        <v>4016</v>
      </c>
      <c r="F868">
        <v>40690</v>
      </c>
      <c r="G868" t="s">
        <v>4033</v>
      </c>
      <c r="H868" t="s">
        <v>4034</v>
      </c>
      <c r="I868" s="4">
        <v>57.01</v>
      </c>
    </row>
    <row r="869" spans="1:9" x14ac:dyDescent="0.2">
      <c r="A869">
        <v>102</v>
      </c>
      <c r="B869">
        <v>681428</v>
      </c>
      <c r="C869" s="3">
        <v>43119</v>
      </c>
      <c r="D869">
        <v>45701</v>
      </c>
      <c r="E869" t="s">
        <v>4016</v>
      </c>
      <c r="F869">
        <v>40690</v>
      </c>
      <c r="G869" t="s">
        <v>4061</v>
      </c>
      <c r="H869" t="s">
        <v>4062</v>
      </c>
      <c r="I869" s="4">
        <v>1.4</v>
      </c>
    </row>
    <row r="870" spans="1:9" x14ac:dyDescent="0.2">
      <c r="A870">
        <v>102</v>
      </c>
      <c r="B870">
        <v>679345</v>
      </c>
      <c r="C870" s="3">
        <v>43119</v>
      </c>
      <c r="D870">
        <v>45702</v>
      </c>
      <c r="E870" t="s">
        <v>4016</v>
      </c>
      <c r="F870">
        <v>40692</v>
      </c>
      <c r="G870" t="s">
        <v>4017</v>
      </c>
      <c r="H870" t="s">
        <v>4018</v>
      </c>
      <c r="I870" s="4">
        <v>5.85</v>
      </c>
    </row>
    <row r="871" spans="1:9" x14ac:dyDescent="0.2">
      <c r="A871">
        <v>102</v>
      </c>
      <c r="B871">
        <v>679346</v>
      </c>
      <c r="C871" s="3">
        <v>43119</v>
      </c>
      <c r="D871">
        <v>45702</v>
      </c>
      <c r="E871" t="s">
        <v>4016</v>
      </c>
      <c r="F871">
        <v>40692</v>
      </c>
      <c r="G871" t="s">
        <v>4019</v>
      </c>
      <c r="H871" t="s">
        <v>4020</v>
      </c>
      <c r="I871" s="4">
        <v>69.81</v>
      </c>
    </row>
    <row r="872" spans="1:9" x14ac:dyDescent="0.2">
      <c r="A872">
        <v>102</v>
      </c>
      <c r="B872">
        <v>679347</v>
      </c>
      <c r="C872" s="3">
        <v>43119</v>
      </c>
      <c r="D872">
        <v>45702</v>
      </c>
      <c r="E872" t="s">
        <v>4016</v>
      </c>
      <c r="F872">
        <v>40692</v>
      </c>
      <c r="G872" t="s">
        <v>4039</v>
      </c>
      <c r="H872" t="s">
        <v>4040</v>
      </c>
      <c r="I872" s="4">
        <v>0.11</v>
      </c>
    </row>
    <row r="873" spans="1:9" x14ac:dyDescent="0.2">
      <c r="A873">
        <v>102</v>
      </c>
      <c r="B873">
        <v>679348</v>
      </c>
      <c r="C873" s="3">
        <v>43119</v>
      </c>
      <c r="D873">
        <v>45702</v>
      </c>
      <c r="E873" t="s">
        <v>4016</v>
      </c>
      <c r="F873">
        <v>40692</v>
      </c>
      <c r="G873" t="s">
        <v>4025</v>
      </c>
      <c r="H873" t="s">
        <v>4026</v>
      </c>
      <c r="I873" s="4">
        <v>1.76</v>
      </c>
    </row>
    <row r="874" spans="1:9" x14ac:dyDescent="0.2">
      <c r="A874">
        <v>102</v>
      </c>
      <c r="B874">
        <v>679349</v>
      </c>
      <c r="C874" s="3">
        <v>43119</v>
      </c>
      <c r="D874">
        <v>45702</v>
      </c>
      <c r="E874" t="s">
        <v>4016</v>
      </c>
      <c r="F874">
        <v>40692</v>
      </c>
      <c r="G874" t="s">
        <v>4033</v>
      </c>
      <c r="H874" t="s">
        <v>4034</v>
      </c>
      <c r="I874" s="4">
        <v>85.6</v>
      </c>
    </row>
    <row r="875" spans="1:9" x14ac:dyDescent="0.2">
      <c r="A875">
        <v>102</v>
      </c>
      <c r="B875">
        <v>679350</v>
      </c>
      <c r="C875" s="3">
        <v>43119</v>
      </c>
      <c r="D875">
        <v>45702</v>
      </c>
      <c r="E875" t="s">
        <v>4016</v>
      </c>
      <c r="F875">
        <v>40692</v>
      </c>
      <c r="G875" t="s">
        <v>4021</v>
      </c>
      <c r="H875" t="s">
        <v>4022</v>
      </c>
      <c r="I875" s="4">
        <v>26.33</v>
      </c>
    </row>
    <row r="876" spans="1:9" x14ac:dyDescent="0.2">
      <c r="A876">
        <v>102</v>
      </c>
      <c r="B876">
        <v>679351</v>
      </c>
      <c r="C876" s="3">
        <v>43119</v>
      </c>
      <c r="D876">
        <v>45702</v>
      </c>
      <c r="E876" t="s">
        <v>4016</v>
      </c>
      <c r="F876">
        <v>40692</v>
      </c>
      <c r="G876" t="s">
        <v>4037</v>
      </c>
      <c r="H876" t="s">
        <v>4038</v>
      </c>
      <c r="I876" s="4">
        <v>5.36</v>
      </c>
    </row>
    <row r="877" spans="1:9" x14ac:dyDescent="0.2">
      <c r="A877">
        <v>102</v>
      </c>
      <c r="B877">
        <v>679352</v>
      </c>
      <c r="C877" s="3">
        <v>43119</v>
      </c>
      <c r="D877">
        <v>45702</v>
      </c>
      <c r="E877" t="s">
        <v>4016</v>
      </c>
      <c r="F877">
        <v>40692</v>
      </c>
      <c r="G877" t="s">
        <v>4093</v>
      </c>
      <c r="H877" t="s">
        <v>4094</v>
      </c>
      <c r="I877" s="4">
        <v>0.2</v>
      </c>
    </row>
    <row r="878" spans="1:9" x14ac:dyDescent="0.2">
      <c r="A878">
        <v>102</v>
      </c>
      <c r="B878">
        <v>679382</v>
      </c>
      <c r="C878" s="3">
        <v>43118</v>
      </c>
      <c r="D878">
        <v>45688</v>
      </c>
      <c r="E878" t="s">
        <v>4016</v>
      </c>
      <c r="F878">
        <v>40696</v>
      </c>
      <c r="G878" t="s">
        <v>4017</v>
      </c>
      <c r="H878" t="s">
        <v>4018</v>
      </c>
      <c r="I878" s="4">
        <v>3.65</v>
      </c>
    </row>
    <row r="879" spans="1:9" x14ac:dyDescent="0.2">
      <c r="A879">
        <v>102</v>
      </c>
      <c r="B879">
        <v>679383</v>
      </c>
      <c r="C879" s="3">
        <v>43118</v>
      </c>
      <c r="D879">
        <v>45688</v>
      </c>
      <c r="E879" t="s">
        <v>4016</v>
      </c>
      <c r="F879">
        <v>40696</v>
      </c>
      <c r="G879" t="s">
        <v>4019</v>
      </c>
      <c r="H879" t="s">
        <v>4020</v>
      </c>
      <c r="I879" s="4">
        <v>21.87</v>
      </c>
    </row>
    <row r="880" spans="1:9" x14ac:dyDescent="0.2">
      <c r="A880">
        <v>102</v>
      </c>
      <c r="B880">
        <v>679384</v>
      </c>
      <c r="C880" s="3">
        <v>43118</v>
      </c>
      <c r="D880">
        <v>45688</v>
      </c>
      <c r="E880" t="s">
        <v>4016</v>
      </c>
      <c r="F880">
        <v>40696</v>
      </c>
      <c r="G880" t="s">
        <v>4025</v>
      </c>
      <c r="H880" t="s">
        <v>4026</v>
      </c>
      <c r="I880" s="4">
        <v>0.95</v>
      </c>
    </row>
    <row r="881" spans="1:9" x14ac:dyDescent="0.2">
      <c r="A881">
        <v>102</v>
      </c>
      <c r="B881">
        <v>679385</v>
      </c>
      <c r="C881" s="3">
        <v>43118</v>
      </c>
      <c r="D881">
        <v>45688</v>
      </c>
      <c r="E881" t="s">
        <v>4016</v>
      </c>
      <c r="F881">
        <v>40696</v>
      </c>
      <c r="G881" t="s">
        <v>4269</v>
      </c>
      <c r="H881" t="s">
        <v>4270</v>
      </c>
      <c r="I881" s="4">
        <v>2.13</v>
      </c>
    </row>
    <row r="882" spans="1:9" x14ac:dyDescent="0.2">
      <c r="A882">
        <v>102</v>
      </c>
      <c r="B882">
        <v>679386</v>
      </c>
      <c r="C882" s="3">
        <v>43118</v>
      </c>
      <c r="D882">
        <v>45688</v>
      </c>
      <c r="E882" t="s">
        <v>4016</v>
      </c>
      <c r="F882">
        <v>40696</v>
      </c>
      <c r="G882" t="s">
        <v>4033</v>
      </c>
      <c r="H882" t="s">
        <v>4034</v>
      </c>
      <c r="I882" s="4">
        <v>35.15</v>
      </c>
    </row>
    <row r="883" spans="1:9" x14ac:dyDescent="0.2">
      <c r="A883">
        <v>102</v>
      </c>
      <c r="B883">
        <v>679387</v>
      </c>
      <c r="C883" s="3">
        <v>43118</v>
      </c>
      <c r="D883">
        <v>45688</v>
      </c>
      <c r="E883" t="s">
        <v>4016</v>
      </c>
      <c r="F883">
        <v>40696</v>
      </c>
      <c r="G883" t="s">
        <v>4021</v>
      </c>
      <c r="H883" t="s">
        <v>4022</v>
      </c>
      <c r="I883" s="4">
        <v>16.399999999999999</v>
      </c>
    </row>
    <row r="884" spans="1:9" x14ac:dyDescent="0.2">
      <c r="A884">
        <v>102</v>
      </c>
      <c r="B884">
        <v>679388</v>
      </c>
      <c r="C884" s="3">
        <v>43118</v>
      </c>
      <c r="D884">
        <v>45688</v>
      </c>
      <c r="E884" t="s">
        <v>4016</v>
      </c>
      <c r="F884">
        <v>40696</v>
      </c>
      <c r="G884" t="s">
        <v>4027</v>
      </c>
      <c r="H884" t="s">
        <v>4028</v>
      </c>
      <c r="I884" s="4">
        <v>0.08</v>
      </c>
    </row>
    <row r="885" spans="1:9" x14ac:dyDescent="0.2">
      <c r="A885">
        <v>102</v>
      </c>
      <c r="B885">
        <v>679389</v>
      </c>
      <c r="C885" s="3">
        <v>43118</v>
      </c>
      <c r="D885">
        <v>45688</v>
      </c>
      <c r="E885" t="s">
        <v>4016</v>
      </c>
      <c r="F885">
        <v>40696</v>
      </c>
      <c r="G885" t="s">
        <v>4035</v>
      </c>
      <c r="H885" t="s">
        <v>4036</v>
      </c>
      <c r="I885" s="4">
        <v>43.74</v>
      </c>
    </row>
    <row r="886" spans="1:9" x14ac:dyDescent="0.2">
      <c r="A886">
        <v>102</v>
      </c>
      <c r="B886">
        <v>679391</v>
      </c>
      <c r="C886" s="3">
        <v>43118</v>
      </c>
      <c r="D886">
        <v>45688</v>
      </c>
      <c r="E886" t="s">
        <v>4016</v>
      </c>
      <c r="F886">
        <v>40696</v>
      </c>
      <c r="G886" t="s">
        <v>4093</v>
      </c>
      <c r="H886" t="s">
        <v>4094</v>
      </c>
      <c r="I886" s="4">
        <v>0.22</v>
      </c>
    </row>
    <row r="887" spans="1:9" x14ac:dyDescent="0.2">
      <c r="A887">
        <v>102</v>
      </c>
      <c r="B887">
        <v>681074</v>
      </c>
      <c r="C887" s="3">
        <v>43118</v>
      </c>
      <c r="D887">
        <v>45688</v>
      </c>
      <c r="E887" t="s">
        <v>4016</v>
      </c>
      <c r="F887">
        <v>40696</v>
      </c>
      <c r="G887" t="s">
        <v>4331</v>
      </c>
      <c r="H887" t="s">
        <v>4332</v>
      </c>
      <c r="I887" s="4">
        <v>21.62</v>
      </c>
    </row>
    <row r="888" spans="1:9" x14ac:dyDescent="0.2">
      <c r="A888">
        <v>102</v>
      </c>
      <c r="B888">
        <v>679401</v>
      </c>
      <c r="C888" s="3">
        <v>43118</v>
      </c>
      <c r="D888">
        <v>45696</v>
      </c>
      <c r="E888" t="s">
        <v>4016</v>
      </c>
      <c r="F888">
        <v>40698</v>
      </c>
      <c r="G888" t="s">
        <v>4017</v>
      </c>
      <c r="H888" t="s">
        <v>4018</v>
      </c>
      <c r="I888" s="4">
        <v>4.01</v>
      </c>
    </row>
    <row r="889" spans="1:9" x14ac:dyDescent="0.2">
      <c r="A889">
        <v>102</v>
      </c>
      <c r="B889">
        <v>679402</v>
      </c>
      <c r="C889" s="3">
        <v>43118</v>
      </c>
      <c r="D889">
        <v>45696</v>
      </c>
      <c r="E889" t="s">
        <v>4016</v>
      </c>
      <c r="F889">
        <v>40698</v>
      </c>
      <c r="G889" t="s">
        <v>4019</v>
      </c>
      <c r="H889" t="s">
        <v>4020</v>
      </c>
      <c r="I889" s="4">
        <v>24.03</v>
      </c>
    </row>
    <row r="890" spans="1:9" x14ac:dyDescent="0.2">
      <c r="A890">
        <v>102</v>
      </c>
      <c r="B890">
        <v>679403</v>
      </c>
      <c r="C890" s="3">
        <v>43118</v>
      </c>
      <c r="D890">
        <v>45696</v>
      </c>
      <c r="E890" t="s">
        <v>4016</v>
      </c>
      <c r="F890">
        <v>40698</v>
      </c>
      <c r="G890" t="s">
        <v>4025</v>
      </c>
      <c r="H890" t="s">
        <v>4026</v>
      </c>
      <c r="I890" s="4">
        <v>1.04</v>
      </c>
    </row>
    <row r="891" spans="1:9" x14ac:dyDescent="0.2">
      <c r="A891">
        <v>102</v>
      </c>
      <c r="B891">
        <v>679404</v>
      </c>
      <c r="C891" s="3">
        <v>43118</v>
      </c>
      <c r="D891">
        <v>45696</v>
      </c>
      <c r="E891" t="s">
        <v>4016</v>
      </c>
      <c r="F891">
        <v>40698</v>
      </c>
      <c r="G891" t="s">
        <v>4273</v>
      </c>
      <c r="H891" t="s">
        <v>4274</v>
      </c>
      <c r="I891" s="4">
        <v>3.7</v>
      </c>
    </row>
    <row r="892" spans="1:9" x14ac:dyDescent="0.2">
      <c r="A892">
        <v>102</v>
      </c>
      <c r="B892">
        <v>679405</v>
      </c>
      <c r="C892" s="3">
        <v>43118</v>
      </c>
      <c r="D892">
        <v>45696</v>
      </c>
      <c r="E892" t="s">
        <v>4016</v>
      </c>
      <c r="F892">
        <v>40698</v>
      </c>
      <c r="G892" t="s">
        <v>4033</v>
      </c>
      <c r="H892" t="s">
        <v>4034</v>
      </c>
      <c r="I892" s="4">
        <v>37.19</v>
      </c>
    </row>
    <row r="893" spans="1:9" x14ac:dyDescent="0.2">
      <c r="A893">
        <v>102</v>
      </c>
      <c r="B893">
        <v>679407</v>
      </c>
      <c r="C893" s="3">
        <v>43118</v>
      </c>
      <c r="D893">
        <v>45696</v>
      </c>
      <c r="E893" t="s">
        <v>4016</v>
      </c>
      <c r="F893">
        <v>40698</v>
      </c>
      <c r="G893" t="s">
        <v>4035</v>
      </c>
      <c r="H893" t="s">
        <v>4036</v>
      </c>
      <c r="I893" s="4">
        <v>48.06</v>
      </c>
    </row>
    <row r="894" spans="1:9" x14ac:dyDescent="0.2">
      <c r="A894">
        <v>102</v>
      </c>
      <c r="B894">
        <v>679408</v>
      </c>
      <c r="C894" s="3">
        <v>43118</v>
      </c>
      <c r="D894">
        <v>45696</v>
      </c>
      <c r="E894" t="s">
        <v>4016</v>
      </c>
      <c r="F894">
        <v>40698</v>
      </c>
      <c r="G894" t="s">
        <v>4331</v>
      </c>
      <c r="H894" t="s">
        <v>4332</v>
      </c>
      <c r="I894" s="4">
        <v>23.76</v>
      </c>
    </row>
    <row r="895" spans="1:9" x14ac:dyDescent="0.2">
      <c r="A895">
        <v>102</v>
      </c>
      <c r="B895">
        <v>679409</v>
      </c>
      <c r="C895" s="3">
        <v>43118</v>
      </c>
      <c r="D895">
        <v>45696</v>
      </c>
      <c r="E895" t="s">
        <v>4016</v>
      </c>
      <c r="F895">
        <v>40698</v>
      </c>
      <c r="G895" t="s">
        <v>4093</v>
      </c>
      <c r="H895" t="s">
        <v>4094</v>
      </c>
      <c r="I895" s="4">
        <v>0.24</v>
      </c>
    </row>
    <row r="896" spans="1:9" x14ac:dyDescent="0.2">
      <c r="A896">
        <v>102</v>
      </c>
      <c r="B896">
        <v>679410</v>
      </c>
      <c r="C896" s="3">
        <v>43118</v>
      </c>
      <c r="D896">
        <v>45696</v>
      </c>
      <c r="E896" t="s">
        <v>4016</v>
      </c>
      <c r="F896">
        <v>40698</v>
      </c>
      <c r="G896" t="s">
        <v>4039</v>
      </c>
      <c r="H896" t="s">
        <v>4040</v>
      </c>
      <c r="I896" s="4">
        <v>0.06</v>
      </c>
    </row>
    <row r="897" spans="1:9" x14ac:dyDescent="0.2">
      <c r="A897">
        <v>102</v>
      </c>
      <c r="B897">
        <v>679411</v>
      </c>
      <c r="C897" s="3">
        <v>43118</v>
      </c>
      <c r="D897">
        <v>45696</v>
      </c>
      <c r="E897" t="s">
        <v>4016</v>
      </c>
      <c r="F897">
        <v>40698</v>
      </c>
      <c r="G897" t="s">
        <v>4027</v>
      </c>
      <c r="H897" t="s">
        <v>4028</v>
      </c>
      <c r="I897" s="4">
        <v>0.1</v>
      </c>
    </row>
    <row r="898" spans="1:9" x14ac:dyDescent="0.2">
      <c r="A898">
        <v>102</v>
      </c>
      <c r="B898">
        <v>681161</v>
      </c>
      <c r="C898" s="3">
        <v>43118</v>
      </c>
      <c r="D898">
        <v>45696</v>
      </c>
      <c r="E898" t="s">
        <v>4016</v>
      </c>
      <c r="F898">
        <v>40698</v>
      </c>
      <c r="G898" t="s">
        <v>4021</v>
      </c>
      <c r="H898" t="s">
        <v>4022</v>
      </c>
      <c r="I898" s="4">
        <v>18.02</v>
      </c>
    </row>
    <row r="899" spans="1:9" x14ac:dyDescent="0.2">
      <c r="A899">
        <v>102</v>
      </c>
      <c r="B899">
        <v>679438</v>
      </c>
      <c r="C899" s="3">
        <v>43119</v>
      </c>
      <c r="D899">
        <v>45703</v>
      </c>
      <c r="E899" t="s">
        <v>4016</v>
      </c>
      <c r="F899">
        <v>40702</v>
      </c>
      <c r="G899" t="s">
        <v>4017</v>
      </c>
      <c r="H899" t="s">
        <v>4018</v>
      </c>
      <c r="I899" s="4">
        <v>1.66</v>
      </c>
    </row>
    <row r="900" spans="1:9" x14ac:dyDescent="0.2">
      <c r="A900">
        <v>102</v>
      </c>
      <c r="B900">
        <v>679439</v>
      </c>
      <c r="C900" s="3">
        <v>43119</v>
      </c>
      <c r="D900">
        <v>45703</v>
      </c>
      <c r="E900" t="s">
        <v>4016</v>
      </c>
      <c r="F900">
        <v>40702</v>
      </c>
      <c r="G900" t="s">
        <v>4019</v>
      </c>
      <c r="H900" t="s">
        <v>4020</v>
      </c>
      <c r="I900" s="4">
        <v>13.87</v>
      </c>
    </row>
    <row r="901" spans="1:9" x14ac:dyDescent="0.2">
      <c r="A901">
        <v>102</v>
      </c>
      <c r="B901">
        <v>679440</v>
      </c>
      <c r="C901" s="3">
        <v>43119</v>
      </c>
      <c r="D901">
        <v>45703</v>
      </c>
      <c r="E901" t="s">
        <v>4016</v>
      </c>
      <c r="F901">
        <v>40702</v>
      </c>
      <c r="G901" t="s">
        <v>4027</v>
      </c>
      <c r="H901" t="s">
        <v>4028</v>
      </c>
      <c r="I901" s="4">
        <v>0.06</v>
      </c>
    </row>
    <row r="902" spans="1:9" x14ac:dyDescent="0.2">
      <c r="A902">
        <v>102</v>
      </c>
      <c r="B902">
        <v>679441</v>
      </c>
      <c r="C902" s="3">
        <v>43119</v>
      </c>
      <c r="D902">
        <v>45703</v>
      </c>
      <c r="E902" t="s">
        <v>4016</v>
      </c>
      <c r="F902">
        <v>40702</v>
      </c>
      <c r="G902" t="s">
        <v>4035</v>
      </c>
      <c r="H902" t="s">
        <v>4036</v>
      </c>
      <c r="I902" s="4">
        <v>154.65</v>
      </c>
    </row>
    <row r="903" spans="1:9" x14ac:dyDescent="0.2">
      <c r="A903">
        <v>102</v>
      </c>
      <c r="B903">
        <v>679442</v>
      </c>
      <c r="C903" s="3">
        <v>43119</v>
      </c>
      <c r="D903">
        <v>45703</v>
      </c>
      <c r="E903" t="s">
        <v>4016</v>
      </c>
      <c r="F903">
        <v>40702</v>
      </c>
      <c r="G903" t="s">
        <v>4083</v>
      </c>
      <c r="H903" t="s">
        <v>4084</v>
      </c>
      <c r="I903" s="4">
        <v>0.25</v>
      </c>
    </row>
    <row r="904" spans="1:9" x14ac:dyDescent="0.2">
      <c r="A904">
        <v>102</v>
      </c>
      <c r="B904">
        <v>679443</v>
      </c>
      <c r="C904" s="3">
        <v>43119</v>
      </c>
      <c r="D904">
        <v>45703</v>
      </c>
      <c r="E904" t="s">
        <v>4016</v>
      </c>
      <c r="F904">
        <v>40702</v>
      </c>
      <c r="G904" t="s">
        <v>4277</v>
      </c>
      <c r="H904" t="s">
        <v>4278</v>
      </c>
      <c r="I904" s="4">
        <v>1.32</v>
      </c>
    </row>
    <row r="905" spans="1:9" x14ac:dyDescent="0.2">
      <c r="A905">
        <v>102</v>
      </c>
      <c r="B905">
        <v>679444</v>
      </c>
      <c r="C905" s="3">
        <v>43119</v>
      </c>
      <c r="D905">
        <v>45703</v>
      </c>
      <c r="E905" t="s">
        <v>4016</v>
      </c>
      <c r="F905">
        <v>40702</v>
      </c>
      <c r="G905" t="s">
        <v>4021</v>
      </c>
      <c r="H905" t="s">
        <v>4022</v>
      </c>
      <c r="I905" s="4">
        <v>35.19</v>
      </c>
    </row>
    <row r="906" spans="1:9" x14ac:dyDescent="0.2">
      <c r="A906">
        <v>102</v>
      </c>
      <c r="B906">
        <v>679453</v>
      </c>
      <c r="C906" s="3">
        <v>43122</v>
      </c>
      <c r="D906">
        <v>45709</v>
      </c>
      <c r="E906" t="s">
        <v>4016</v>
      </c>
      <c r="F906">
        <v>40704</v>
      </c>
      <c r="G906" t="s">
        <v>4291</v>
      </c>
      <c r="H906" t="s">
        <v>4292</v>
      </c>
      <c r="I906" s="4">
        <v>405</v>
      </c>
    </row>
    <row r="907" spans="1:9" x14ac:dyDescent="0.2">
      <c r="A907">
        <v>102</v>
      </c>
      <c r="B907">
        <v>679462</v>
      </c>
      <c r="C907" s="3">
        <v>43122</v>
      </c>
      <c r="D907">
        <v>45716</v>
      </c>
      <c r="E907" t="s">
        <v>4016</v>
      </c>
      <c r="F907">
        <v>40706</v>
      </c>
      <c r="G907" t="s">
        <v>4041</v>
      </c>
      <c r="H907" t="s">
        <v>4042</v>
      </c>
      <c r="I907" s="4">
        <v>340.18</v>
      </c>
    </row>
    <row r="908" spans="1:9" x14ac:dyDescent="0.2">
      <c r="A908">
        <v>102</v>
      </c>
      <c r="B908">
        <v>679463</v>
      </c>
      <c r="C908" s="3">
        <v>43122</v>
      </c>
      <c r="D908">
        <v>45716</v>
      </c>
      <c r="E908" t="s">
        <v>4016</v>
      </c>
      <c r="F908">
        <v>40706</v>
      </c>
      <c r="G908" t="s">
        <v>4043</v>
      </c>
      <c r="H908" t="s">
        <v>4044</v>
      </c>
      <c r="I908" s="4">
        <v>58.4</v>
      </c>
    </row>
    <row r="909" spans="1:9" x14ac:dyDescent="0.2">
      <c r="A909">
        <v>102</v>
      </c>
      <c r="B909">
        <v>679464</v>
      </c>
      <c r="C909" s="3">
        <v>43122</v>
      </c>
      <c r="D909">
        <v>45716</v>
      </c>
      <c r="E909" t="s">
        <v>4016</v>
      </c>
      <c r="F909">
        <v>40706</v>
      </c>
      <c r="G909" t="s">
        <v>4045</v>
      </c>
      <c r="H909" t="s">
        <v>4046</v>
      </c>
      <c r="I909" s="4">
        <v>14.6</v>
      </c>
    </row>
    <row r="910" spans="1:9" x14ac:dyDescent="0.2">
      <c r="A910">
        <v>102</v>
      </c>
      <c r="B910">
        <v>679465</v>
      </c>
      <c r="C910" s="3">
        <v>43122</v>
      </c>
      <c r="D910">
        <v>45716</v>
      </c>
      <c r="E910" t="s">
        <v>4016</v>
      </c>
      <c r="F910">
        <v>40706</v>
      </c>
      <c r="G910" t="s">
        <v>4035</v>
      </c>
      <c r="H910" t="s">
        <v>4036</v>
      </c>
      <c r="I910" s="4">
        <v>124.39</v>
      </c>
    </row>
    <row r="911" spans="1:9" x14ac:dyDescent="0.2">
      <c r="A911">
        <v>102</v>
      </c>
      <c r="B911">
        <v>679466</v>
      </c>
      <c r="C911" s="3">
        <v>43122</v>
      </c>
      <c r="D911">
        <v>45716</v>
      </c>
      <c r="E911" t="s">
        <v>4016</v>
      </c>
      <c r="F911">
        <v>40706</v>
      </c>
      <c r="G911" t="s">
        <v>4285</v>
      </c>
      <c r="H911" t="s">
        <v>4286</v>
      </c>
      <c r="I911" s="4">
        <v>12.26</v>
      </c>
    </row>
    <row r="912" spans="1:9" x14ac:dyDescent="0.2">
      <c r="A912">
        <v>102</v>
      </c>
      <c r="B912">
        <v>679467</v>
      </c>
      <c r="C912" s="3">
        <v>43122</v>
      </c>
      <c r="D912">
        <v>45716</v>
      </c>
      <c r="E912" t="s">
        <v>4016</v>
      </c>
      <c r="F912">
        <v>40706</v>
      </c>
      <c r="G912" t="s">
        <v>4047</v>
      </c>
      <c r="H912" t="s">
        <v>4048</v>
      </c>
      <c r="I912" s="4">
        <v>26.28</v>
      </c>
    </row>
    <row r="913" spans="1:9" x14ac:dyDescent="0.2">
      <c r="A913">
        <v>102</v>
      </c>
      <c r="B913">
        <v>679468</v>
      </c>
      <c r="C913" s="3">
        <v>43122</v>
      </c>
      <c r="D913">
        <v>45716</v>
      </c>
      <c r="E913" t="s">
        <v>4016</v>
      </c>
      <c r="F913">
        <v>40706</v>
      </c>
      <c r="G913" t="s">
        <v>4049</v>
      </c>
      <c r="H913" t="s">
        <v>4050</v>
      </c>
      <c r="I913" s="4">
        <v>5.84</v>
      </c>
    </row>
    <row r="914" spans="1:9" x14ac:dyDescent="0.2">
      <c r="A914">
        <v>102</v>
      </c>
      <c r="B914">
        <v>679469</v>
      </c>
      <c r="C914" s="3">
        <v>43122</v>
      </c>
      <c r="D914">
        <v>45716</v>
      </c>
      <c r="E914" t="s">
        <v>4016</v>
      </c>
      <c r="F914">
        <v>40706</v>
      </c>
      <c r="G914" t="s">
        <v>4095</v>
      </c>
      <c r="H914" t="s">
        <v>4096</v>
      </c>
      <c r="I914" s="4">
        <v>0.57999999999999996</v>
      </c>
    </row>
    <row r="915" spans="1:9" x14ac:dyDescent="0.2">
      <c r="A915">
        <v>102</v>
      </c>
      <c r="B915">
        <v>679470</v>
      </c>
      <c r="C915" s="3">
        <v>43122</v>
      </c>
      <c r="D915">
        <v>45716</v>
      </c>
      <c r="E915" t="s">
        <v>4016</v>
      </c>
      <c r="F915">
        <v>40706</v>
      </c>
      <c r="G915" t="s">
        <v>4053</v>
      </c>
      <c r="H915" t="s">
        <v>4054</v>
      </c>
      <c r="I915" s="4">
        <v>1.46</v>
      </c>
    </row>
    <row r="916" spans="1:9" x14ac:dyDescent="0.2">
      <c r="A916">
        <v>102</v>
      </c>
      <c r="B916">
        <v>679479</v>
      </c>
      <c r="C916" s="3">
        <v>43122</v>
      </c>
      <c r="D916">
        <v>45713</v>
      </c>
      <c r="E916" t="s">
        <v>4016</v>
      </c>
      <c r="F916">
        <v>40708</v>
      </c>
      <c r="G916" t="s">
        <v>4041</v>
      </c>
      <c r="H916" t="s">
        <v>4042</v>
      </c>
      <c r="I916" s="4">
        <v>340.18</v>
      </c>
    </row>
    <row r="917" spans="1:9" x14ac:dyDescent="0.2">
      <c r="A917">
        <v>102</v>
      </c>
      <c r="B917">
        <v>679480</v>
      </c>
      <c r="C917" s="3">
        <v>43122</v>
      </c>
      <c r="D917">
        <v>45713</v>
      </c>
      <c r="E917" t="s">
        <v>4016</v>
      </c>
      <c r="F917">
        <v>40708</v>
      </c>
      <c r="G917" t="s">
        <v>4043</v>
      </c>
      <c r="H917" t="s">
        <v>4044</v>
      </c>
      <c r="I917" s="4">
        <v>58.4</v>
      </c>
    </row>
    <row r="918" spans="1:9" x14ac:dyDescent="0.2">
      <c r="A918">
        <v>102</v>
      </c>
      <c r="B918">
        <v>679481</v>
      </c>
      <c r="C918" s="3">
        <v>43122</v>
      </c>
      <c r="D918">
        <v>45713</v>
      </c>
      <c r="E918" t="s">
        <v>4016</v>
      </c>
      <c r="F918">
        <v>40708</v>
      </c>
      <c r="G918" t="s">
        <v>4045</v>
      </c>
      <c r="H918" t="s">
        <v>4046</v>
      </c>
      <c r="I918" s="4">
        <v>14.6</v>
      </c>
    </row>
    <row r="919" spans="1:9" x14ac:dyDescent="0.2">
      <c r="A919">
        <v>102</v>
      </c>
      <c r="B919">
        <v>679482</v>
      </c>
      <c r="C919" s="3">
        <v>43122</v>
      </c>
      <c r="D919">
        <v>45713</v>
      </c>
      <c r="E919" t="s">
        <v>4016</v>
      </c>
      <c r="F919">
        <v>40708</v>
      </c>
      <c r="G919" t="s">
        <v>4035</v>
      </c>
      <c r="H919" t="s">
        <v>4036</v>
      </c>
      <c r="I919" s="4">
        <v>116.92</v>
      </c>
    </row>
    <row r="920" spans="1:9" x14ac:dyDescent="0.2">
      <c r="A920">
        <v>102</v>
      </c>
      <c r="B920">
        <v>679483</v>
      </c>
      <c r="C920" s="3">
        <v>43122</v>
      </c>
      <c r="D920">
        <v>45713</v>
      </c>
      <c r="E920" t="s">
        <v>4016</v>
      </c>
      <c r="F920">
        <v>40708</v>
      </c>
      <c r="G920" t="s">
        <v>4047</v>
      </c>
      <c r="H920" t="s">
        <v>4048</v>
      </c>
      <c r="I920" s="4">
        <v>26.28</v>
      </c>
    </row>
    <row r="921" spans="1:9" x14ac:dyDescent="0.2">
      <c r="A921">
        <v>102</v>
      </c>
      <c r="B921">
        <v>679484</v>
      </c>
      <c r="C921" s="3">
        <v>43122</v>
      </c>
      <c r="D921">
        <v>45713</v>
      </c>
      <c r="E921" t="s">
        <v>4016</v>
      </c>
      <c r="F921">
        <v>40708</v>
      </c>
      <c r="G921" t="s">
        <v>4049</v>
      </c>
      <c r="H921" t="s">
        <v>4050</v>
      </c>
      <c r="I921" s="4">
        <v>5.84</v>
      </c>
    </row>
    <row r="922" spans="1:9" x14ac:dyDescent="0.2">
      <c r="A922">
        <v>102</v>
      </c>
      <c r="B922">
        <v>679486</v>
      </c>
      <c r="C922" s="3">
        <v>43122</v>
      </c>
      <c r="D922">
        <v>45713</v>
      </c>
      <c r="E922" t="s">
        <v>4016</v>
      </c>
      <c r="F922">
        <v>40708</v>
      </c>
      <c r="G922" t="s">
        <v>4051</v>
      </c>
      <c r="H922" t="s">
        <v>4052</v>
      </c>
      <c r="I922" s="4">
        <v>8.76</v>
      </c>
    </row>
    <row r="923" spans="1:9" x14ac:dyDescent="0.2">
      <c r="A923">
        <v>102</v>
      </c>
      <c r="B923">
        <v>679487</v>
      </c>
      <c r="C923" s="3">
        <v>43122</v>
      </c>
      <c r="D923">
        <v>45713</v>
      </c>
      <c r="E923" t="s">
        <v>4016</v>
      </c>
      <c r="F923">
        <v>40708</v>
      </c>
      <c r="G923" t="s">
        <v>4053</v>
      </c>
      <c r="H923" t="s">
        <v>4054</v>
      </c>
      <c r="I923" s="4">
        <v>1.46</v>
      </c>
    </row>
    <row r="924" spans="1:9" x14ac:dyDescent="0.2">
      <c r="A924">
        <v>102</v>
      </c>
      <c r="B924">
        <v>681502</v>
      </c>
      <c r="C924" s="3">
        <v>43122</v>
      </c>
      <c r="D924">
        <v>45713</v>
      </c>
      <c r="E924" t="s">
        <v>4016</v>
      </c>
      <c r="F924">
        <v>40708</v>
      </c>
      <c r="G924" t="s">
        <v>4055</v>
      </c>
      <c r="H924" t="s">
        <v>4056</v>
      </c>
      <c r="I924" s="4">
        <v>11.56</v>
      </c>
    </row>
    <row r="925" spans="1:9" x14ac:dyDescent="0.2">
      <c r="A925">
        <v>102</v>
      </c>
      <c r="B925">
        <v>679497</v>
      </c>
      <c r="C925" s="3">
        <v>43122</v>
      </c>
      <c r="D925">
        <v>45721</v>
      </c>
      <c r="E925" t="s">
        <v>4016</v>
      </c>
      <c r="F925">
        <v>40710</v>
      </c>
      <c r="G925" t="s">
        <v>4333</v>
      </c>
      <c r="H925" t="s">
        <v>4334</v>
      </c>
      <c r="I925" s="4">
        <v>5.43</v>
      </c>
    </row>
    <row r="926" spans="1:9" x14ac:dyDescent="0.2">
      <c r="A926">
        <v>102</v>
      </c>
      <c r="B926">
        <v>679498</v>
      </c>
      <c r="C926" s="3">
        <v>43122</v>
      </c>
      <c r="D926">
        <v>45721</v>
      </c>
      <c r="E926" t="s">
        <v>4016</v>
      </c>
      <c r="F926">
        <v>40710</v>
      </c>
      <c r="G926" t="s">
        <v>4217</v>
      </c>
      <c r="H926" t="s">
        <v>4218</v>
      </c>
      <c r="I926" s="4">
        <v>1.0900000000000001</v>
      </c>
    </row>
    <row r="927" spans="1:9" x14ac:dyDescent="0.2">
      <c r="A927">
        <v>102</v>
      </c>
      <c r="B927">
        <v>679499</v>
      </c>
      <c r="C927" s="3">
        <v>43122</v>
      </c>
      <c r="D927">
        <v>45721</v>
      </c>
      <c r="E927" t="s">
        <v>4016</v>
      </c>
      <c r="F927">
        <v>40710</v>
      </c>
      <c r="G927" t="s">
        <v>4061</v>
      </c>
      <c r="H927" t="s">
        <v>4062</v>
      </c>
      <c r="I927" s="4">
        <v>0.76</v>
      </c>
    </row>
    <row r="928" spans="1:9" x14ac:dyDescent="0.2">
      <c r="A928">
        <v>102</v>
      </c>
      <c r="B928">
        <v>679500</v>
      </c>
      <c r="C928" s="3">
        <v>43122</v>
      </c>
      <c r="D928">
        <v>45721</v>
      </c>
      <c r="E928" t="s">
        <v>4016</v>
      </c>
      <c r="F928">
        <v>40710</v>
      </c>
      <c r="G928" t="s">
        <v>4021</v>
      </c>
      <c r="H928" t="s">
        <v>4022</v>
      </c>
      <c r="I928" s="4">
        <v>4.34</v>
      </c>
    </row>
    <row r="929" spans="1:9" x14ac:dyDescent="0.2">
      <c r="A929">
        <v>102</v>
      </c>
      <c r="B929">
        <v>679501</v>
      </c>
      <c r="C929" s="3">
        <v>43122</v>
      </c>
      <c r="D929">
        <v>45721</v>
      </c>
      <c r="E929" t="s">
        <v>4016</v>
      </c>
      <c r="F929">
        <v>40710</v>
      </c>
      <c r="G929" t="s">
        <v>4335</v>
      </c>
      <c r="H929" t="s">
        <v>4336</v>
      </c>
      <c r="I929" s="4">
        <v>0.22</v>
      </c>
    </row>
    <row r="930" spans="1:9" x14ac:dyDescent="0.2">
      <c r="A930">
        <v>102</v>
      </c>
      <c r="B930">
        <v>679502</v>
      </c>
      <c r="C930" s="3">
        <v>43122</v>
      </c>
      <c r="D930">
        <v>45721</v>
      </c>
      <c r="E930" t="s">
        <v>4016</v>
      </c>
      <c r="F930">
        <v>40710</v>
      </c>
      <c r="G930" t="s">
        <v>4025</v>
      </c>
      <c r="H930" t="s">
        <v>4026</v>
      </c>
      <c r="I930" s="4">
        <v>0.11</v>
      </c>
    </row>
    <row r="931" spans="1:9" x14ac:dyDescent="0.2">
      <c r="A931">
        <v>102</v>
      </c>
      <c r="B931">
        <v>679503</v>
      </c>
      <c r="C931" s="3">
        <v>43122</v>
      </c>
      <c r="D931">
        <v>45721</v>
      </c>
      <c r="E931" t="s">
        <v>4016</v>
      </c>
      <c r="F931">
        <v>40710</v>
      </c>
      <c r="G931" t="s">
        <v>4033</v>
      </c>
      <c r="H931" t="s">
        <v>4034</v>
      </c>
      <c r="I931" s="4">
        <v>35.32</v>
      </c>
    </row>
    <row r="932" spans="1:9" x14ac:dyDescent="0.2">
      <c r="A932">
        <v>102</v>
      </c>
      <c r="B932">
        <v>679504</v>
      </c>
      <c r="C932" s="3">
        <v>43122</v>
      </c>
      <c r="D932">
        <v>45721</v>
      </c>
      <c r="E932" t="s">
        <v>4016</v>
      </c>
      <c r="F932">
        <v>40710</v>
      </c>
      <c r="G932" t="s">
        <v>4219</v>
      </c>
      <c r="H932" t="s">
        <v>4220</v>
      </c>
      <c r="I932" s="4">
        <v>8.5500000000000007</v>
      </c>
    </row>
    <row r="933" spans="1:9" x14ac:dyDescent="0.2">
      <c r="A933">
        <v>102</v>
      </c>
      <c r="B933">
        <v>679506</v>
      </c>
      <c r="C933" s="3">
        <v>43122</v>
      </c>
      <c r="D933">
        <v>45721</v>
      </c>
      <c r="E933" t="s">
        <v>4016</v>
      </c>
      <c r="F933">
        <v>40710</v>
      </c>
      <c r="G933" t="s">
        <v>4039</v>
      </c>
      <c r="H933" t="s">
        <v>4040</v>
      </c>
      <c r="I933" s="4">
        <v>0.08</v>
      </c>
    </row>
    <row r="934" spans="1:9" x14ac:dyDescent="0.2">
      <c r="A934">
        <v>102</v>
      </c>
      <c r="B934">
        <v>679507</v>
      </c>
      <c r="C934" s="3">
        <v>43122</v>
      </c>
      <c r="D934">
        <v>45721</v>
      </c>
      <c r="E934" t="s">
        <v>4016</v>
      </c>
      <c r="F934">
        <v>40710</v>
      </c>
      <c r="G934" t="s">
        <v>4097</v>
      </c>
      <c r="H934" t="s">
        <v>4098</v>
      </c>
      <c r="I934" s="4">
        <v>1.0900000000000001</v>
      </c>
    </row>
    <row r="935" spans="1:9" x14ac:dyDescent="0.2">
      <c r="A935">
        <v>102</v>
      </c>
      <c r="B935">
        <v>681512</v>
      </c>
      <c r="C935" s="3">
        <v>43122</v>
      </c>
      <c r="D935">
        <v>45721</v>
      </c>
      <c r="E935" t="s">
        <v>4016</v>
      </c>
      <c r="F935">
        <v>40710</v>
      </c>
      <c r="G935" t="s">
        <v>4337</v>
      </c>
      <c r="H935" t="s">
        <v>4338</v>
      </c>
      <c r="I935" s="4">
        <v>24.96</v>
      </c>
    </row>
    <row r="936" spans="1:9" x14ac:dyDescent="0.2">
      <c r="A936">
        <v>102</v>
      </c>
      <c r="B936">
        <v>681541</v>
      </c>
      <c r="C936" s="3">
        <v>43122</v>
      </c>
      <c r="D936">
        <v>45721</v>
      </c>
      <c r="E936" t="s">
        <v>4016</v>
      </c>
      <c r="F936">
        <v>40710</v>
      </c>
      <c r="G936" t="s">
        <v>4093</v>
      </c>
      <c r="H936" t="s">
        <v>4094</v>
      </c>
      <c r="I936" s="4">
        <v>0.01</v>
      </c>
    </row>
    <row r="937" spans="1:9" x14ac:dyDescent="0.2">
      <c r="A937">
        <v>102</v>
      </c>
      <c r="B937">
        <v>681547</v>
      </c>
      <c r="C937" s="3">
        <v>43122</v>
      </c>
      <c r="D937">
        <v>45721</v>
      </c>
      <c r="E937" t="s">
        <v>4016</v>
      </c>
      <c r="F937">
        <v>40710</v>
      </c>
      <c r="G937" t="s">
        <v>4321</v>
      </c>
      <c r="H937" t="s">
        <v>4322</v>
      </c>
      <c r="I937" s="4">
        <v>26.59</v>
      </c>
    </row>
    <row r="938" spans="1:9" x14ac:dyDescent="0.2">
      <c r="A938">
        <v>102</v>
      </c>
      <c r="B938">
        <v>679515</v>
      </c>
      <c r="C938" s="3">
        <v>43122</v>
      </c>
      <c r="D938">
        <v>45724</v>
      </c>
      <c r="E938" t="s">
        <v>4016</v>
      </c>
      <c r="F938">
        <v>40712</v>
      </c>
      <c r="G938" t="s">
        <v>4041</v>
      </c>
      <c r="H938" t="s">
        <v>4042</v>
      </c>
      <c r="I938" s="4">
        <v>265.86</v>
      </c>
    </row>
    <row r="939" spans="1:9" x14ac:dyDescent="0.2">
      <c r="A939">
        <v>102</v>
      </c>
      <c r="B939">
        <v>679516</v>
      </c>
      <c r="C939" s="3">
        <v>43122</v>
      </c>
      <c r="D939">
        <v>45724</v>
      </c>
      <c r="E939" t="s">
        <v>4016</v>
      </c>
      <c r="F939">
        <v>40712</v>
      </c>
      <c r="G939" t="s">
        <v>4091</v>
      </c>
      <c r="H939" t="s">
        <v>4092</v>
      </c>
      <c r="I939" s="4">
        <v>0.84</v>
      </c>
    </row>
    <row r="940" spans="1:9" x14ac:dyDescent="0.2">
      <c r="A940">
        <v>102</v>
      </c>
      <c r="B940">
        <v>679517</v>
      </c>
      <c r="C940" s="3">
        <v>43122</v>
      </c>
      <c r="D940">
        <v>45724</v>
      </c>
      <c r="E940" t="s">
        <v>4016</v>
      </c>
      <c r="F940">
        <v>40712</v>
      </c>
      <c r="G940" t="s">
        <v>4035</v>
      </c>
      <c r="H940" t="s">
        <v>4036</v>
      </c>
      <c r="I940" s="4">
        <v>118.16</v>
      </c>
    </row>
    <row r="941" spans="1:9" x14ac:dyDescent="0.2">
      <c r="A941">
        <v>102</v>
      </c>
      <c r="B941">
        <v>679518</v>
      </c>
      <c r="C941" s="3">
        <v>43122</v>
      </c>
      <c r="D941">
        <v>45724</v>
      </c>
      <c r="E941" t="s">
        <v>4016</v>
      </c>
      <c r="F941">
        <v>40712</v>
      </c>
      <c r="G941" t="s">
        <v>4047</v>
      </c>
      <c r="H941" t="s">
        <v>4048</v>
      </c>
      <c r="I941" s="4">
        <v>3.38</v>
      </c>
    </row>
    <row r="942" spans="1:9" x14ac:dyDescent="0.2">
      <c r="A942">
        <v>102</v>
      </c>
      <c r="B942">
        <v>679519</v>
      </c>
      <c r="C942" s="3">
        <v>43122</v>
      </c>
      <c r="D942">
        <v>45724</v>
      </c>
      <c r="E942" t="s">
        <v>4016</v>
      </c>
      <c r="F942">
        <v>40712</v>
      </c>
      <c r="G942" t="s">
        <v>4033</v>
      </c>
      <c r="H942" t="s">
        <v>4034</v>
      </c>
      <c r="I942" s="4">
        <v>21.94</v>
      </c>
    </row>
    <row r="943" spans="1:9" x14ac:dyDescent="0.2">
      <c r="A943">
        <v>102</v>
      </c>
      <c r="B943">
        <v>679520</v>
      </c>
      <c r="C943" s="3">
        <v>43122</v>
      </c>
      <c r="D943">
        <v>45724</v>
      </c>
      <c r="E943" t="s">
        <v>4016</v>
      </c>
      <c r="F943">
        <v>40712</v>
      </c>
      <c r="G943" t="s">
        <v>4339</v>
      </c>
      <c r="H943" t="s">
        <v>4340</v>
      </c>
      <c r="I943" s="4">
        <v>3.38</v>
      </c>
    </row>
    <row r="944" spans="1:9" x14ac:dyDescent="0.2">
      <c r="A944">
        <v>102</v>
      </c>
      <c r="B944">
        <v>679521</v>
      </c>
      <c r="C944" s="3">
        <v>43122</v>
      </c>
      <c r="D944">
        <v>45724</v>
      </c>
      <c r="E944" t="s">
        <v>4016</v>
      </c>
      <c r="F944">
        <v>40712</v>
      </c>
      <c r="G944" t="s">
        <v>4101</v>
      </c>
      <c r="H944" t="s">
        <v>4102</v>
      </c>
      <c r="I944" s="4">
        <v>6.33</v>
      </c>
    </row>
    <row r="945" spans="1:9" x14ac:dyDescent="0.2">
      <c r="A945">
        <v>102</v>
      </c>
      <c r="B945">
        <v>679522</v>
      </c>
      <c r="C945" s="3">
        <v>43122</v>
      </c>
      <c r="D945">
        <v>45724</v>
      </c>
      <c r="E945" t="s">
        <v>4016</v>
      </c>
      <c r="F945">
        <v>40712</v>
      </c>
      <c r="G945" t="s">
        <v>4055</v>
      </c>
      <c r="H945" t="s">
        <v>4056</v>
      </c>
      <c r="I945" s="4">
        <v>2.11</v>
      </c>
    </row>
    <row r="946" spans="1:9" x14ac:dyDescent="0.2">
      <c r="A946">
        <v>102</v>
      </c>
      <c r="B946">
        <v>679531</v>
      </c>
      <c r="C946" s="3">
        <v>43122</v>
      </c>
      <c r="D946">
        <v>45726</v>
      </c>
      <c r="E946" t="s">
        <v>4016</v>
      </c>
      <c r="F946">
        <v>40714</v>
      </c>
      <c r="G946" t="s">
        <v>4097</v>
      </c>
      <c r="H946" t="s">
        <v>4098</v>
      </c>
      <c r="I946" s="4">
        <v>16.2</v>
      </c>
    </row>
    <row r="947" spans="1:9" x14ac:dyDescent="0.2">
      <c r="A947">
        <v>102</v>
      </c>
      <c r="B947">
        <v>679533</v>
      </c>
      <c r="C947" s="3">
        <v>43122</v>
      </c>
      <c r="D947">
        <v>45726</v>
      </c>
      <c r="E947" t="s">
        <v>4016</v>
      </c>
      <c r="F947">
        <v>40714</v>
      </c>
      <c r="G947" t="s">
        <v>4017</v>
      </c>
      <c r="H947" t="s">
        <v>4018</v>
      </c>
      <c r="I947" s="4">
        <v>0.97</v>
      </c>
    </row>
    <row r="948" spans="1:9" x14ac:dyDescent="0.2">
      <c r="A948">
        <v>102</v>
      </c>
      <c r="B948">
        <v>679535</v>
      </c>
      <c r="C948" s="3">
        <v>43122</v>
      </c>
      <c r="D948">
        <v>45726</v>
      </c>
      <c r="E948" t="s">
        <v>4016</v>
      </c>
      <c r="F948">
        <v>40714</v>
      </c>
      <c r="G948" t="s">
        <v>4117</v>
      </c>
      <c r="H948" t="s">
        <v>4118</v>
      </c>
      <c r="I948" s="4">
        <v>2.27</v>
      </c>
    </row>
    <row r="949" spans="1:9" x14ac:dyDescent="0.2">
      <c r="A949">
        <v>102</v>
      </c>
      <c r="B949">
        <v>679529</v>
      </c>
      <c r="C949" s="3">
        <v>43123</v>
      </c>
      <c r="D949">
        <v>45726</v>
      </c>
      <c r="E949" t="s">
        <v>4016</v>
      </c>
      <c r="F949">
        <v>40714</v>
      </c>
      <c r="G949" t="s">
        <v>4035</v>
      </c>
      <c r="H949" t="s">
        <v>4036</v>
      </c>
      <c r="I949" s="4">
        <v>153.58000000000001</v>
      </c>
    </row>
    <row r="950" spans="1:9" x14ac:dyDescent="0.2">
      <c r="A950">
        <v>102</v>
      </c>
      <c r="B950">
        <v>679530</v>
      </c>
      <c r="C950" s="3">
        <v>43123</v>
      </c>
      <c r="D950">
        <v>45726</v>
      </c>
      <c r="E950" t="s">
        <v>4016</v>
      </c>
      <c r="F950">
        <v>40714</v>
      </c>
      <c r="G950" t="s">
        <v>4057</v>
      </c>
      <c r="H950" t="s">
        <v>4058</v>
      </c>
      <c r="I950" s="4">
        <v>144.18</v>
      </c>
    </row>
    <row r="951" spans="1:9" x14ac:dyDescent="0.2">
      <c r="A951">
        <v>102</v>
      </c>
      <c r="B951">
        <v>679532</v>
      </c>
      <c r="C951" s="3">
        <v>43123</v>
      </c>
      <c r="D951">
        <v>45726</v>
      </c>
      <c r="E951" t="s">
        <v>4016</v>
      </c>
      <c r="F951">
        <v>40714</v>
      </c>
      <c r="G951" t="s">
        <v>4099</v>
      </c>
      <c r="H951" t="s">
        <v>4100</v>
      </c>
      <c r="I951" s="4">
        <v>1.62</v>
      </c>
    </row>
    <row r="952" spans="1:9" x14ac:dyDescent="0.2">
      <c r="A952">
        <v>102</v>
      </c>
      <c r="B952">
        <v>679534</v>
      </c>
      <c r="C952" s="3">
        <v>43123</v>
      </c>
      <c r="D952">
        <v>45726</v>
      </c>
      <c r="E952" t="s">
        <v>4016</v>
      </c>
      <c r="F952">
        <v>40714</v>
      </c>
      <c r="G952" t="s">
        <v>4341</v>
      </c>
      <c r="H952" t="s">
        <v>4342</v>
      </c>
      <c r="I952" s="4">
        <v>1.94</v>
      </c>
    </row>
    <row r="953" spans="1:9" x14ac:dyDescent="0.2">
      <c r="A953">
        <v>102</v>
      </c>
      <c r="B953">
        <v>679536</v>
      </c>
      <c r="C953" s="3">
        <v>43123</v>
      </c>
      <c r="D953">
        <v>45726</v>
      </c>
      <c r="E953" t="s">
        <v>4016</v>
      </c>
      <c r="F953">
        <v>40714</v>
      </c>
      <c r="G953" t="s">
        <v>4213</v>
      </c>
      <c r="H953" t="s">
        <v>4214</v>
      </c>
      <c r="I953" s="4">
        <v>3.24</v>
      </c>
    </row>
    <row r="954" spans="1:9" x14ac:dyDescent="0.2">
      <c r="A954">
        <v>102</v>
      </c>
      <c r="B954">
        <v>679543</v>
      </c>
      <c r="C954" s="3">
        <v>43123</v>
      </c>
      <c r="D954">
        <v>45752</v>
      </c>
      <c r="E954" t="s">
        <v>4016</v>
      </c>
      <c r="F954">
        <v>40716</v>
      </c>
      <c r="G954" t="s">
        <v>4089</v>
      </c>
      <c r="H954" t="s">
        <v>4090</v>
      </c>
      <c r="I954" s="4">
        <v>2.73</v>
      </c>
    </row>
    <row r="955" spans="1:9" x14ac:dyDescent="0.2">
      <c r="A955">
        <v>102</v>
      </c>
      <c r="B955">
        <v>679545</v>
      </c>
      <c r="C955" s="3">
        <v>43123</v>
      </c>
      <c r="D955">
        <v>45752</v>
      </c>
      <c r="E955" t="s">
        <v>4016</v>
      </c>
      <c r="F955">
        <v>40716</v>
      </c>
      <c r="G955" t="s">
        <v>4211</v>
      </c>
      <c r="H955" t="s">
        <v>4212</v>
      </c>
      <c r="I955" s="4">
        <v>20.93</v>
      </c>
    </row>
    <row r="956" spans="1:9" x14ac:dyDescent="0.2">
      <c r="A956">
        <v>102</v>
      </c>
      <c r="B956">
        <v>679546</v>
      </c>
      <c r="C956" s="3">
        <v>43123</v>
      </c>
      <c r="D956">
        <v>45752</v>
      </c>
      <c r="E956" t="s">
        <v>4016</v>
      </c>
      <c r="F956">
        <v>40716</v>
      </c>
      <c r="G956" t="s">
        <v>4133</v>
      </c>
      <c r="H956" t="s">
        <v>4134</v>
      </c>
      <c r="I956" s="4">
        <v>1.82</v>
      </c>
    </row>
    <row r="957" spans="1:9" x14ac:dyDescent="0.2">
      <c r="A957">
        <v>102</v>
      </c>
      <c r="B957">
        <v>679547</v>
      </c>
      <c r="C957" s="3">
        <v>43123</v>
      </c>
      <c r="D957">
        <v>45752</v>
      </c>
      <c r="E957" t="s">
        <v>4016</v>
      </c>
      <c r="F957">
        <v>40716</v>
      </c>
      <c r="G957" t="s">
        <v>4119</v>
      </c>
      <c r="H957" t="s">
        <v>4120</v>
      </c>
      <c r="I957" s="4">
        <v>3.64</v>
      </c>
    </row>
    <row r="958" spans="1:9" x14ac:dyDescent="0.2">
      <c r="A958">
        <v>102</v>
      </c>
      <c r="B958">
        <v>679549</v>
      </c>
      <c r="C958" s="3">
        <v>43123</v>
      </c>
      <c r="D958">
        <v>45752</v>
      </c>
      <c r="E958" t="s">
        <v>4016</v>
      </c>
      <c r="F958">
        <v>40716</v>
      </c>
      <c r="G958" t="s">
        <v>4033</v>
      </c>
      <c r="H958" t="s">
        <v>4034</v>
      </c>
      <c r="I958" s="4">
        <v>46.87</v>
      </c>
    </row>
    <row r="959" spans="1:9" x14ac:dyDescent="0.2">
      <c r="A959">
        <v>102</v>
      </c>
      <c r="B959">
        <v>679550</v>
      </c>
      <c r="C959" s="3">
        <v>43123</v>
      </c>
      <c r="D959">
        <v>45752</v>
      </c>
      <c r="E959" t="s">
        <v>4016</v>
      </c>
      <c r="F959">
        <v>40716</v>
      </c>
      <c r="G959" t="s">
        <v>4183</v>
      </c>
      <c r="H959" t="s">
        <v>4184</v>
      </c>
      <c r="I959" s="4">
        <v>27.3</v>
      </c>
    </row>
    <row r="960" spans="1:9" x14ac:dyDescent="0.2">
      <c r="A960">
        <v>102</v>
      </c>
      <c r="B960">
        <v>679551</v>
      </c>
      <c r="C960" s="3">
        <v>43123</v>
      </c>
      <c r="D960">
        <v>45752</v>
      </c>
      <c r="E960" t="s">
        <v>4016</v>
      </c>
      <c r="F960">
        <v>40716</v>
      </c>
      <c r="G960" t="s">
        <v>4157</v>
      </c>
      <c r="H960" t="s">
        <v>4158</v>
      </c>
      <c r="I960" s="4">
        <v>1.46</v>
      </c>
    </row>
    <row r="961" spans="1:9" x14ac:dyDescent="0.2">
      <c r="A961">
        <v>102</v>
      </c>
      <c r="B961">
        <v>679552</v>
      </c>
      <c r="C961" s="3">
        <v>43123</v>
      </c>
      <c r="D961">
        <v>45752</v>
      </c>
      <c r="E961" t="s">
        <v>4016</v>
      </c>
      <c r="F961">
        <v>40716</v>
      </c>
      <c r="G961" t="s">
        <v>4021</v>
      </c>
      <c r="H961" t="s">
        <v>4022</v>
      </c>
      <c r="I961" s="4">
        <v>1.82</v>
      </c>
    </row>
    <row r="962" spans="1:9" x14ac:dyDescent="0.2">
      <c r="A962">
        <v>102</v>
      </c>
      <c r="B962">
        <v>679553</v>
      </c>
      <c r="C962" s="3">
        <v>43123</v>
      </c>
      <c r="D962">
        <v>45752</v>
      </c>
      <c r="E962" t="s">
        <v>4016</v>
      </c>
      <c r="F962">
        <v>40716</v>
      </c>
      <c r="G962" t="s">
        <v>4301</v>
      </c>
      <c r="H962" t="s">
        <v>4302</v>
      </c>
      <c r="I962" s="4">
        <v>14.56</v>
      </c>
    </row>
    <row r="963" spans="1:9" x14ac:dyDescent="0.2">
      <c r="A963">
        <v>102</v>
      </c>
      <c r="B963">
        <v>679554</v>
      </c>
      <c r="C963" s="3">
        <v>43123</v>
      </c>
      <c r="D963">
        <v>45752</v>
      </c>
      <c r="E963" t="s">
        <v>4016</v>
      </c>
      <c r="F963">
        <v>40716</v>
      </c>
      <c r="G963" t="s">
        <v>4121</v>
      </c>
      <c r="H963" t="s">
        <v>4122</v>
      </c>
      <c r="I963" s="4">
        <v>3.64</v>
      </c>
    </row>
    <row r="964" spans="1:9" x14ac:dyDescent="0.2">
      <c r="A964">
        <v>102</v>
      </c>
      <c r="B964">
        <v>679555</v>
      </c>
      <c r="C964" s="3">
        <v>43123</v>
      </c>
      <c r="D964">
        <v>45752</v>
      </c>
      <c r="E964" t="s">
        <v>4016</v>
      </c>
      <c r="F964">
        <v>40716</v>
      </c>
      <c r="G964" t="s">
        <v>4225</v>
      </c>
      <c r="H964" t="s">
        <v>4226</v>
      </c>
      <c r="I964" s="4">
        <v>3.64</v>
      </c>
    </row>
    <row r="965" spans="1:9" x14ac:dyDescent="0.2">
      <c r="A965">
        <v>102</v>
      </c>
      <c r="B965">
        <v>679556</v>
      </c>
      <c r="C965" s="3">
        <v>43123</v>
      </c>
      <c r="D965">
        <v>45752</v>
      </c>
      <c r="E965" t="s">
        <v>4016</v>
      </c>
      <c r="F965">
        <v>40716</v>
      </c>
      <c r="G965" t="s">
        <v>4223</v>
      </c>
      <c r="H965" t="s">
        <v>4224</v>
      </c>
      <c r="I965" s="4">
        <v>1.82</v>
      </c>
    </row>
    <row r="966" spans="1:9" x14ac:dyDescent="0.2">
      <c r="A966">
        <v>102</v>
      </c>
      <c r="B966">
        <v>679557</v>
      </c>
      <c r="C966" s="3">
        <v>43123</v>
      </c>
      <c r="D966">
        <v>45752</v>
      </c>
      <c r="E966" t="s">
        <v>4016</v>
      </c>
      <c r="F966">
        <v>40716</v>
      </c>
      <c r="G966" t="s">
        <v>4129</v>
      </c>
      <c r="H966" t="s">
        <v>4130</v>
      </c>
      <c r="I966" s="4">
        <v>9.1</v>
      </c>
    </row>
    <row r="967" spans="1:9" x14ac:dyDescent="0.2">
      <c r="A967">
        <v>102</v>
      </c>
      <c r="B967">
        <v>682774</v>
      </c>
      <c r="C967" s="3">
        <v>43123</v>
      </c>
      <c r="D967">
        <v>45752</v>
      </c>
      <c r="E967" t="s">
        <v>4016</v>
      </c>
      <c r="F967">
        <v>40716</v>
      </c>
      <c r="G967" t="s">
        <v>4111</v>
      </c>
      <c r="H967" t="s">
        <v>4112</v>
      </c>
      <c r="I967" s="4">
        <v>0.27</v>
      </c>
    </row>
    <row r="968" spans="1:9" x14ac:dyDescent="0.2">
      <c r="A968">
        <v>102</v>
      </c>
      <c r="B968">
        <v>682775</v>
      </c>
      <c r="C968" s="3">
        <v>43123</v>
      </c>
      <c r="D968">
        <v>45752</v>
      </c>
      <c r="E968" t="s">
        <v>4016</v>
      </c>
      <c r="F968">
        <v>40716</v>
      </c>
      <c r="G968" t="s">
        <v>4131</v>
      </c>
      <c r="H968" t="s">
        <v>4132</v>
      </c>
      <c r="I968" s="4">
        <v>0.18</v>
      </c>
    </row>
    <row r="969" spans="1:9" x14ac:dyDescent="0.2">
      <c r="A969">
        <v>102</v>
      </c>
      <c r="B969">
        <v>682801</v>
      </c>
      <c r="C969" s="3">
        <v>43123</v>
      </c>
      <c r="D969">
        <v>45752</v>
      </c>
      <c r="E969" t="s">
        <v>4016</v>
      </c>
      <c r="F969">
        <v>40716</v>
      </c>
      <c r="G969" t="s">
        <v>4085</v>
      </c>
      <c r="H969" t="s">
        <v>4086</v>
      </c>
      <c r="I969" s="4">
        <v>0.18</v>
      </c>
    </row>
    <row r="970" spans="1:9" x14ac:dyDescent="0.2">
      <c r="A970">
        <v>102</v>
      </c>
      <c r="B970">
        <v>682802</v>
      </c>
      <c r="C970" s="3">
        <v>43123</v>
      </c>
      <c r="D970">
        <v>45752</v>
      </c>
      <c r="E970" t="s">
        <v>4016</v>
      </c>
      <c r="F970">
        <v>40716</v>
      </c>
      <c r="G970" t="s">
        <v>4057</v>
      </c>
      <c r="H970" t="s">
        <v>4058</v>
      </c>
      <c r="I970" s="4">
        <v>42.04</v>
      </c>
    </row>
    <row r="971" spans="1:9" x14ac:dyDescent="0.2">
      <c r="A971">
        <v>102</v>
      </c>
      <c r="B971">
        <v>679566</v>
      </c>
      <c r="C971" s="3">
        <v>43123</v>
      </c>
      <c r="D971">
        <v>45735</v>
      </c>
      <c r="E971" t="s">
        <v>4016</v>
      </c>
      <c r="F971">
        <v>40718</v>
      </c>
      <c r="G971" t="s">
        <v>4343</v>
      </c>
      <c r="H971" t="s">
        <v>4344</v>
      </c>
      <c r="I971" s="4">
        <v>19.7</v>
      </c>
    </row>
    <row r="972" spans="1:9" x14ac:dyDescent="0.2">
      <c r="A972">
        <v>102</v>
      </c>
      <c r="B972">
        <v>679567</v>
      </c>
      <c r="C972" s="3">
        <v>43123</v>
      </c>
      <c r="D972">
        <v>45735</v>
      </c>
      <c r="E972" t="s">
        <v>4016</v>
      </c>
      <c r="F972">
        <v>40718</v>
      </c>
      <c r="G972" t="s">
        <v>4219</v>
      </c>
      <c r="H972" t="s">
        <v>4220</v>
      </c>
      <c r="I972" s="4">
        <v>23.1</v>
      </c>
    </row>
    <row r="973" spans="1:9" x14ac:dyDescent="0.2">
      <c r="A973">
        <v>102</v>
      </c>
      <c r="B973">
        <v>679568</v>
      </c>
      <c r="C973" s="3">
        <v>43123</v>
      </c>
      <c r="D973">
        <v>45735</v>
      </c>
      <c r="E973" t="s">
        <v>4016</v>
      </c>
      <c r="F973">
        <v>40718</v>
      </c>
      <c r="G973" t="s">
        <v>4345</v>
      </c>
      <c r="H973" t="s">
        <v>4346</v>
      </c>
      <c r="I973" s="4">
        <v>10.37</v>
      </c>
    </row>
    <row r="974" spans="1:9" x14ac:dyDescent="0.2">
      <c r="A974">
        <v>102</v>
      </c>
      <c r="B974">
        <v>679569</v>
      </c>
      <c r="C974" s="3">
        <v>43123</v>
      </c>
      <c r="D974">
        <v>45735</v>
      </c>
      <c r="E974" t="s">
        <v>4016</v>
      </c>
      <c r="F974">
        <v>40718</v>
      </c>
      <c r="G974" t="s">
        <v>4211</v>
      </c>
      <c r="H974" t="s">
        <v>4212</v>
      </c>
      <c r="I974" s="4">
        <v>12.44</v>
      </c>
    </row>
    <row r="975" spans="1:9" x14ac:dyDescent="0.2">
      <c r="A975">
        <v>102</v>
      </c>
      <c r="B975">
        <v>679570</v>
      </c>
      <c r="C975" s="3">
        <v>43123</v>
      </c>
      <c r="D975">
        <v>45735</v>
      </c>
      <c r="E975" t="s">
        <v>4016</v>
      </c>
      <c r="F975">
        <v>40718</v>
      </c>
      <c r="G975" t="s">
        <v>4347</v>
      </c>
      <c r="H975" t="s">
        <v>4348</v>
      </c>
      <c r="I975" s="4">
        <v>12.44</v>
      </c>
    </row>
    <row r="976" spans="1:9" x14ac:dyDescent="0.2">
      <c r="A976">
        <v>102</v>
      </c>
      <c r="B976">
        <v>679571</v>
      </c>
      <c r="C976" s="3">
        <v>43123</v>
      </c>
      <c r="D976">
        <v>45735</v>
      </c>
      <c r="E976" t="s">
        <v>4016</v>
      </c>
      <c r="F976">
        <v>40718</v>
      </c>
      <c r="G976" t="s">
        <v>4093</v>
      </c>
      <c r="H976" t="s">
        <v>4094</v>
      </c>
      <c r="I976" s="4">
        <v>0.23</v>
      </c>
    </row>
    <row r="977" spans="1:9" x14ac:dyDescent="0.2">
      <c r="A977">
        <v>102</v>
      </c>
      <c r="B977">
        <v>679572</v>
      </c>
      <c r="C977" s="3">
        <v>43123</v>
      </c>
      <c r="D977">
        <v>45735</v>
      </c>
      <c r="E977" t="s">
        <v>4016</v>
      </c>
      <c r="F977">
        <v>40718</v>
      </c>
      <c r="G977" t="s">
        <v>4117</v>
      </c>
      <c r="H977" t="s">
        <v>4118</v>
      </c>
      <c r="I977" s="4">
        <v>3.11</v>
      </c>
    </row>
    <row r="978" spans="1:9" x14ac:dyDescent="0.2">
      <c r="A978">
        <v>102</v>
      </c>
      <c r="B978">
        <v>679574</v>
      </c>
      <c r="C978" s="3">
        <v>43123</v>
      </c>
      <c r="D978">
        <v>45735</v>
      </c>
      <c r="E978" t="s">
        <v>4016</v>
      </c>
      <c r="F978">
        <v>40718</v>
      </c>
      <c r="G978" t="s">
        <v>4349</v>
      </c>
      <c r="H978" t="s">
        <v>4350</v>
      </c>
      <c r="I978" s="4">
        <v>3.63</v>
      </c>
    </row>
    <row r="979" spans="1:9" x14ac:dyDescent="0.2">
      <c r="A979">
        <v>102</v>
      </c>
      <c r="B979">
        <v>681634</v>
      </c>
      <c r="C979" s="3">
        <v>43123</v>
      </c>
      <c r="D979">
        <v>45735</v>
      </c>
      <c r="E979" t="s">
        <v>4016</v>
      </c>
      <c r="F979">
        <v>40718</v>
      </c>
      <c r="G979" t="s">
        <v>4033</v>
      </c>
      <c r="H979" t="s">
        <v>4034</v>
      </c>
      <c r="I979" s="4">
        <v>18.66</v>
      </c>
    </row>
    <row r="980" spans="1:9" x14ac:dyDescent="0.2">
      <c r="A980">
        <v>102</v>
      </c>
      <c r="B980">
        <v>679581</v>
      </c>
      <c r="C980" s="3">
        <v>43124</v>
      </c>
      <c r="D980">
        <v>45759</v>
      </c>
      <c r="E980" t="s">
        <v>4016</v>
      </c>
      <c r="F980">
        <v>40720</v>
      </c>
      <c r="G980" t="s">
        <v>4129</v>
      </c>
      <c r="H980" t="s">
        <v>4130</v>
      </c>
      <c r="I980" s="4">
        <v>204</v>
      </c>
    </row>
    <row r="981" spans="1:9" x14ac:dyDescent="0.2">
      <c r="A981">
        <v>102</v>
      </c>
      <c r="B981">
        <v>679582</v>
      </c>
      <c r="C981" s="3">
        <v>43124</v>
      </c>
      <c r="D981">
        <v>45759</v>
      </c>
      <c r="E981" t="s">
        <v>4016</v>
      </c>
      <c r="F981">
        <v>40720</v>
      </c>
      <c r="G981" t="s">
        <v>4085</v>
      </c>
      <c r="H981" t="s">
        <v>4086</v>
      </c>
      <c r="I981" s="4">
        <v>0.6</v>
      </c>
    </row>
    <row r="982" spans="1:9" x14ac:dyDescent="0.2">
      <c r="A982">
        <v>102</v>
      </c>
      <c r="B982">
        <v>679583</v>
      </c>
      <c r="C982" s="3">
        <v>43124</v>
      </c>
      <c r="D982">
        <v>45759</v>
      </c>
      <c r="E982" t="s">
        <v>4016</v>
      </c>
      <c r="F982">
        <v>40720</v>
      </c>
      <c r="G982" t="s">
        <v>4183</v>
      </c>
      <c r="H982" t="s">
        <v>4184</v>
      </c>
      <c r="I982" s="4">
        <v>6</v>
      </c>
    </row>
    <row r="983" spans="1:9" x14ac:dyDescent="0.2">
      <c r="A983">
        <v>102</v>
      </c>
      <c r="B983">
        <v>679584</v>
      </c>
      <c r="C983" s="3">
        <v>43124</v>
      </c>
      <c r="D983">
        <v>45759</v>
      </c>
      <c r="E983" t="s">
        <v>4016</v>
      </c>
      <c r="F983">
        <v>40720</v>
      </c>
      <c r="G983" t="s">
        <v>4107</v>
      </c>
      <c r="H983" t="s">
        <v>4108</v>
      </c>
      <c r="I983" s="4">
        <v>120</v>
      </c>
    </row>
    <row r="984" spans="1:9" x14ac:dyDescent="0.2">
      <c r="A984">
        <v>102</v>
      </c>
      <c r="B984">
        <v>679585</v>
      </c>
      <c r="C984" s="3">
        <v>43124</v>
      </c>
      <c r="D984">
        <v>45759</v>
      </c>
      <c r="E984" t="s">
        <v>4016</v>
      </c>
      <c r="F984">
        <v>40720</v>
      </c>
      <c r="G984" t="s">
        <v>4135</v>
      </c>
      <c r="H984" t="s">
        <v>4136</v>
      </c>
      <c r="I984" s="4">
        <v>1.5</v>
      </c>
    </row>
    <row r="985" spans="1:9" x14ac:dyDescent="0.2">
      <c r="A985">
        <v>102</v>
      </c>
      <c r="B985">
        <v>679586</v>
      </c>
      <c r="C985" s="3">
        <v>43124</v>
      </c>
      <c r="D985">
        <v>45759</v>
      </c>
      <c r="E985" t="s">
        <v>4016</v>
      </c>
      <c r="F985">
        <v>40720</v>
      </c>
      <c r="G985" t="s">
        <v>4089</v>
      </c>
      <c r="H985" t="s">
        <v>4090</v>
      </c>
      <c r="I985" s="4">
        <v>54</v>
      </c>
    </row>
    <row r="986" spans="1:9" x14ac:dyDescent="0.2">
      <c r="A986">
        <v>102</v>
      </c>
      <c r="B986">
        <v>679587</v>
      </c>
      <c r="C986" s="3">
        <v>43124</v>
      </c>
      <c r="D986">
        <v>45759</v>
      </c>
      <c r="E986" t="s">
        <v>4016</v>
      </c>
      <c r="F986">
        <v>40720</v>
      </c>
      <c r="G986" t="s">
        <v>4301</v>
      </c>
      <c r="H986" t="s">
        <v>4302</v>
      </c>
      <c r="I986" s="4">
        <v>12</v>
      </c>
    </row>
    <row r="987" spans="1:9" x14ac:dyDescent="0.2">
      <c r="A987">
        <v>102</v>
      </c>
      <c r="B987">
        <v>679588</v>
      </c>
      <c r="C987" s="3">
        <v>43124</v>
      </c>
      <c r="D987">
        <v>45759</v>
      </c>
      <c r="E987" t="s">
        <v>4016</v>
      </c>
      <c r="F987">
        <v>40720</v>
      </c>
      <c r="G987" t="s">
        <v>4351</v>
      </c>
      <c r="H987" t="s">
        <v>4352</v>
      </c>
      <c r="I987" s="4">
        <v>0.6</v>
      </c>
    </row>
    <row r="988" spans="1:9" x14ac:dyDescent="0.2">
      <c r="A988">
        <v>102</v>
      </c>
      <c r="B988">
        <v>679589</v>
      </c>
      <c r="C988" s="3">
        <v>43124</v>
      </c>
      <c r="D988">
        <v>45759</v>
      </c>
      <c r="E988" t="s">
        <v>4016</v>
      </c>
      <c r="F988">
        <v>40720</v>
      </c>
      <c r="G988" t="s">
        <v>4119</v>
      </c>
      <c r="H988" t="s">
        <v>4120</v>
      </c>
      <c r="I988" s="4">
        <v>24</v>
      </c>
    </row>
    <row r="989" spans="1:9" x14ac:dyDescent="0.2">
      <c r="A989">
        <v>102</v>
      </c>
      <c r="B989">
        <v>679590</v>
      </c>
      <c r="C989" s="3">
        <v>43124</v>
      </c>
      <c r="D989">
        <v>45759</v>
      </c>
      <c r="E989" t="s">
        <v>4016</v>
      </c>
      <c r="F989">
        <v>40720</v>
      </c>
      <c r="G989" t="s">
        <v>4035</v>
      </c>
      <c r="H989" t="s">
        <v>4036</v>
      </c>
      <c r="I989" s="4">
        <v>24</v>
      </c>
    </row>
    <row r="990" spans="1:9" x14ac:dyDescent="0.2">
      <c r="A990">
        <v>102</v>
      </c>
      <c r="B990">
        <v>679591</v>
      </c>
      <c r="C990" s="3">
        <v>43124</v>
      </c>
      <c r="D990">
        <v>45759</v>
      </c>
      <c r="E990" t="s">
        <v>4016</v>
      </c>
      <c r="F990">
        <v>40720</v>
      </c>
      <c r="G990" t="s">
        <v>4067</v>
      </c>
      <c r="H990" t="s">
        <v>4068</v>
      </c>
      <c r="I990" s="4">
        <v>66</v>
      </c>
    </row>
    <row r="991" spans="1:9" x14ac:dyDescent="0.2">
      <c r="A991">
        <v>102</v>
      </c>
      <c r="B991">
        <v>679592</v>
      </c>
      <c r="C991" s="3">
        <v>43124</v>
      </c>
      <c r="D991">
        <v>45759</v>
      </c>
      <c r="E991" t="s">
        <v>4016</v>
      </c>
      <c r="F991">
        <v>40720</v>
      </c>
      <c r="G991" t="s">
        <v>4229</v>
      </c>
      <c r="H991" t="s">
        <v>4230</v>
      </c>
      <c r="I991" s="4">
        <v>0.6</v>
      </c>
    </row>
    <row r="992" spans="1:9" x14ac:dyDescent="0.2">
      <c r="A992">
        <v>102</v>
      </c>
      <c r="B992">
        <v>679593</v>
      </c>
      <c r="C992" s="3">
        <v>43124</v>
      </c>
      <c r="D992">
        <v>45759</v>
      </c>
      <c r="E992" t="s">
        <v>4016</v>
      </c>
      <c r="F992">
        <v>40720</v>
      </c>
      <c r="G992" t="s">
        <v>4189</v>
      </c>
      <c r="H992" t="s">
        <v>4190</v>
      </c>
      <c r="I992" s="4">
        <v>4.2</v>
      </c>
    </row>
    <row r="993" spans="1:9" x14ac:dyDescent="0.2">
      <c r="A993">
        <v>102</v>
      </c>
      <c r="B993">
        <v>679594</v>
      </c>
      <c r="C993" s="3">
        <v>43124</v>
      </c>
      <c r="D993">
        <v>45759</v>
      </c>
      <c r="E993" t="s">
        <v>4016</v>
      </c>
      <c r="F993">
        <v>40720</v>
      </c>
      <c r="G993" t="s">
        <v>4033</v>
      </c>
      <c r="H993" t="s">
        <v>4034</v>
      </c>
      <c r="I993" s="4">
        <v>80.099999999999994</v>
      </c>
    </row>
    <row r="994" spans="1:9" x14ac:dyDescent="0.2">
      <c r="A994">
        <v>102</v>
      </c>
      <c r="B994">
        <v>679595</v>
      </c>
      <c r="C994" s="3">
        <v>43124</v>
      </c>
      <c r="D994">
        <v>45759</v>
      </c>
      <c r="E994" t="s">
        <v>4016</v>
      </c>
      <c r="F994">
        <v>40720</v>
      </c>
      <c r="G994" t="s">
        <v>4155</v>
      </c>
      <c r="H994" t="s">
        <v>4156</v>
      </c>
      <c r="I994" s="4">
        <v>1.2</v>
      </c>
    </row>
    <row r="995" spans="1:9" x14ac:dyDescent="0.2">
      <c r="A995">
        <v>102</v>
      </c>
      <c r="B995">
        <v>679596</v>
      </c>
      <c r="C995" s="3">
        <v>43124</v>
      </c>
      <c r="D995">
        <v>45759</v>
      </c>
      <c r="E995" t="s">
        <v>4016</v>
      </c>
      <c r="F995">
        <v>40720</v>
      </c>
      <c r="G995" t="s">
        <v>4131</v>
      </c>
      <c r="H995" t="s">
        <v>4132</v>
      </c>
      <c r="I995" s="4">
        <v>1.2</v>
      </c>
    </row>
    <row r="996" spans="1:9" x14ac:dyDescent="0.2">
      <c r="A996">
        <v>102</v>
      </c>
      <c r="B996">
        <v>679604</v>
      </c>
      <c r="C996" s="3">
        <v>43123</v>
      </c>
      <c r="D996">
        <v>45746</v>
      </c>
      <c r="E996" t="s">
        <v>4016</v>
      </c>
      <c r="F996">
        <v>40722</v>
      </c>
      <c r="G996" t="s">
        <v>4103</v>
      </c>
      <c r="H996" t="s">
        <v>4104</v>
      </c>
      <c r="I996" s="4">
        <v>16.2</v>
      </c>
    </row>
    <row r="997" spans="1:9" x14ac:dyDescent="0.2">
      <c r="A997">
        <v>102</v>
      </c>
      <c r="B997">
        <v>679605</v>
      </c>
      <c r="C997" s="3">
        <v>43123</v>
      </c>
      <c r="D997">
        <v>45746</v>
      </c>
      <c r="E997" t="s">
        <v>4016</v>
      </c>
      <c r="F997">
        <v>40722</v>
      </c>
      <c r="G997" t="s">
        <v>4119</v>
      </c>
      <c r="H997" t="s">
        <v>4120</v>
      </c>
      <c r="I997" s="4">
        <v>1.62</v>
      </c>
    </row>
    <row r="998" spans="1:9" x14ac:dyDescent="0.2">
      <c r="A998">
        <v>102</v>
      </c>
      <c r="B998">
        <v>679606</v>
      </c>
      <c r="C998" s="3">
        <v>43123</v>
      </c>
      <c r="D998">
        <v>45746</v>
      </c>
      <c r="E998" t="s">
        <v>4016</v>
      </c>
      <c r="F998">
        <v>40722</v>
      </c>
      <c r="G998" t="s">
        <v>4067</v>
      </c>
      <c r="H998" t="s">
        <v>4068</v>
      </c>
      <c r="I998" s="4">
        <v>63.67</v>
      </c>
    </row>
    <row r="999" spans="1:9" x14ac:dyDescent="0.2">
      <c r="A999">
        <v>102</v>
      </c>
      <c r="B999">
        <v>679607</v>
      </c>
      <c r="C999" s="3">
        <v>43123</v>
      </c>
      <c r="D999">
        <v>45746</v>
      </c>
      <c r="E999" t="s">
        <v>4016</v>
      </c>
      <c r="F999">
        <v>40722</v>
      </c>
      <c r="G999" t="s">
        <v>4107</v>
      </c>
      <c r="H999" t="s">
        <v>4108</v>
      </c>
      <c r="I999" s="4">
        <v>136.08000000000001</v>
      </c>
    </row>
    <row r="1000" spans="1:9" x14ac:dyDescent="0.2">
      <c r="A1000">
        <v>102</v>
      </c>
      <c r="B1000">
        <v>679609</v>
      </c>
      <c r="C1000" s="3">
        <v>43123</v>
      </c>
      <c r="D1000">
        <v>45746</v>
      </c>
      <c r="E1000" t="s">
        <v>4016</v>
      </c>
      <c r="F1000">
        <v>40722</v>
      </c>
      <c r="G1000" t="s">
        <v>4035</v>
      </c>
      <c r="H1000" t="s">
        <v>4036</v>
      </c>
      <c r="I1000" s="4">
        <v>3.24</v>
      </c>
    </row>
    <row r="1001" spans="1:9" x14ac:dyDescent="0.2">
      <c r="A1001">
        <v>102</v>
      </c>
      <c r="B1001">
        <v>679610</v>
      </c>
      <c r="C1001" s="3">
        <v>43123</v>
      </c>
      <c r="D1001">
        <v>45746</v>
      </c>
      <c r="E1001" t="s">
        <v>4016</v>
      </c>
      <c r="F1001">
        <v>40722</v>
      </c>
      <c r="G1001" t="s">
        <v>4089</v>
      </c>
      <c r="H1001" t="s">
        <v>4090</v>
      </c>
      <c r="I1001" s="4">
        <v>68.040000000000006</v>
      </c>
    </row>
    <row r="1002" spans="1:9" x14ac:dyDescent="0.2">
      <c r="A1002">
        <v>102</v>
      </c>
      <c r="B1002">
        <v>679613</v>
      </c>
      <c r="C1002" s="3">
        <v>43123</v>
      </c>
      <c r="D1002">
        <v>45746</v>
      </c>
      <c r="E1002" t="s">
        <v>4016</v>
      </c>
      <c r="F1002">
        <v>40722</v>
      </c>
      <c r="G1002" t="s">
        <v>4117</v>
      </c>
      <c r="H1002" t="s">
        <v>4118</v>
      </c>
      <c r="I1002" s="4">
        <v>3.89</v>
      </c>
    </row>
    <row r="1003" spans="1:9" x14ac:dyDescent="0.2">
      <c r="A1003">
        <v>102</v>
      </c>
      <c r="B1003">
        <v>679615</v>
      </c>
      <c r="C1003" s="3">
        <v>43123</v>
      </c>
      <c r="D1003">
        <v>45746</v>
      </c>
      <c r="E1003" t="s">
        <v>4016</v>
      </c>
      <c r="F1003">
        <v>40722</v>
      </c>
      <c r="G1003" t="s">
        <v>4071</v>
      </c>
      <c r="H1003" t="s">
        <v>4072</v>
      </c>
      <c r="I1003" s="4">
        <v>0.32</v>
      </c>
    </row>
    <row r="1004" spans="1:9" x14ac:dyDescent="0.2">
      <c r="A1004">
        <v>102</v>
      </c>
      <c r="B1004">
        <v>679617</v>
      </c>
      <c r="C1004" s="3">
        <v>43123</v>
      </c>
      <c r="D1004">
        <v>45746</v>
      </c>
      <c r="E1004" t="s">
        <v>4016</v>
      </c>
      <c r="F1004">
        <v>40722</v>
      </c>
      <c r="G1004" t="s">
        <v>4135</v>
      </c>
      <c r="H1004" t="s">
        <v>4136</v>
      </c>
      <c r="I1004" s="4">
        <v>0.65</v>
      </c>
    </row>
    <row r="1005" spans="1:9" x14ac:dyDescent="0.2">
      <c r="A1005">
        <v>102</v>
      </c>
      <c r="B1005">
        <v>679618</v>
      </c>
      <c r="C1005" s="3">
        <v>43123</v>
      </c>
      <c r="D1005">
        <v>45746</v>
      </c>
      <c r="E1005" t="s">
        <v>4016</v>
      </c>
      <c r="F1005">
        <v>40722</v>
      </c>
      <c r="G1005" t="s">
        <v>4179</v>
      </c>
      <c r="H1005" t="s">
        <v>4180</v>
      </c>
      <c r="I1005" s="4">
        <v>19.440000000000001</v>
      </c>
    </row>
    <row r="1006" spans="1:9" x14ac:dyDescent="0.2">
      <c r="A1006">
        <v>102</v>
      </c>
      <c r="B1006">
        <v>682734</v>
      </c>
      <c r="C1006" s="3">
        <v>43123</v>
      </c>
      <c r="D1006">
        <v>45746</v>
      </c>
      <c r="E1006" t="s">
        <v>4016</v>
      </c>
      <c r="F1006">
        <v>40722</v>
      </c>
      <c r="G1006" t="s">
        <v>4105</v>
      </c>
      <c r="H1006" t="s">
        <v>4106</v>
      </c>
      <c r="I1006" s="4">
        <v>2.59</v>
      </c>
    </row>
    <row r="1007" spans="1:9" x14ac:dyDescent="0.2">
      <c r="A1007">
        <v>102</v>
      </c>
      <c r="B1007">
        <v>682738</v>
      </c>
      <c r="C1007" s="3">
        <v>43123</v>
      </c>
      <c r="D1007">
        <v>45746</v>
      </c>
      <c r="E1007" t="s">
        <v>4016</v>
      </c>
      <c r="F1007">
        <v>40722</v>
      </c>
      <c r="G1007" t="s">
        <v>4085</v>
      </c>
      <c r="H1007" t="s">
        <v>4086</v>
      </c>
      <c r="I1007" s="4">
        <v>0.32</v>
      </c>
    </row>
    <row r="1008" spans="1:9" x14ac:dyDescent="0.2">
      <c r="A1008">
        <v>102</v>
      </c>
      <c r="B1008">
        <v>682740</v>
      </c>
      <c r="C1008" s="3">
        <v>43123</v>
      </c>
      <c r="D1008">
        <v>45746</v>
      </c>
      <c r="E1008" t="s">
        <v>4016</v>
      </c>
      <c r="F1008">
        <v>40722</v>
      </c>
      <c r="G1008" t="s">
        <v>4155</v>
      </c>
      <c r="H1008" t="s">
        <v>4156</v>
      </c>
      <c r="I1008" s="4">
        <v>0.32</v>
      </c>
    </row>
    <row r="1009" spans="1:9" x14ac:dyDescent="0.2">
      <c r="A1009">
        <v>102</v>
      </c>
      <c r="B1009">
        <v>682746</v>
      </c>
      <c r="C1009" s="3">
        <v>43123</v>
      </c>
      <c r="D1009">
        <v>45746</v>
      </c>
      <c r="E1009" t="s">
        <v>4016</v>
      </c>
      <c r="F1009">
        <v>40722</v>
      </c>
      <c r="G1009" t="s">
        <v>4131</v>
      </c>
      <c r="H1009" t="s">
        <v>4132</v>
      </c>
      <c r="I1009" s="4">
        <v>0.32</v>
      </c>
    </row>
    <row r="1010" spans="1:9" x14ac:dyDescent="0.2">
      <c r="A1010">
        <v>102</v>
      </c>
      <c r="B1010">
        <v>682747</v>
      </c>
      <c r="C1010" s="3">
        <v>43123</v>
      </c>
      <c r="D1010">
        <v>45746</v>
      </c>
      <c r="E1010" t="s">
        <v>4016</v>
      </c>
      <c r="F1010">
        <v>40722</v>
      </c>
      <c r="G1010" t="s">
        <v>4199</v>
      </c>
      <c r="H1010" t="s">
        <v>4200</v>
      </c>
      <c r="I1010" s="4">
        <v>1.1299999999999999</v>
      </c>
    </row>
    <row r="1011" spans="1:9" x14ac:dyDescent="0.2">
      <c r="A1011">
        <v>102</v>
      </c>
      <c r="B1011">
        <v>682748</v>
      </c>
      <c r="C1011" s="3">
        <v>43123</v>
      </c>
      <c r="D1011">
        <v>45746</v>
      </c>
      <c r="E1011" t="s">
        <v>4016</v>
      </c>
      <c r="F1011">
        <v>40722</v>
      </c>
      <c r="G1011" t="s">
        <v>4147</v>
      </c>
      <c r="H1011" t="s">
        <v>4148</v>
      </c>
      <c r="I1011" s="4">
        <v>0.97</v>
      </c>
    </row>
    <row r="1012" spans="1:9" x14ac:dyDescent="0.2">
      <c r="A1012">
        <v>102</v>
      </c>
      <c r="B1012">
        <v>682770</v>
      </c>
      <c r="C1012" s="3">
        <v>43123</v>
      </c>
      <c r="D1012">
        <v>45746</v>
      </c>
      <c r="E1012" t="s">
        <v>4016</v>
      </c>
      <c r="F1012">
        <v>40722</v>
      </c>
      <c r="G1012" t="s">
        <v>4129</v>
      </c>
      <c r="H1012" t="s">
        <v>4130</v>
      </c>
      <c r="I1012" s="4">
        <v>5.18</v>
      </c>
    </row>
    <row r="1013" spans="1:9" x14ac:dyDescent="0.2">
      <c r="A1013">
        <v>102</v>
      </c>
      <c r="B1013">
        <v>679628</v>
      </c>
      <c r="C1013" s="3">
        <v>43123</v>
      </c>
      <c r="D1013">
        <v>45737</v>
      </c>
      <c r="E1013" t="s">
        <v>4016</v>
      </c>
      <c r="F1013">
        <v>40724</v>
      </c>
      <c r="G1013" t="s">
        <v>4103</v>
      </c>
      <c r="H1013" t="s">
        <v>4104</v>
      </c>
      <c r="I1013" s="4">
        <v>14.85</v>
      </c>
    </row>
    <row r="1014" spans="1:9" x14ac:dyDescent="0.2">
      <c r="A1014">
        <v>102</v>
      </c>
      <c r="B1014">
        <v>679629</v>
      </c>
      <c r="C1014" s="3">
        <v>43123</v>
      </c>
      <c r="D1014">
        <v>45737</v>
      </c>
      <c r="E1014" t="s">
        <v>4016</v>
      </c>
      <c r="F1014">
        <v>40724</v>
      </c>
      <c r="G1014" t="s">
        <v>4033</v>
      </c>
      <c r="H1014" t="s">
        <v>4034</v>
      </c>
      <c r="I1014" s="4">
        <v>16.47</v>
      </c>
    </row>
    <row r="1015" spans="1:9" x14ac:dyDescent="0.2">
      <c r="A1015">
        <v>102</v>
      </c>
      <c r="B1015">
        <v>679630</v>
      </c>
      <c r="C1015" s="3">
        <v>43123</v>
      </c>
      <c r="D1015">
        <v>45737</v>
      </c>
      <c r="E1015" t="s">
        <v>4016</v>
      </c>
      <c r="F1015">
        <v>40724</v>
      </c>
      <c r="G1015" t="s">
        <v>4107</v>
      </c>
      <c r="H1015" t="s">
        <v>4108</v>
      </c>
      <c r="I1015" s="4">
        <v>105.84</v>
      </c>
    </row>
    <row r="1016" spans="1:9" x14ac:dyDescent="0.2">
      <c r="A1016">
        <v>102</v>
      </c>
      <c r="B1016">
        <v>679631</v>
      </c>
      <c r="C1016" s="3">
        <v>43123</v>
      </c>
      <c r="D1016">
        <v>45737</v>
      </c>
      <c r="E1016" t="s">
        <v>4016</v>
      </c>
      <c r="F1016">
        <v>40724</v>
      </c>
      <c r="G1016" t="s">
        <v>4105</v>
      </c>
      <c r="H1016" t="s">
        <v>4106</v>
      </c>
      <c r="I1016" s="4">
        <v>2.7</v>
      </c>
    </row>
    <row r="1017" spans="1:9" x14ac:dyDescent="0.2">
      <c r="A1017">
        <v>102</v>
      </c>
      <c r="B1017">
        <v>679632</v>
      </c>
      <c r="C1017" s="3">
        <v>43123</v>
      </c>
      <c r="D1017">
        <v>45737</v>
      </c>
      <c r="E1017" t="s">
        <v>4016</v>
      </c>
      <c r="F1017">
        <v>40724</v>
      </c>
      <c r="G1017" t="s">
        <v>4147</v>
      </c>
      <c r="H1017" t="s">
        <v>4148</v>
      </c>
      <c r="I1017" s="4">
        <v>2.7</v>
      </c>
    </row>
    <row r="1018" spans="1:9" x14ac:dyDescent="0.2">
      <c r="A1018">
        <v>102</v>
      </c>
      <c r="B1018">
        <v>679633</v>
      </c>
      <c r="C1018" s="3">
        <v>43123</v>
      </c>
      <c r="D1018">
        <v>45737</v>
      </c>
      <c r="E1018" t="s">
        <v>4016</v>
      </c>
      <c r="F1018">
        <v>40724</v>
      </c>
      <c r="G1018" t="s">
        <v>4199</v>
      </c>
      <c r="H1018" t="s">
        <v>4200</v>
      </c>
      <c r="I1018" s="4">
        <v>1.08</v>
      </c>
    </row>
    <row r="1019" spans="1:9" x14ac:dyDescent="0.2">
      <c r="A1019">
        <v>102</v>
      </c>
      <c r="B1019">
        <v>679634</v>
      </c>
      <c r="C1019" s="3">
        <v>43123</v>
      </c>
      <c r="D1019">
        <v>45737</v>
      </c>
      <c r="E1019" t="s">
        <v>4016</v>
      </c>
      <c r="F1019">
        <v>40724</v>
      </c>
      <c r="G1019" t="s">
        <v>4117</v>
      </c>
      <c r="H1019" t="s">
        <v>4118</v>
      </c>
      <c r="I1019" s="4">
        <v>2.7</v>
      </c>
    </row>
    <row r="1020" spans="1:9" x14ac:dyDescent="0.2">
      <c r="A1020">
        <v>102</v>
      </c>
      <c r="B1020">
        <v>679635</v>
      </c>
      <c r="C1020" s="3">
        <v>43123</v>
      </c>
      <c r="D1020">
        <v>45737</v>
      </c>
      <c r="E1020" t="s">
        <v>4016</v>
      </c>
      <c r="F1020">
        <v>40724</v>
      </c>
      <c r="G1020" t="s">
        <v>4089</v>
      </c>
      <c r="H1020" t="s">
        <v>4090</v>
      </c>
      <c r="I1020" s="4">
        <v>116.1</v>
      </c>
    </row>
    <row r="1021" spans="1:9" x14ac:dyDescent="0.2">
      <c r="A1021">
        <v>102</v>
      </c>
      <c r="B1021">
        <v>679636</v>
      </c>
      <c r="C1021" s="3">
        <v>43123</v>
      </c>
      <c r="D1021">
        <v>45737</v>
      </c>
      <c r="E1021" t="s">
        <v>4016</v>
      </c>
      <c r="F1021">
        <v>40724</v>
      </c>
      <c r="G1021" t="s">
        <v>4085</v>
      </c>
      <c r="H1021" t="s">
        <v>4086</v>
      </c>
      <c r="I1021" s="4">
        <v>0.81</v>
      </c>
    </row>
    <row r="1022" spans="1:9" x14ac:dyDescent="0.2">
      <c r="A1022">
        <v>102</v>
      </c>
      <c r="B1022">
        <v>679637</v>
      </c>
      <c r="C1022" s="3">
        <v>43123</v>
      </c>
      <c r="D1022">
        <v>45737</v>
      </c>
      <c r="E1022" t="s">
        <v>4016</v>
      </c>
      <c r="F1022">
        <v>40724</v>
      </c>
      <c r="G1022" t="s">
        <v>4119</v>
      </c>
      <c r="H1022" t="s">
        <v>4120</v>
      </c>
      <c r="I1022" s="4">
        <v>2.7</v>
      </c>
    </row>
    <row r="1023" spans="1:9" x14ac:dyDescent="0.2">
      <c r="A1023">
        <v>102</v>
      </c>
      <c r="B1023">
        <v>679638</v>
      </c>
      <c r="C1023" s="3">
        <v>43123</v>
      </c>
      <c r="D1023">
        <v>45737</v>
      </c>
      <c r="E1023" t="s">
        <v>4016</v>
      </c>
      <c r="F1023">
        <v>40724</v>
      </c>
      <c r="G1023" t="s">
        <v>4353</v>
      </c>
      <c r="H1023" t="s">
        <v>4354</v>
      </c>
      <c r="I1023" s="4">
        <v>4.05</v>
      </c>
    </row>
    <row r="1024" spans="1:9" x14ac:dyDescent="0.2">
      <c r="A1024">
        <v>102</v>
      </c>
      <c r="B1024">
        <v>679649</v>
      </c>
      <c r="C1024" s="3">
        <v>43110</v>
      </c>
      <c r="D1024">
        <v>45547</v>
      </c>
      <c r="E1024" t="s">
        <v>4016</v>
      </c>
      <c r="F1024">
        <v>40725</v>
      </c>
      <c r="G1024" t="s">
        <v>4057</v>
      </c>
      <c r="H1024" t="s">
        <v>4058</v>
      </c>
      <c r="I1024" s="4">
        <v>110</v>
      </c>
    </row>
    <row r="1025" spans="1:9" x14ac:dyDescent="0.2">
      <c r="A1025">
        <v>102</v>
      </c>
      <c r="B1025">
        <v>679742</v>
      </c>
      <c r="C1025" s="3">
        <v>43111</v>
      </c>
      <c r="D1025">
        <v>45573</v>
      </c>
      <c r="E1025" t="s">
        <v>4016</v>
      </c>
      <c r="F1025">
        <v>40732</v>
      </c>
      <c r="G1025" t="s">
        <v>4259</v>
      </c>
      <c r="H1025" t="s">
        <v>4260</v>
      </c>
      <c r="I1025" s="4">
        <v>3486.21</v>
      </c>
    </row>
    <row r="1026" spans="1:9" x14ac:dyDescent="0.2">
      <c r="A1026">
        <v>102</v>
      </c>
      <c r="B1026">
        <v>679743</v>
      </c>
      <c r="C1026" s="3">
        <v>43111</v>
      </c>
      <c r="D1026">
        <v>45573</v>
      </c>
      <c r="E1026" t="s">
        <v>4016</v>
      </c>
      <c r="F1026">
        <v>40732</v>
      </c>
      <c r="G1026" t="s">
        <v>4261</v>
      </c>
      <c r="H1026" t="s">
        <v>4262</v>
      </c>
      <c r="I1026" s="4">
        <v>273</v>
      </c>
    </row>
    <row r="1027" spans="1:9" x14ac:dyDescent="0.2">
      <c r="A1027">
        <v>102</v>
      </c>
      <c r="B1027">
        <v>679753</v>
      </c>
      <c r="C1027" s="3">
        <v>43111</v>
      </c>
      <c r="D1027">
        <v>45572</v>
      </c>
      <c r="E1027" t="s">
        <v>4016</v>
      </c>
      <c r="F1027">
        <v>40734</v>
      </c>
      <c r="G1027" t="s">
        <v>4317</v>
      </c>
      <c r="H1027" t="s">
        <v>4318</v>
      </c>
      <c r="I1027" s="4">
        <v>648</v>
      </c>
    </row>
    <row r="1028" spans="1:9" x14ac:dyDescent="0.2">
      <c r="A1028">
        <v>102</v>
      </c>
      <c r="B1028">
        <v>679921</v>
      </c>
      <c r="C1028" s="3">
        <v>43115</v>
      </c>
      <c r="D1028">
        <v>45606</v>
      </c>
      <c r="E1028" t="s">
        <v>4016</v>
      </c>
      <c r="F1028">
        <v>40753</v>
      </c>
      <c r="G1028" t="s">
        <v>4085</v>
      </c>
      <c r="H1028" t="s">
        <v>4086</v>
      </c>
      <c r="I1028" s="4">
        <v>0.18</v>
      </c>
    </row>
    <row r="1029" spans="1:9" x14ac:dyDescent="0.2">
      <c r="A1029">
        <v>102</v>
      </c>
      <c r="B1029">
        <v>679922</v>
      </c>
      <c r="C1029" s="3">
        <v>43115</v>
      </c>
      <c r="D1029">
        <v>45606</v>
      </c>
      <c r="E1029" t="s">
        <v>4016</v>
      </c>
      <c r="F1029">
        <v>40753</v>
      </c>
      <c r="G1029" t="s">
        <v>4157</v>
      </c>
      <c r="H1029" t="s">
        <v>4158</v>
      </c>
      <c r="I1029" s="4">
        <v>7.2</v>
      </c>
    </row>
    <row r="1030" spans="1:9" x14ac:dyDescent="0.2">
      <c r="A1030">
        <v>102</v>
      </c>
      <c r="B1030">
        <v>679923</v>
      </c>
      <c r="C1030" s="3">
        <v>43115</v>
      </c>
      <c r="D1030">
        <v>45606</v>
      </c>
      <c r="E1030" t="s">
        <v>4016</v>
      </c>
      <c r="F1030">
        <v>40753</v>
      </c>
      <c r="G1030" t="s">
        <v>4123</v>
      </c>
      <c r="H1030" t="s">
        <v>4124</v>
      </c>
      <c r="I1030" s="4">
        <v>14.4</v>
      </c>
    </row>
    <row r="1031" spans="1:9" x14ac:dyDescent="0.2">
      <c r="A1031">
        <v>102</v>
      </c>
      <c r="B1031">
        <v>679924</v>
      </c>
      <c r="C1031" s="3">
        <v>43115</v>
      </c>
      <c r="D1031">
        <v>45606</v>
      </c>
      <c r="E1031" t="s">
        <v>4016</v>
      </c>
      <c r="F1031">
        <v>40753</v>
      </c>
      <c r="G1031" t="s">
        <v>4119</v>
      </c>
      <c r="H1031" t="s">
        <v>4120</v>
      </c>
      <c r="I1031" s="4">
        <v>5.4</v>
      </c>
    </row>
    <row r="1032" spans="1:9" x14ac:dyDescent="0.2">
      <c r="A1032">
        <v>102</v>
      </c>
      <c r="B1032">
        <v>679925</v>
      </c>
      <c r="C1032" s="3">
        <v>43115</v>
      </c>
      <c r="D1032">
        <v>45606</v>
      </c>
      <c r="E1032" t="s">
        <v>4016</v>
      </c>
      <c r="F1032">
        <v>40753</v>
      </c>
      <c r="G1032" t="s">
        <v>4165</v>
      </c>
      <c r="H1032" t="s">
        <v>4166</v>
      </c>
      <c r="I1032" s="4">
        <v>16.2</v>
      </c>
    </row>
    <row r="1033" spans="1:9" x14ac:dyDescent="0.2">
      <c r="A1033">
        <v>102</v>
      </c>
      <c r="B1033">
        <v>679926</v>
      </c>
      <c r="C1033" s="3">
        <v>43115</v>
      </c>
      <c r="D1033">
        <v>45606</v>
      </c>
      <c r="E1033" t="s">
        <v>4016</v>
      </c>
      <c r="F1033">
        <v>40753</v>
      </c>
      <c r="G1033" t="s">
        <v>4187</v>
      </c>
      <c r="H1033" t="s">
        <v>4188</v>
      </c>
      <c r="I1033" s="4">
        <v>0.54</v>
      </c>
    </row>
    <row r="1034" spans="1:9" x14ac:dyDescent="0.2">
      <c r="A1034">
        <v>102</v>
      </c>
      <c r="B1034">
        <v>679927</v>
      </c>
      <c r="C1034" s="3">
        <v>43115</v>
      </c>
      <c r="D1034">
        <v>45606</v>
      </c>
      <c r="E1034" t="s">
        <v>4016</v>
      </c>
      <c r="F1034">
        <v>40753</v>
      </c>
      <c r="G1034" t="s">
        <v>4033</v>
      </c>
      <c r="H1034" t="s">
        <v>4034</v>
      </c>
      <c r="I1034" s="4">
        <v>24.59</v>
      </c>
    </row>
    <row r="1035" spans="1:9" x14ac:dyDescent="0.2">
      <c r="A1035">
        <v>102</v>
      </c>
      <c r="B1035">
        <v>679928</v>
      </c>
      <c r="C1035" s="3">
        <v>43115</v>
      </c>
      <c r="D1035">
        <v>45606</v>
      </c>
      <c r="E1035" t="s">
        <v>4016</v>
      </c>
      <c r="F1035">
        <v>40753</v>
      </c>
      <c r="G1035" t="s">
        <v>4017</v>
      </c>
      <c r="H1035" t="s">
        <v>4018</v>
      </c>
      <c r="I1035" s="4">
        <v>0.36</v>
      </c>
    </row>
    <row r="1036" spans="1:9" x14ac:dyDescent="0.2">
      <c r="A1036">
        <v>102</v>
      </c>
      <c r="B1036">
        <v>679929</v>
      </c>
      <c r="C1036" s="3">
        <v>43115</v>
      </c>
      <c r="D1036">
        <v>45606</v>
      </c>
      <c r="E1036" t="s">
        <v>4016</v>
      </c>
      <c r="F1036">
        <v>40753</v>
      </c>
      <c r="G1036" t="s">
        <v>4229</v>
      </c>
      <c r="H1036" t="s">
        <v>4230</v>
      </c>
      <c r="I1036" s="4">
        <v>0.54</v>
      </c>
    </row>
    <row r="1037" spans="1:9" x14ac:dyDescent="0.2">
      <c r="A1037">
        <v>102</v>
      </c>
      <c r="B1037">
        <v>679930</v>
      </c>
      <c r="C1037" s="3">
        <v>43115</v>
      </c>
      <c r="D1037">
        <v>45606</v>
      </c>
      <c r="E1037" t="s">
        <v>4016</v>
      </c>
      <c r="F1037">
        <v>40753</v>
      </c>
      <c r="G1037" t="s">
        <v>4219</v>
      </c>
      <c r="H1037" t="s">
        <v>4220</v>
      </c>
      <c r="I1037" s="4">
        <v>9</v>
      </c>
    </row>
    <row r="1038" spans="1:9" x14ac:dyDescent="0.2">
      <c r="A1038">
        <v>102</v>
      </c>
      <c r="B1038">
        <v>679931</v>
      </c>
      <c r="C1038" s="3">
        <v>43115</v>
      </c>
      <c r="D1038">
        <v>45606</v>
      </c>
      <c r="E1038" t="s">
        <v>4016</v>
      </c>
      <c r="F1038">
        <v>40753</v>
      </c>
      <c r="G1038" t="s">
        <v>4021</v>
      </c>
      <c r="H1038" t="s">
        <v>4022</v>
      </c>
      <c r="I1038" s="4">
        <v>17.100000000000001</v>
      </c>
    </row>
    <row r="1039" spans="1:9" x14ac:dyDescent="0.2">
      <c r="A1039">
        <v>102</v>
      </c>
      <c r="B1039">
        <v>679933</v>
      </c>
      <c r="C1039" s="3">
        <v>43115</v>
      </c>
      <c r="D1039">
        <v>45606</v>
      </c>
      <c r="E1039" t="s">
        <v>4016</v>
      </c>
      <c r="F1039">
        <v>40753</v>
      </c>
      <c r="G1039" t="s">
        <v>4135</v>
      </c>
      <c r="H1039" t="s">
        <v>4136</v>
      </c>
      <c r="I1039" s="4">
        <v>0.36</v>
      </c>
    </row>
    <row r="1040" spans="1:9" x14ac:dyDescent="0.2">
      <c r="A1040">
        <v>102</v>
      </c>
      <c r="B1040">
        <v>679934</v>
      </c>
      <c r="C1040" s="3">
        <v>43115</v>
      </c>
      <c r="D1040">
        <v>45606</v>
      </c>
      <c r="E1040" t="s">
        <v>4016</v>
      </c>
      <c r="F1040">
        <v>40753</v>
      </c>
      <c r="G1040" t="s">
        <v>4027</v>
      </c>
      <c r="H1040" t="s">
        <v>4028</v>
      </c>
      <c r="I1040" s="4">
        <v>0.02</v>
      </c>
    </row>
    <row r="1041" spans="1:9" x14ac:dyDescent="0.2">
      <c r="A1041">
        <v>102</v>
      </c>
      <c r="B1041">
        <v>679936</v>
      </c>
      <c r="C1041" s="3">
        <v>43115</v>
      </c>
      <c r="D1041">
        <v>45606</v>
      </c>
      <c r="E1041" t="s">
        <v>4016</v>
      </c>
      <c r="F1041">
        <v>40753</v>
      </c>
      <c r="G1041" t="s">
        <v>4221</v>
      </c>
      <c r="H1041" t="s">
        <v>4222</v>
      </c>
      <c r="I1041" s="4">
        <v>0.36</v>
      </c>
    </row>
    <row r="1042" spans="1:9" x14ac:dyDescent="0.2">
      <c r="A1042">
        <v>102</v>
      </c>
      <c r="B1042">
        <v>680273</v>
      </c>
      <c r="C1042" s="3">
        <v>43115</v>
      </c>
      <c r="D1042">
        <v>45606</v>
      </c>
      <c r="E1042" t="s">
        <v>4016</v>
      </c>
      <c r="F1042">
        <v>40753</v>
      </c>
      <c r="G1042" t="s">
        <v>4029</v>
      </c>
      <c r="H1042" t="s">
        <v>4030</v>
      </c>
      <c r="I1042" s="4">
        <v>0.41</v>
      </c>
    </row>
    <row r="1043" spans="1:9" x14ac:dyDescent="0.2">
      <c r="A1043">
        <v>102</v>
      </c>
      <c r="B1043">
        <v>679920</v>
      </c>
      <c r="C1043" s="3">
        <v>43116</v>
      </c>
      <c r="D1043">
        <v>45606</v>
      </c>
      <c r="E1043" t="s">
        <v>4016</v>
      </c>
      <c r="F1043">
        <v>40753</v>
      </c>
      <c r="G1043" t="s">
        <v>4185</v>
      </c>
      <c r="H1043" t="s">
        <v>4186</v>
      </c>
      <c r="I1043" s="4">
        <v>79.2</v>
      </c>
    </row>
    <row r="1044" spans="1:9" x14ac:dyDescent="0.2">
      <c r="A1044">
        <v>102</v>
      </c>
      <c r="B1044">
        <v>679932</v>
      </c>
      <c r="C1044" s="3">
        <v>43116</v>
      </c>
      <c r="D1044">
        <v>45606</v>
      </c>
      <c r="E1044" t="s">
        <v>4016</v>
      </c>
      <c r="F1044">
        <v>40753</v>
      </c>
      <c r="G1044" t="s">
        <v>4167</v>
      </c>
      <c r="H1044" t="s">
        <v>4168</v>
      </c>
      <c r="I1044" s="4">
        <v>4.1399999999999997</v>
      </c>
    </row>
    <row r="1045" spans="1:9" x14ac:dyDescent="0.2">
      <c r="A1045">
        <v>102</v>
      </c>
      <c r="B1045">
        <v>679960</v>
      </c>
      <c r="C1045" s="3">
        <v>43118</v>
      </c>
      <c r="D1045">
        <v>45694</v>
      </c>
      <c r="E1045" t="s">
        <v>4016</v>
      </c>
      <c r="F1045">
        <v>40757</v>
      </c>
      <c r="G1045" t="s">
        <v>4017</v>
      </c>
      <c r="H1045" t="s">
        <v>4018</v>
      </c>
      <c r="I1045" s="4">
        <v>5.47</v>
      </c>
    </row>
    <row r="1046" spans="1:9" x14ac:dyDescent="0.2">
      <c r="A1046">
        <v>102</v>
      </c>
      <c r="B1046">
        <v>679961</v>
      </c>
      <c r="C1046" s="3">
        <v>43118</v>
      </c>
      <c r="D1046">
        <v>45694</v>
      </c>
      <c r="E1046" t="s">
        <v>4016</v>
      </c>
      <c r="F1046">
        <v>40757</v>
      </c>
      <c r="G1046" t="s">
        <v>4019</v>
      </c>
      <c r="H1046" t="s">
        <v>4020</v>
      </c>
      <c r="I1046" s="4">
        <v>32.81</v>
      </c>
    </row>
    <row r="1047" spans="1:9" x14ac:dyDescent="0.2">
      <c r="A1047">
        <v>102</v>
      </c>
      <c r="B1047">
        <v>679962</v>
      </c>
      <c r="C1047" s="3">
        <v>43118</v>
      </c>
      <c r="D1047">
        <v>45694</v>
      </c>
      <c r="E1047" t="s">
        <v>4016</v>
      </c>
      <c r="F1047">
        <v>40757</v>
      </c>
      <c r="G1047" t="s">
        <v>4025</v>
      </c>
      <c r="H1047" t="s">
        <v>4026</v>
      </c>
      <c r="I1047" s="4">
        <v>1.42</v>
      </c>
    </row>
    <row r="1048" spans="1:9" x14ac:dyDescent="0.2">
      <c r="A1048">
        <v>102</v>
      </c>
      <c r="B1048">
        <v>679963</v>
      </c>
      <c r="C1048" s="3">
        <v>43118</v>
      </c>
      <c r="D1048">
        <v>45694</v>
      </c>
      <c r="E1048" t="s">
        <v>4016</v>
      </c>
      <c r="F1048">
        <v>40757</v>
      </c>
      <c r="G1048" t="s">
        <v>4277</v>
      </c>
      <c r="H1048" t="s">
        <v>4278</v>
      </c>
      <c r="I1048" s="4">
        <v>4.96</v>
      </c>
    </row>
    <row r="1049" spans="1:9" x14ac:dyDescent="0.2">
      <c r="A1049">
        <v>102</v>
      </c>
      <c r="B1049">
        <v>679964</v>
      </c>
      <c r="C1049" s="3">
        <v>43118</v>
      </c>
      <c r="D1049">
        <v>45694</v>
      </c>
      <c r="E1049" t="s">
        <v>4016</v>
      </c>
      <c r="F1049">
        <v>40757</v>
      </c>
      <c r="G1049" t="s">
        <v>4033</v>
      </c>
      <c r="H1049" t="s">
        <v>4034</v>
      </c>
      <c r="I1049" s="4">
        <v>50.85</v>
      </c>
    </row>
    <row r="1050" spans="1:9" x14ac:dyDescent="0.2">
      <c r="A1050">
        <v>102</v>
      </c>
      <c r="B1050">
        <v>679965</v>
      </c>
      <c r="C1050" s="3">
        <v>43118</v>
      </c>
      <c r="D1050">
        <v>45694</v>
      </c>
      <c r="E1050" t="s">
        <v>4016</v>
      </c>
      <c r="F1050">
        <v>40757</v>
      </c>
      <c r="G1050" t="s">
        <v>4021</v>
      </c>
      <c r="H1050" t="s">
        <v>4022</v>
      </c>
      <c r="I1050" s="4">
        <v>24.6</v>
      </c>
    </row>
    <row r="1051" spans="1:9" x14ac:dyDescent="0.2">
      <c r="A1051">
        <v>102</v>
      </c>
      <c r="B1051">
        <v>679966</v>
      </c>
      <c r="C1051" s="3">
        <v>43118</v>
      </c>
      <c r="D1051">
        <v>45694</v>
      </c>
      <c r="E1051" t="s">
        <v>4016</v>
      </c>
      <c r="F1051">
        <v>40757</v>
      </c>
      <c r="G1051" t="s">
        <v>4039</v>
      </c>
      <c r="H1051" t="s">
        <v>4040</v>
      </c>
      <c r="I1051" s="4">
        <v>0.05</v>
      </c>
    </row>
    <row r="1052" spans="1:9" x14ac:dyDescent="0.2">
      <c r="A1052">
        <v>102</v>
      </c>
      <c r="B1052">
        <v>679967</v>
      </c>
      <c r="C1052" s="3">
        <v>43118</v>
      </c>
      <c r="D1052">
        <v>45694</v>
      </c>
      <c r="E1052" t="s">
        <v>4016</v>
      </c>
      <c r="F1052">
        <v>40757</v>
      </c>
      <c r="G1052" t="s">
        <v>4027</v>
      </c>
      <c r="H1052" t="s">
        <v>4028</v>
      </c>
      <c r="I1052" s="4">
        <v>0.18</v>
      </c>
    </row>
    <row r="1053" spans="1:9" x14ac:dyDescent="0.2">
      <c r="A1053">
        <v>102</v>
      </c>
      <c r="B1053">
        <v>679968</v>
      </c>
      <c r="C1053" s="3">
        <v>43118</v>
      </c>
      <c r="D1053">
        <v>45694</v>
      </c>
      <c r="E1053" t="s">
        <v>4016</v>
      </c>
      <c r="F1053">
        <v>40757</v>
      </c>
      <c r="G1053" t="s">
        <v>4035</v>
      </c>
      <c r="H1053" t="s">
        <v>4036</v>
      </c>
      <c r="I1053" s="4">
        <v>65.61</v>
      </c>
    </row>
    <row r="1054" spans="1:9" x14ac:dyDescent="0.2">
      <c r="A1054">
        <v>102</v>
      </c>
      <c r="B1054">
        <v>679969</v>
      </c>
      <c r="C1054" s="3">
        <v>43118</v>
      </c>
      <c r="D1054">
        <v>45694</v>
      </c>
      <c r="E1054" t="s">
        <v>4016</v>
      </c>
      <c r="F1054">
        <v>40757</v>
      </c>
      <c r="G1054" t="s">
        <v>4331</v>
      </c>
      <c r="H1054" t="s">
        <v>4332</v>
      </c>
      <c r="I1054" s="4">
        <v>32.43</v>
      </c>
    </row>
    <row r="1055" spans="1:9" x14ac:dyDescent="0.2">
      <c r="A1055">
        <v>102</v>
      </c>
      <c r="B1055">
        <v>679970</v>
      </c>
      <c r="C1055" s="3">
        <v>43118</v>
      </c>
      <c r="D1055">
        <v>45694</v>
      </c>
      <c r="E1055" t="s">
        <v>4016</v>
      </c>
      <c r="F1055">
        <v>40757</v>
      </c>
      <c r="G1055" t="s">
        <v>4093</v>
      </c>
      <c r="H1055" t="s">
        <v>4094</v>
      </c>
      <c r="I1055" s="4">
        <v>0.33</v>
      </c>
    </row>
    <row r="1056" spans="1:9" x14ac:dyDescent="0.2">
      <c r="A1056">
        <v>102</v>
      </c>
      <c r="B1056">
        <v>679981</v>
      </c>
      <c r="C1056" s="3">
        <v>43118</v>
      </c>
      <c r="D1056">
        <v>45682</v>
      </c>
      <c r="E1056" t="s">
        <v>4016</v>
      </c>
      <c r="F1056">
        <v>40759</v>
      </c>
      <c r="G1056" t="s">
        <v>4019</v>
      </c>
      <c r="H1056" t="s">
        <v>4020</v>
      </c>
      <c r="I1056" s="4">
        <v>21.87</v>
      </c>
    </row>
    <row r="1057" spans="1:9" x14ac:dyDescent="0.2">
      <c r="A1057">
        <v>102</v>
      </c>
      <c r="B1057">
        <v>679982</v>
      </c>
      <c r="C1057" s="3">
        <v>43118</v>
      </c>
      <c r="D1057">
        <v>45682</v>
      </c>
      <c r="E1057" t="s">
        <v>4016</v>
      </c>
      <c r="F1057">
        <v>40759</v>
      </c>
      <c r="G1057" t="s">
        <v>4025</v>
      </c>
      <c r="H1057" t="s">
        <v>4026</v>
      </c>
      <c r="I1057" s="4">
        <v>0.95</v>
      </c>
    </row>
    <row r="1058" spans="1:9" x14ac:dyDescent="0.2">
      <c r="A1058">
        <v>102</v>
      </c>
      <c r="B1058">
        <v>679983</v>
      </c>
      <c r="C1058" s="3">
        <v>43118</v>
      </c>
      <c r="D1058">
        <v>45682</v>
      </c>
      <c r="E1058" t="s">
        <v>4016</v>
      </c>
      <c r="F1058">
        <v>40759</v>
      </c>
      <c r="G1058" t="s">
        <v>4271</v>
      </c>
      <c r="H1058" t="s">
        <v>4272</v>
      </c>
      <c r="I1058" s="4">
        <v>3.28</v>
      </c>
    </row>
    <row r="1059" spans="1:9" x14ac:dyDescent="0.2">
      <c r="A1059">
        <v>102</v>
      </c>
      <c r="B1059">
        <v>679984</v>
      </c>
      <c r="C1059" s="3">
        <v>43118</v>
      </c>
      <c r="D1059">
        <v>45682</v>
      </c>
      <c r="E1059" t="s">
        <v>4016</v>
      </c>
      <c r="F1059">
        <v>40759</v>
      </c>
      <c r="G1059" t="s">
        <v>4033</v>
      </c>
      <c r="H1059" t="s">
        <v>4034</v>
      </c>
      <c r="I1059" s="4">
        <v>34.049999999999997</v>
      </c>
    </row>
    <row r="1060" spans="1:9" x14ac:dyDescent="0.2">
      <c r="A1060">
        <v>102</v>
      </c>
      <c r="B1060">
        <v>679985</v>
      </c>
      <c r="C1060" s="3">
        <v>43118</v>
      </c>
      <c r="D1060">
        <v>45682</v>
      </c>
      <c r="E1060" t="s">
        <v>4016</v>
      </c>
      <c r="F1060">
        <v>40759</v>
      </c>
      <c r="G1060" t="s">
        <v>4021</v>
      </c>
      <c r="H1060" t="s">
        <v>4022</v>
      </c>
      <c r="I1060" s="4">
        <v>16.399999999999999</v>
      </c>
    </row>
    <row r="1061" spans="1:9" x14ac:dyDescent="0.2">
      <c r="A1061">
        <v>102</v>
      </c>
      <c r="B1061">
        <v>679986</v>
      </c>
      <c r="C1061" s="3">
        <v>43118</v>
      </c>
      <c r="D1061">
        <v>45682</v>
      </c>
      <c r="E1061" t="s">
        <v>4016</v>
      </c>
      <c r="F1061">
        <v>40759</v>
      </c>
      <c r="G1061" t="s">
        <v>4035</v>
      </c>
      <c r="H1061" t="s">
        <v>4036</v>
      </c>
      <c r="I1061" s="4">
        <v>43.74</v>
      </c>
    </row>
    <row r="1062" spans="1:9" x14ac:dyDescent="0.2">
      <c r="A1062">
        <v>102</v>
      </c>
      <c r="B1062">
        <v>679988</v>
      </c>
      <c r="C1062" s="3">
        <v>43118</v>
      </c>
      <c r="D1062">
        <v>45682</v>
      </c>
      <c r="E1062" t="s">
        <v>4016</v>
      </c>
      <c r="F1062">
        <v>40759</v>
      </c>
      <c r="G1062" t="s">
        <v>4093</v>
      </c>
      <c r="H1062" t="s">
        <v>4094</v>
      </c>
      <c r="I1062" s="4">
        <v>0.22</v>
      </c>
    </row>
    <row r="1063" spans="1:9" x14ac:dyDescent="0.2">
      <c r="A1063">
        <v>102</v>
      </c>
      <c r="B1063">
        <v>679989</v>
      </c>
      <c r="C1063" s="3">
        <v>43118</v>
      </c>
      <c r="D1063">
        <v>45682</v>
      </c>
      <c r="E1063" t="s">
        <v>4016</v>
      </c>
      <c r="F1063">
        <v>40759</v>
      </c>
      <c r="G1063" t="s">
        <v>4027</v>
      </c>
      <c r="H1063" t="s">
        <v>4028</v>
      </c>
      <c r="I1063" s="4">
        <v>0.02</v>
      </c>
    </row>
    <row r="1064" spans="1:9" x14ac:dyDescent="0.2">
      <c r="A1064">
        <v>102</v>
      </c>
      <c r="B1064">
        <v>680983</v>
      </c>
      <c r="C1064" s="3">
        <v>43118</v>
      </c>
      <c r="D1064">
        <v>45682</v>
      </c>
      <c r="E1064" t="s">
        <v>4016</v>
      </c>
      <c r="F1064">
        <v>40759</v>
      </c>
      <c r="G1064" t="s">
        <v>4331</v>
      </c>
      <c r="H1064" t="s">
        <v>4332</v>
      </c>
      <c r="I1064" s="4">
        <v>21.62</v>
      </c>
    </row>
    <row r="1065" spans="1:9" x14ac:dyDescent="0.2">
      <c r="A1065">
        <v>102</v>
      </c>
      <c r="B1065">
        <v>680984</v>
      </c>
      <c r="C1065" s="3">
        <v>43118</v>
      </c>
      <c r="D1065">
        <v>45682</v>
      </c>
      <c r="E1065" t="s">
        <v>4016</v>
      </c>
      <c r="F1065">
        <v>40759</v>
      </c>
      <c r="G1065" t="s">
        <v>4017</v>
      </c>
      <c r="H1065" t="s">
        <v>4018</v>
      </c>
      <c r="I1065" s="4">
        <v>3.64</v>
      </c>
    </row>
    <row r="1066" spans="1:9" x14ac:dyDescent="0.2">
      <c r="A1066">
        <v>102</v>
      </c>
      <c r="B1066">
        <v>680162</v>
      </c>
      <c r="C1066" s="3">
        <v>43131</v>
      </c>
      <c r="D1066">
        <v>45874</v>
      </c>
      <c r="E1066" t="s">
        <v>4016</v>
      </c>
      <c r="F1066">
        <v>40770</v>
      </c>
      <c r="G1066" t="s">
        <v>4161</v>
      </c>
      <c r="H1066" t="s">
        <v>4162</v>
      </c>
      <c r="I1066" s="4">
        <v>2.7</v>
      </c>
    </row>
    <row r="1067" spans="1:9" x14ac:dyDescent="0.2">
      <c r="A1067">
        <v>102</v>
      </c>
      <c r="B1067">
        <v>680163</v>
      </c>
      <c r="C1067" s="3">
        <v>43131</v>
      </c>
      <c r="D1067">
        <v>45874</v>
      </c>
      <c r="E1067" t="s">
        <v>4016</v>
      </c>
      <c r="F1067">
        <v>40770</v>
      </c>
      <c r="G1067" t="s">
        <v>4067</v>
      </c>
      <c r="H1067" t="s">
        <v>4068</v>
      </c>
      <c r="I1067" s="4">
        <v>29.4</v>
      </c>
    </row>
    <row r="1068" spans="1:9" x14ac:dyDescent="0.2">
      <c r="A1068">
        <v>102</v>
      </c>
      <c r="B1068">
        <v>680164</v>
      </c>
      <c r="C1068" s="3">
        <v>43131</v>
      </c>
      <c r="D1068">
        <v>45874</v>
      </c>
      <c r="E1068" t="s">
        <v>4016</v>
      </c>
      <c r="F1068">
        <v>40770</v>
      </c>
      <c r="G1068" t="s">
        <v>4135</v>
      </c>
      <c r="H1068" t="s">
        <v>4136</v>
      </c>
      <c r="I1068" s="4">
        <v>3.92</v>
      </c>
    </row>
    <row r="1069" spans="1:9" x14ac:dyDescent="0.2">
      <c r="A1069">
        <v>102</v>
      </c>
      <c r="B1069">
        <v>680165</v>
      </c>
      <c r="C1069" s="3">
        <v>43131</v>
      </c>
      <c r="D1069">
        <v>45874</v>
      </c>
      <c r="E1069" t="s">
        <v>4016</v>
      </c>
      <c r="F1069">
        <v>40770</v>
      </c>
      <c r="G1069" t="s">
        <v>4111</v>
      </c>
      <c r="H1069" t="s">
        <v>4112</v>
      </c>
      <c r="I1069" s="4">
        <v>0.05</v>
      </c>
    </row>
    <row r="1070" spans="1:9" x14ac:dyDescent="0.2">
      <c r="A1070">
        <v>102</v>
      </c>
      <c r="B1070">
        <v>680166</v>
      </c>
      <c r="C1070" s="3">
        <v>43131</v>
      </c>
      <c r="D1070">
        <v>45874</v>
      </c>
      <c r="E1070" t="s">
        <v>4016</v>
      </c>
      <c r="F1070">
        <v>40770</v>
      </c>
      <c r="G1070" t="s">
        <v>4355</v>
      </c>
      <c r="H1070" t="s">
        <v>4356</v>
      </c>
      <c r="I1070" s="4">
        <v>0.09</v>
      </c>
    </row>
    <row r="1071" spans="1:9" x14ac:dyDescent="0.2">
      <c r="A1071">
        <v>102</v>
      </c>
      <c r="B1071">
        <v>680167</v>
      </c>
      <c r="C1071" s="3">
        <v>43131</v>
      </c>
      <c r="D1071">
        <v>45874</v>
      </c>
      <c r="E1071" t="s">
        <v>4016</v>
      </c>
      <c r="F1071">
        <v>40770</v>
      </c>
      <c r="G1071" t="s">
        <v>4119</v>
      </c>
      <c r="H1071" t="s">
        <v>4120</v>
      </c>
      <c r="I1071" s="4">
        <v>4.41</v>
      </c>
    </row>
    <row r="1072" spans="1:9" x14ac:dyDescent="0.2">
      <c r="A1072">
        <v>102</v>
      </c>
      <c r="B1072">
        <v>680168</v>
      </c>
      <c r="C1072" s="3">
        <v>43131</v>
      </c>
      <c r="D1072">
        <v>45874</v>
      </c>
      <c r="E1072" t="s">
        <v>4016</v>
      </c>
      <c r="F1072">
        <v>40770</v>
      </c>
      <c r="G1072" t="s">
        <v>4085</v>
      </c>
      <c r="H1072" t="s">
        <v>4086</v>
      </c>
      <c r="I1072" s="4">
        <v>0.49</v>
      </c>
    </row>
    <row r="1073" spans="1:9" x14ac:dyDescent="0.2">
      <c r="A1073">
        <v>102</v>
      </c>
      <c r="B1073">
        <v>680169</v>
      </c>
      <c r="C1073" s="3">
        <v>43131</v>
      </c>
      <c r="D1073">
        <v>45874</v>
      </c>
      <c r="E1073" t="s">
        <v>4016</v>
      </c>
      <c r="F1073">
        <v>40770</v>
      </c>
      <c r="G1073" t="s">
        <v>4071</v>
      </c>
      <c r="H1073" t="s">
        <v>4072</v>
      </c>
      <c r="I1073" s="4">
        <v>0.01</v>
      </c>
    </row>
    <row r="1074" spans="1:9" x14ac:dyDescent="0.2">
      <c r="A1074">
        <v>102</v>
      </c>
      <c r="B1074">
        <v>680170</v>
      </c>
      <c r="C1074" s="3">
        <v>43131</v>
      </c>
      <c r="D1074">
        <v>45874</v>
      </c>
      <c r="E1074" t="s">
        <v>4016</v>
      </c>
      <c r="F1074">
        <v>40770</v>
      </c>
      <c r="G1074" t="s">
        <v>4073</v>
      </c>
      <c r="H1074" t="s">
        <v>4074</v>
      </c>
      <c r="I1074" s="4">
        <v>9.8000000000000007</v>
      </c>
    </row>
    <row r="1075" spans="1:9" x14ac:dyDescent="0.2">
      <c r="A1075">
        <v>102</v>
      </c>
      <c r="B1075">
        <v>680171</v>
      </c>
      <c r="C1075" s="3">
        <v>43131</v>
      </c>
      <c r="D1075">
        <v>45874</v>
      </c>
      <c r="E1075" t="s">
        <v>4016</v>
      </c>
      <c r="F1075">
        <v>40770</v>
      </c>
      <c r="G1075" t="s">
        <v>4231</v>
      </c>
      <c r="H1075" t="s">
        <v>4232</v>
      </c>
      <c r="I1075" s="4">
        <v>0.98</v>
      </c>
    </row>
    <row r="1076" spans="1:9" x14ac:dyDescent="0.2">
      <c r="A1076">
        <v>102</v>
      </c>
      <c r="B1076">
        <v>680172</v>
      </c>
      <c r="C1076" s="3">
        <v>43131</v>
      </c>
      <c r="D1076">
        <v>45874</v>
      </c>
      <c r="E1076" t="s">
        <v>4016</v>
      </c>
      <c r="F1076">
        <v>40770</v>
      </c>
      <c r="G1076" t="s">
        <v>4089</v>
      </c>
      <c r="H1076" t="s">
        <v>4090</v>
      </c>
      <c r="I1076" s="4">
        <v>24.5</v>
      </c>
    </row>
    <row r="1077" spans="1:9" x14ac:dyDescent="0.2">
      <c r="A1077">
        <v>102</v>
      </c>
      <c r="B1077">
        <v>680173</v>
      </c>
      <c r="C1077" s="3">
        <v>43131</v>
      </c>
      <c r="D1077">
        <v>45874</v>
      </c>
      <c r="E1077" t="s">
        <v>4016</v>
      </c>
      <c r="F1077">
        <v>40770</v>
      </c>
      <c r="G1077" t="s">
        <v>4077</v>
      </c>
      <c r="H1077" t="s">
        <v>4078</v>
      </c>
      <c r="I1077" s="4">
        <v>16.66</v>
      </c>
    </row>
    <row r="1078" spans="1:9" x14ac:dyDescent="0.2">
      <c r="A1078">
        <v>102</v>
      </c>
      <c r="B1078">
        <v>680174</v>
      </c>
      <c r="C1078" s="3">
        <v>43131</v>
      </c>
      <c r="D1078">
        <v>45874</v>
      </c>
      <c r="E1078" t="s">
        <v>4016</v>
      </c>
      <c r="F1078">
        <v>40770</v>
      </c>
      <c r="G1078" t="s">
        <v>4357</v>
      </c>
      <c r="H1078" t="s">
        <v>4358</v>
      </c>
      <c r="I1078" s="4">
        <v>0.1</v>
      </c>
    </row>
    <row r="1079" spans="1:9" x14ac:dyDescent="0.2">
      <c r="A1079">
        <v>102</v>
      </c>
      <c r="B1079">
        <v>680175</v>
      </c>
      <c r="C1079" s="3">
        <v>43131</v>
      </c>
      <c r="D1079">
        <v>45874</v>
      </c>
      <c r="E1079" t="s">
        <v>4016</v>
      </c>
      <c r="F1079">
        <v>40770</v>
      </c>
      <c r="G1079" t="s">
        <v>4033</v>
      </c>
      <c r="H1079" t="s">
        <v>4034</v>
      </c>
      <c r="I1079" s="4">
        <v>4.9000000000000004</v>
      </c>
    </row>
    <row r="1080" spans="1:9" x14ac:dyDescent="0.2">
      <c r="A1080">
        <v>102</v>
      </c>
      <c r="B1080">
        <v>680183</v>
      </c>
      <c r="C1080" s="3">
        <v>43130</v>
      </c>
      <c r="D1080">
        <v>45849</v>
      </c>
      <c r="E1080" t="s">
        <v>4016</v>
      </c>
      <c r="F1080">
        <v>40772</v>
      </c>
      <c r="G1080" t="s">
        <v>4125</v>
      </c>
      <c r="H1080" t="s">
        <v>4126</v>
      </c>
      <c r="I1080" s="4">
        <v>1.08</v>
      </c>
    </row>
    <row r="1081" spans="1:9" x14ac:dyDescent="0.2">
      <c r="A1081">
        <v>102</v>
      </c>
      <c r="B1081">
        <v>680184</v>
      </c>
      <c r="C1081" s="3">
        <v>43130</v>
      </c>
      <c r="D1081">
        <v>45849</v>
      </c>
      <c r="E1081" t="s">
        <v>4016</v>
      </c>
      <c r="F1081">
        <v>40772</v>
      </c>
      <c r="G1081" t="s">
        <v>4105</v>
      </c>
      <c r="H1081" t="s">
        <v>4106</v>
      </c>
      <c r="I1081" s="4">
        <v>2.16</v>
      </c>
    </row>
    <row r="1082" spans="1:9" x14ac:dyDescent="0.2">
      <c r="A1082">
        <v>102</v>
      </c>
      <c r="B1082">
        <v>680185</v>
      </c>
      <c r="C1082" s="3">
        <v>43130</v>
      </c>
      <c r="D1082">
        <v>45849</v>
      </c>
      <c r="E1082" t="s">
        <v>4016</v>
      </c>
      <c r="F1082">
        <v>40772</v>
      </c>
      <c r="G1082" t="s">
        <v>4119</v>
      </c>
      <c r="H1082" t="s">
        <v>4120</v>
      </c>
      <c r="I1082" s="4">
        <v>2.16</v>
      </c>
    </row>
    <row r="1083" spans="1:9" x14ac:dyDescent="0.2">
      <c r="A1083">
        <v>102</v>
      </c>
      <c r="B1083">
        <v>680187</v>
      </c>
      <c r="C1083" s="3">
        <v>43130</v>
      </c>
      <c r="D1083">
        <v>45849</v>
      </c>
      <c r="E1083" t="s">
        <v>4016</v>
      </c>
      <c r="F1083">
        <v>40772</v>
      </c>
      <c r="G1083" t="s">
        <v>4129</v>
      </c>
      <c r="H1083" t="s">
        <v>4130</v>
      </c>
      <c r="I1083" s="4">
        <v>4.32</v>
      </c>
    </row>
    <row r="1084" spans="1:9" x14ac:dyDescent="0.2">
      <c r="A1084">
        <v>102</v>
      </c>
      <c r="B1084">
        <v>680189</v>
      </c>
      <c r="C1084" s="3">
        <v>43130</v>
      </c>
      <c r="D1084">
        <v>45849</v>
      </c>
      <c r="E1084" t="s">
        <v>4016</v>
      </c>
      <c r="F1084">
        <v>40772</v>
      </c>
      <c r="G1084" t="s">
        <v>4107</v>
      </c>
      <c r="H1084" t="s">
        <v>4108</v>
      </c>
      <c r="I1084" s="4">
        <v>34.83</v>
      </c>
    </row>
    <row r="1085" spans="1:9" x14ac:dyDescent="0.2">
      <c r="A1085">
        <v>102</v>
      </c>
      <c r="B1085">
        <v>680190</v>
      </c>
      <c r="C1085" s="3">
        <v>43130</v>
      </c>
      <c r="D1085">
        <v>45849</v>
      </c>
      <c r="E1085" t="s">
        <v>4016</v>
      </c>
      <c r="F1085">
        <v>40772</v>
      </c>
      <c r="G1085" t="s">
        <v>4133</v>
      </c>
      <c r="H1085" t="s">
        <v>4134</v>
      </c>
      <c r="I1085" s="4">
        <v>1.08</v>
      </c>
    </row>
    <row r="1086" spans="1:9" x14ac:dyDescent="0.2">
      <c r="A1086">
        <v>102</v>
      </c>
      <c r="B1086">
        <v>680191</v>
      </c>
      <c r="C1086" s="3">
        <v>43130</v>
      </c>
      <c r="D1086">
        <v>45849</v>
      </c>
      <c r="E1086" t="s">
        <v>4016</v>
      </c>
      <c r="F1086">
        <v>40772</v>
      </c>
      <c r="G1086" t="s">
        <v>4185</v>
      </c>
      <c r="H1086" t="s">
        <v>4186</v>
      </c>
      <c r="I1086" s="4">
        <v>5.4</v>
      </c>
    </row>
    <row r="1087" spans="1:9" x14ac:dyDescent="0.2">
      <c r="A1087">
        <v>102</v>
      </c>
      <c r="B1087">
        <v>680192</v>
      </c>
      <c r="C1087" s="3">
        <v>43130</v>
      </c>
      <c r="D1087">
        <v>45849</v>
      </c>
      <c r="E1087" t="s">
        <v>4016</v>
      </c>
      <c r="F1087">
        <v>40772</v>
      </c>
      <c r="G1087" t="s">
        <v>4035</v>
      </c>
      <c r="H1087" t="s">
        <v>4036</v>
      </c>
      <c r="I1087" s="4">
        <v>0.76</v>
      </c>
    </row>
    <row r="1088" spans="1:9" x14ac:dyDescent="0.2">
      <c r="A1088">
        <v>102</v>
      </c>
      <c r="B1088">
        <v>680193</v>
      </c>
      <c r="C1088" s="3">
        <v>43130</v>
      </c>
      <c r="D1088">
        <v>45849</v>
      </c>
      <c r="E1088" t="s">
        <v>4016</v>
      </c>
      <c r="F1088">
        <v>40772</v>
      </c>
      <c r="G1088" t="s">
        <v>4121</v>
      </c>
      <c r="H1088" t="s">
        <v>4122</v>
      </c>
      <c r="I1088" s="4">
        <v>5.4</v>
      </c>
    </row>
    <row r="1089" spans="1:9" x14ac:dyDescent="0.2">
      <c r="A1089">
        <v>102</v>
      </c>
      <c r="B1089">
        <v>680194</v>
      </c>
      <c r="C1089" s="3">
        <v>43130</v>
      </c>
      <c r="D1089">
        <v>45849</v>
      </c>
      <c r="E1089" t="s">
        <v>4016</v>
      </c>
      <c r="F1089">
        <v>40772</v>
      </c>
      <c r="G1089" t="s">
        <v>4123</v>
      </c>
      <c r="H1089" t="s">
        <v>4124</v>
      </c>
      <c r="I1089" s="4">
        <v>5.4</v>
      </c>
    </row>
    <row r="1090" spans="1:9" x14ac:dyDescent="0.2">
      <c r="A1090">
        <v>102</v>
      </c>
      <c r="B1090">
        <v>680195</v>
      </c>
      <c r="C1090" s="3">
        <v>43130</v>
      </c>
      <c r="D1090">
        <v>45849</v>
      </c>
      <c r="E1090" t="s">
        <v>4016</v>
      </c>
      <c r="F1090">
        <v>40772</v>
      </c>
      <c r="G1090" t="s">
        <v>4167</v>
      </c>
      <c r="H1090" t="s">
        <v>4168</v>
      </c>
      <c r="I1090" s="4">
        <v>3.51</v>
      </c>
    </row>
    <row r="1091" spans="1:9" x14ac:dyDescent="0.2">
      <c r="A1091">
        <v>102</v>
      </c>
      <c r="B1091">
        <v>680196</v>
      </c>
      <c r="C1091" s="3">
        <v>43130</v>
      </c>
      <c r="D1091">
        <v>45849</v>
      </c>
      <c r="E1091" t="s">
        <v>4016</v>
      </c>
      <c r="F1091">
        <v>40772</v>
      </c>
      <c r="G1091" t="s">
        <v>4033</v>
      </c>
      <c r="H1091" t="s">
        <v>4034</v>
      </c>
      <c r="I1091" s="4">
        <v>2.81</v>
      </c>
    </row>
    <row r="1092" spans="1:9" x14ac:dyDescent="0.2">
      <c r="A1092">
        <v>102</v>
      </c>
      <c r="B1092">
        <v>684508</v>
      </c>
      <c r="C1092" s="3">
        <v>43130</v>
      </c>
      <c r="D1092">
        <v>45849</v>
      </c>
      <c r="E1092" t="s">
        <v>4016</v>
      </c>
      <c r="F1092">
        <v>40772</v>
      </c>
      <c r="G1092" t="s">
        <v>4085</v>
      </c>
      <c r="H1092" t="s">
        <v>4086</v>
      </c>
      <c r="I1092" s="4">
        <v>0.32</v>
      </c>
    </row>
    <row r="1093" spans="1:9" x14ac:dyDescent="0.2">
      <c r="A1093">
        <v>102</v>
      </c>
      <c r="B1093">
        <v>684509</v>
      </c>
      <c r="C1093" s="3">
        <v>43130</v>
      </c>
      <c r="D1093">
        <v>45849</v>
      </c>
      <c r="E1093" t="s">
        <v>4016</v>
      </c>
      <c r="F1093">
        <v>40772</v>
      </c>
      <c r="G1093" t="s">
        <v>4089</v>
      </c>
      <c r="H1093" t="s">
        <v>4090</v>
      </c>
      <c r="I1093" s="4">
        <v>38.770000000000003</v>
      </c>
    </row>
    <row r="1094" spans="1:9" x14ac:dyDescent="0.2">
      <c r="A1094">
        <v>102</v>
      </c>
      <c r="B1094">
        <v>680254</v>
      </c>
      <c r="C1094" s="3">
        <v>43130</v>
      </c>
      <c r="D1094">
        <v>45844</v>
      </c>
      <c r="E1094" t="s">
        <v>4016</v>
      </c>
      <c r="F1094">
        <v>40778</v>
      </c>
      <c r="G1094" t="s">
        <v>4105</v>
      </c>
      <c r="H1094" t="s">
        <v>4106</v>
      </c>
      <c r="I1094" s="4">
        <v>11.68</v>
      </c>
    </row>
    <row r="1095" spans="1:9" x14ac:dyDescent="0.2">
      <c r="A1095">
        <v>102</v>
      </c>
      <c r="B1095">
        <v>680256</v>
      </c>
      <c r="C1095" s="3">
        <v>43130</v>
      </c>
      <c r="D1095">
        <v>45844</v>
      </c>
      <c r="E1095" t="s">
        <v>4016</v>
      </c>
      <c r="F1095">
        <v>40778</v>
      </c>
      <c r="G1095" t="s">
        <v>4067</v>
      </c>
      <c r="H1095" t="s">
        <v>4068</v>
      </c>
      <c r="I1095" s="4">
        <v>58.4</v>
      </c>
    </row>
    <row r="1096" spans="1:9" x14ac:dyDescent="0.2">
      <c r="A1096">
        <v>102</v>
      </c>
      <c r="B1096">
        <v>680257</v>
      </c>
      <c r="C1096" s="3">
        <v>43130</v>
      </c>
      <c r="D1096">
        <v>45844</v>
      </c>
      <c r="E1096" t="s">
        <v>4016</v>
      </c>
      <c r="F1096">
        <v>40778</v>
      </c>
      <c r="G1096" t="s">
        <v>4135</v>
      </c>
      <c r="H1096" t="s">
        <v>4136</v>
      </c>
      <c r="I1096" s="4">
        <v>1.17</v>
      </c>
    </row>
    <row r="1097" spans="1:9" x14ac:dyDescent="0.2">
      <c r="A1097">
        <v>102</v>
      </c>
      <c r="B1097">
        <v>680258</v>
      </c>
      <c r="C1097" s="3">
        <v>43130</v>
      </c>
      <c r="D1097">
        <v>45844</v>
      </c>
      <c r="E1097" t="s">
        <v>4016</v>
      </c>
      <c r="F1097">
        <v>40778</v>
      </c>
      <c r="G1097" t="s">
        <v>4119</v>
      </c>
      <c r="H1097" t="s">
        <v>4120</v>
      </c>
      <c r="I1097" s="4">
        <v>5.84</v>
      </c>
    </row>
    <row r="1098" spans="1:9" x14ac:dyDescent="0.2">
      <c r="A1098">
        <v>102</v>
      </c>
      <c r="B1098">
        <v>680260</v>
      </c>
      <c r="C1098" s="3">
        <v>43130</v>
      </c>
      <c r="D1098">
        <v>45844</v>
      </c>
      <c r="E1098" t="s">
        <v>4016</v>
      </c>
      <c r="F1098">
        <v>40778</v>
      </c>
      <c r="G1098" t="s">
        <v>4129</v>
      </c>
      <c r="H1098" t="s">
        <v>4130</v>
      </c>
      <c r="I1098" s="4">
        <v>11.68</v>
      </c>
    </row>
    <row r="1099" spans="1:9" x14ac:dyDescent="0.2">
      <c r="A1099">
        <v>102</v>
      </c>
      <c r="B1099">
        <v>680261</v>
      </c>
      <c r="C1099" s="3">
        <v>43130</v>
      </c>
      <c r="D1099">
        <v>45844</v>
      </c>
      <c r="E1099" t="s">
        <v>4016</v>
      </c>
      <c r="F1099">
        <v>40778</v>
      </c>
      <c r="G1099" t="s">
        <v>4071</v>
      </c>
      <c r="H1099" t="s">
        <v>4072</v>
      </c>
      <c r="I1099" s="4">
        <v>0.57999999999999996</v>
      </c>
    </row>
    <row r="1100" spans="1:9" x14ac:dyDescent="0.2">
      <c r="A1100">
        <v>102</v>
      </c>
      <c r="B1100">
        <v>680262</v>
      </c>
      <c r="C1100" s="3">
        <v>43130</v>
      </c>
      <c r="D1100">
        <v>45844</v>
      </c>
      <c r="E1100" t="s">
        <v>4016</v>
      </c>
      <c r="F1100">
        <v>40778</v>
      </c>
      <c r="G1100" t="s">
        <v>4089</v>
      </c>
      <c r="H1100" t="s">
        <v>4090</v>
      </c>
      <c r="I1100" s="4">
        <v>75.92</v>
      </c>
    </row>
    <row r="1101" spans="1:9" x14ac:dyDescent="0.2">
      <c r="A1101">
        <v>102</v>
      </c>
      <c r="B1101">
        <v>680263</v>
      </c>
      <c r="C1101" s="3">
        <v>43130</v>
      </c>
      <c r="D1101">
        <v>45844</v>
      </c>
      <c r="E1101" t="s">
        <v>4016</v>
      </c>
      <c r="F1101">
        <v>40778</v>
      </c>
      <c r="G1101" t="s">
        <v>4077</v>
      </c>
      <c r="H1101" t="s">
        <v>4078</v>
      </c>
      <c r="I1101" s="4">
        <v>35.04</v>
      </c>
    </row>
    <row r="1102" spans="1:9" x14ac:dyDescent="0.2">
      <c r="A1102">
        <v>102</v>
      </c>
      <c r="B1102">
        <v>680264</v>
      </c>
      <c r="C1102" s="3">
        <v>43130</v>
      </c>
      <c r="D1102">
        <v>45844</v>
      </c>
      <c r="E1102" t="s">
        <v>4016</v>
      </c>
      <c r="F1102">
        <v>40778</v>
      </c>
      <c r="G1102" t="s">
        <v>4117</v>
      </c>
      <c r="H1102" t="s">
        <v>4118</v>
      </c>
      <c r="I1102" s="4">
        <v>8.18</v>
      </c>
    </row>
    <row r="1103" spans="1:9" x14ac:dyDescent="0.2">
      <c r="A1103">
        <v>102</v>
      </c>
      <c r="B1103">
        <v>680265</v>
      </c>
      <c r="C1103" s="3">
        <v>43130</v>
      </c>
      <c r="D1103">
        <v>45844</v>
      </c>
      <c r="E1103" t="s">
        <v>4016</v>
      </c>
      <c r="F1103">
        <v>40778</v>
      </c>
      <c r="G1103" t="s">
        <v>4107</v>
      </c>
      <c r="H1103" t="s">
        <v>4108</v>
      </c>
      <c r="I1103" s="4">
        <v>192.72</v>
      </c>
    </row>
    <row r="1104" spans="1:9" x14ac:dyDescent="0.2">
      <c r="A1104">
        <v>102</v>
      </c>
      <c r="B1104">
        <v>680266</v>
      </c>
      <c r="C1104" s="3">
        <v>43130</v>
      </c>
      <c r="D1104">
        <v>45844</v>
      </c>
      <c r="E1104" t="s">
        <v>4016</v>
      </c>
      <c r="F1104">
        <v>40778</v>
      </c>
      <c r="G1104" t="s">
        <v>4035</v>
      </c>
      <c r="H1104" t="s">
        <v>4036</v>
      </c>
      <c r="I1104" s="4">
        <v>19.86</v>
      </c>
    </row>
    <row r="1105" spans="1:9" x14ac:dyDescent="0.2">
      <c r="A1105">
        <v>102</v>
      </c>
      <c r="B1105">
        <v>680267</v>
      </c>
      <c r="C1105" s="3">
        <v>43130</v>
      </c>
      <c r="D1105">
        <v>45844</v>
      </c>
      <c r="E1105" t="s">
        <v>4016</v>
      </c>
      <c r="F1105">
        <v>40778</v>
      </c>
      <c r="G1105" t="s">
        <v>4033</v>
      </c>
      <c r="H1105" t="s">
        <v>4034</v>
      </c>
      <c r="I1105" s="4">
        <v>50.81</v>
      </c>
    </row>
    <row r="1106" spans="1:9" x14ac:dyDescent="0.2">
      <c r="A1106">
        <v>102</v>
      </c>
      <c r="B1106">
        <v>680268</v>
      </c>
      <c r="C1106" s="3">
        <v>43130</v>
      </c>
      <c r="D1106">
        <v>45844</v>
      </c>
      <c r="E1106" t="s">
        <v>4016</v>
      </c>
      <c r="F1106">
        <v>40778</v>
      </c>
      <c r="G1106" t="s">
        <v>4081</v>
      </c>
      <c r="H1106" t="s">
        <v>4082</v>
      </c>
      <c r="I1106" s="4">
        <v>43.8</v>
      </c>
    </row>
    <row r="1107" spans="1:9" x14ac:dyDescent="0.2">
      <c r="A1107">
        <v>102</v>
      </c>
      <c r="B1107">
        <v>680269</v>
      </c>
      <c r="C1107" s="3">
        <v>43130</v>
      </c>
      <c r="D1107">
        <v>45844</v>
      </c>
      <c r="E1107" t="s">
        <v>4016</v>
      </c>
      <c r="F1107">
        <v>40778</v>
      </c>
      <c r="G1107" t="s">
        <v>4179</v>
      </c>
      <c r="H1107" t="s">
        <v>4180</v>
      </c>
      <c r="I1107" s="4">
        <v>8.76</v>
      </c>
    </row>
    <row r="1108" spans="1:9" x14ac:dyDescent="0.2">
      <c r="A1108">
        <v>102</v>
      </c>
      <c r="B1108">
        <v>680270</v>
      </c>
      <c r="C1108" s="3">
        <v>43130</v>
      </c>
      <c r="D1108">
        <v>45844</v>
      </c>
      <c r="E1108" t="s">
        <v>4016</v>
      </c>
      <c r="F1108">
        <v>40778</v>
      </c>
      <c r="G1108" t="s">
        <v>4133</v>
      </c>
      <c r="H1108" t="s">
        <v>4134</v>
      </c>
      <c r="I1108" s="4">
        <v>23.36</v>
      </c>
    </row>
    <row r="1109" spans="1:9" x14ac:dyDescent="0.2">
      <c r="A1109">
        <v>102</v>
      </c>
      <c r="B1109">
        <v>680271</v>
      </c>
      <c r="C1109" s="3">
        <v>43130</v>
      </c>
      <c r="D1109">
        <v>45844</v>
      </c>
      <c r="E1109" t="s">
        <v>4016</v>
      </c>
      <c r="F1109">
        <v>40778</v>
      </c>
      <c r="G1109" t="s">
        <v>4353</v>
      </c>
      <c r="H1109" t="s">
        <v>4354</v>
      </c>
      <c r="I1109" s="4">
        <v>23.36</v>
      </c>
    </row>
    <row r="1110" spans="1:9" x14ac:dyDescent="0.2">
      <c r="A1110">
        <v>102</v>
      </c>
      <c r="B1110">
        <v>684451</v>
      </c>
      <c r="C1110" s="3">
        <v>43130</v>
      </c>
      <c r="D1110">
        <v>45844</v>
      </c>
      <c r="E1110" t="s">
        <v>4016</v>
      </c>
      <c r="F1110">
        <v>40778</v>
      </c>
      <c r="G1110" t="s">
        <v>4147</v>
      </c>
      <c r="H1110" t="s">
        <v>4148</v>
      </c>
      <c r="I1110" s="4">
        <v>10.51</v>
      </c>
    </row>
    <row r="1111" spans="1:9" x14ac:dyDescent="0.2">
      <c r="A1111">
        <v>102</v>
      </c>
      <c r="B1111">
        <v>684452</v>
      </c>
      <c r="C1111" s="3">
        <v>43130</v>
      </c>
      <c r="D1111">
        <v>45844</v>
      </c>
      <c r="E1111" t="s">
        <v>4016</v>
      </c>
      <c r="F1111">
        <v>40778</v>
      </c>
      <c r="G1111" t="s">
        <v>4085</v>
      </c>
      <c r="H1111" t="s">
        <v>4086</v>
      </c>
      <c r="I1111" s="4">
        <v>0.57999999999999996</v>
      </c>
    </row>
    <row r="1112" spans="1:9" x14ac:dyDescent="0.2">
      <c r="A1112">
        <v>102</v>
      </c>
      <c r="B1112">
        <v>684456</v>
      </c>
      <c r="C1112" s="3">
        <v>43130</v>
      </c>
      <c r="D1112">
        <v>45844</v>
      </c>
      <c r="E1112" t="s">
        <v>4016</v>
      </c>
      <c r="F1112">
        <v>40778</v>
      </c>
      <c r="G1112" t="s">
        <v>4199</v>
      </c>
      <c r="H1112" t="s">
        <v>4200</v>
      </c>
      <c r="I1112" s="4">
        <v>1.75</v>
      </c>
    </row>
    <row r="1113" spans="1:9" x14ac:dyDescent="0.2">
      <c r="A1113">
        <v>102</v>
      </c>
      <c r="B1113">
        <v>680318</v>
      </c>
      <c r="C1113" s="3">
        <v>43130</v>
      </c>
      <c r="D1113">
        <v>45861</v>
      </c>
      <c r="E1113" t="s">
        <v>4016</v>
      </c>
      <c r="F1113">
        <v>40782</v>
      </c>
      <c r="G1113" t="s">
        <v>4211</v>
      </c>
      <c r="H1113" t="s">
        <v>4212</v>
      </c>
      <c r="I1113" s="4">
        <v>30.65</v>
      </c>
    </row>
    <row r="1114" spans="1:9" x14ac:dyDescent="0.2">
      <c r="A1114">
        <v>102</v>
      </c>
      <c r="B1114">
        <v>680321</v>
      </c>
      <c r="C1114" s="3">
        <v>43130</v>
      </c>
      <c r="D1114">
        <v>45861</v>
      </c>
      <c r="E1114" t="s">
        <v>4016</v>
      </c>
      <c r="F1114">
        <v>40782</v>
      </c>
      <c r="G1114" t="s">
        <v>4033</v>
      </c>
      <c r="H1114" t="s">
        <v>4034</v>
      </c>
      <c r="I1114" s="4">
        <v>61.25</v>
      </c>
    </row>
    <row r="1115" spans="1:9" x14ac:dyDescent="0.2">
      <c r="A1115">
        <v>102</v>
      </c>
      <c r="B1115">
        <v>680323</v>
      </c>
      <c r="C1115" s="3">
        <v>43130</v>
      </c>
      <c r="D1115">
        <v>45861</v>
      </c>
      <c r="E1115" t="s">
        <v>4016</v>
      </c>
      <c r="F1115">
        <v>40782</v>
      </c>
      <c r="G1115" t="s">
        <v>4157</v>
      </c>
      <c r="H1115" t="s">
        <v>4158</v>
      </c>
      <c r="I1115" s="4">
        <v>1.82</v>
      </c>
    </row>
    <row r="1116" spans="1:9" x14ac:dyDescent="0.2">
      <c r="A1116">
        <v>102</v>
      </c>
      <c r="B1116">
        <v>680324</v>
      </c>
      <c r="C1116" s="3">
        <v>43130</v>
      </c>
      <c r="D1116">
        <v>45861</v>
      </c>
      <c r="E1116" t="s">
        <v>4016</v>
      </c>
      <c r="F1116">
        <v>40782</v>
      </c>
      <c r="G1116" t="s">
        <v>4021</v>
      </c>
      <c r="H1116" t="s">
        <v>4022</v>
      </c>
      <c r="I1116" s="4">
        <v>1.82</v>
      </c>
    </row>
    <row r="1117" spans="1:9" x14ac:dyDescent="0.2">
      <c r="A1117">
        <v>102</v>
      </c>
      <c r="B1117">
        <v>680325</v>
      </c>
      <c r="C1117" s="3">
        <v>43130</v>
      </c>
      <c r="D1117">
        <v>45861</v>
      </c>
      <c r="E1117" t="s">
        <v>4016</v>
      </c>
      <c r="F1117">
        <v>40782</v>
      </c>
      <c r="G1117" t="s">
        <v>4301</v>
      </c>
      <c r="H1117" t="s">
        <v>4302</v>
      </c>
      <c r="I1117" s="4">
        <v>13.62</v>
      </c>
    </row>
    <row r="1118" spans="1:9" x14ac:dyDescent="0.2">
      <c r="A1118">
        <v>102</v>
      </c>
      <c r="B1118">
        <v>680327</v>
      </c>
      <c r="C1118" s="3">
        <v>43130</v>
      </c>
      <c r="D1118">
        <v>45861</v>
      </c>
      <c r="E1118" t="s">
        <v>4016</v>
      </c>
      <c r="F1118">
        <v>40782</v>
      </c>
      <c r="G1118" t="s">
        <v>4359</v>
      </c>
      <c r="H1118" t="s">
        <v>4360</v>
      </c>
      <c r="I1118" s="4">
        <v>0.23</v>
      </c>
    </row>
    <row r="1119" spans="1:9" x14ac:dyDescent="0.2">
      <c r="A1119">
        <v>102</v>
      </c>
      <c r="B1119">
        <v>680329</v>
      </c>
      <c r="C1119" s="3">
        <v>43130</v>
      </c>
      <c r="D1119">
        <v>45861</v>
      </c>
      <c r="E1119" t="s">
        <v>4016</v>
      </c>
      <c r="F1119">
        <v>40782</v>
      </c>
      <c r="G1119" t="s">
        <v>4229</v>
      </c>
      <c r="H1119" t="s">
        <v>4230</v>
      </c>
      <c r="I1119" s="4">
        <v>0.23</v>
      </c>
    </row>
    <row r="1120" spans="1:9" x14ac:dyDescent="0.2">
      <c r="A1120">
        <v>102</v>
      </c>
      <c r="B1120">
        <v>680330</v>
      </c>
      <c r="C1120" s="3">
        <v>43130</v>
      </c>
      <c r="D1120">
        <v>45861</v>
      </c>
      <c r="E1120" t="s">
        <v>4016</v>
      </c>
      <c r="F1120">
        <v>40782</v>
      </c>
      <c r="G1120" t="s">
        <v>4027</v>
      </c>
      <c r="H1120" t="s">
        <v>4028</v>
      </c>
      <c r="I1120" s="4">
        <v>0.05</v>
      </c>
    </row>
    <row r="1121" spans="1:9" x14ac:dyDescent="0.2">
      <c r="A1121">
        <v>102</v>
      </c>
      <c r="B1121">
        <v>684527</v>
      </c>
      <c r="C1121" s="3">
        <v>43130</v>
      </c>
      <c r="D1121">
        <v>45861</v>
      </c>
      <c r="E1121" t="s">
        <v>4016</v>
      </c>
      <c r="F1121">
        <v>40782</v>
      </c>
      <c r="G1121" t="s">
        <v>4057</v>
      </c>
      <c r="H1121" t="s">
        <v>4058</v>
      </c>
      <c r="I1121" s="4">
        <v>55.84</v>
      </c>
    </row>
    <row r="1122" spans="1:9" x14ac:dyDescent="0.2">
      <c r="A1122">
        <v>102</v>
      </c>
      <c r="B1122">
        <v>684528</v>
      </c>
      <c r="C1122" s="3">
        <v>43130</v>
      </c>
      <c r="D1122">
        <v>45861</v>
      </c>
      <c r="E1122" t="s">
        <v>4016</v>
      </c>
      <c r="F1122">
        <v>40782</v>
      </c>
      <c r="G1122" t="s">
        <v>4183</v>
      </c>
      <c r="H1122" t="s">
        <v>4184</v>
      </c>
      <c r="I1122" s="4">
        <v>32.57</v>
      </c>
    </row>
    <row r="1123" spans="1:9" x14ac:dyDescent="0.2">
      <c r="A1123">
        <v>102</v>
      </c>
      <c r="B1123">
        <v>684529</v>
      </c>
      <c r="C1123" s="3">
        <v>43130</v>
      </c>
      <c r="D1123">
        <v>45861</v>
      </c>
      <c r="E1123" t="s">
        <v>4016</v>
      </c>
      <c r="F1123">
        <v>40782</v>
      </c>
      <c r="G1123" t="s">
        <v>4119</v>
      </c>
      <c r="H1123" t="s">
        <v>4120</v>
      </c>
      <c r="I1123" s="4">
        <v>1.1299999999999999</v>
      </c>
    </row>
    <row r="1124" spans="1:9" x14ac:dyDescent="0.2">
      <c r="A1124">
        <v>102</v>
      </c>
      <c r="B1124">
        <v>684530</v>
      </c>
      <c r="C1124" s="3">
        <v>43130</v>
      </c>
      <c r="D1124">
        <v>45861</v>
      </c>
      <c r="E1124" t="s">
        <v>4016</v>
      </c>
      <c r="F1124">
        <v>40782</v>
      </c>
      <c r="G1124" t="s">
        <v>4035</v>
      </c>
      <c r="H1124" t="s">
        <v>4036</v>
      </c>
      <c r="I1124" s="4">
        <v>0.68</v>
      </c>
    </row>
    <row r="1125" spans="1:9" x14ac:dyDescent="0.2">
      <c r="A1125">
        <v>102</v>
      </c>
      <c r="B1125">
        <v>684531</v>
      </c>
      <c r="C1125" s="3">
        <v>43130</v>
      </c>
      <c r="D1125">
        <v>45861</v>
      </c>
      <c r="E1125" t="s">
        <v>4016</v>
      </c>
      <c r="F1125">
        <v>40782</v>
      </c>
      <c r="G1125" t="s">
        <v>4133</v>
      </c>
      <c r="H1125" t="s">
        <v>4134</v>
      </c>
      <c r="I1125" s="4">
        <v>1.7</v>
      </c>
    </row>
    <row r="1126" spans="1:9" x14ac:dyDescent="0.2">
      <c r="A1126">
        <v>102</v>
      </c>
      <c r="B1126">
        <v>684532</v>
      </c>
      <c r="C1126" s="3">
        <v>43130</v>
      </c>
      <c r="D1126">
        <v>45861</v>
      </c>
      <c r="E1126" t="s">
        <v>4016</v>
      </c>
      <c r="F1126">
        <v>40782</v>
      </c>
      <c r="G1126" t="s">
        <v>4089</v>
      </c>
      <c r="H1126" t="s">
        <v>4090</v>
      </c>
      <c r="I1126" s="4">
        <v>2.72</v>
      </c>
    </row>
    <row r="1127" spans="1:9" x14ac:dyDescent="0.2">
      <c r="A1127">
        <v>102</v>
      </c>
      <c r="B1127">
        <v>680337</v>
      </c>
      <c r="C1127" s="3">
        <v>43115</v>
      </c>
      <c r="D1127">
        <v>45618</v>
      </c>
      <c r="E1127" t="s">
        <v>4016</v>
      </c>
      <c r="F1127">
        <v>40783</v>
      </c>
      <c r="G1127" t="s">
        <v>4259</v>
      </c>
      <c r="H1127" t="s">
        <v>4260</v>
      </c>
      <c r="I1127" s="4">
        <v>2145.36</v>
      </c>
    </row>
    <row r="1128" spans="1:9" x14ac:dyDescent="0.2">
      <c r="A1128">
        <v>102</v>
      </c>
      <c r="B1128">
        <v>680338</v>
      </c>
      <c r="C1128" s="3">
        <v>43115</v>
      </c>
      <c r="D1128">
        <v>45618</v>
      </c>
      <c r="E1128" t="s">
        <v>4016</v>
      </c>
      <c r="F1128">
        <v>40783</v>
      </c>
      <c r="G1128" t="s">
        <v>4261</v>
      </c>
      <c r="H1128" t="s">
        <v>4262</v>
      </c>
      <c r="I1128" s="4">
        <v>168</v>
      </c>
    </row>
    <row r="1129" spans="1:9" x14ac:dyDescent="0.2">
      <c r="A1129">
        <v>102</v>
      </c>
      <c r="B1129">
        <v>680365</v>
      </c>
      <c r="C1129" s="3">
        <v>43129</v>
      </c>
      <c r="D1129">
        <v>45818</v>
      </c>
      <c r="E1129" t="s">
        <v>4016</v>
      </c>
      <c r="F1129">
        <v>40785</v>
      </c>
      <c r="G1129" t="s">
        <v>4043</v>
      </c>
      <c r="H1129" t="s">
        <v>4044</v>
      </c>
      <c r="I1129" s="4">
        <v>13.62</v>
      </c>
    </row>
    <row r="1130" spans="1:9" x14ac:dyDescent="0.2">
      <c r="A1130">
        <v>102</v>
      </c>
      <c r="B1130">
        <v>680366</v>
      </c>
      <c r="C1130" s="3">
        <v>43129</v>
      </c>
      <c r="D1130">
        <v>45818</v>
      </c>
      <c r="E1130" t="s">
        <v>4016</v>
      </c>
      <c r="F1130">
        <v>40785</v>
      </c>
      <c r="G1130" t="s">
        <v>4045</v>
      </c>
      <c r="H1130" t="s">
        <v>4046</v>
      </c>
      <c r="I1130" s="4">
        <v>3.41</v>
      </c>
    </row>
    <row r="1131" spans="1:9" x14ac:dyDescent="0.2">
      <c r="A1131">
        <v>102</v>
      </c>
      <c r="B1131">
        <v>680367</v>
      </c>
      <c r="C1131" s="3">
        <v>43129</v>
      </c>
      <c r="D1131">
        <v>45818</v>
      </c>
      <c r="E1131" t="s">
        <v>4016</v>
      </c>
      <c r="F1131">
        <v>40785</v>
      </c>
      <c r="G1131" t="s">
        <v>4035</v>
      </c>
      <c r="H1131" t="s">
        <v>4036</v>
      </c>
      <c r="I1131" s="4">
        <v>102.15</v>
      </c>
    </row>
    <row r="1132" spans="1:9" x14ac:dyDescent="0.2">
      <c r="A1132">
        <v>102</v>
      </c>
      <c r="B1132">
        <v>680368</v>
      </c>
      <c r="C1132" s="3">
        <v>43129</v>
      </c>
      <c r="D1132">
        <v>45818</v>
      </c>
      <c r="E1132" t="s">
        <v>4016</v>
      </c>
      <c r="F1132">
        <v>40785</v>
      </c>
      <c r="G1132" t="s">
        <v>4047</v>
      </c>
      <c r="H1132" t="s">
        <v>4048</v>
      </c>
      <c r="I1132" s="4">
        <v>3.41</v>
      </c>
    </row>
    <row r="1133" spans="1:9" x14ac:dyDescent="0.2">
      <c r="A1133">
        <v>102</v>
      </c>
      <c r="B1133">
        <v>680369</v>
      </c>
      <c r="C1133" s="3">
        <v>43129</v>
      </c>
      <c r="D1133">
        <v>45818</v>
      </c>
      <c r="E1133" t="s">
        <v>4016</v>
      </c>
      <c r="F1133">
        <v>40785</v>
      </c>
      <c r="G1133" t="s">
        <v>4049</v>
      </c>
      <c r="H1133" t="s">
        <v>4050</v>
      </c>
      <c r="I1133" s="4">
        <v>3.41</v>
      </c>
    </row>
    <row r="1134" spans="1:9" x14ac:dyDescent="0.2">
      <c r="A1134">
        <v>102</v>
      </c>
      <c r="B1134">
        <v>680371</v>
      </c>
      <c r="C1134" s="3">
        <v>43129</v>
      </c>
      <c r="D1134">
        <v>45818</v>
      </c>
      <c r="E1134" t="s">
        <v>4016</v>
      </c>
      <c r="F1134">
        <v>40785</v>
      </c>
      <c r="G1134" t="s">
        <v>4051</v>
      </c>
      <c r="H1134" t="s">
        <v>4052</v>
      </c>
      <c r="I1134" s="4">
        <v>10.56</v>
      </c>
    </row>
    <row r="1135" spans="1:9" x14ac:dyDescent="0.2">
      <c r="A1135">
        <v>102</v>
      </c>
      <c r="B1135">
        <v>680372</v>
      </c>
      <c r="C1135" s="3">
        <v>43129</v>
      </c>
      <c r="D1135">
        <v>45818</v>
      </c>
      <c r="E1135" t="s">
        <v>4016</v>
      </c>
      <c r="F1135">
        <v>40785</v>
      </c>
      <c r="G1135" t="s">
        <v>4057</v>
      </c>
      <c r="H1135" t="s">
        <v>4058</v>
      </c>
      <c r="I1135" s="4">
        <v>204.3</v>
      </c>
    </row>
    <row r="1136" spans="1:9" x14ac:dyDescent="0.2">
      <c r="A1136">
        <v>102</v>
      </c>
      <c r="B1136">
        <v>680373</v>
      </c>
      <c r="C1136" s="3">
        <v>43129</v>
      </c>
      <c r="D1136">
        <v>45818</v>
      </c>
      <c r="E1136" t="s">
        <v>4016</v>
      </c>
      <c r="F1136">
        <v>40785</v>
      </c>
      <c r="G1136" t="s">
        <v>4065</v>
      </c>
      <c r="H1136" t="s">
        <v>4066</v>
      </c>
      <c r="I1136" s="4">
        <v>7.15</v>
      </c>
    </row>
    <row r="1137" spans="1:9" x14ac:dyDescent="0.2">
      <c r="A1137">
        <v>102</v>
      </c>
      <c r="B1137">
        <v>680375</v>
      </c>
      <c r="C1137" s="3">
        <v>43129</v>
      </c>
      <c r="D1137">
        <v>45818</v>
      </c>
      <c r="E1137" t="s">
        <v>4016</v>
      </c>
      <c r="F1137">
        <v>40785</v>
      </c>
      <c r="G1137" t="s">
        <v>4053</v>
      </c>
      <c r="H1137" t="s">
        <v>4054</v>
      </c>
      <c r="I1137" s="4">
        <v>20.43</v>
      </c>
    </row>
    <row r="1138" spans="1:9" x14ac:dyDescent="0.2">
      <c r="A1138">
        <v>102</v>
      </c>
      <c r="B1138">
        <v>680376</v>
      </c>
      <c r="C1138" s="3">
        <v>43129</v>
      </c>
      <c r="D1138">
        <v>45818</v>
      </c>
      <c r="E1138" t="s">
        <v>4016</v>
      </c>
      <c r="F1138">
        <v>40785</v>
      </c>
      <c r="G1138" t="s">
        <v>4033</v>
      </c>
      <c r="H1138" t="s">
        <v>4034</v>
      </c>
      <c r="I1138" s="4">
        <v>88.53</v>
      </c>
    </row>
    <row r="1139" spans="1:9" x14ac:dyDescent="0.2">
      <c r="A1139">
        <v>102</v>
      </c>
      <c r="B1139">
        <v>684241</v>
      </c>
      <c r="C1139" s="3">
        <v>43129</v>
      </c>
      <c r="D1139">
        <v>45818</v>
      </c>
      <c r="E1139" t="s">
        <v>4016</v>
      </c>
      <c r="F1139">
        <v>40785</v>
      </c>
      <c r="G1139" t="s">
        <v>4041</v>
      </c>
      <c r="H1139" t="s">
        <v>4042</v>
      </c>
      <c r="I1139" s="4">
        <v>214.51</v>
      </c>
    </row>
    <row r="1140" spans="1:9" x14ac:dyDescent="0.2">
      <c r="A1140">
        <v>102</v>
      </c>
      <c r="B1140">
        <v>684242</v>
      </c>
      <c r="C1140" s="3">
        <v>43129</v>
      </c>
      <c r="D1140">
        <v>45818</v>
      </c>
      <c r="E1140" t="s">
        <v>4016</v>
      </c>
      <c r="F1140">
        <v>40785</v>
      </c>
      <c r="G1140" t="s">
        <v>4059</v>
      </c>
      <c r="H1140" t="s">
        <v>4060</v>
      </c>
      <c r="I1140" s="4">
        <v>1.36</v>
      </c>
    </row>
    <row r="1141" spans="1:9" x14ac:dyDescent="0.2">
      <c r="A1141">
        <v>102</v>
      </c>
      <c r="B1141">
        <v>684243</v>
      </c>
      <c r="C1141" s="3">
        <v>43129</v>
      </c>
      <c r="D1141">
        <v>45818</v>
      </c>
      <c r="E1141" t="s">
        <v>4016</v>
      </c>
      <c r="F1141">
        <v>40785</v>
      </c>
      <c r="G1141" t="s">
        <v>4055</v>
      </c>
      <c r="H1141" t="s">
        <v>4056</v>
      </c>
      <c r="I1141" s="4">
        <v>8.17</v>
      </c>
    </row>
    <row r="1142" spans="1:9" x14ac:dyDescent="0.2">
      <c r="A1142">
        <v>102</v>
      </c>
      <c r="B1142">
        <v>680406</v>
      </c>
      <c r="C1142" s="3">
        <v>43126</v>
      </c>
      <c r="D1142">
        <v>45811</v>
      </c>
      <c r="E1142" t="s">
        <v>4016</v>
      </c>
      <c r="F1142">
        <v>40789</v>
      </c>
      <c r="G1142" t="s">
        <v>4041</v>
      </c>
      <c r="H1142" t="s">
        <v>4042</v>
      </c>
      <c r="I1142" s="4">
        <v>385.4</v>
      </c>
    </row>
    <row r="1143" spans="1:9" x14ac:dyDescent="0.2">
      <c r="A1143">
        <v>102</v>
      </c>
      <c r="B1143">
        <v>680407</v>
      </c>
      <c r="C1143" s="3">
        <v>43126</v>
      </c>
      <c r="D1143">
        <v>45811</v>
      </c>
      <c r="E1143" t="s">
        <v>4016</v>
      </c>
      <c r="F1143">
        <v>40789</v>
      </c>
      <c r="G1143" t="s">
        <v>4091</v>
      </c>
      <c r="H1143" t="s">
        <v>4092</v>
      </c>
      <c r="I1143" s="4">
        <v>1.26</v>
      </c>
    </row>
    <row r="1144" spans="1:9" x14ac:dyDescent="0.2">
      <c r="A1144">
        <v>102</v>
      </c>
      <c r="B1144">
        <v>680408</v>
      </c>
      <c r="C1144" s="3">
        <v>43126</v>
      </c>
      <c r="D1144">
        <v>45811</v>
      </c>
      <c r="E1144" t="s">
        <v>4016</v>
      </c>
      <c r="F1144">
        <v>40789</v>
      </c>
      <c r="G1144" t="s">
        <v>4047</v>
      </c>
      <c r="H1144" t="s">
        <v>4048</v>
      </c>
      <c r="I1144" s="4">
        <v>5.05</v>
      </c>
    </row>
    <row r="1145" spans="1:9" x14ac:dyDescent="0.2">
      <c r="A1145">
        <v>102</v>
      </c>
      <c r="B1145">
        <v>680410</v>
      </c>
      <c r="C1145" s="3">
        <v>43126</v>
      </c>
      <c r="D1145">
        <v>45811</v>
      </c>
      <c r="E1145" t="s">
        <v>4016</v>
      </c>
      <c r="F1145">
        <v>40789</v>
      </c>
      <c r="G1145" t="s">
        <v>4051</v>
      </c>
      <c r="H1145" t="s">
        <v>4052</v>
      </c>
      <c r="I1145" s="4">
        <v>9.48</v>
      </c>
    </row>
    <row r="1146" spans="1:9" x14ac:dyDescent="0.2">
      <c r="A1146">
        <v>102</v>
      </c>
      <c r="B1146">
        <v>680412</v>
      </c>
      <c r="C1146" s="3">
        <v>43126</v>
      </c>
      <c r="D1146">
        <v>45811</v>
      </c>
      <c r="E1146" t="s">
        <v>4016</v>
      </c>
      <c r="F1146">
        <v>40789</v>
      </c>
      <c r="G1146" t="s">
        <v>4093</v>
      </c>
      <c r="H1146" t="s">
        <v>4094</v>
      </c>
      <c r="I1146" s="4">
        <v>0.38</v>
      </c>
    </row>
    <row r="1147" spans="1:9" x14ac:dyDescent="0.2">
      <c r="A1147">
        <v>102</v>
      </c>
      <c r="B1147">
        <v>684181</v>
      </c>
      <c r="C1147" s="3">
        <v>43126</v>
      </c>
      <c r="D1147">
        <v>45811</v>
      </c>
      <c r="E1147" t="s">
        <v>4016</v>
      </c>
      <c r="F1147">
        <v>40789</v>
      </c>
      <c r="G1147" t="s">
        <v>4033</v>
      </c>
      <c r="H1147" t="s">
        <v>4034</v>
      </c>
      <c r="I1147" s="4">
        <v>218.22</v>
      </c>
    </row>
    <row r="1148" spans="1:9" x14ac:dyDescent="0.2">
      <c r="A1148">
        <v>102</v>
      </c>
      <c r="B1148">
        <v>684264</v>
      </c>
      <c r="C1148" s="3">
        <v>43129</v>
      </c>
      <c r="D1148">
        <v>45811</v>
      </c>
      <c r="E1148" t="s">
        <v>4016</v>
      </c>
      <c r="F1148">
        <v>40789</v>
      </c>
      <c r="G1148" t="s">
        <v>4055</v>
      </c>
      <c r="H1148" t="s">
        <v>4056</v>
      </c>
      <c r="I1148" s="4">
        <v>12</v>
      </c>
    </row>
    <row r="1149" spans="1:9" x14ac:dyDescent="0.2">
      <c r="A1149">
        <v>102</v>
      </c>
      <c r="B1149">
        <v>680455</v>
      </c>
      <c r="C1149" s="3">
        <v>43117</v>
      </c>
      <c r="D1149">
        <v>45651</v>
      </c>
      <c r="E1149" t="s">
        <v>4016</v>
      </c>
      <c r="F1149">
        <v>40790</v>
      </c>
      <c r="G1149" t="s">
        <v>4033</v>
      </c>
      <c r="H1149" t="s">
        <v>4034</v>
      </c>
      <c r="I1149" s="4">
        <v>198</v>
      </c>
    </row>
    <row r="1150" spans="1:9" x14ac:dyDescent="0.2">
      <c r="A1150">
        <v>102</v>
      </c>
      <c r="B1150">
        <v>680679</v>
      </c>
      <c r="C1150" s="3">
        <v>43117</v>
      </c>
      <c r="D1150">
        <v>45654</v>
      </c>
      <c r="E1150" t="s">
        <v>4016</v>
      </c>
      <c r="F1150">
        <v>40791</v>
      </c>
      <c r="G1150" t="s">
        <v>4361</v>
      </c>
      <c r="H1150" t="s">
        <v>4362</v>
      </c>
      <c r="I1150" s="4">
        <v>399.3</v>
      </c>
    </row>
    <row r="1151" spans="1:9" x14ac:dyDescent="0.2">
      <c r="A1151">
        <v>102</v>
      </c>
      <c r="B1151">
        <v>680469</v>
      </c>
      <c r="C1151" s="3">
        <v>43117</v>
      </c>
      <c r="D1151">
        <v>45661</v>
      </c>
      <c r="E1151" t="s">
        <v>4016</v>
      </c>
      <c r="F1151">
        <v>40792</v>
      </c>
      <c r="G1151" t="s">
        <v>4361</v>
      </c>
      <c r="H1151" t="s">
        <v>4362</v>
      </c>
      <c r="I1151" s="4">
        <v>399.9</v>
      </c>
    </row>
    <row r="1152" spans="1:9" x14ac:dyDescent="0.2">
      <c r="A1152">
        <v>102</v>
      </c>
      <c r="B1152">
        <v>680476</v>
      </c>
      <c r="C1152" s="3">
        <v>43117</v>
      </c>
      <c r="D1152">
        <v>45660</v>
      </c>
      <c r="E1152" t="s">
        <v>4016</v>
      </c>
      <c r="F1152">
        <v>40793</v>
      </c>
      <c r="G1152" t="s">
        <v>4361</v>
      </c>
      <c r="H1152" t="s">
        <v>4362</v>
      </c>
      <c r="I1152" s="4">
        <v>399.9</v>
      </c>
    </row>
    <row r="1153" spans="1:9" x14ac:dyDescent="0.2">
      <c r="A1153">
        <v>102</v>
      </c>
      <c r="B1153">
        <v>680491</v>
      </c>
      <c r="C1153" s="3">
        <v>43122</v>
      </c>
      <c r="D1153">
        <v>45705</v>
      </c>
      <c r="E1153" t="s">
        <v>4016</v>
      </c>
      <c r="F1153">
        <v>40795</v>
      </c>
      <c r="G1153" t="s">
        <v>4017</v>
      </c>
      <c r="H1153" t="s">
        <v>4018</v>
      </c>
      <c r="I1153" s="4">
        <v>3.65</v>
      </c>
    </row>
    <row r="1154" spans="1:9" x14ac:dyDescent="0.2">
      <c r="A1154">
        <v>102</v>
      </c>
      <c r="B1154">
        <v>680492</v>
      </c>
      <c r="C1154" s="3">
        <v>43122</v>
      </c>
      <c r="D1154">
        <v>45705</v>
      </c>
      <c r="E1154" t="s">
        <v>4016</v>
      </c>
      <c r="F1154">
        <v>40795</v>
      </c>
      <c r="G1154" t="s">
        <v>4019</v>
      </c>
      <c r="H1154" t="s">
        <v>4020</v>
      </c>
      <c r="I1154" s="4">
        <v>21.87</v>
      </c>
    </row>
    <row r="1155" spans="1:9" x14ac:dyDescent="0.2">
      <c r="A1155">
        <v>102</v>
      </c>
      <c r="B1155">
        <v>680493</v>
      </c>
      <c r="C1155" s="3">
        <v>43122</v>
      </c>
      <c r="D1155">
        <v>45705</v>
      </c>
      <c r="E1155" t="s">
        <v>4016</v>
      </c>
      <c r="F1155">
        <v>40795</v>
      </c>
      <c r="G1155" t="s">
        <v>4025</v>
      </c>
      <c r="H1155" t="s">
        <v>4026</v>
      </c>
      <c r="I1155" s="4">
        <v>0.95</v>
      </c>
    </row>
    <row r="1156" spans="1:9" x14ac:dyDescent="0.2">
      <c r="A1156">
        <v>102</v>
      </c>
      <c r="B1156">
        <v>680494</v>
      </c>
      <c r="C1156" s="3">
        <v>43122</v>
      </c>
      <c r="D1156">
        <v>45705</v>
      </c>
      <c r="E1156" t="s">
        <v>4016</v>
      </c>
      <c r="F1156">
        <v>40795</v>
      </c>
      <c r="G1156" t="s">
        <v>4037</v>
      </c>
      <c r="H1156" t="s">
        <v>4038</v>
      </c>
      <c r="I1156" s="4">
        <v>3.3</v>
      </c>
    </row>
    <row r="1157" spans="1:9" x14ac:dyDescent="0.2">
      <c r="A1157">
        <v>102</v>
      </c>
      <c r="B1157">
        <v>680495</v>
      </c>
      <c r="C1157" s="3">
        <v>43122</v>
      </c>
      <c r="D1157">
        <v>45705</v>
      </c>
      <c r="E1157" t="s">
        <v>4016</v>
      </c>
      <c r="F1157">
        <v>40795</v>
      </c>
      <c r="G1157" t="s">
        <v>4033</v>
      </c>
      <c r="H1157" t="s">
        <v>4034</v>
      </c>
      <c r="I1157" s="4">
        <v>34.020000000000003</v>
      </c>
    </row>
    <row r="1158" spans="1:9" x14ac:dyDescent="0.2">
      <c r="A1158">
        <v>102</v>
      </c>
      <c r="B1158">
        <v>680496</v>
      </c>
      <c r="C1158" s="3">
        <v>43122</v>
      </c>
      <c r="D1158">
        <v>45705</v>
      </c>
      <c r="E1158" t="s">
        <v>4016</v>
      </c>
      <c r="F1158">
        <v>40795</v>
      </c>
      <c r="G1158" t="s">
        <v>4021</v>
      </c>
      <c r="H1158" t="s">
        <v>4022</v>
      </c>
      <c r="I1158" s="4">
        <v>16.399999999999999</v>
      </c>
    </row>
    <row r="1159" spans="1:9" x14ac:dyDescent="0.2">
      <c r="A1159">
        <v>102</v>
      </c>
      <c r="B1159">
        <v>680497</v>
      </c>
      <c r="C1159" s="3">
        <v>43122</v>
      </c>
      <c r="D1159">
        <v>45705</v>
      </c>
      <c r="E1159" t="s">
        <v>4016</v>
      </c>
      <c r="F1159">
        <v>40795</v>
      </c>
      <c r="G1159" t="s">
        <v>4035</v>
      </c>
      <c r="H1159" t="s">
        <v>4036</v>
      </c>
      <c r="I1159" s="4">
        <v>43.74</v>
      </c>
    </row>
    <row r="1160" spans="1:9" x14ac:dyDescent="0.2">
      <c r="A1160">
        <v>102</v>
      </c>
      <c r="B1160">
        <v>680498</v>
      </c>
      <c r="C1160" s="3">
        <v>43122</v>
      </c>
      <c r="D1160">
        <v>45705</v>
      </c>
      <c r="E1160" t="s">
        <v>4016</v>
      </c>
      <c r="F1160">
        <v>40795</v>
      </c>
      <c r="G1160" t="s">
        <v>4331</v>
      </c>
      <c r="H1160" t="s">
        <v>4332</v>
      </c>
      <c r="I1160" s="4">
        <v>21.62</v>
      </c>
    </row>
    <row r="1161" spans="1:9" x14ac:dyDescent="0.2">
      <c r="A1161">
        <v>102</v>
      </c>
      <c r="B1161">
        <v>680499</v>
      </c>
      <c r="C1161" s="3">
        <v>43122</v>
      </c>
      <c r="D1161">
        <v>45705</v>
      </c>
      <c r="E1161" t="s">
        <v>4016</v>
      </c>
      <c r="F1161">
        <v>40795</v>
      </c>
      <c r="G1161" t="s">
        <v>4093</v>
      </c>
      <c r="H1161" t="s">
        <v>4094</v>
      </c>
      <c r="I1161" s="4">
        <v>0.22</v>
      </c>
    </row>
    <row r="1162" spans="1:9" x14ac:dyDescent="0.2">
      <c r="A1162">
        <v>102</v>
      </c>
      <c r="B1162">
        <v>680500</v>
      </c>
      <c r="C1162" s="3">
        <v>43122</v>
      </c>
      <c r="D1162">
        <v>45705</v>
      </c>
      <c r="E1162" t="s">
        <v>4016</v>
      </c>
      <c r="F1162">
        <v>40795</v>
      </c>
      <c r="G1162" t="s">
        <v>4039</v>
      </c>
      <c r="H1162" t="s">
        <v>4040</v>
      </c>
      <c r="I1162" s="4">
        <v>0.04</v>
      </c>
    </row>
    <row r="1163" spans="1:9" x14ac:dyDescent="0.2">
      <c r="A1163">
        <v>102</v>
      </c>
      <c r="B1163">
        <v>680540</v>
      </c>
      <c r="C1163" s="3">
        <v>43116</v>
      </c>
      <c r="D1163">
        <v>45637</v>
      </c>
      <c r="E1163" t="s">
        <v>4016</v>
      </c>
      <c r="F1163">
        <v>40796</v>
      </c>
      <c r="G1163" t="s">
        <v>4259</v>
      </c>
      <c r="H1163" t="s">
        <v>4260</v>
      </c>
      <c r="I1163" s="4">
        <v>357.56</v>
      </c>
    </row>
    <row r="1164" spans="1:9" x14ac:dyDescent="0.2">
      <c r="A1164">
        <v>102</v>
      </c>
      <c r="B1164">
        <v>680541</v>
      </c>
      <c r="C1164" s="3">
        <v>43116</v>
      </c>
      <c r="D1164">
        <v>45637</v>
      </c>
      <c r="E1164" t="s">
        <v>4016</v>
      </c>
      <c r="F1164">
        <v>40796</v>
      </c>
      <c r="G1164" t="s">
        <v>4261</v>
      </c>
      <c r="H1164" t="s">
        <v>4262</v>
      </c>
      <c r="I1164" s="4">
        <v>28</v>
      </c>
    </row>
    <row r="1165" spans="1:9" x14ac:dyDescent="0.2">
      <c r="A1165">
        <v>102</v>
      </c>
      <c r="B1165">
        <v>680553</v>
      </c>
      <c r="C1165" s="3">
        <v>43116</v>
      </c>
      <c r="D1165">
        <v>45639</v>
      </c>
      <c r="E1165" t="s">
        <v>4016</v>
      </c>
      <c r="F1165">
        <v>40797</v>
      </c>
      <c r="G1165" t="s">
        <v>4259</v>
      </c>
      <c r="H1165" t="s">
        <v>4260</v>
      </c>
      <c r="I1165" s="4">
        <v>1385.55</v>
      </c>
    </row>
    <row r="1166" spans="1:9" x14ac:dyDescent="0.2">
      <c r="A1166">
        <v>102</v>
      </c>
      <c r="B1166">
        <v>680554</v>
      </c>
      <c r="C1166" s="3">
        <v>43116</v>
      </c>
      <c r="D1166">
        <v>45639</v>
      </c>
      <c r="E1166" t="s">
        <v>4016</v>
      </c>
      <c r="F1166">
        <v>40797</v>
      </c>
      <c r="G1166" t="s">
        <v>4261</v>
      </c>
      <c r="H1166" t="s">
        <v>4262</v>
      </c>
      <c r="I1166" s="4">
        <v>108.5</v>
      </c>
    </row>
    <row r="1167" spans="1:9" x14ac:dyDescent="0.2">
      <c r="A1167">
        <v>102</v>
      </c>
      <c r="B1167">
        <v>680561</v>
      </c>
      <c r="C1167" s="3">
        <v>43116</v>
      </c>
      <c r="D1167">
        <v>45643</v>
      </c>
      <c r="E1167" t="s">
        <v>4016</v>
      </c>
      <c r="F1167">
        <v>40798</v>
      </c>
      <c r="G1167" t="s">
        <v>4259</v>
      </c>
      <c r="H1167" t="s">
        <v>4260</v>
      </c>
      <c r="I1167" s="4">
        <v>1564.33</v>
      </c>
    </row>
    <row r="1168" spans="1:9" x14ac:dyDescent="0.2">
      <c r="A1168">
        <v>102</v>
      </c>
      <c r="B1168">
        <v>680562</v>
      </c>
      <c r="C1168" s="3">
        <v>43116</v>
      </c>
      <c r="D1168">
        <v>45643</v>
      </c>
      <c r="E1168" t="s">
        <v>4016</v>
      </c>
      <c r="F1168">
        <v>40798</v>
      </c>
      <c r="G1168" t="s">
        <v>4261</v>
      </c>
      <c r="H1168" t="s">
        <v>4262</v>
      </c>
      <c r="I1168" s="4">
        <v>122.5</v>
      </c>
    </row>
    <row r="1169" spans="1:9" x14ac:dyDescent="0.2">
      <c r="A1169">
        <v>102</v>
      </c>
      <c r="B1169">
        <v>680590</v>
      </c>
      <c r="C1169" s="3">
        <v>43129</v>
      </c>
      <c r="D1169">
        <v>45833</v>
      </c>
      <c r="E1169" t="s">
        <v>4016</v>
      </c>
      <c r="F1169">
        <v>40800</v>
      </c>
      <c r="G1169" t="s">
        <v>4185</v>
      </c>
      <c r="H1169" t="s">
        <v>4186</v>
      </c>
      <c r="I1169" s="4">
        <v>176</v>
      </c>
    </row>
    <row r="1170" spans="1:9" x14ac:dyDescent="0.2">
      <c r="A1170">
        <v>102</v>
      </c>
      <c r="B1170">
        <v>680591</v>
      </c>
      <c r="C1170" s="3">
        <v>43129</v>
      </c>
      <c r="D1170">
        <v>45833</v>
      </c>
      <c r="E1170" t="s">
        <v>4016</v>
      </c>
      <c r="F1170">
        <v>40800</v>
      </c>
      <c r="G1170" t="s">
        <v>4085</v>
      </c>
      <c r="H1170" t="s">
        <v>4086</v>
      </c>
      <c r="I1170" s="4">
        <v>0.4</v>
      </c>
    </row>
    <row r="1171" spans="1:9" x14ac:dyDescent="0.2">
      <c r="A1171">
        <v>102</v>
      </c>
      <c r="B1171">
        <v>680592</v>
      </c>
      <c r="C1171" s="3">
        <v>43129</v>
      </c>
      <c r="D1171">
        <v>45833</v>
      </c>
      <c r="E1171" t="s">
        <v>4016</v>
      </c>
      <c r="F1171">
        <v>40800</v>
      </c>
      <c r="G1171" t="s">
        <v>4157</v>
      </c>
      <c r="H1171" t="s">
        <v>4158</v>
      </c>
      <c r="I1171" s="4">
        <v>16</v>
      </c>
    </row>
    <row r="1172" spans="1:9" x14ac:dyDescent="0.2">
      <c r="A1172">
        <v>102</v>
      </c>
      <c r="B1172">
        <v>680593</v>
      </c>
      <c r="C1172" s="3">
        <v>43129</v>
      </c>
      <c r="D1172">
        <v>45833</v>
      </c>
      <c r="E1172" t="s">
        <v>4016</v>
      </c>
      <c r="F1172">
        <v>40800</v>
      </c>
      <c r="G1172" t="s">
        <v>4123</v>
      </c>
      <c r="H1172" t="s">
        <v>4124</v>
      </c>
      <c r="I1172" s="4">
        <v>32</v>
      </c>
    </row>
    <row r="1173" spans="1:9" x14ac:dyDescent="0.2">
      <c r="A1173">
        <v>102</v>
      </c>
      <c r="B1173">
        <v>680594</v>
      </c>
      <c r="C1173" s="3">
        <v>43129</v>
      </c>
      <c r="D1173">
        <v>45833</v>
      </c>
      <c r="E1173" t="s">
        <v>4016</v>
      </c>
      <c r="F1173">
        <v>40800</v>
      </c>
      <c r="G1173" t="s">
        <v>4119</v>
      </c>
      <c r="H1173" t="s">
        <v>4120</v>
      </c>
      <c r="I1173" s="4">
        <v>12</v>
      </c>
    </row>
    <row r="1174" spans="1:9" x14ac:dyDescent="0.2">
      <c r="A1174">
        <v>102</v>
      </c>
      <c r="B1174">
        <v>680595</v>
      </c>
      <c r="C1174" s="3">
        <v>43129</v>
      </c>
      <c r="D1174">
        <v>45833</v>
      </c>
      <c r="E1174" t="s">
        <v>4016</v>
      </c>
      <c r="F1174">
        <v>40800</v>
      </c>
      <c r="G1174" t="s">
        <v>4165</v>
      </c>
      <c r="H1174" t="s">
        <v>4166</v>
      </c>
      <c r="I1174" s="4">
        <v>36</v>
      </c>
    </row>
    <row r="1175" spans="1:9" x14ac:dyDescent="0.2">
      <c r="A1175">
        <v>102</v>
      </c>
      <c r="B1175">
        <v>680596</v>
      </c>
      <c r="C1175" s="3">
        <v>43129</v>
      </c>
      <c r="D1175">
        <v>45833</v>
      </c>
      <c r="E1175" t="s">
        <v>4016</v>
      </c>
      <c r="F1175">
        <v>40800</v>
      </c>
      <c r="G1175" t="s">
        <v>4187</v>
      </c>
      <c r="H1175" t="s">
        <v>4188</v>
      </c>
      <c r="I1175" s="4">
        <v>1.2</v>
      </c>
    </row>
    <row r="1176" spans="1:9" x14ac:dyDescent="0.2">
      <c r="A1176">
        <v>102</v>
      </c>
      <c r="B1176">
        <v>680597</v>
      </c>
      <c r="C1176" s="3">
        <v>43129</v>
      </c>
      <c r="D1176">
        <v>45833</v>
      </c>
      <c r="E1176" t="s">
        <v>4016</v>
      </c>
      <c r="F1176">
        <v>40800</v>
      </c>
      <c r="G1176" t="s">
        <v>4033</v>
      </c>
      <c r="H1176" t="s">
        <v>4034</v>
      </c>
      <c r="I1176" s="4">
        <v>54.64</v>
      </c>
    </row>
    <row r="1177" spans="1:9" x14ac:dyDescent="0.2">
      <c r="A1177">
        <v>102</v>
      </c>
      <c r="B1177">
        <v>680598</v>
      </c>
      <c r="C1177" s="3">
        <v>43129</v>
      </c>
      <c r="D1177">
        <v>45833</v>
      </c>
      <c r="E1177" t="s">
        <v>4016</v>
      </c>
      <c r="F1177">
        <v>40800</v>
      </c>
      <c r="G1177" t="s">
        <v>4017</v>
      </c>
      <c r="H1177" t="s">
        <v>4018</v>
      </c>
      <c r="I1177" s="4">
        <v>0.8</v>
      </c>
    </row>
    <row r="1178" spans="1:9" x14ac:dyDescent="0.2">
      <c r="A1178">
        <v>102</v>
      </c>
      <c r="B1178">
        <v>680599</v>
      </c>
      <c r="C1178" s="3">
        <v>43129</v>
      </c>
      <c r="D1178">
        <v>45833</v>
      </c>
      <c r="E1178" t="s">
        <v>4016</v>
      </c>
      <c r="F1178">
        <v>40800</v>
      </c>
      <c r="G1178" t="s">
        <v>4229</v>
      </c>
      <c r="H1178" t="s">
        <v>4230</v>
      </c>
      <c r="I1178" s="4">
        <v>1.2</v>
      </c>
    </row>
    <row r="1179" spans="1:9" x14ac:dyDescent="0.2">
      <c r="A1179">
        <v>102</v>
      </c>
      <c r="B1179">
        <v>680600</v>
      </c>
      <c r="C1179" s="3">
        <v>43129</v>
      </c>
      <c r="D1179">
        <v>45833</v>
      </c>
      <c r="E1179" t="s">
        <v>4016</v>
      </c>
      <c r="F1179">
        <v>40800</v>
      </c>
      <c r="G1179" t="s">
        <v>4219</v>
      </c>
      <c r="H1179" t="s">
        <v>4220</v>
      </c>
      <c r="I1179" s="4">
        <v>20</v>
      </c>
    </row>
    <row r="1180" spans="1:9" x14ac:dyDescent="0.2">
      <c r="A1180">
        <v>102</v>
      </c>
      <c r="B1180">
        <v>680601</v>
      </c>
      <c r="C1180" s="3">
        <v>43129</v>
      </c>
      <c r="D1180">
        <v>45833</v>
      </c>
      <c r="E1180" t="s">
        <v>4016</v>
      </c>
      <c r="F1180">
        <v>40800</v>
      </c>
      <c r="G1180" t="s">
        <v>4021</v>
      </c>
      <c r="H1180" t="s">
        <v>4022</v>
      </c>
      <c r="I1180" s="4">
        <v>38</v>
      </c>
    </row>
    <row r="1181" spans="1:9" x14ac:dyDescent="0.2">
      <c r="A1181">
        <v>102</v>
      </c>
      <c r="B1181">
        <v>680602</v>
      </c>
      <c r="C1181" s="3">
        <v>43129</v>
      </c>
      <c r="D1181">
        <v>45833</v>
      </c>
      <c r="E1181" t="s">
        <v>4016</v>
      </c>
      <c r="F1181">
        <v>40800</v>
      </c>
      <c r="G1181" t="s">
        <v>4167</v>
      </c>
      <c r="H1181" t="s">
        <v>4168</v>
      </c>
      <c r="I1181" s="4">
        <v>9.1999999999999993</v>
      </c>
    </row>
    <row r="1182" spans="1:9" x14ac:dyDescent="0.2">
      <c r="A1182">
        <v>102</v>
      </c>
      <c r="B1182">
        <v>680603</v>
      </c>
      <c r="C1182" s="3">
        <v>43129</v>
      </c>
      <c r="D1182">
        <v>45833</v>
      </c>
      <c r="E1182" t="s">
        <v>4016</v>
      </c>
      <c r="F1182">
        <v>40800</v>
      </c>
      <c r="G1182" t="s">
        <v>4135</v>
      </c>
      <c r="H1182" t="s">
        <v>4136</v>
      </c>
      <c r="I1182" s="4">
        <v>0.8</v>
      </c>
    </row>
    <row r="1183" spans="1:9" x14ac:dyDescent="0.2">
      <c r="A1183">
        <v>102</v>
      </c>
      <c r="B1183">
        <v>680604</v>
      </c>
      <c r="C1183" s="3">
        <v>43129</v>
      </c>
      <c r="D1183">
        <v>45833</v>
      </c>
      <c r="E1183" t="s">
        <v>4016</v>
      </c>
      <c r="F1183">
        <v>40800</v>
      </c>
      <c r="G1183" t="s">
        <v>4027</v>
      </c>
      <c r="H1183" t="s">
        <v>4028</v>
      </c>
      <c r="I1183" s="4">
        <v>0.04</v>
      </c>
    </row>
    <row r="1184" spans="1:9" x14ac:dyDescent="0.2">
      <c r="A1184">
        <v>102</v>
      </c>
      <c r="B1184">
        <v>680605</v>
      </c>
      <c r="C1184" s="3">
        <v>43129</v>
      </c>
      <c r="D1184">
        <v>45833</v>
      </c>
      <c r="E1184" t="s">
        <v>4016</v>
      </c>
      <c r="F1184">
        <v>40800</v>
      </c>
      <c r="G1184" t="s">
        <v>4029</v>
      </c>
      <c r="H1184" t="s">
        <v>4030</v>
      </c>
      <c r="I1184" s="4">
        <v>0.92</v>
      </c>
    </row>
    <row r="1185" spans="1:9" x14ac:dyDescent="0.2">
      <c r="A1185">
        <v>102</v>
      </c>
      <c r="B1185">
        <v>680606</v>
      </c>
      <c r="C1185" s="3">
        <v>43129</v>
      </c>
      <c r="D1185">
        <v>45833</v>
      </c>
      <c r="E1185" t="s">
        <v>4016</v>
      </c>
      <c r="F1185">
        <v>40800</v>
      </c>
      <c r="G1185" t="s">
        <v>4221</v>
      </c>
      <c r="H1185" t="s">
        <v>4222</v>
      </c>
      <c r="I1185" s="4">
        <v>0.8</v>
      </c>
    </row>
    <row r="1186" spans="1:9" x14ac:dyDescent="0.2">
      <c r="A1186">
        <v>102</v>
      </c>
      <c r="B1186">
        <v>680613</v>
      </c>
      <c r="C1186" s="3">
        <v>43126</v>
      </c>
      <c r="D1186">
        <v>45805</v>
      </c>
      <c r="E1186" t="s">
        <v>4016</v>
      </c>
      <c r="F1186">
        <v>40802</v>
      </c>
      <c r="G1186" t="s">
        <v>4101</v>
      </c>
      <c r="H1186" t="s">
        <v>4102</v>
      </c>
      <c r="I1186" s="4">
        <v>45.36</v>
      </c>
    </row>
    <row r="1187" spans="1:9" x14ac:dyDescent="0.2">
      <c r="A1187">
        <v>102</v>
      </c>
      <c r="B1187">
        <v>680614</v>
      </c>
      <c r="C1187" s="3">
        <v>43126</v>
      </c>
      <c r="D1187">
        <v>45805</v>
      </c>
      <c r="E1187" t="s">
        <v>4016</v>
      </c>
      <c r="F1187">
        <v>40802</v>
      </c>
      <c r="G1187" t="s">
        <v>4321</v>
      </c>
      <c r="H1187" t="s">
        <v>4322</v>
      </c>
      <c r="I1187" s="4">
        <v>53.46</v>
      </c>
    </row>
    <row r="1188" spans="1:9" x14ac:dyDescent="0.2">
      <c r="A1188">
        <v>102</v>
      </c>
      <c r="B1188">
        <v>680615</v>
      </c>
      <c r="C1188" s="3">
        <v>43126</v>
      </c>
      <c r="D1188">
        <v>45805</v>
      </c>
      <c r="E1188" t="s">
        <v>4016</v>
      </c>
      <c r="F1188">
        <v>40802</v>
      </c>
      <c r="G1188" t="s">
        <v>4033</v>
      </c>
      <c r="H1188" t="s">
        <v>4034</v>
      </c>
      <c r="I1188" s="4">
        <v>8.0399999999999991</v>
      </c>
    </row>
    <row r="1189" spans="1:9" x14ac:dyDescent="0.2">
      <c r="A1189">
        <v>102</v>
      </c>
      <c r="B1189">
        <v>680616</v>
      </c>
      <c r="C1189" s="3">
        <v>43126</v>
      </c>
      <c r="D1189">
        <v>45805</v>
      </c>
      <c r="E1189" t="s">
        <v>4016</v>
      </c>
      <c r="F1189">
        <v>40802</v>
      </c>
      <c r="G1189" t="s">
        <v>4089</v>
      </c>
      <c r="H1189" t="s">
        <v>4090</v>
      </c>
      <c r="I1189" s="4">
        <v>0.65</v>
      </c>
    </row>
    <row r="1190" spans="1:9" x14ac:dyDescent="0.2">
      <c r="A1190">
        <v>102</v>
      </c>
      <c r="B1190">
        <v>680617</v>
      </c>
      <c r="C1190" s="3">
        <v>43126</v>
      </c>
      <c r="D1190">
        <v>45805</v>
      </c>
      <c r="E1190" t="s">
        <v>4016</v>
      </c>
      <c r="F1190">
        <v>40802</v>
      </c>
      <c r="G1190" t="s">
        <v>4025</v>
      </c>
      <c r="H1190" t="s">
        <v>4026</v>
      </c>
      <c r="I1190" s="4">
        <v>0.43</v>
      </c>
    </row>
    <row r="1191" spans="1:9" x14ac:dyDescent="0.2">
      <c r="A1191">
        <v>102</v>
      </c>
      <c r="B1191">
        <v>680618</v>
      </c>
      <c r="C1191" s="3">
        <v>43126</v>
      </c>
      <c r="D1191">
        <v>45805</v>
      </c>
      <c r="E1191" t="s">
        <v>4016</v>
      </c>
      <c r="F1191">
        <v>40802</v>
      </c>
      <c r="G1191" t="s">
        <v>4093</v>
      </c>
      <c r="H1191" t="s">
        <v>4094</v>
      </c>
      <c r="I1191" s="4">
        <v>0.06</v>
      </c>
    </row>
    <row r="1192" spans="1:9" x14ac:dyDescent="0.2">
      <c r="A1192">
        <v>102</v>
      </c>
      <c r="B1192">
        <v>680625</v>
      </c>
      <c r="C1192" s="3">
        <v>43129</v>
      </c>
      <c r="D1192">
        <v>45830</v>
      </c>
      <c r="E1192" t="s">
        <v>4016</v>
      </c>
      <c r="F1192">
        <v>40804</v>
      </c>
      <c r="G1192" t="s">
        <v>4081</v>
      </c>
      <c r="H1192" t="s">
        <v>4082</v>
      </c>
      <c r="I1192" s="4">
        <v>7.2</v>
      </c>
    </row>
    <row r="1193" spans="1:9" x14ac:dyDescent="0.2">
      <c r="A1193">
        <v>102</v>
      </c>
      <c r="B1193">
        <v>680626</v>
      </c>
      <c r="C1193" s="3">
        <v>43129</v>
      </c>
      <c r="D1193">
        <v>45830</v>
      </c>
      <c r="E1193" t="s">
        <v>4016</v>
      </c>
      <c r="F1193">
        <v>40804</v>
      </c>
      <c r="G1193" t="s">
        <v>4085</v>
      </c>
      <c r="H1193" t="s">
        <v>4086</v>
      </c>
      <c r="I1193" s="4">
        <v>0.36</v>
      </c>
    </row>
    <row r="1194" spans="1:9" x14ac:dyDescent="0.2">
      <c r="A1194">
        <v>102</v>
      </c>
      <c r="B1194">
        <v>680627</v>
      </c>
      <c r="C1194" s="3">
        <v>43129</v>
      </c>
      <c r="D1194">
        <v>45830</v>
      </c>
      <c r="E1194" t="s">
        <v>4016</v>
      </c>
      <c r="F1194">
        <v>40804</v>
      </c>
      <c r="G1194" t="s">
        <v>4293</v>
      </c>
      <c r="H1194" t="s">
        <v>4294</v>
      </c>
      <c r="I1194" s="4">
        <v>7.2</v>
      </c>
    </row>
    <row r="1195" spans="1:9" x14ac:dyDescent="0.2">
      <c r="A1195">
        <v>102</v>
      </c>
      <c r="B1195">
        <v>680628</v>
      </c>
      <c r="C1195" s="3">
        <v>43129</v>
      </c>
      <c r="D1195">
        <v>45830</v>
      </c>
      <c r="E1195" t="s">
        <v>4016</v>
      </c>
      <c r="F1195">
        <v>40804</v>
      </c>
      <c r="G1195" t="s">
        <v>4067</v>
      </c>
      <c r="H1195" t="s">
        <v>4068</v>
      </c>
      <c r="I1195" s="4">
        <v>55.8</v>
      </c>
    </row>
    <row r="1196" spans="1:9" x14ac:dyDescent="0.2">
      <c r="A1196">
        <v>102</v>
      </c>
      <c r="B1196">
        <v>680629</v>
      </c>
      <c r="C1196" s="3">
        <v>43129</v>
      </c>
      <c r="D1196">
        <v>45830</v>
      </c>
      <c r="E1196" t="s">
        <v>4016</v>
      </c>
      <c r="F1196">
        <v>40804</v>
      </c>
      <c r="G1196" t="s">
        <v>4167</v>
      </c>
      <c r="H1196" t="s">
        <v>4168</v>
      </c>
      <c r="I1196" s="4">
        <v>9</v>
      </c>
    </row>
    <row r="1197" spans="1:9" x14ac:dyDescent="0.2">
      <c r="A1197">
        <v>102</v>
      </c>
      <c r="B1197">
        <v>680630</v>
      </c>
      <c r="C1197" s="3">
        <v>43129</v>
      </c>
      <c r="D1197">
        <v>45830</v>
      </c>
      <c r="E1197" t="s">
        <v>4016</v>
      </c>
      <c r="F1197">
        <v>40804</v>
      </c>
      <c r="G1197" t="s">
        <v>4157</v>
      </c>
      <c r="H1197" t="s">
        <v>4158</v>
      </c>
      <c r="I1197" s="4">
        <v>7.2</v>
      </c>
    </row>
    <row r="1198" spans="1:9" x14ac:dyDescent="0.2">
      <c r="A1198">
        <v>102</v>
      </c>
      <c r="B1198">
        <v>680631</v>
      </c>
      <c r="C1198" s="3">
        <v>43129</v>
      </c>
      <c r="D1198">
        <v>45830</v>
      </c>
      <c r="E1198" t="s">
        <v>4016</v>
      </c>
      <c r="F1198">
        <v>40804</v>
      </c>
      <c r="G1198" t="s">
        <v>4107</v>
      </c>
      <c r="H1198" t="s">
        <v>4108</v>
      </c>
      <c r="I1198" s="4">
        <v>118.8</v>
      </c>
    </row>
    <row r="1199" spans="1:9" x14ac:dyDescent="0.2">
      <c r="A1199">
        <v>102</v>
      </c>
      <c r="B1199">
        <v>680632</v>
      </c>
      <c r="C1199" s="3">
        <v>43129</v>
      </c>
      <c r="D1199">
        <v>45830</v>
      </c>
      <c r="E1199" t="s">
        <v>4016</v>
      </c>
      <c r="F1199">
        <v>40804</v>
      </c>
      <c r="G1199" t="s">
        <v>4297</v>
      </c>
      <c r="H1199" t="s">
        <v>4298</v>
      </c>
      <c r="I1199" s="4">
        <v>3.96</v>
      </c>
    </row>
    <row r="1200" spans="1:9" x14ac:dyDescent="0.2">
      <c r="A1200">
        <v>102</v>
      </c>
      <c r="B1200">
        <v>680633</v>
      </c>
      <c r="C1200" s="3">
        <v>43129</v>
      </c>
      <c r="D1200">
        <v>45830</v>
      </c>
      <c r="E1200" t="s">
        <v>4016</v>
      </c>
      <c r="F1200">
        <v>40804</v>
      </c>
      <c r="G1200" t="s">
        <v>4299</v>
      </c>
      <c r="H1200" t="s">
        <v>4300</v>
      </c>
      <c r="I1200" s="4">
        <v>2.52</v>
      </c>
    </row>
    <row r="1201" spans="1:9" x14ac:dyDescent="0.2">
      <c r="A1201">
        <v>102</v>
      </c>
      <c r="B1201">
        <v>680634</v>
      </c>
      <c r="C1201" s="3">
        <v>43129</v>
      </c>
      <c r="D1201">
        <v>45830</v>
      </c>
      <c r="E1201" t="s">
        <v>4016</v>
      </c>
      <c r="F1201">
        <v>40804</v>
      </c>
      <c r="G1201" t="s">
        <v>4295</v>
      </c>
      <c r="H1201" t="s">
        <v>4296</v>
      </c>
      <c r="I1201" s="4">
        <v>5.4</v>
      </c>
    </row>
    <row r="1202" spans="1:9" x14ac:dyDescent="0.2">
      <c r="A1202">
        <v>102</v>
      </c>
      <c r="B1202">
        <v>680635</v>
      </c>
      <c r="C1202" s="3">
        <v>43129</v>
      </c>
      <c r="D1202">
        <v>45830</v>
      </c>
      <c r="E1202" t="s">
        <v>4016</v>
      </c>
      <c r="F1202">
        <v>40804</v>
      </c>
      <c r="G1202" t="s">
        <v>4033</v>
      </c>
      <c r="H1202" t="s">
        <v>4034</v>
      </c>
      <c r="I1202" s="4">
        <v>107.64</v>
      </c>
    </row>
    <row r="1203" spans="1:9" x14ac:dyDescent="0.2">
      <c r="A1203">
        <v>102</v>
      </c>
      <c r="B1203">
        <v>680636</v>
      </c>
      <c r="C1203" s="3">
        <v>43129</v>
      </c>
      <c r="D1203">
        <v>45830</v>
      </c>
      <c r="E1203" t="s">
        <v>4016</v>
      </c>
      <c r="F1203">
        <v>40804</v>
      </c>
      <c r="G1203" t="s">
        <v>4219</v>
      </c>
      <c r="H1203" t="s">
        <v>4220</v>
      </c>
      <c r="I1203" s="4">
        <v>25.2</v>
      </c>
    </row>
    <row r="1204" spans="1:9" x14ac:dyDescent="0.2">
      <c r="A1204">
        <v>102</v>
      </c>
      <c r="B1204">
        <v>680637</v>
      </c>
      <c r="C1204" s="3">
        <v>43129</v>
      </c>
      <c r="D1204">
        <v>45830</v>
      </c>
      <c r="E1204" t="s">
        <v>4016</v>
      </c>
      <c r="F1204">
        <v>40804</v>
      </c>
      <c r="G1204" t="s">
        <v>4117</v>
      </c>
      <c r="H1204" t="s">
        <v>4118</v>
      </c>
      <c r="I1204" s="4">
        <v>0.72</v>
      </c>
    </row>
    <row r="1205" spans="1:9" x14ac:dyDescent="0.2">
      <c r="A1205">
        <v>102</v>
      </c>
      <c r="B1205">
        <v>680638</v>
      </c>
      <c r="C1205" s="3">
        <v>43129</v>
      </c>
      <c r="D1205">
        <v>45830</v>
      </c>
      <c r="E1205" t="s">
        <v>4016</v>
      </c>
      <c r="F1205">
        <v>40804</v>
      </c>
      <c r="G1205" t="s">
        <v>4099</v>
      </c>
      <c r="H1205" t="s">
        <v>4100</v>
      </c>
      <c r="I1205" s="4">
        <v>5.4</v>
      </c>
    </row>
    <row r="1206" spans="1:9" x14ac:dyDescent="0.2">
      <c r="A1206">
        <v>102</v>
      </c>
      <c r="B1206">
        <v>680639</v>
      </c>
      <c r="C1206" s="3">
        <v>43129</v>
      </c>
      <c r="D1206">
        <v>45830</v>
      </c>
      <c r="E1206" t="s">
        <v>4016</v>
      </c>
      <c r="F1206">
        <v>40804</v>
      </c>
      <c r="G1206" t="s">
        <v>4133</v>
      </c>
      <c r="H1206" t="s">
        <v>4134</v>
      </c>
      <c r="I1206" s="4">
        <v>3.6</v>
      </c>
    </row>
    <row r="1207" spans="1:9" x14ac:dyDescent="0.2">
      <c r="A1207">
        <v>102</v>
      </c>
      <c r="B1207">
        <v>680689</v>
      </c>
      <c r="C1207" s="3">
        <v>43117</v>
      </c>
      <c r="D1207">
        <v>45656</v>
      </c>
      <c r="E1207" t="s">
        <v>4016</v>
      </c>
      <c r="F1207">
        <v>40805</v>
      </c>
      <c r="G1207" t="s">
        <v>4259</v>
      </c>
      <c r="H1207" t="s">
        <v>4260</v>
      </c>
      <c r="I1207" s="4">
        <v>759.82</v>
      </c>
    </row>
    <row r="1208" spans="1:9" x14ac:dyDescent="0.2">
      <c r="A1208">
        <v>102</v>
      </c>
      <c r="B1208">
        <v>680690</v>
      </c>
      <c r="C1208" s="3">
        <v>43117</v>
      </c>
      <c r="D1208">
        <v>45656</v>
      </c>
      <c r="E1208" t="s">
        <v>4016</v>
      </c>
      <c r="F1208">
        <v>40805</v>
      </c>
      <c r="G1208" t="s">
        <v>4261</v>
      </c>
      <c r="H1208" t="s">
        <v>4262</v>
      </c>
      <c r="I1208" s="4">
        <v>59.5</v>
      </c>
    </row>
    <row r="1209" spans="1:9" x14ac:dyDescent="0.2">
      <c r="A1209">
        <v>102</v>
      </c>
      <c r="B1209">
        <v>680695</v>
      </c>
      <c r="C1209" s="3">
        <v>43117</v>
      </c>
      <c r="D1209">
        <v>45657</v>
      </c>
      <c r="E1209" t="s">
        <v>4016</v>
      </c>
      <c r="F1209">
        <v>40806</v>
      </c>
      <c r="G1209" t="s">
        <v>4259</v>
      </c>
      <c r="H1209" t="s">
        <v>4260</v>
      </c>
      <c r="I1209" s="4">
        <v>354.44</v>
      </c>
    </row>
    <row r="1210" spans="1:9" x14ac:dyDescent="0.2">
      <c r="A1210">
        <v>102</v>
      </c>
      <c r="B1210">
        <v>680696</v>
      </c>
      <c r="C1210" s="3">
        <v>43117</v>
      </c>
      <c r="D1210">
        <v>45657</v>
      </c>
      <c r="E1210" t="s">
        <v>4016</v>
      </c>
      <c r="F1210">
        <v>40806</v>
      </c>
      <c r="G1210" t="s">
        <v>4261</v>
      </c>
      <c r="H1210" t="s">
        <v>4262</v>
      </c>
      <c r="I1210" s="4">
        <v>28</v>
      </c>
    </row>
    <row r="1211" spans="1:9" x14ac:dyDescent="0.2">
      <c r="A1211">
        <v>102</v>
      </c>
      <c r="B1211">
        <v>680698</v>
      </c>
      <c r="C1211" s="3">
        <v>43118</v>
      </c>
      <c r="D1211">
        <v>45681</v>
      </c>
      <c r="E1211" t="s">
        <v>4016</v>
      </c>
      <c r="F1211">
        <v>40807</v>
      </c>
      <c r="G1211" t="s">
        <v>4033</v>
      </c>
      <c r="H1211" t="s">
        <v>4034</v>
      </c>
      <c r="I1211" s="4">
        <v>63</v>
      </c>
    </row>
    <row r="1212" spans="1:9" x14ac:dyDescent="0.2">
      <c r="A1212">
        <v>102</v>
      </c>
      <c r="B1212">
        <v>680699</v>
      </c>
      <c r="C1212" s="3">
        <v>43118</v>
      </c>
      <c r="D1212">
        <v>45681</v>
      </c>
      <c r="E1212" t="s">
        <v>4016</v>
      </c>
      <c r="F1212">
        <v>40807</v>
      </c>
      <c r="G1212" t="s">
        <v>4325</v>
      </c>
      <c r="H1212" t="s">
        <v>4326</v>
      </c>
      <c r="I1212" s="4">
        <v>360</v>
      </c>
    </row>
    <row r="1213" spans="1:9" x14ac:dyDescent="0.2">
      <c r="A1213">
        <v>102</v>
      </c>
      <c r="B1213">
        <v>680701</v>
      </c>
      <c r="C1213" s="3">
        <v>43118</v>
      </c>
      <c r="D1213">
        <v>45680</v>
      </c>
      <c r="E1213" t="s">
        <v>4016</v>
      </c>
      <c r="F1213">
        <v>40808</v>
      </c>
      <c r="G1213" t="s">
        <v>4033</v>
      </c>
      <c r="H1213" t="s">
        <v>4034</v>
      </c>
      <c r="I1213" s="4">
        <v>63</v>
      </c>
    </row>
    <row r="1214" spans="1:9" x14ac:dyDescent="0.2">
      <c r="A1214">
        <v>102</v>
      </c>
      <c r="B1214">
        <v>680702</v>
      </c>
      <c r="C1214" s="3">
        <v>43118</v>
      </c>
      <c r="D1214">
        <v>45680</v>
      </c>
      <c r="E1214" t="s">
        <v>4016</v>
      </c>
      <c r="F1214">
        <v>40808</v>
      </c>
      <c r="G1214" t="s">
        <v>4325</v>
      </c>
      <c r="H1214" t="s">
        <v>4326</v>
      </c>
      <c r="I1214" s="4">
        <v>360</v>
      </c>
    </row>
    <row r="1215" spans="1:9" x14ac:dyDescent="0.2">
      <c r="A1215">
        <v>102</v>
      </c>
      <c r="B1215">
        <v>680704</v>
      </c>
      <c r="C1215" s="3">
        <v>43118</v>
      </c>
      <c r="D1215">
        <v>45679</v>
      </c>
      <c r="E1215" t="s">
        <v>4016</v>
      </c>
      <c r="F1215">
        <v>40809</v>
      </c>
      <c r="G1215" t="s">
        <v>4033</v>
      </c>
      <c r="H1215" t="s">
        <v>4034</v>
      </c>
      <c r="I1215" s="4">
        <v>63</v>
      </c>
    </row>
    <row r="1216" spans="1:9" x14ac:dyDescent="0.2">
      <c r="A1216">
        <v>102</v>
      </c>
      <c r="B1216">
        <v>680705</v>
      </c>
      <c r="C1216" s="3">
        <v>43118</v>
      </c>
      <c r="D1216">
        <v>45679</v>
      </c>
      <c r="E1216" t="s">
        <v>4016</v>
      </c>
      <c r="F1216">
        <v>40809</v>
      </c>
      <c r="G1216" t="s">
        <v>4325</v>
      </c>
      <c r="H1216" t="s">
        <v>4326</v>
      </c>
      <c r="I1216" s="4">
        <v>360</v>
      </c>
    </row>
    <row r="1217" spans="1:9" x14ac:dyDescent="0.2">
      <c r="A1217">
        <v>102</v>
      </c>
      <c r="B1217">
        <v>680707</v>
      </c>
      <c r="C1217" s="3">
        <v>43118</v>
      </c>
      <c r="D1217">
        <v>45678</v>
      </c>
      <c r="E1217" t="s">
        <v>4016</v>
      </c>
      <c r="F1217">
        <v>40810</v>
      </c>
      <c r="G1217" t="s">
        <v>4033</v>
      </c>
      <c r="H1217" t="s">
        <v>4034</v>
      </c>
      <c r="I1217" s="4">
        <v>63</v>
      </c>
    </row>
    <row r="1218" spans="1:9" x14ac:dyDescent="0.2">
      <c r="A1218">
        <v>102</v>
      </c>
      <c r="B1218">
        <v>680708</v>
      </c>
      <c r="C1218" s="3">
        <v>43118</v>
      </c>
      <c r="D1218">
        <v>45678</v>
      </c>
      <c r="E1218" t="s">
        <v>4016</v>
      </c>
      <c r="F1218">
        <v>40810</v>
      </c>
      <c r="G1218" t="s">
        <v>4325</v>
      </c>
      <c r="H1218" t="s">
        <v>4326</v>
      </c>
      <c r="I1218" s="4">
        <v>360</v>
      </c>
    </row>
    <row r="1219" spans="1:9" x14ac:dyDescent="0.2">
      <c r="A1219">
        <v>102</v>
      </c>
      <c r="B1219">
        <v>680710</v>
      </c>
      <c r="C1219" s="3">
        <v>43118</v>
      </c>
      <c r="D1219">
        <v>45677</v>
      </c>
      <c r="E1219" t="s">
        <v>4016</v>
      </c>
      <c r="F1219">
        <v>40811</v>
      </c>
      <c r="G1219" t="s">
        <v>4033</v>
      </c>
      <c r="H1219" t="s">
        <v>4034</v>
      </c>
      <c r="I1219" s="4">
        <v>63</v>
      </c>
    </row>
    <row r="1220" spans="1:9" x14ac:dyDescent="0.2">
      <c r="A1220">
        <v>102</v>
      </c>
      <c r="B1220">
        <v>680711</v>
      </c>
      <c r="C1220" s="3">
        <v>43118</v>
      </c>
      <c r="D1220">
        <v>45677</v>
      </c>
      <c r="E1220" t="s">
        <v>4016</v>
      </c>
      <c r="F1220">
        <v>40811</v>
      </c>
      <c r="G1220" t="s">
        <v>4325</v>
      </c>
      <c r="H1220" t="s">
        <v>4326</v>
      </c>
      <c r="I1220" s="4">
        <v>360</v>
      </c>
    </row>
    <row r="1221" spans="1:9" x14ac:dyDescent="0.2">
      <c r="A1221">
        <v>102</v>
      </c>
      <c r="B1221">
        <v>680713</v>
      </c>
      <c r="C1221" s="3">
        <v>43118</v>
      </c>
      <c r="D1221">
        <v>45676</v>
      </c>
      <c r="E1221" t="s">
        <v>4016</v>
      </c>
      <c r="F1221">
        <v>40812</v>
      </c>
      <c r="G1221" t="s">
        <v>4033</v>
      </c>
      <c r="H1221" t="s">
        <v>4034</v>
      </c>
      <c r="I1221" s="4">
        <v>63</v>
      </c>
    </row>
    <row r="1222" spans="1:9" x14ac:dyDescent="0.2">
      <c r="A1222">
        <v>102</v>
      </c>
      <c r="B1222">
        <v>680714</v>
      </c>
      <c r="C1222" s="3">
        <v>43118</v>
      </c>
      <c r="D1222">
        <v>45676</v>
      </c>
      <c r="E1222" t="s">
        <v>4016</v>
      </c>
      <c r="F1222">
        <v>40812</v>
      </c>
      <c r="G1222" t="s">
        <v>4325</v>
      </c>
      <c r="H1222" t="s">
        <v>4326</v>
      </c>
      <c r="I1222" s="4">
        <v>360</v>
      </c>
    </row>
    <row r="1223" spans="1:9" x14ac:dyDescent="0.2">
      <c r="A1223">
        <v>102</v>
      </c>
      <c r="B1223">
        <v>680716</v>
      </c>
      <c r="C1223" s="3">
        <v>43118</v>
      </c>
      <c r="D1223">
        <v>45683</v>
      </c>
      <c r="E1223" t="s">
        <v>4016</v>
      </c>
      <c r="F1223">
        <v>40813</v>
      </c>
      <c r="G1223" t="s">
        <v>4033</v>
      </c>
      <c r="H1223" t="s">
        <v>4034</v>
      </c>
      <c r="I1223" s="4">
        <v>63</v>
      </c>
    </row>
    <row r="1224" spans="1:9" x14ac:dyDescent="0.2">
      <c r="A1224">
        <v>102</v>
      </c>
      <c r="B1224">
        <v>680717</v>
      </c>
      <c r="C1224" s="3">
        <v>43118</v>
      </c>
      <c r="D1224">
        <v>45683</v>
      </c>
      <c r="E1224" t="s">
        <v>4016</v>
      </c>
      <c r="F1224">
        <v>40813</v>
      </c>
      <c r="G1224" t="s">
        <v>4325</v>
      </c>
      <c r="H1224" t="s">
        <v>4326</v>
      </c>
      <c r="I1224" s="4">
        <v>360</v>
      </c>
    </row>
    <row r="1225" spans="1:9" x14ac:dyDescent="0.2">
      <c r="A1225">
        <v>102</v>
      </c>
      <c r="B1225">
        <v>680719</v>
      </c>
      <c r="C1225" s="3">
        <v>43118</v>
      </c>
      <c r="D1225">
        <v>45673</v>
      </c>
      <c r="E1225" t="s">
        <v>4016</v>
      </c>
      <c r="F1225">
        <v>40814</v>
      </c>
      <c r="G1225" t="s">
        <v>4033</v>
      </c>
      <c r="H1225" t="s">
        <v>4034</v>
      </c>
      <c r="I1225" s="4">
        <v>63</v>
      </c>
    </row>
    <row r="1226" spans="1:9" x14ac:dyDescent="0.2">
      <c r="A1226">
        <v>102</v>
      </c>
      <c r="B1226">
        <v>680720</v>
      </c>
      <c r="C1226" s="3">
        <v>43118</v>
      </c>
      <c r="D1226">
        <v>45673</v>
      </c>
      <c r="E1226" t="s">
        <v>4016</v>
      </c>
      <c r="F1226">
        <v>40814</v>
      </c>
      <c r="G1226" t="s">
        <v>4325</v>
      </c>
      <c r="H1226" t="s">
        <v>4326</v>
      </c>
      <c r="I1226" s="4">
        <v>360</v>
      </c>
    </row>
    <row r="1227" spans="1:9" x14ac:dyDescent="0.2">
      <c r="A1227">
        <v>102</v>
      </c>
      <c r="B1227">
        <v>680722</v>
      </c>
      <c r="C1227" s="3">
        <v>43118</v>
      </c>
      <c r="D1227">
        <v>45671</v>
      </c>
      <c r="E1227" t="s">
        <v>4016</v>
      </c>
      <c r="F1227">
        <v>40815</v>
      </c>
      <c r="G1227" t="s">
        <v>4033</v>
      </c>
      <c r="H1227" t="s">
        <v>4034</v>
      </c>
      <c r="I1227" s="4">
        <v>63</v>
      </c>
    </row>
    <row r="1228" spans="1:9" x14ac:dyDescent="0.2">
      <c r="A1228">
        <v>102</v>
      </c>
      <c r="B1228">
        <v>680723</v>
      </c>
      <c r="C1228" s="3">
        <v>43118</v>
      </c>
      <c r="D1228">
        <v>45671</v>
      </c>
      <c r="E1228" t="s">
        <v>4016</v>
      </c>
      <c r="F1228">
        <v>40815</v>
      </c>
      <c r="G1228" t="s">
        <v>4325</v>
      </c>
      <c r="H1228" t="s">
        <v>4326</v>
      </c>
      <c r="I1228" s="4">
        <v>360</v>
      </c>
    </row>
    <row r="1229" spans="1:9" x14ac:dyDescent="0.2">
      <c r="A1229">
        <v>102</v>
      </c>
      <c r="B1229">
        <v>680761</v>
      </c>
      <c r="C1229" s="3">
        <v>43117</v>
      </c>
      <c r="D1229">
        <v>45662</v>
      </c>
      <c r="E1229" t="s">
        <v>4016</v>
      </c>
      <c r="F1229">
        <v>40818</v>
      </c>
      <c r="G1229" t="s">
        <v>4259</v>
      </c>
      <c r="H1229" t="s">
        <v>4260</v>
      </c>
      <c r="I1229" s="4">
        <v>1493.08</v>
      </c>
    </row>
    <row r="1230" spans="1:9" x14ac:dyDescent="0.2">
      <c r="A1230">
        <v>102</v>
      </c>
      <c r="B1230">
        <v>680762</v>
      </c>
      <c r="C1230" s="3">
        <v>43117</v>
      </c>
      <c r="D1230">
        <v>45662</v>
      </c>
      <c r="E1230" t="s">
        <v>4016</v>
      </c>
      <c r="F1230">
        <v>40818</v>
      </c>
      <c r="G1230" t="s">
        <v>4261</v>
      </c>
      <c r="H1230" t="s">
        <v>4262</v>
      </c>
      <c r="I1230" s="4">
        <v>117.95</v>
      </c>
    </row>
    <row r="1231" spans="1:9" x14ac:dyDescent="0.2">
      <c r="A1231">
        <v>102</v>
      </c>
      <c r="B1231">
        <v>680827</v>
      </c>
      <c r="C1231" s="3">
        <v>43118</v>
      </c>
      <c r="D1231">
        <v>45693</v>
      </c>
      <c r="E1231" t="s">
        <v>4016</v>
      </c>
      <c r="F1231">
        <v>40819</v>
      </c>
      <c r="G1231" t="s">
        <v>4259</v>
      </c>
      <c r="H1231" t="s">
        <v>4260</v>
      </c>
      <c r="I1231" s="4">
        <v>2170.9499999999998</v>
      </c>
    </row>
    <row r="1232" spans="1:9" x14ac:dyDescent="0.2">
      <c r="A1232">
        <v>102</v>
      </c>
      <c r="B1232">
        <v>680828</v>
      </c>
      <c r="C1232" s="3">
        <v>43118</v>
      </c>
      <c r="D1232">
        <v>45693</v>
      </c>
      <c r="E1232" t="s">
        <v>4016</v>
      </c>
      <c r="F1232">
        <v>40819</v>
      </c>
      <c r="G1232" t="s">
        <v>4261</v>
      </c>
      <c r="H1232" t="s">
        <v>4262</v>
      </c>
      <c r="I1232" s="4">
        <v>171.5</v>
      </c>
    </row>
    <row r="1233" spans="1:9" x14ac:dyDescent="0.2">
      <c r="A1233">
        <v>102</v>
      </c>
      <c r="B1233">
        <v>680837</v>
      </c>
      <c r="C1233" s="3">
        <v>43129</v>
      </c>
      <c r="D1233">
        <v>45823</v>
      </c>
      <c r="E1233" t="s">
        <v>4016</v>
      </c>
      <c r="F1233">
        <v>40821</v>
      </c>
      <c r="G1233" t="s">
        <v>4363</v>
      </c>
      <c r="H1233" t="s">
        <v>4364</v>
      </c>
      <c r="I1233" s="4">
        <v>36.29</v>
      </c>
    </row>
    <row r="1234" spans="1:9" x14ac:dyDescent="0.2">
      <c r="A1234">
        <v>102</v>
      </c>
      <c r="B1234">
        <v>680838</v>
      </c>
      <c r="C1234" s="3">
        <v>43129</v>
      </c>
      <c r="D1234">
        <v>45823</v>
      </c>
      <c r="E1234" t="s">
        <v>4016</v>
      </c>
      <c r="F1234">
        <v>40821</v>
      </c>
      <c r="G1234" t="s">
        <v>4117</v>
      </c>
      <c r="H1234" t="s">
        <v>4118</v>
      </c>
      <c r="I1234" s="4">
        <v>9.7200000000000006</v>
      </c>
    </row>
    <row r="1235" spans="1:9" x14ac:dyDescent="0.2">
      <c r="A1235">
        <v>102</v>
      </c>
      <c r="B1235">
        <v>680839</v>
      </c>
      <c r="C1235" s="3">
        <v>43129</v>
      </c>
      <c r="D1235">
        <v>45823</v>
      </c>
      <c r="E1235" t="s">
        <v>4016</v>
      </c>
      <c r="F1235">
        <v>40821</v>
      </c>
      <c r="G1235" t="s">
        <v>4211</v>
      </c>
      <c r="H1235" t="s">
        <v>4212</v>
      </c>
      <c r="I1235" s="4">
        <v>46.01</v>
      </c>
    </row>
    <row r="1236" spans="1:9" x14ac:dyDescent="0.2">
      <c r="A1236">
        <v>102</v>
      </c>
      <c r="B1236">
        <v>680840</v>
      </c>
      <c r="C1236" s="3">
        <v>43129</v>
      </c>
      <c r="D1236">
        <v>45823</v>
      </c>
      <c r="E1236" t="s">
        <v>4016</v>
      </c>
      <c r="F1236">
        <v>40821</v>
      </c>
      <c r="G1236" t="s">
        <v>4365</v>
      </c>
      <c r="H1236" t="s">
        <v>4366</v>
      </c>
      <c r="I1236" s="4">
        <v>64.8</v>
      </c>
    </row>
    <row r="1237" spans="1:9" x14ac:dyDescent="0.2">
      <c r="A1237">
        <v>102</v>
      </c>
      <c r="B1237">
        <v>680841</v>
      </c>
      <c r="C1237" s="3">
        <v>43129</v>
      </c>
      <c r="D1237">
        <v>45823</v>
      </c>
      <c r="E1237" t="s">
        <v>4016</v>
      </c>
      <c r="F1237">
        <v>40821</v>
      </c>
      <c r="G1237" t="s">
        <v>4035</v>
      </c>
      <c r="H1237" t="s">
        <v>4036</v>
      </c>
      <c r="I1237" s="4">
        <v>103.68</v>
      </c>
    </row>
    <row r="1238" spans="1:9" x14ac:dyDescent="0.2">
      <c r="A1238">
        <v>102</v>
      </c>
      <c r="B1238">
        <v>680842</v>
      </c>
      <c r="C1238" s="3">
        <v>43129</v>
      </c>
      <c r="D1238">
        <v>45823</v>
      </c>
      <c r="E1238" t="s">
        <v>4016</v>
      </c>
      <c r="F1238">
        <v>40821</v>
      </c>
      <c r="G1238" t="s">
        <v>4021</v>
      </c>
      <c r="H1238" t="s">
        <v>4022</v>
      </c>
      <c r="I1238" s="4">
        <v>29.16</v>
      </c>
    </row>
    <row r="1239" spans="1:9" x14ac:dyDescent="0.2">
      <c r="A1239">
        <v>102</v>
      </c>
      <c r="B1239">
        <v>680843</v>
      </c>
      <c r="C1239" s="3">
        <v>43129</v>
      </c>
      <c r="D1239">
        <v>45823</v>
      </c>
      <c r="E1239" t="s">
        <v>4016</v>
      </c>
      <c r="F1239">
        <v>40821</v>
      </c>
      <c r="G1239" t="s">
        <v>4055</v>
      </c>
      <c r="H1239" t="s">
        <v>4056</v>
      </c>
      <c r="I1239" s="4">
        <v>1.3</v>
      </c>
    </row>
    <row r="1240" spans="1:9" x14ac:dyDescent="0.2">
      <c r="A1240">
        <v>102</v>
      </c>
      <c r="B1240">
        <v>680844</v>
      </c>
      <c r="C1240" s="3">
        <v>43129</v>
      </c>
      <c r="D1240">
        <v>45823</v>
      </c>
      <c r="E1240" t="s">
        <v>4016</v>
      </c>
      <c r="F1240">
        <v>40821</v>
      </c>
      <c r="G1240" t="s">
        <v>4097</v>
      </c>
      <c r="H1240" t="s">
        <v>4098</v>
      </c>
      <c r="I1240" s="4">
        <v>2.59</v>
      </c>
    </row>
    <row r="1241" spans="1:9" x14ac:dyDescent="0.2">
      <c r="A1241">
        <v>102</v>
      </c>
      <c r="B1241">
        <v>680845</v>
      </c>
      <c r="C1241" s="3">
        <v>43129</v>
      </c>
      <c r="D1241">
        <v>45823</v>
      </c>
      <c r="E1241" t="s">
        <v>4016</v>
      </c>
      <c r="F1241">
        <v>40821</v>
      </c>
      <c r="G1241" t="s">
        <v>4033</v>
      </c>
      <c r="H1241" t="s">
        <v>4034</v>
      </c>
      <c r="I1241" s="4">
        <v>30.46</v>
      </c>
    </row>
    <row r="1242" spans="1:9" x14ac:dyDescent="0.2">
      <c r="A1242">
        <v>102</v>
      </c>
      <c r="B1242">
        <v>680853</v>
      </c>
      <c r="C1242" s="3">
        <v>43126</v>
      </c>
      <c r="D1242">
        <v>45807</v>
      </c>
      <c r="E1242" t="s">
        <v>4016</v>
      </c>
      <c r="F1242">
        <v>40823</v>
      </c>
      <c r="G1242" t="s">
        <v>4069</v>
      </c>
      <c r="H1242" t="s">
        <v>4070</v>
      </c>
      <c r="I1242" s="4">
        <v>15.6</v>
      </c>
    </row>
    <row r="1243" spans="1:9" x14ac:dyDescent="0.2">
      <c r="A1243">
        <v>102</v>
      </c>
      <c r="B1243">
        <v>680854</v>
      </c>
      <c r="C1243" s="3">
        <v>43126</v>
      </c>
      <c r="D1243">
        <v>45807</v>
      </c>
      <c r="E1243" t="s">
        <v>4016</v>
      </c>
      <c r="F1243">
        <v>40823</v>
      </c>
      <c r="G1243" t="s">
        <v>4283</v>
      </c>
      <c r="H1243" t="s">
        <v>4284</v>
      </c>
      <c r="I1243" s="4">
        <v>0.98</v>
      </c>
    </row>
    <row r="1244" spans="1:9" x14ac:dyDescent="0.2">
      <c r="A1244">
        <v>102</v>
      </c>
      <c r="B1244">
        <v>680855</v>
      </c>
      <c r="C1244" s="3">
        <v>43126</v>
      </c>
      <c r="D1244">
        <v>45807</v>
      </c>
      <c r="E1244" t="s">
        <v>4016</v>
      </c>
      <c r="F1244">
        <v>40823</v>
      </c>
      <c r="G1244" t="s">
        <v>4027</v>
      </c>
      <c r="H1244" t="s">
        <v>4028</v>
      </c>
      <c r="I1244" s="4">
        <v>7.0000000000000007E-2</v>
      </c>
    </row>
    <row r="1245" spans="1:9" x14ac:dyDescent="0.2">
      <c r="A1245">
        <v>102</v>
      </c>
      <c r="B1245">
        <v>680856</v>
      </c>
      <c r="C1245" s="3">
        <v>43126</v>
      </c>
      <c r="D1245">
        <v>45807</v>
      </c>
      <c r="E1245" t="s">
        <v>4016</v>
      </c>
      <c r="F1245">
        <v>40823</v>
      </c>
      <c r="G1245" t="s">
        <v>4077</v>
      </c>
      <c r="H1245" t="s">
        <v>4078</v>
      </c>
      <c r="I1245" s="4">
        <v>48.75</v>
      </c>
    </row>
    <row r="1246" spans="1:9" x14ac:dyDescent="0.2">
      <c r="A1246">
        <v>102</v>
      </c>
      <c r="B1246">
        <v>680857</v>
      </c>
      <c r="C1246" s="3">
        <v>43126</v>
      </c>
      <c r="D1246">
        <v>45807</v>
      </c>
      <c r="E1246" t="s">
        <v>4016</v>
      </c>
      <c r="F1246">
        <v>40823</v>
      </c>
      <c r="G1246" t="s">
        <v>4035</v>
      </c>
      <c r="H1246" t="s">
        <v>4036</v>
      </c>
      <c r="I1246" s="4">
        <v>116.9</v>
      </c>
    </row>
    <row r="1247" spans="1:9" x14ac:dyDescent="0.2">
      <c r="A1247">
        <v>102</v>
      </c>
      <c r="B1247">
        <v>680858</v>
      </c>
      <c r="C1247" s="3">
        <v>43126</v>
      </c>
      <c r="D1247">
        <v>45807</v>
      </c>
      <c r="E1247" t="s">
        <v>4016</v>
      </c>
      <c r="F1247">
        <v>40823</v>
      </c>
      <c r="G1247" t="s">
        <v>4367</v>
      </c>
      <c r="H1247" t="s">
        <v>4368</v>
      </c>
      <c r="I1247" s="4">
        <v>4.68</v>
      </c>
    </row>
    <row r="1248" spans="1:9" x14ac:dyDescent="0.2">
      <c r="A1248">
        <v>102</v>
      </c>
      <c r="B1248">
        <v>680859</v>
      </c>
      <c r="C1248" s="3">
        <v>43126</v>
      </c>
      <c r="D1248">
        <v>45807</v>
      </c>
      <c r="E1248" t="s">
        <v>4016</v>
      </c>
      <c r="F1248">
        <v>40823</v>
      </c>
      <c r="G1248" t="s">
        <v>4079</v>
      </c>
      <c r="H1248" t="s">
        <v>4080</v>
      </c>
      <c r="I1248" s="4">
        <v>2.93</v>
      </c>
    </row>
    <row r="1249" spans="1:9" x14ac:dyDescent="0.2">
      <c r="A1249">
        <v>102</v>
      </c>
      <c r="B1249">
        <v>680860</v>
      </c>
      <c r="C1249" s="3">
        <v>43126</v>
      </c>
      <c r="D1249">
        <v>45807</v>
      </c>
      <c r="E1249" t="s">
        <v>4016</v>
      </c>
      <c r="F1249">
        <v>40823</v>
      </c>
      <c r="G1249" t="s">
        <v>4209</v>
      </c>
      <c r="H1249" t="s">
        <v>4210</v>
      </c>
      <c r="I1249" s="4">
        <v>1.95</v>
      </c>
    </row>
    <row r="1250" spans="1:9" x14ac:dyDescent="0.2">
      <c r="A1250">
        <v>102</v>
      </c>
      <c r="B1250">
        <v>680861</v>
      </c>
      <c r="C1250" s="3">
        <v>43126</v>
      </c>
      <c r="D1250">
        <v>45807</v>
      </c>
      <c r="E1250" t="s">
        <v>4016</v>
      </c>
      <c r="F1250">
        <v>40823</v>
      </c>
      <c r="G1250" t="s">
        <v>4343</v>
      </c>
      <c r="H1250" t="s">
        <v>4344</v>
      </c>
      <c r="I1250" s="4">
        <v>1.95</v>
      </c>
    </row>
    <row r="1251" spans="1:9" x14ac:dyDescent="0.2">
      <c r="A1251">
        <v>102</v>
      </c>
      <c r="B1251">
        <v>680862</v>
      </c>
      <c r="C1251" s="3">
        <v>43126</v>
      </c>
      <c r="D1251">
        <v>45807</v>
      </c>
      <c r="E1251" t="s">
        <v>4016</v>
      </c>
      <c r="F1251">
        <v>40823</v>
      </c>
      <c r="G1251" t="s">
        <v>4083</v>
      </c>
      <c r="H1251" t="s">
        <v>4084</v>
      </c>
      <c r="I1251" s="4">
        <v>0.04</v>
      </c>
    </row>
    <row r="1252" spans="1:9" x14ac:dyDescent="0.2">
      <c r="A1252">
        <v>102</v>
      </c>
      <c r="B1252">
        <v>680863</v>
      </c>
      <c r="C1252" s="3">
        <v>43126</v>
      </c>
      <c r="D1252">
        <v>45807</v>
      </c>
      <c r="E1252" t="s">
        <v>4016</v>
      </c>
      <c r="F1252">
        <v>40823</v>
      </c>
      <c r="G1252" t="s">
        <v>4289</v>
      </c>
      <c r="H1252" t="s">
        <v>4290</v>
      </c>
      <c r="I1252" s="4">
        <v>1.17</v>
      </c>
    </row>
    <row r="1253" spans="1:9" x14ac:dyDescent="0.2">
      <c r="A1253">
        <v>102</v>
      </c>
      <c r="B1253">
        <v>680875</v>
      </c>
      <c r="C1253" s="3">
        <v>43130</v>
      </c>
      <c r="D1253">
        <v>45863</v>
      </c>
      <c r="E1253" t="s">
        <v>4016</v>
      </c>
      <c r="F1253">
        <v>40825</v>
      </c>
      <c r="G1253" t="s">
        <v>4111</v>
      </c>
      <c r="H1253" t="s">
        <v>4112</v>
      </c>
      <c r="I1253" s="4">
        <v>0.65</v>
      </c>
    </row>
    <row r="1254" spans="1:9" x14ac:dyDescent="0.2">
      <c r="A1254">
        <v>102</v>
      </c>
      <c r="B1254">
        <v>680876</v>
      </c>
      <c r="C1254" s="3">
        <v>43130</v>
      </c>
      <c r="D1254">
        <v>45863</v>
      </c>
      <c r="E1254" t="s">
        <v>4016</v>
      </c>
      <c r="F1254">
        <v>40825</v>
      </c>
      <c r="G1254" t="s">
        <v>4133</v>
      </c>
      <c r="H1254" t="s">
        <v>4134</v>
      </c>
      <c r="I1254" s="4">
        <v>12.96</v>
      </c>
    </row>
    <row r="1255" spans="1:9" x14ac:dyDescent="0.2">
      <c r="A1255">
        <v>102</v>
      </c>
      <c r="B1255">
        <v>680877</v>
      </c>
      <c r="C1255" s="3">
        <v>43130</v>
      </c>
      <c r="D1255">
        <v>45863</v>
      </c>
      <c r="E1255" t="s">
        <v>4016</v>
      </c>
      <c r="F1255">
        <v>40825</v>
      </c>
      <c r="G1255" t="s">
        <v>4089</v>
      </c>
      <c r="H1255" t="s">
        <v>4090</v>
      </c>
      <c r="I1255" s="4">
        <v>129.6</v>
      </c>
    </row>
    <row r="1256" spans="1:9" x14ac:dyDescent="0.2">
      <c r="A1256">
        <v>102</v>
      </c>
      <c r="B1256">
        <v>680878</v>
      </c>
      <c r="C1256" s="3">
        <v>43130</v>
      </c>
      <c r="D1256">
        <v>45863</v>
      </c>
      <c r="E1256" t="s">
        <v>4016</v>
      </c>
      <c r="F1256">
        <v>40825</v>
      </c>
      <c r="G1256" t="s">
        <v>4119</v>
      </c>
      <c r="H1256" t="s">
        <v>4120</v>
      </c>
      <c r="I1256" s="4">
        <v>11.34</v>
      </c>
    </row>
    <row r="1257" spans="1:9" x14ac:dyDescent="0.2">
      <c r="A1257">
        <v>102</v>
      </c>
      <c r="B1257">
        <v>680879</v>
      </c>
      <c r="C1257" s="3">
        <v>43130</v>
      </c>
      <c r="D1257">
        <v>45863</v>
      </c>
      <c r="E1257" t="s">
        <v>4016</v>
      </c>
      <c r="F1257">
        <v>40825</v>
      </c>
      <c r="G1257" t="s">
        <v>4107</v>
      </c>
      <c r="H1257" t="s">
        <v>4108</v>
      </c>
      <c r="I1257" s="4">
        <v>108.22</v>
      </c>
    </row>
    <row r="1258" spans="1:9" x14ac:dyDescent="0.2">
      <c r="A1258">
        <v>102</v>
      </c>
      <c r="B1258">
        <v>680880</v>
      </c>
      <c r="C1258" s="3">
        <v>43130</v>
      </c>
      <c r="D1258">
        <v>45863</v>
      </c>
      <c r="E1258" t="s">
        <v>4016</v>
      </c>
      <c r="F1258">
        <v>40825</v>
      </c>
      <c r="G1258" t="s">
        <v>4127</v>
      </c>
      <c r="H1258" t="s">
        <v>4128</v>
      </c>
      <c r="I1258" s="4">
        <v>0.97</v>
      </c>
    </row>
    <row r="1259" spans="1:9" x14ac:dyDescent="0.2">
      <c r="A1259">
        <v>102</v>
      </c>
      <c r="B1259">
        <v>680881</v>
      </c>
      <c r="C1259" s="3">
        <v>43130</v>
      </c>
      <c r="D1259">
        <v>45863</v>
      </c>
      <c r="E1259" t="s">
        <v>4016</v>
      </c>
      <c r="F1259">
        <v>40825</v>
      </c>
      <c r="G1259" t="s">
        <v>4183</v>
      </c>
      <c r="H1259" t="s">
        <v>4184</v>
      </c>
      <c r="I1259" s="4">
        <v>3.24</v>
      </c>
    </row>
    <row r="1260" spans="1:9" x14ac:dyDescent="0.2">
      <c r="A1260">
        <v>102</v>
      </c>
      <c r="B1260">
        <v>680882</v>
      </c>
      <c r="C1260" s="3">
        <v>43130</v>
      </c>
      <c r="D1260">
        <v>45863</v>
      </c>
      <c r="E1260" t="s">
        <v>4016</v>
      </c>
      <c r="F1260">
        <v>40825</v>
      </c>
      <c r="G1260" t="s">
        <v>4185</v>
      </c>
      <c r="H1260" t="s">
        <v>4186</v>
      </c>
      <c r="I1260" s="4">
        <v>16.2</v>
      </c>
    </row>
    <row r="1261" spans="1:9" x14ac:dyDescent="0.2">
      <c r="A1261">
        <v>102</v>
      </c>
      <c r="B1261">
        <v>680883</v>
      </c>
      <c r="C1261" s="3">
        <v>43130</v>
      </c>
      <c r="D1261">
        <v>45863</v>
      </c>
      <c r="E1261" t="s">
        <v>4016</v>
      </c>
      <c r="F1261">
        <v>40825</v>
      </c>
      <c r="G1261" t="s">
        <v>4123</v>
      </c>
      <c r="H1261" t="s">
        <v>4124</v>
      </c>
      <c r="I1261" s="4">
        <v>6.48</v>
      </c>
    </row>
    <row r="1262" spans="1:9" x14ac:dyDescent="0.2">
      <c r="A1262">
        <v>102</v>
      </c>
      <c r="B1262">
        <v>680884</v>
      </c>
      <c r="C1262" s="3">
        <v>43130</v>
      </c>
      <c r="D1262">
        <v>45863</v>
      </c>
      <c r="E1262" t="s">
        <v>4016</v>
      </c>
      <c r="F1262">
        <v>40825</v>
      </c>
      <c r="G1262" t="s">
        <v>4129</v>
      </c>
      <c r="H1262" t="s">
        <v>4130</v>
      </c>
      <c r="I1262" s="4">
        <v>16.2</v>
      </c>
    </row>
    <row r="1263" spans="1:9" x14ac:dyDescent="0.2">
      <c r="A1263">
        <v>102</v>
      </c>
      <c r="B1263">
        <v>680885</v>
      </c>
      <c r="C1263" s="3">
        <v>43130</v>
      </c>
      <c r="D1263">
        <v>45863</v>
      </c>
      <c r="E1263" t="s">
        <v>4016</v>
      </c>
      <c r="F1263">
        <v>40825</v>
      </c>
      <c r="G1263" t="s">
        <v>4121</v>
      </c>
      <c r="H1263" t="s">
        <v>4122</v>
      </c>
      <c r="I1263" s="4">
        <v>16.2</v>
      </c>
    </row>
    <row r="1264" spans="1:9" x14ac:dyDescent="0.2">
      <c r="A1264">
        <v>102</v>
      </c>
      <c r="B1264">
        <v>680886</v>
      </c>
      <c r="C1264" s="3">
        <v>43130</v>
      </c>
      <c r="D1264">
        <v>45863</v>
      </c>
      <c r="E1264" t="s">
        <v>4016</v>
      </c>
      <c r="F1264">
        <v>40825</v>
      </c>
      <c r="G1264" t="s">
        <v>4187</v>
      </c>
      <c r="H1264" t="s">
        <v>4188</v>
      </c>
      <c r="I1264" s="4">
        <v>0.97</v>
      </c>
    </row>
    <row r="1265" spans="1:9" x14ac:dyDescent="0.2">
      <c r="A1265">
        <v>102</v>
      </c>
      <c r="B1265">
        <v>680887</v>
      </c>
      <c r="C1265" s="3">
        <v>43130</v>
      </c>
      <c r="D1265">
        <v>45863</v>
      </c>
      <c r="E1265" t="s">
        <v>4016</v>
      </c>
      <c r="F1265">
        <v>40825</v>
      </c>
      <c r="G1265" t="s">
        <v>4189</v>
      </c>
      <c r="H1265" t="s">
        <v>4190</v>
      </c>
      <c r="I1265" s="4">
        <v>0.65</v>
      </c>
    </row>
    <row r="1266" spans="1:9" x14ac:dyDescent="0.2">
      <c r="A1266">
        <v>102</v>
      </c>
      <c r="B1266">
        <v>684538</v>
      </c>
      <c r="C1266" s="3">
        <v>43130</v>
      </c>
      <c r="D1266">
        <v>45863</v>
      </c>
      <c r="E1266" t="s">
        <v>4016</v>
      </c>
      <c r="F1266">
        <v>40825</v>
      </c>
      <c r="G1266" t="s">
        <v>4155</v>
      </c>
      <c r="H1266" t="s">
        <v>4156</v>
      </c>
      <c r="I1266" s="4">
        <v>0.32</v>
      </c>
    </row>
    <row r="1267" spans="1:9" x14ac:dyDescent="0.2">
      <c r="A1267">
        <v>102</v>
      </c>
      <c r="B1267">
        <v>680898</v>
      </c>
      <c r="C1267" s="3">
        <v>43130</v>
      </c>
      <c r="D1267">
        <v>45866</v>
      </c>
      <c r="E1267" t="s">
        <v>4016</v>
      </c>
      <c r="F1267">
        <v>40827</v>
      </c>
      <c r="G1267" t="s">
        <v>4107</v>
      </c>
      <c r="H1267" t="s">
        <v>4108</v>
      </c>
      <c r="I1267" s="4">
        <v>115.2</v>
      </c>
    </row>
    <row r="1268" spans="1:9" x14ac:dyDescent="0.2">
      <c r="A1268">
        <v>102</v>
      </c>
      <c r="B1268">
        <v>680899</v>
      </c>
      <c r="C1268" s="3">
        <v>43130</v>
      </c>
      <c r="D1268">
        <v>45866</v>
      </c>
      <c r="E1268" t="s">
        <v>4016</v>
      </c>
      <c r="F1268">
        <v>40827</v>
      </c>
      <c r="G1268" t="s">
        <v>4157</v>
      </c>
      <c r="H1268" t="s">
        <v>4158</v>
      </c>
      <c r="I1268" s="4">
        <v>13.82</v>
      </c>
    </row>
    <row r="1269" spans="1:9" x14ac:dyDescent="0.2">
      <c r="A1269">
        <v>102</v>
      </c>
      <c r="B1269">
        <v>680900</v>
      </c>
      <c r="C1269" s="3">
        <v>43130</v>
      </c>
      <c r="D1269">
        <v>45866</v>
      </c>
      <c r="E1269" t="s">
        <v>4016</v>
      </c>
      <c r="F1269">
        <v>40827</v>
      </c>
      <c r="G1269" t="s">
        <v>4089</v>
      </c>
      <c r="H1269" t="s">
        <v>4090</v>
      </c>
      <c r="I1269" s="4">
        <v>61.75</v>
      </c>
    </row>
    <row r="1270" spans="1:9" x14ac:dyDescent="0.2">
      <c r="A1270">
        <v>102</v>
      </c>
      <c r="B1270">
        <v>680901</v>
      </c>
      <c r="C1270" s="3">
        <v>43130</v>
      </c>
      <c r="D1270">
        <v>45866</v>
      </c>
      <c r="E1270" t="s">
        <v>4016</v>
      </c>
      <c r="F1270">
        <v>40827</v>
      </c>
      <c r="G1270" t="s">
        <v>4119</v>
      </c>
      <c r="H1270" t="s">
        <v>4120</v>
      </c>
      <c r="I1270" s="4">
        <v>9.2200000000000006</v>
      </c>
    </row>
    <row r="1271" spans="1:9" x14ac:dyDescent="0.2">
      <c r="A1271">
        <v>102</v>
      </c>
      <c r="B1271">
        <v>680902</v>
      </c>
      <c r="C1271" s="3">
        <v>43130</v>
      </c>
      <c r="D1271">
        <v>45866</v>
      </c>
      <c r="E1271" t="s">
        <v>4016</v>
      </c>
      <c r="F1271">
        <v>40827</v>
      </c>
      <c r="G1271" t="s">
        <v>4115</v>
      </c>
      <c r="H1271" t="s">
        <v>4116</v>
      </c>
      <c r="I1271" s="4">
        <v>9.2200000000000006</v>
      </c>
    </row>
    <row r="1272" spans="1:9" x14ac:dyDescent="0.2">
      <c r="A1272">
        <v>102</v>
      </c>
      <c r="B1272">
        <v>680903</v>
      </c>
      <c r="C1272" s="3">
        <v>43130</v>
      </c>
      <c r="D1272">
        <v>45866</v>
      </c>
      <c r="E1272" t="s">
        <v>4016</v>
      </c>
      <c r="F1272">
        <v>40827</v>
      </c>
      <c r="G1272" t="s">
        <v>4085</v>
      </c>
      <c r="H1272" t="s">
        <v>4086</v>
      </c>
      <c r="I1272" s="4">
        <v>1.38</v>
      </c>
    </row>
    <row r="1273" spans="1:9" x14ac:dyDescent="0.2">
      <c r="A1273">
        <v>102</v>
      </c>
      <c r="B1273">
        <v>680904</v>
      </c>
      <c r="C1273" s="3">
        <v>43130</v>
      </c>
      <c r="D1273">
        <v>45866</v>
      </c>
      <c r="E1273" t="s">
        <v>4016</v>
      </c>
      <c r="F1273">
        <v>40827</v>
      </c>
      <c r="G1273" t="s">
        <v>4163</v>
      </c>
      <c r="H1273" t="s">
        <v>4164</v>
      </c>
      <c r="I1273" s="4">
        <v>23.04</v>
      </c>
    </row>
    <row r="1274" spans="1:9" x14ac:dyDescent="0.2">
      <c r="A1274">
        <v>102</v>
      </c>
      <c r="B1274">
        <v>680905</v>
      </c>
      <c r="C1274" s="3">
        <v>43130</v>
      </c>
      <c r="D1274">
        <v>45866</v>
      </c>
      <c r="E1274" t="s">
        <v>4016</v>
      </c>
      <c r="F1274">
        <v>40827</v>
      </c>
      <c r="G1274" t="s">
        <v>4133</v>
      </c>
      <c r="H1274" t="s">
        <v>4134</v>
      </c>
      <c r="I1274" s="4">
        <v>23.04</v>
      </c>
    </row>
    <row r="1275" spans="1:9" x14ac:dyDescent="0.2">
      <c r="A1275">
        <v>102</v>
      </c>
      <c r="B1275">
        <v>680906</v>
      </c>
      <c r="C1275" s="3">
        <v>43130</v>
      </c>
      <c r="D1275">
        <v>45866</v>
      </c>
      <c r="E1275" t="s">
        <v>4016</v>
      </c>
      <c r="F1275">
        <v>40827</v>
      </c>
      <c r="G1275" t="s">
        <v>4135</v>
      </c>
      <c r="H1275" t="s">
        <v>4136</v>
      </c>
      <c r="I1275" s="4">
        <v>4.1500000000000004</v>
      </c>
    </row>
    <row r="1276" spans="1:9" x14ac:dyDescent="0.2">
      <c r="A1276">
        <v>102</v>
      </c>
      <c r="B1276">
        <v>680908</v>
      </c>
      <c r="C1276" s="3">
        <v>43130</v>
      </c>
      <c r="D1276">
        <v>45866</v>
      </c>
      <c r="E1276" t="s">
        <v>4016</v>
      </c>
      <c r="F1276">
        <v>40827</v>
      </c>
      <c r="G1276" t="s">
        <v>4113</v>
      </c>
      <c r="H1276" t="s">
        <v>4114</v>
      </c>
      <c r="I1276" s="4">
        <v>4.6100000000000003</v>
      </c>
    </row>
    <row r="1277" spans="1:9" x14ac:dyDescent="0.2">
      <c r="A1277">
        <v>102</v>
      </c>
      <c r="B1277">
        <v>680909</v>
      </c>
      <c r="C1277" s="3">
        <v>43130</v>
      </c>
      <c r="D1277">
        <v>45866</v>
      </c>
      <c r="E1277" t="s">
        <v>4016</v>
      </c>
      <c r="F1277">
        <v>40827</v>
      </c>
      <c r="G1277" t="s">
        <v>4105</v>
      </c>
      <c r="H1277" t="s">
        <v>4106</v>
      </c>
      <c r="I1277" s="4">
        <v>27.65</v>
      </c>
    </row>
    <row r="1278" spans="1:9" x14ac:dyDescent="0.2">
      <c r="A1278">
        <v>102</v>
      </c>
      <c r="B1278">
        <v>680910</v>
      </c>
      <c r="C1278" s="3">
        <v>43130</v>
      </c>
      <c r="D1278">
        <v>45866</v>
      </c>
      <c r="E1278" t="s">
        <v>4016</v>
      </c>
      <c r="F1278">
        <v>40827</v>
      </c>
      <c r="G1278" t="s">
        <v>4077</v>
      </c>
      <c r="H1278" t="s">
        <v>4078</v>
      </c>
      <c r="I1278" s="4">
        <v>50.69</v>
      </c>
    </row>
    <row r="1279" spans="1:9" x14ac:dyDescent="0.2">
      <c r="A1279">
        <v>102</v>
      </c>
      <c r="B1279">
        <v>680911</v>
      </c>
      <c r="C1279" s="3">
        <v>43130</v>
      </c>
      <c r="D1279">
        <v>45866</v>
      </c>
      <c r="E1279" t="s">
        <v>4016</v>
      </c>
      <c r="F1279">
        <v>40827</v>
      </c>
      <c r="G1279" t="s">
        <v>4165</v>
      </c>
      <c r="H1279" t="s">
        <v>4166</v>
      </c>
      <c r="I1279" s="4">
        <v>46.08</v>
      </c>
    </row>
    <row r="1280" spans="1:9" x14ac:dyDescent="0.2">
      <c r="A1280">
        <v>102</v>
      </c>
      <c r="B1280">
        <v>680912</v>
      </c>
      <c r="C1280" s="3">
        <v>43130</v>
      </c>
      <c r="D1280">
        <v>45866</v>
      </c>
      <c r="E1280" t="s">
        <v>4016</v>
      </c>
      <c r="F1280">
        <v>40827</v>
      </c>
      <c r="G1280" t="s">
        <v>4121</v>
      </c>
      <c r="H1280" t="s">
        <v>4122</v>
      </c>
      <c r="I1280" s="4">
        <v>4.6100000000000003</v>
      </c>
    </row>
    <row r="1281" spans="1:9" x14ac:dyDescent="0.2">
      <c r="A1281">
        <v>102</v>
      </c>
      <c r="B1281">
        <v>680913</v>
      </c>
      <c r="C1281" s="3">
        <v>43130</v>
      </c>
      <c r="D1281">
        <v>45866</v>
      </c>
      <c r="E1281" t="s">
        <v>4016</v>
      </c>
      <c r="F1281">
        <v>40827</v>
      </c>
      <c r="G1281" t="s">
        <v>4127</v>
      </c>
      <c r="H1281" t="s">
        <v>4128</v>
      </c>
      <c r="I1281" s="4">
        <v>1.84</v>
      </c>
    </row>
    <row r="1282" spans="1:9" x14ac:dyDescent="0.2">
      <c r="A1282">
        <v>102</v>
      </c>
      <c r="B1282">
        <v>680914</v>
      </c>
      <c r="C1282" s="3">
        <v>43130</v>
      </c>
      <c r="D1282">
        <v>45866</v>
      </c>
      <c r="E1282" t="s">
        <v>4016</v>
      </c>
      <c r="F1282">
        <v>40827</v>
      </c>
      <c r="G1282" t="s">
        <v>4033</v>
      </c>
      <c r="H1282" t="s">
        <v>4034</v>
      </c>
      <c r="I1282" s="4">
        <v>50.69</v>
      </c>
    </row>
    <row r="1283" spans="1:9" x14ac:dyDescent="0.2">
      <c r="A1283">
        <v>102</v>
      </c>
      <c r="B1283">
        <v>684574</v>
      </c>
      <c r="C1283" s="3">
        <v>43130</v>
      </c>
      <c r="D1283">
        <v>45866</v>
      </c>
      <c r="E1283" t="s">
        <v>4016</v>
      </c>
      <c r="F1283">
        <v>40827</v>
      </c>
      <c r="G1283" t="s">
        <v>4167</v>
      </c>
      <c r="H1283" t="s">
        <v>4168</v>
      </c>
      <c r="I1283" s="4">
        <v>13.82</v>
      </c>
    </row>
    <row r="1284" spans="1:9" x14ac:dyDescent="0.2">
      <c r="A1284">
        <v>102</v>
      </c>
      <c r="B1284">
        <v>681005</v>
      </c>
      <c r="C1284" s="3">
        <v>43129</v>
      </c>
      <c r="D1284">
        <v>45825</v>
      </c>
      <c r="E1284" t="s">
        <v>4016</v>
      </c>
      <c r="F1284">
        <v>40837</v>
      </c>
      <c r="G1284" t="s">
        <v>4103</v>
      </c>
      <c r="H1284" t="s">
        <v>4104</v>
      </c>
      <c r="I1284" s="4">
        <v>16.2</v>
      </c>
    </row>
    <row r="1285" spans="1:9" x14ac:dyDescent="0.2">
      <c r="A1285">
        <v>102</v>
      </c>
      <c r="B1285">
        <v>681006</v>
      </c>
      <c r="C1285" s="3">
        <v>43129</v>
      </c>
      <c r="D1285">
        <v>45825</v>
      </c>
      <c r="E1285" t="s">
        <v>4016</v>
      </c>
      <c r="F1285">
        <v>40837</v>
      </c>
      <c r="G1285" t="s">
        <v>4089</v>
      </c>
      <c r="H1285" t="s">
        <v>4090</v>
      </c>
      <c r="I1285" s="4">
        <v>142.56</v>
      </c>
    </row>
    <row r="1286" spans="1:9" x14ac:dyDescent="0.2">
      <c r="A1286">
        <v>102</v>
      </c>
      <c r="B1286">
        <v>681007</v>
      </c>
      <c r="C1286" s="3">
        <v>43129</v>
      </c>
      <c r="D1286">
        <v>45825</v>
      </c>
      <c r="E1286" t="s">
        <v>4016</v>
      </c>
      <c r="F1286">
        <v>40837</v>
      </c>
      <c r="G1286" t="s">
        <v>4085</v>
      </c>
      <c r="H1286" t="s">
        <v>4086</v>
      </c>
      <c r="I1286" s="4">
        <v>1.07</v>
      </c>
    </row>
    <row r="1287" spans="1:9" x14ac:dyDescent="0.2">
      <c r="A1287">
        <v>102</v>
      </c>
      <c r="B1287">
        <v>681008</v>
      </c>
      <c r="C1287" s="3">
        <v>43129</v>
      </c>
      <c r="D1287">
        <v>45825</v>
      </c>
      <c r="E1287" t="s">
        <v>4016</v>
      </c>
      <c r="F1287">
        <v>40837</v>
      </c>
      <c r="G1287" t="s">
        <v>4119</v>
      </c>
      <c r="H1287" t="s">
        <v>4120</v>
      </c>
      <c r="I1287" s="4">
        <v>6.48</v>
      </c>
    </row>
    <row r="1288" spans="1:9" x14ac:dyDescent="0.2">
      <c r="A1288">
        <v>102</v>
      </c>
      <c r="B1288">
        <v>681009</v>
      </c>
      <c r="C1288" s="3">
        <v>43129</v>
      </c>
      <c r="D1288">
        <v>45825</v>
      </c>
      <c r="E1288" t="s">
        <v>4016</v>
      </c>
      <c r="F1288">
        <v>40837</v>
      </c>
      <c r="G1288" t="s">
        <v>4107</v>
      </c>
      <c r="H1288" t="s">
        <v>4108</v>
      </c>
      <c r="I1288" s="4">
        <v>126.36</v>
      </c>
    </row>
    <row r="1289" spans="1:9" x14ac:dyDescent="0.2">
      <c r="A1289">
        <v>102</v>
      </c>
      <c r="B1289">
        <v>681010</v>
      </c>
      <c r="C1289" s="3">
        <v>43129</v>
      </c>
      <c r="D1289">
        <v>45825</v>
      </c>
      <c r="E1289" t="s">
        <v>4016</v>
      </c>
      <c r="F1289">
        <v>40837</v>
      </c>
      <c r="G1289" t="s">
        <v>4167</v>
      </c>
      <c r="H1289" t="s">
        <v>4168</v>
      </c>
      <c r="I1289" s="4">
        <v>6.48</v>
      </c>
    </row>
    <row r="1290" spans="1:9" x14ac:dyDescent="0.2">
      <c r="A1290">
        <v>102</v>
      </c>
      <c r="B1290">
        <v>681011</v>
      </c>
      <c r="C1290" s="3">
        <v>43129</v>
      </c>
      <c r="D1290">
        <v>45825</v>
      </c>
      <c r="E1290" t="s">
        <v>4016</v>
      </c>
      <c r="F1290">
        <v>40837</v>
      </c>
      <c r="G1290" t="s">
        <v>4033</v>
      </c>
      <c r="H1290" t="s">
        <v>4034</v>
      </c>
      <c r="I1290" s="4">
        <v>10.27</v>
      </c>
    </row>
    <row r="1291" spans="1:9" x14ac:dyDescent="0.2">
      <c r="A1291">
        <v>102</v>
      </c>
      <c r="B1291">
        <v>681012</v>
      </c>
      <c r="C1291" s="3">
        <v>43129</v>
      </c>
      <c r="D1291">
        <v>45825</v>
      </c>
      <c r="E1291" t="s">
        <v>4016</v>
      </c>
      <c r="F1291">
        <v>40837</v>
      </c>
      <c r="G1291" t="s">
        <v>4105</v>
      </c>
      <c r="H1291" t="s">
        <v>4106</v>
      </c>
      <c r="I1291" s="4">
        <v>4.8600000000000003</v>
      </c>
    </row>
    <row r="1292" spans="1:9" x14ac:dyDescent="0.2">
      <c r="A1292">
        <v>102</v>
      </c>
      <c r="B1292">
        <v>681013</v>
      </c>
      <c r="C1292" s="3">
        <v>43129</v>
      </c>
      <c r="D1292">
        <v>45825</v>
      </c>
      <c r="E1292" t="s">
        <v>4016</v>
      </c>
      <c r="F1292">
        <v>40837</v>
      </c>
      <c r="G1292" t="s">
        <v>4113</v>
      </c>
      <c r="H1292" t="s">
        <v>4114</v>
      </c>
      <c r="I1292" s="4">
        <v>3.24</v>
      </c>
    </row>
    <row r="1293" spans="1:9" x14ac:dyDescent="0.2">
      <c r="A1293">
        <v>102</v>
      </c>
      <c r="B1293">
        <v>681014</v>
      </c>
      <c r="C1293" s="3">
        <v>43129</v>
      </c>
      <c r="D1293">
        <v>45825</v>
      </c>
      <c r="E1293" t="s">
        <v>4016</v>
      </c>
      <c r="F1293">
        <v>40837</v>
      </c>
      <c r="G1293" t="s">
        <v>4111</v>
      </c>
      <c r="H1293" t="s">
        <v>4112</v>
      </c>
      <c r="I1293" s="4">
        <v>0.65</v>
      </c>
    </row>
    <row r="1294" spans="1:9" x14ac:dyDescent="0.2">
      <c r="A1294">
        <v>102</v>
      </c>
      <c r="B1294">
        <v>681015</v>
      </c>
      <c r="C1294" s="3">
        <v>43129</v>
      </c>
      <c r="D1294">
        <v>45825</v>
      </c>
      <c r="E1294" t="s">
        <v>4016</v>
      </c>
      <c r="F1294">
        <v>40837</v>
      </c>
      <c r="G1294" t="s">
        <v>4163</v>
      </c>
      <c r="H1294" t="s">
        <v>4164</v>
      </c>
      <c r="I1294" s="4">
        <v>1.3</v>
      </c>
    </row>
    <row r="1295" spans="1:9" x14ac:dyDescent="0.2">
      <c r="A1295">
        <v>102</v>
      </c>
      <c r="B1295">
        <v>681016</v>
      </c>
      <c r="C1295" s="3">
        <v>43129</v>
      </c>
      <c r="D1295">
        <v>45825</v>
      </c>
      <c r="E1295" t="s">
        <v>4016</v>
      </c>
      <c r="F1295">
        <v>40837</v>
      </c>
      <c r="G1295" t="s">
        <v>4115</v>
      </c>
      <c r="H1295" t="s">
        <v>4116</v>
      </c>
      <c r="I1295" s="4">
        <v>1.3</v>
      </c>
    </row>
    <row r="1296" spans="1:9" x14ac:dyDescent="0.2">
      <c r="A1296">
        <v>102</v>
      </c>
      <c r="B1296">
        <v>681017</v>
      </c>
      <c r="C1296" s="3">
        <v>43129</v>
      </c>
      <c r="D1296">
        <v>45825</v>
      </c>
      <c r="E1296" t="s">
        <v>4016</v>
      </c>
      <c r="F1296">
        <v>40837</v>
      </c>
      <c r="G1296" t="s">
        <v>4109</v>
      </c>
      <c r="H1296" t="s">
        <v>4110</v>
      </c>
      <c r="I1296" s="4">
        <v>3.24</v>
      </c>
    </row>
    <row r="1297" spans="1:9" x14ac:dyDescent="0.2">
      <c r="A1297">
        <v>102</v>
      </c>
      <c r="B1297">
        <v>681025</v>
      </c>
      <c r="C1297" s="3">
        <v>43130</v>
      </c>
      <c r="D1297">
        <v>45856</v>
      </c>
      <c r="E1297" t="s">
        <v>4016</v>
      </c>
      <c r="F1297">
        <v>40839</v>
      </c>
      <c r="G1297" t="s">
        <v>4085</v>
      </c>
      <c r="H1297" t="s">
        <v>4086</v>
      </c>
      <c r="I1297" s="4">
        <v>0.14000000000000001</v>
      </c>
    </row>
    <row r="1298" spans="1:9" x14ac:dyDescent="0.2">
      <c r="A1298">
        <v>102</v>
      </c>
      <c r="B1298">
        <v>681026</v>
      </c>
      <c r="C1298" s="3">
        <v>43130</v>
      </c>
      <c r="D1298">
        <v>45856</v>
      </c>
      <c r="E1298" t="s">
        <v>4016</v>
      </c>
      <c r="F1298">
        <v>40839</v>
      </c>
      <c r="G1298" t="s">
        <v>4157</v>
      </c>
      <c r="H1298" t="s">
        <v>4158</v>
      </c>
      <c r="I1298" s="4">
        <v>4.2</v>
      </c>
    </row>
    <row r="1299" spans="1:9" x14ac:dyDescent="0.2">
      <c r="A1299">
        <v>102</v>
      </c>
      <c r="B1299">
        <v>681027</v>
      </c>
      <c r="C1299" s="3">
        <v>43130</v>
      </c>
      <c r="D1299">
        <v>45856</v>
      </c>
      <c r="E1299" t="s">
        <v>4016</v>
      </c>
      <c r="F1299">
        <v>40839</v>
      </c>
      <c r="G1299" t="s">
        <v>4127</v>
      </c>
      <c r="H1299" t="s">
        <v>4128</v>
      </c>
      <c r="I1299" s="4">
        <v>0.35</v>
      </c>
    </row>
    <row r="1300" spans="1:9" x14ac:dyDescent="0.2">
      <c r="A1300">
        <v>102</v>
      </c>
      <c r="B1300">
        <v>681028</v>
      </c>
      <c r="C1300" s="3">
        <v>43130</v>
      </c>
      <c r="D1300">
        <v>45856</v>
      </c>
      <c r="E1300" t="s">
        <v>4016</v>
      </c>
      <c r="F1300">
        <v>40839</v>
      </c>
      <c r="G1300" t="s">
        <v>4033</v>
      </c>
      <c r="H1300" t="s">
        <v>4034</v>
      </c>
      <c r="I1300" s="4">
        <v>44.73</v>
      </c>
    </row>
    <row r="1301" spans="1:9" x14ac:dyDescent="0.2">
      <c r="A1301">
        <v>102</v>
      </c>
      <c r="B1301">
        <v>681029</v>
      </c>
      <c r="C1301" s="3">
        <v>43130</v>
      </c>
      <c r="D1301">
        <v>45856</v>
      </c>
      <c r="E1301" t="s">
        <v>4016</v>
      </c>
      <c r="F1301">
        <v>40839</v>
      </c>
      <c r="G1301" t="s">
        <v>4017</v>
      </c>
      <c r="H1301" t="s">
        <v>4018</v>
      </c>
      <c r="I1301" s="4">
        <v>0.28000000000000003</v>
      </c>
    </row>
    <row r="1302" spans="1:9" x14ac:dyDescent="0.2">
      <c r="A1302">
        <v>102</v>
      </c>
      <c r="B1302">
        <v>681030</v>
      </c>
      <c r="C1302" s="3">
        <v>43130</v>
      </c>
      <c r="D1302">
        <v>45856</v>
      </c>
      <c r="E1302" t="s">
        <v>4016</v>
      </c>
      <c r="F1302">
        <v>40839</v>
      </c>
      <c r="G1302" t="s">
        <v>4229</v>
      </c>
      <c r="H1302" t="s">
        <v>4230</v>
      </c>
      <c r="I1302" s="4">
        <v>0.28000000000000003</v>
      </c>
    </row>
    <row r="1303" spans="1:9" x14ac:dyDescent="0.2">
      <c r="A1303">
        <v>102</v>
      </c>
      <c r="B1303">
        <v>681031</v>
      </c>
      <c r="C1303" s="3">
        <v>43130</v>
      </c>
      <c r="D1303">
        <v>45856</v>
      </c>
      <c r="E1303" t="s">
        <v>4016</v>
      </c>
      <c r="F1303">
        <v>40839</v>
      </c>
      <c r="G1303" t="s">
        <v>4219</v>
      </c>
      <c r="H1303" t="s">
        <v>4220</v>
      </c>
      <c r="I1303" s="4">
        <v>7</v>
      </c>
    </row>
    <row r="1304" spans="1:9" x14ac:dyDescent="0.2">
      <c r="A1304">
        <v>102</v>
      </c>
      <c r="B1304">
        <v>681032</v>
      </c>
      <c r="C1304" s="3">
        <v>43130</v>
      </c>
      <c r="D1304">
        <v>45856</v>
      </c>
      <c r="E1304" t="s">
        <v>4016</v>
      </c>
      <c r="F1304">
        <v>40839</v>
      </c>
      <c r="G1304" t="s">
        <v>4021</v>
      </c>
      <c r="H1304" t="s">
        <v>4022</v>
      </c>
      <c r="I1304" s="4">
        <v>14</v>
      </c>
    </row>
    <row r="1305" spans="1:9" x14ac:dyDescent="0.2">
      <c r="A1305">
        <v>102</v>
      </c>
      <c r="B1305">
        <v>681033</v>
      </c>
      <c r="C1305" s="3">
        <v>43130</v>
      </c>
      <c r="D1305">
        <v>45856</v>
      </c>
      <c r="E1305" t="s">
        <v>4016</v>
      </c>
      <c r="F1305">
        <v>40839</v>
      </c>
      <c r="G1305" t="s">
        <v>4167</v>
      </c>
      <c r="H1305" t="s">
        <v>4168</v>
      </c>
      <c r="I1305" s="4">
        <v>3.22</v>
      </c>
    </row>
    <row r="1306" spans="1:9" x14ac:dyDescent="0.2">
      <c r="A1306">
        <v>102</v>
      </c>
      <c r="B1306">
        <v>681034</v>
      </c>
      <c r="C1306" s="3">
        <v>43130</v>
      </c>
      <c r="D1306">
        <v>45856</v>
      </c>
      <c r="E1306" t="s">
        <v>4016</v>
      </c>
      <c r="F1306">
        <v>40839</v>
      </c>
      <c r="G1306" t="s">
        <v>4165</v>
      </c>
      <c r="H1306" t="s">
        <v>4166</v>
      </c>
      <c r="I1306" s="4">
        <v>13.3</v>
      </c>
    </row>
    <row r="1307" spans="1:9" x14ac:dyDescent="0.2">
      <c r="A1307">
        <v>102</v>
      </c>
      <c r="B1307">
        <v>681035</v>
      </c>
      <c r="C1307" s="3">
        <v>43130</v>
      </c>
      <c r="D1307">
        <v>45856</v>
      </c>
      <c r="E1307" t="s">
        <v>4016</v>
      </c>
      <c r="F1307">
        <v>40839</v>
      </c>
      <c r="G1307" t="s">
        <v>4125</v>
      </c>
      <c r="H1307" t="s">
        <v>4126</v>
      </c>
      <c r="I1307" s="4">
        <v>2.8</v>
      </c>
    </row>
    <row r="1308" spans="1:9" x14ac:dyDescent="0.2">
      <c r="A1308">
        <v>102</v>
      </c>
      <c r="B1308">
        <v>685347</v>
      </c>
      <c r="C1308" s="3">
        <v>43131</v>
      </c>
      <c r="D1308">
        <v>45856</v>
      </c>
      <c r="E1308" t="s">
        <v>4016</v>
      </c>
      <c r="F1308">
        <v>40839</v>
      </c>
      <c r="G1308" t="s">
        <v>4259</v>
      </c>
      <c r="H1308" t="s">
        <v>4260</v>
      </c>
      <c r="I1308" s="4">
        <v>28</v>
      </c>
    </row>
    <row r="1309" spans="1:9" x14ac:dyDescent="0.2">
      <c r="A1309">
        <v>102</v>
      </c>
      <c r="B1309">
        <v>681044</v>
      </c>
      <c r="C1309" s="3">
        <v>43129</v>
      </c>
      <c r="D1309">
        <v>45838</v>
      </c>
      <c r="E1309" t="s">
        <v>4016</v>
      </c>
      <c r="F1309">
        <v>40841</v>
      </c>
      <c r="G1309" t="s">
        <v>4103</v>
      </c>
      <c r="H1309" t="s">
        <v>4104</v>
      </c>
      <c r="I1309" s="4">
        <v>16.2</v>
      </c>
    </row>
    <row r="1310" spans="1:9" x14ac:dyDescent="0.2">
      <c r="A1310">
        <v>102</v>
      </c>
      <c r="B1310">
        <v>681046</v>
      </c>
      <c r="C1310" s="3">
        <v>43129</v>
      </c>
      <c r="D1310">
        <v>45838</v>
      </c>
      <c r="E1310" t="s">
        <v>4016</v>
      </c>
      <c r="F1310">
        <v>40841</v>
      </c>
      <c r="G1310" t="s">
        <v>4105</v>
      </c>
      <c r="H1310" t="s">
        <v>4106</v>
      </c>
      <c r="I1310" s="4">
        <v>0.97</v>
      </c>
    </row>
    <row r="1311" spans="1:9" x14ac:dyDescent="0.2">
      <c r="A1311">
        <v>102</v>
      </c>
      <c r="B1311">
        <v>681047</v>
      </c>
      <c r="C1311" s="3">
        <v>43129</v>
      </c>
      <c r="D1311">
        <v>45838</v>
      </c>
      <c r="E1311" t="s">
        <v>4016</v>
      </c>
      <c r="F1311">
        <v>40841</v>
      </c>
      <c r="G1311" t="s">
        <v>4117</v>
      </c>
      <c r="H1311" t="s">
        <v>4118</v>
      </c>
      <c r="I1311" s="4">
        <v>3.24</v>
      </c>
    </row>
    <row r="1312" spans="1:9" x14ac:dyDescent="0.2">
      <c r="A1312">
        <v>102</v>
      </c>
      <c r="B1312">
        <v>681045</v>
      </c>
      <c r="C1312" s="3">
        <v>43130</v>
      </c>
      <c r="D1312">
        <v>45838</v>
      </c>
      <c r="E1312" t="s">
        <v>4016</v>
      </c>
      <c r="F1312">
        <v>40841</v>
      </c>
      <c r="G1312" t="s">
        <v>4067</v>
      </c>
      <c r="H1312" t="s">
        <v>4068</v>
      </c>
      <c r="I1312" s="4">
        <v>175.61</v>
      </c>
    </row>
    <row r="1313" spans="1:9" x14ac:dyDescent="0.2">
      <c r="A1313">
        <v>102</v>
      </c>
      <c r="B1313">
        <v>681048</v>
      </c>
      <c r="C1313" s="3">
        <v>43130</v>
      </c>
      <c r="D1313">
        <v>45838</v>
      </c>
      <c r="E1313" t="s">
        <v>4016</v>
      </c>
      <c r="F1313">
        <v>40841</v>
      </c>
      <c r="G1313" t="s">
        <v>4033</v>
      </c>
      <c r="H1313" t="s">
        <v>4034</v>
      </c>
      <c r="I1313" s="4">
        <v>63.5</v>
      </c>
    </row>
    <row r="1314" spans="1:9" x14ac:dyDescent="0.2">
      <c r="A1314">
        <v>102</v>
      </c>
      <c r="B1314">
        <v>681049</v>
      </c>
      <c r="C1314" s="3">
        <v>43130</v>
      </c>
      <c r="D1314">
        <v>45838</v>
      </c>
      <c r="E1314" t="s">
        <v>4016</v>
      </c>
      <c r="F1314">
        <v>40841</v>
      </c>
      <c r="G1314" t="s">
        <v>4081</v>
      </c>
      <c r="H1314" t="s">
        <v>4082</v>
      </c>
      <c r="I1314" s="4">
        <v>4.8600000000000003</v>
      </c>
    </row>
    <row r="1315" spans="1:9" x14ac:dyDescent="0.2">
      <c r="A1315">
        <v>102</v>
      </c>
      <c r="B1315">
        <v>681050</v>
      </c>
      <c r="C1315" s="3">
        <v>43130</v>
      </c>
      <c r="D1315">
        <v>45838</v>
      </c>
      <c r="E1315" t="s">
        <v>4016</v>
      </c>
      <c r="F1315">
        <v>40841</v>
      </c>
      <c r="G1315" t="s">
        <v>4369</v>
      </c>
      <c r="H1315" t="s">
        <v>4370</v>
      </c>
      <c r="I1315" s="4">
        <v>16.2</v>
      </c>
    </row>
    <row r="1316" spans="1:9" x14ac:dyDescent="0.2">
      <c r="A1316">
        <v>102</v>
      </c>
      <c r="B1316">
        <v>681051</v>
      </c>
      <c r="C1316" s="3">
        <v>43130</v>
      </c>
      <c r="D1316">
        <v>45838</v>
      </c>
      <c r="E1316" t="s">
        <v>4016</v>
      </c>
      <c r="F1316">
        <v>40841</v>
      </c>
      <c r="G1316" t="s">
        <v>4119</v>
      </c>
      <c r="H1316" t="s">
        <v>4120</v>
      </c>
      <c r="I1316" s="4">
        <v>3.24</v>
      </c>
    </row>
    <row r="1317" spans="1:9" x14ac:dyDescent="0.2">
      <c r="A1317">
        <v>102</v>
      </c>
      <c r="B1317">
        <v>681052</v>
      </c>
      <c r="C1317" s="3">
        <v>43130</v>
      </c>
      <c r="D1317">
        <v>45838</v>
      </c>
      <c r="E1317" t="s">
        <v>4016</v>
      </c>
      <c r="F1317">
        <v>40841</v>
      </c>
      <c r="G1317" t="s">
        <v>4173</v>
      </c>
      <c r="H1317" t="s">
        <v>4174</v>
      </c>
      <c r="I1317" s="4">
        <v>3.24</v>
      </c>
    </row>
    <row r="1318" spans="1:9" x14ac:dyDescent="0.2">
      <c r="A1318">
        <v>102</v>
      </c>
      <c r="B1318">
        <v>681053</v>
      </c>
      <c r="C1318" s="3">
        <v>43130</v>
      </c>
      <c r="D1318">
        <v>45838</v>
      </c>
      <c r="E1318" t="s">
        <v>4016</v>
      </c>
      <c r="F1318">
        <v>40841</v>
      </c>
      <c r="G1318" t="s">
        <v>4129</v>
      </c>
      <c r="H1318" t="s">
        <v>4130</v>
      </c>
      <c r="I1318" s="4">
        <v>3.24</v>
      </c>
    </row>
    <row r="1319" spans="1:9" x14ac:dyDescent="0.2">
      <c r="A1319">
        <v>102</v>
      </c>
      <c r="B1319">
        <v>681054</v>
      </c>
      <c r="C1319" s="3">
        <v>43130</v>
      </c>
      <c r="D1319">
        <v>45838</v>
      </c>
      <c r="E1319" t="s">
        <v>4016</v>
      </c>
      <c r="F1319">
        <v>40841</v>
      </c>
      <c r="G1319" t="s">
        <v>4107</v>
      </c>
      <c r="H1319" t="s">
        <v>4108</v>
      </c>
      <c r="I1319" s="4">
        <v>33.700000000000003</v>
      </c>
    </row>
    <row r="1320" spans="1:9" x14ac:dyDescent="0.2">
      <c r="A1320">
        <v>102</v>
      </c>
      <c r="B1320">
        <v>681062</v>
      </c>
      <c r="C1320" s="3">
        <v>43131</v>
      </c>
      <c r="D1320">
        <v>45875</v>
      </c>
      <c r="E1320" t="s">
        <v>4016</v>
      </c>
      <c r="F1320">
        <v>40843</v>
      </c>
      <c r="G1320" t="s">
        <v>4103</v>
      </c>
      <c r="H1320" t="s">
        <v>4104</v>
      </c>
      <c r="I1320" s="4">
        <v>25.92</v>
      </c>
    </row>
    <row r="1321" spans="1:9" x14ac:dyDescent="0.2">
      <c r="A1321">
        <v>102</v>
      </c>
      <c r="B1321">
        <v>681064</v>
      </c>
      <c r="C1321" s="3">
        <v>43131</v>
      </c>
      <c r="D1321">
        <v>45875</v>
      </c>
      <c r="E1321" t="s">
        <v>4016</v>
      </c>
      <c r="F1321">
        <v>40843</v>
      </c>
      <c r="G1321" t="s">
        <v>4033</v>
      </c>
      <c r="H1321" t="s">
        <v>4034</v>
      </c>
      <c r="I1321" s="4">
        <v>67.069999999999993</v>
      </c>
    </row>
    <row r="1322" spans="1:9" x14ac:dyDescent="0.2">
      <c r="A1322">
        <v>102</v>
      </c>
      <c r="B1322">
        <v>681067</v>
      </c>
      <c r="C1322" s="3">
        <v>43131</v>
      </c>
      <c r="D1322">
        <v>45875</v>
      </c>
      <c r="E1322" t="s">
        <v>4016</v>
      </c>
      <c r="F1322">
        <v>40843</v>
      </c>
      <c r="G1322" t="s">
        <v>4067</v>
      </c>
      <c r="H1322" t="s">
        <v>4068</v>
      </c>
      <c r="I1322" s="4">
        <v>164.11</v>
      </c>
    </row>
    <row r="1323" spans="1:9" x14ac:dyDescent="0.2">
      <c r="A1323">
        <v>102</v>
      </c>
      <c r="B1323">
        <v>681068</v>
      </c>
      <c r="C1323" s="3">
        <v>43131</v>
      </c>
      <c r="D1323">
        <v>45875</v>
      </c>
      <c r="E1323" t="s">
        <v>4016</v>
      </c>
      <c r="F1323">
        <v>40843</v>
      </c>
      <c r="G1323" t="s">
        <v>4069</v>
      </c>
      <c r="H1323" t="s">
        <v>4070</v>
      </c>
      <c r="I1323" s="4">
        <v>4.8600000000000003</v>
      </c>
    </row>
    <row r="1324" spans="1:9" x14ac:dyDescent="0.2">
      <c r="A1324">
        <v>102</v>
      </c>
      <c r="B1324">
        <v>681070</v>
      </c>
      <c r="C1324" s="3">
        <v>43131</v>
      </c>
      <c r="D1324">
        <v>45875</v>
      </c>
      <c r="E1324" t="s">
        <v>4016</v>
      </c>
      <c r="F1324">
        <v>40843</v>
      </c>
      <c r="G1324" t="s">
        <v>4107</v>
      </c>
      <c r="H1324" t="s">
        <v>4108</v>
      </c>
      <c r="I1324" s="4">
        <v>32.4</v>
      </c>
    </row>
    <row r="1325" spans="1:9" x14ac:dyDescent="0.2">
      <c r="A1325">
        <v>102</v>
      </c>
      <c r="B1325">
        <v>681072</v>
      </c>
      <c r="C1325" s="3">
        <v>43131</v>
      </c>
      <c r="D1325">
        <v>45875</v>
      </c>
      <c r="E1325" t="s">
        <v>4016</v>
      </c>
      <c r="F1325">
        <v>40843</v>
      </c>
      <c r="G1325" t="s">
        <v>4161</v>
      </c>
      <c r="H1325" t="s">
        <v>4162</v>
      </c>
      <c r="I1325" s="4">
        <v>3.24</v>
      </c>
    </row>
    <row r="1326" spans="1:9" x14ac:dyDescent="0.2">
      <c r="A1326">
        <v>102</v>
      </c>
      <c r="B1326">
        <v>681073</v>
      </c>
      <c r="C1326" s="3">
        <v>43131</v>
      </c>
      <c r="D1326">
        <v>45875</v>
      </c>
      <c r="E1326" t="s">
        <v>4016</v>
      </c>
      <c r="F1326">
        <v>40843</v>
      </c>
      <c r="G1326" t="s">
        <v>4149</v>
      </c>
      <c r="H1326" t="s">
        <v>4150</v>
      </c>
      <c r="I1326" s="4">
        <v>19.440000000000001</v>
      </c>
    </row>
    <row r="1327" spans="1:9" x14ac:dyDescent="0.2">
      <c r="A1327">
        <v>102</v>
      </c>
      <c r="B1327">
        <v>685324</v>
      </c>
      <c r="C1327" s="3">
        <v>43131</v>
      </c>
      <c r="D1327">
        <v>45875</v>
      </c>
      <c r="E1327" t="s">
        <v>4016</v>
      </c>
      <c r="F1327">
        <v>40843</v>
      </c>
      <c r="G1327" t="s">
        <v>4119</v>
      </c>
      <c r="H1327" t="s">
        <v>4120</v>
      </c>
      <c r="I1327" s="4">
        <v>2.59</v>
      </c>
    </row>
    <row r="1328" spans="1:9" x14ac:dyDescent="0.2">
      <c r="A1328">
        <v>102</v>
      </c>
      <c r="B1328">
        <v>685325</v>
      </c>
      <c r="C1328" s="3">
        <v>43131</v>
      </c>
      <c r="D1328">
        <v>45875</v>
      </c>
      <c r="E1328" t="s">
        <v>4016</v>
      </c>
      <c r="F1328">
        <v>40843</v>
      </c>
      <c r="G1328" t="s">
        <v>4135</v>
      </c>
      <c r="H1328" t="s">
        <v>4136</v>
      </c>
      <c r="I1328" s="4">
        <v>1.94</v>
      </c>
    </row>
    <row r="1329" spans="1:9" x14ac:dyDescent="0.2">
      <c r="A1329">
        <v>102</v>
      </c>
      <c r="B1329">
        <v>685326</v>
      </c>
      <c r="C1329" s="3">
        <v>43131</v>
      </c>
      <c r="D1329">
        <v>45875</v>
      </c>
      <c r="E1329" t="s">
        <v>4016</v>
      </c>
      <c r="F1329">
        <v>40843</v>
      </c>
      <c r="G1329" t="s">
        <v>4071</v>
      </c>
      <c r="H1329" t="s">
        <v>4072</v>
      </c>
      <c r="I1329" s="4">
        <v>0.32</v>
      </c>
    </row>
    <row r="1330" spans="1:9" x14ac:dyDescent="0.2">
      <c r="A1330">
        <v>102</v>
      </c>
      <c r="B1330">
        <v>685327</v>
      </c>
      <c r="C1330" s="3">
        <v>43131</v>
      </c>
      <c r="D1330">
        <v>45875</v>
      </c>
      <c r="E1330" t="s">
        <v>4016</v>
      </c>
      <c r="F1330">
        <v>40843</v>
      </c>
      <c r="G1330" t="s">
        <v>4111</v>
      </c>
      <c r="H1330" t="s">
        <v>4112</v>
      </c>
      <c r="I1330" s="4">
        <v>0.16</v>
      </c>
    </row>
    <row r="1331" spans="1:9" x14ac:dyDescent="0.2">
      <c r="A1331">
        <v>102</v>
      </c>
      <c r="B1331">
        <v>685328</v>
      </c>
      <c r="C1331" s="3">
        <v>43131</v>
      </c>
      <c r="D1331">
        <v>45875</v>
      </c>
      <c r="E1331" t="s">
        <v>4016</v>
      </c>
      <c r="F1331">
        <v>40843</v>
      </c>
      <c r="G1331" t="s">
        <v>4231</v>
      </c>
      <c r="H1331" t="s">
        <v>4232</v>
      </c>
      <c r="I1331" s="4">
        <v>1.94</v>
      </c>
    </row>
    <row r="1332" spans="1:9" x14ac:dyDescent="0.2">
      <c r="A1332">
        <v>102</v>
      </c>
      <c r="B1332">
        <v>681116</v>
      </c>
      <c r="C1332" s="3">
        <v>43130</v>
      </c>
      <c r="D1332">
        <v>45848</v>
      </c>
      <c r="E1332" t="s">
        <v>4016</v>
      </c>
      <c r="F1332">
        <v>40847</v>
      </c>
      <c r="G1332" t="s">
        <v>4067</v>
      </c>
      <c r="H1332" t="s">
        <v>4068</v>
      </c>
      <c r="I1332" s="4">
        <v>25.95</v>
      </c>
    </row>
    <row r="1333" spans="1:9" x14ac:dyDescent="0.2">
      <c r="A1333">
        <v>102</v>
      </c>
      <c r="B1333">
        <v>681117</v>
      </c>
      <c r="C1333" s="3">
        <v>43130</v>
      </c>
      <c r="D1333">
        <v>45848</v>
      </c>
      <c r="E1333" t="s">
        <v>4016</v>
      </c>
      <c r="F1333">
        <v>40847</v>
      </c>
      <c r="G1333" t="s">
        <v>4077</v>
      </c>
      <c r="H1333" t="s">
        <v>4078</v>
      </c>
      <c r="I1333" s="4">
        <v>51.9</v>
      </c>
    </row>
    <row r="1334" spans="1:9" x14ac:dyDescent="0.2">
      <c r="A1334">
        <v>102</v>
      </c>
      <c r="B1334">
        <v>681118</v>
      </c>
      <c r="C1334" s="3">
        <v>43130</v>
      </c>
      <c r="D1334">
        <v>45848</v>
      </c>
      <c r="E1334" t="s">
        <v>4016</v>
      </c>
      <c r="F1334">
        <v>40847</v>
      </c>
      <c r="G1334" t="s">
        <v>4219</v>
      </c>
      <c r="H1334" t="s">
        <v>4220</v>
      </c>
      <c r="I1334" s="4">
        <v>8.48</v>
      </c>
    </row>
    <row r="1335" spans="1:9" x14ac:dyDescent="0.2">
      <c r="A1335">
        <v>102</v>
      </c>
      <c r="B1335">
        <v>681119</v>
      </c>
      <c r="C1335" s="3">
        <v>43130</v>
      </c>
      <c r="D1335">
        <v>45848</v>
      </c>
      <c r="E1335" t="s">
        <v>4016</v>
      </c>
      <c r="F1335">
        <v>40847</v>
      </c>
      <c r="G1335" t="s">
        <v>4133</v>
      </c>
      <c r="H1335" t="s">
        <v>4134</v>
      </c>
      <c r="I1335" s="4">
        <v>5.19</v>
      </c>
    </row>
    <row r="1336" spans="1:9" x14ac:dyDescent="0.2">
      <c r="A1336">
        <v>102</v>
      </c>
      <c r="B1336">
        <v>681120</v>
      </c>
      <c r="C1336" s="3">
        <v>43130</v>
      </c>
      <c r="D1336">
        <v>45848</v>
      </c>
      <c r="E1336" t="s">
        <v>4016</v>
      </c>
      <c r="F1336">
        <v>40847</v>
      </c>
      <c r="G1336" t="s">
        <v>4089</v>
      </c>
      <c r="H1336" t="s">
        <v>4090</v>
      </c>
      <c r="I1336" s="4">
        <v>23.36</v>
      </c>
    </row>
    <row r="1337" spans="1:9" x14ac:dyDescent="0.2">
      <c r="A1337">
        <v>102</v>
      </c>
      <c r="B1337">
        <v>681121</v>
      </c>
      <c r="C1337" s="3">
        <v>43130</v>
      </c>
      <c r="D1337">
        <v>45848</v>
      </c>
      <c r="E1337" t="s">
        <v>4016</v>
      </c>
      <c r="F1337">
        <v>40847</v>
      </c>
      <c r="G1337" t="s">
        <v>4119</v>
      </c>
      <c r="H1337" t="s">
        <v>4120</v>
      </c>
      <c r="I1337" s="4">
        <v>4.33</v>
      </c>
    </row>
    <row r="1338" spans="1:9" x14ac:dyDescent="0.2">
      <c r="A1338">
        <v>102</v>
      </c>
      <c r="B1338">
        <v>681122</v>
      </c>
      <c r="C1338" s="3">
        <v>43130</v>
      </c>
      <c r="D1338">
        <v>45848</v>
      </c>
      <c r="E1338" t="s">
        <v>4016</v>
      </c>
      <c r="F1338">
        <v>40847</v>
      </c>
      <c r="G1338" t="s">
        <v>4173</v>
      </c>
      <c r="H1338" t="s">
        <v>4174</v>
      </c>
      <c r="I1338" s="4">
        <v>3.46</v>
      </c>
    </row>
    <row r="1339" spans="1:9" x14ac:dyDescent="0.2">
      <c r="A1339">
        <v>102</v>
      </c>
      <c r="B1339">
        <v>681123</v>
      </c>
      <c r="C1339" s="3">
        <v>43130</v>
      </c>
      <c r="D1339">
        <v>45848</v>
      </c>
      <c r="E1339" t="s">
        <v>4016</v>
      </c>
      <c r="F1339">
        <v>40847</v>
      </c>
      <c r="G1339" t="s">
        <v>4105</v>
      </c>
      <c r="H1339" t="s">
        <v>4106</v>
      </c>
      <c r="I1339" s="4">
        <v>6.92</v>
      </c>
    </row>
    <row r="1340" spans="1:9" x14ac:dyDescent="0.2">
      <c r="A1340">
        <v>102</v>
      </c>
      <c r="B1340">
        <v>681125</v>
      </c>
      <c r="C1340" s="3">
        <v>43130</v>
      </c>
      <c r="D1340">
        <v>45848</v>
      </c>
      <c r="E1340" t="s">
        <v>4016</v>
      </c>
      <c r="F1340">
        <v>40847</v>
      </c>
      <c r="G1340" t="s">
        <v>4081</v>
      </c>
      <c r="H1340" t="s">
        <v>4082</v>
      </c>
      <c r="I1340" s="4">
        <v>12.11</v>
      </c>
    </row>
    <row r="1341" spans="1:9" x14ac:dyDescent="0.2">
      <c r="A1341">
        <v>102</v>
      </c>
      <c r="B1341">
        <v>681126</v>
      </c>
      <c r="C1341" s="3">
        <v>43130</v>
      </c>
      <c r="D1341">
        <v>45848</v>
      </c>
      <c r="E1341" t="s">
        <v>4016</v>
      </c>
      <c r="F1341">
        <v>40847</v>
      </c>
      <c r="G1341" t="s">
        <v>4069</v>
      </c>
      <c r="H1341" t="s">
        <v>4070</v>
      </c>
      <c r="I1341" s="4">
        <v>10.38</v>
      </c>
    </row>
    <row r="1342" spans="1:9" x14ac:dyDescent="0.2">
      <c r="A1342">
        <v>102</v>
      </c>
      <c r="B1342">
        <v>681127</v>
      </c>
      <c r="C1342" s="3">
        <v>43130</v>
      </c>
      <c r="D1342">
        <v>45848</v>
      </c>
      <c r="E1342" t="s">
        <v>4016</v>
      </c>
      <c r="F1342">
        <v>40847</v>
      </c>
      <c r="G1342" t="s">
        <v>4143</v>
      </c>
      <c r="H1342" t="s">
        <v>4144</v>
      </c>
      <c r="I1342" s="4">
        <v>6.06</v>
      </c>
    </row>
    <row r="1343" spans="1:9" x14ac:dyDescent="0.2">
      <c r="A1343">
        <v>102</v>
      </c>
      <c r="B1343">
        <v>681128</v>
      </c>
      <c r="C1343" s="3">
        <v>43130</v>
      </c>
      <c r="D1343">
        <v>45848</v>
      </c>
      <c r="E1343" t="s">
        <v>4016</v>
      </c>
      <c r="F1343">
        <v>40847</v>
      </c>
      <c r="G1343" t="s">
        <v>4163</v>
      </c>
      <c r="H1343" t="s">
        <v>4164</v>
      </c>
      <c r="I1343" s="4">
        <v>2.6</v>
      </c>
    </row>
    <row r="1344" spans="1:9" x14ac:dyDescent="0.2">
      <c r="A1344">
        <v>102</v>
      </c>
      <c r="B1344">
        <v>681129</v>
      </c>
      <c r="C1344" s="3">
        <v>43130</v>
      </c>
      <c r="D1344">
        <v>45848</v>
      </c>
      <c r="E1344" t="s">
        <v>4016</v>
      </c>
      <c r="F1344">
        <v>40847</v>
      </c>
      <c r="G1344" t="s">
        <v>4033</v>
      </c>
      <c r="H1344" t="s">
        <v>4034</v>
      </c>
      <c r="I1344" s="4">
        <v>12.11</v>
      </c>
    </row>
    <row r="1345" spans="1:9" x14ac:dyDescent="0.2">
      <c r="A1345">
        <v>102</v>
      </c>
      <c r="B1345">
        <v>684459</v>
      </c>
      <c r="C1345" s="3">
        <v>43130</v>
      </c>
      <c r="D1345">
        <v>45848</v>
      </c>
      <c r="E1345" t="s">
        <v>4016</v>
      </c>
      <c r="F1345">
        <v>40847</v>
      </c>
      <c r="G1345" t="s">
        <v>4085</v>
      </c>
      <c r="H1345" t="s">
        <v>4086</v>
      </c>
      <c r="I1345" s="4">
        <v>0.17</v>
      </c>
    </row>
    <row r="1346" spans="1:9" x14ac:dyDescent="0.2">
      <c r="A1346">
        <v>102</v>
      </c>
      <c r="B1346">
        <v>681137</v>
      </c>
      <c r="C1346" s="3">
        <v>43123</v>
      </c>
      <c r="D1346">
        <v>45738</v>
      </c>
      <c r="E1346" t="s">
        <v>4016</v>
      </c>
      <c r="F1346">
        <v>40849</v>
      </c>
      <c r="G1346" t="s">
        <v>4105</v>
      </c>
      <c r="H1346" t="s">
        <v>4106</v>
      </c>
      <c r="I1346" s="4">
        <v>7.8</v>
      </c>
    </row>
    <row r="1347" spans="1:9" x14ac:dyDescent="0.2">
      <c r="A1347">
        <v>102</v>
      </c>
      <c r="B1347">
        <v>681138</v>
      </c>
      <c r="C1347" s="3">
        <v>43123</v>
      </c>
      <c r="D1347">
        <v>45738</v>
      </c>
      <c r="E1347" t="s">
        <v>4016</v>
      </c>
      <c r="F1347">
        <v>40849</v>
      </c>
      <c r="G1347" t="s">
        <v>4173</v>
      </c>
      <c r="H1347" t="s">
        <v>4174</v>
      </c>
      <c r="I1347" s="4">
        <v>3.9</v>
      </c>
    </row>
    <row r="1348" spans="1:9" x14ac:dyDescent="0.2">
      <c r="A1348">
        <v>102</v>
      </c>
      <c r="B1348">
        <v>681139</v>
      </c>
      <c r="C1348" s="3">
        <v>43123</v>
      </c>
      <c r="D1348">
        <v>45738</v>
      </c>
      <c r="E1348" t="s">
        <v>4016</v>
      </c>
      <c r="F1348">
        <v>40849</v>
      </c>
      <c r="G1348" t="s">
        <v>4067</v>
      </c>
      <c r="H1348" t="s">
        <v>4068</v>
      </c>
      <c r="I1348" s="4">
        <v>19.5</v>
      </c>
    </row>
    <row r="1349" spans="1:9" x14ac:dyDescent="0.2">
      <c r="A1349">
        <v>102</v>
      </c>
      <c r="B1349">
        <v>681140</v>
      </c>
      <c r="C1349" s="3">
        <v>43123</v>
      </c>
      <c r="D1349">
        <v>45738</v>
      </c>
      <c r="E1349" t="s">
        <v>4016</v>
      </c>
      <c r="F1349">
        <v>40849</v>
      </c>
      <c r="G1349" t="s">
        <v>4119</v>
      </c>
      <c r="H1349" t="s">
        <v>4120</v>
      </c>
      <c r="I1349" s="4">
        <v>4.88</v>
      </c>
    </row>
    <row r="1350" spans="1:9" x14ac:dyDescent="0.2">
      <c r="A1350">
        <v>102</v>
      </c>
      <c r="B1350">
        <v>681141</v>
      </c>
      <c r="C1350" s="3">
        <v>43123</v>
      </c>
      <c r="D1350">
        <v>45738</v>
      </c>
      <c r="E1350" t="s">
        <v>4016</v>
      </c>
      <c r="F1350">
        <v>40849</v>
      </c>
      <c r="G1350" t="s">
        <v>4085</v>
      </c>
      <c r="H1350" t="s">
        <v>4086</v>
      </c>
      <c r="I1350" s="4">
        <v>0.2</v>
      </c>
    </row>
    <row r="1351" spans="1:9" x14ac:dyDescent="0.2">
      <c r="A1351">
        <v>102</v>
      </c>
      <c r="B1351">
        <v>681142</v>
      </c>
      <c r="C1351" s="3">
        <v>43123</v>
      </c>
      <c r="D1351">
        <v>45738</v>
      </c>
      <c r="E1351" t="s">
        <v>4016</v>
      </c>
      <c r="F1351">
        <v>40849</v>
      </c>
      <c r="G1351" t="s">
        <v>4129</v>
      </c>
      <c r="H1351" t="s">
        <v>4130</v>
      </c>
      <c r="I1351" s="4">
        <v>4.88</v>
      </c>
    </row>
    <row r="1352" spans="1:9" x14ac:dyDescent="0.2">
      <c r="A1352">
        <v>102</v>
      </c>
      <c r="B1352">
        <v>681143</v>
      </c>
      <c r="C1352" s="3">
        <v>43123</v>
      </c>
      <c r="D1352">
        <v>45738</v>
      </c>
      <c r="E1352" t="s">
        <v>4016</v>
      </c>
      <c r="F1352">
        <v>40849</v>
      </c>
      <c r="G1352" t="s">
        <v>4089</v>
      </c>
      <c r="H1352" t="s">
        <v>4090</v>
      </c>
      <c r="I1352" s="4">
        <v>25.55</v>
      </c>
    </row>
    <row r="1353" spans="1:9" x14ac:dyDescent="0.2">
      <c r="A1353">
        <v>102</v>
      </c>
      <c r="B1353">
        <v>681144</v>
      </c>
      <c r="C1353" s="3">
        <v>43123</v>
      </c>
      <c r="D1353">
        <v>45738</v>
      </c>
      <c r="E1353" t="s">
        <v>4016</v>
      </c>
      <c r="F1353">
        <v>40849</v>
      </c>
      <c r="G1353" t="s">
        <v>4077</v>
      </c>
      <c r="H1353" t="s">
        <v>4078</v>
      </c>
      <c r="I1353" s="4">
        <v>9.75</v>
      </c>
    </row>
    <row r="1354" spans="1:9" x14ac:dyDescent="0.2">
      <c r="A1354">
        <v>102</v>
      </c>
      <c r="B1354">
        <v>681145</v>
      </c>
      <c r="C1354" s="3">
        <v>43123</v>
      </c>
      <c r="D1354">
        <v>45738</v>
      </c>
      <c r="E1354" t="s">
        <v>4016</v>
      </c>
      <c r="F1354">
        <v>40849</v>
      </c>
      <c r="G1354" t="s">
        <v>4117</v>
      </c>
      <c r="H1354" t="s">
        <v>4118</v>
      </c>
      <c r="I1354" s="4">
        <v>1.95</v>
      </c>
    </row>
    <row r="1355" spans="1:9" x14ac:dyDescent="0.2">
      <c r="A1355">
        <v>102</v>
      </c>
      <c r="B1355">
        <v>681146</v>
      </c>
      <c r="C1355" s="3">
        <v>43123</v>
      </c>
      <c r="D1355">
        <v>45738</v>
      </c>
      <c r="E1355" t="s">
        <v>4016</v>
      </c>
      <c r="F1355">
        <v>40849</v>
      </c>
      <c r="G1355" t="s">
        <v>4107</v>
      </c>
      <c r="H1355" t="s">
        <v>4108</v>
      </c>
      <c r="I1355" s="4">
        <v>60.45</v>
      </c>
    </row>
    <row r="1356" spans="1:9" x14ac:dyDescent="0.2">
      <c r="A1356">
        <v>102</v>
      </c>
      <c r="B1356">
        <v>681147</v>
      </c>
      <c r="C1356" s="3">
        <v>43123</v>
      </c>
      <c r="D1356">
        <v>45738</v>
      </c>
      <c r="E1356" t="s">
        <v>4016</v>
      </c>
      <c r="F1356">
        <v>40849</v>
      </c>
      <c r="G1356" t="s">
        <v>4035</v>
      </c>
      <c r="H1356" t="s">
        <v>4036</v>
      </c>
      <c r="I1356" s="4">
        <v>6.63</v>
      </c>
    </row>
    <row r="1357" spans="1:9" x14ac:dyDescent="0.2">
      <c r="A1357">
        <v>102</v>
      </c>
      <c r="B1357">
        <v>681148</v>
      </c>
      <c r="C1357" s="3">
        <v>43123</v>
      </c>
      <c r="D1357">
        <v>45738</v>
      </c>
      <c r="E1357" t="s">
        <v>4016</v>
      </c>
      <c r="F1357">
        <v>40849</v>
      </c>
      <c r="G1357" t="s">
        <v>4033</v>
      </c>
      <c r="H1357" t="s">
        <v>4034</v>
      </c>
      <c r="I1357" s="4">
        <v>22.18</v>
      </c>
    </row>
    <row r="1358" spans="1:9" x14ac:dyDescent="0.2">
      <c r="A1358">
        <v>102</v>
      </c>
      <c r="B1358">
        <v>681149</v>
      </c>
      <c r="C1358" s="3">
        <v>43123</v>
      </c>
      <c r="D1358">
        <v>45738</v>
      </c>
      <c r="E1358" t="s">
        <v>4016</v>
      </c>
      <c r="F1358">
        <v>40849</v>
      </c>
      <c r="G1358" t="s">
        <v>4081</v>
      </c>
      <c r="H1358" t="s">
        <v>4082</v>
      </c>
      <c r="I1358" s="4">
        <v>9.8000000000000007</v>
      </c>
    </row>
    <row r="1359" spans="1:9" x14ac:dyDescent="0.2">
      <c r="A1359">
        <v>102</v>
      </c>
      <c r="B1359">
        <v>681150</v>
      </c>
      <c r="C1359" s="3">
        <v>43123</v>
      </c>
      <c r="D1359">
        <v>45738</v>
      </c>
      <c r="E1359" t="s">
        <v>4016</v>
      </c>
      <c r="F1359">
        <v>40849</v>
      </c>
      <c r="G1359" t="s">
        <v>4163</v>
      </c>
      <c r="H1359" t="s">
        <v>4164</v>
      </c>
      <c r="I1359" s="4">
        <v>2.93</v>
      </c>
    </row>
    <row r="1360" spans="1:9" x14ac:dyDescent="0.2">
      <c r="A1360">
        <v>102</v>
      </c>
      <c r="B1360">
        <v>681151</v>
      </c>
      <c r="C1360" s="3">
        <v>43123</v>
      </c>
      <c r="D1360">
        <v>45738</v>
      </c>
      <c r="E1360" t="s">
        <v>4016</v>
      </c>
      <c r="F1360">
        <v>40849</v>
      </c>
      <c r="G1360" t="s">
        <v>4143</v>
      </c>
      <c r="H1360" t="s">
        <v>4144</v>
      </c>
      <c r="I1360" s="4">
        <v>5.85</v>
      </c>
    </row>
    <row r="1361" spans="1:9" x14ac:dyDescent="0.2">
      <c r="A1361">
        <v>102</v>
      </c>
      <c r="B1361">
        <v>681152</v>
      </c>
      <c r="C1361" s="3">
        <v>43123</v>
      </c>
      <c r="D1361">
        <v>45738</v>
      </c>
      <c r="E1361" t="s">
        <v>4016</v>
      </c>
      <c r="F1361">
        <v>40849</v>
      </c>
      <c r="G1361" t="s">
        <v>4133</v>
      </c>
      <c r="H1361" t="s">
        <v>4134</v>
      </c>
      <c r="I1361" s="4">
        <v>8.7799999999999994</v>
      </c>
    </row>
    <row r="1362" spans="1:9" x14ac:dyDescent="0.2">
      <c r="A1362">
        <v>102</v>
      </c>
      <c r="B1362">
        <v>681157</v>
      </c>
      <c r="C1362" s="3">
        <v>43118</v>
      </c>
      <c r="D1362">
        <v>45697</v>
      </c>
      <c r="E1362" t="s">
        <v>4016</v>
      </c>
      <c r="F1362">
        <v>40850</v>
      </c>
      <c r="G1362" t="s">
        <v>4259</v>
      </c>
      <c r="H1362" t="s">
        <v>4260</v>
      </c>
      <c r="I1362" s="4">
        <v>1355.73</v>
      </c>
    </row>
    <row r="1363" spans="1:9" x14ac:dyDescent="0.2">
      <c r="A1363">
        <v>102</v>
      </c>
      <c r="B1363">
        <v>681158</v>
      </c>
      <c r="C1363" s="3">
        <v>43118</v>
      </c>
      <c r="D1363">
        <v>45697</v>
      </c>
      <c r="E1363" t="s">
        <v>4016</v>
      </c>
      <c r="F1363">
        <v>40850</v>
      </c>
      <c r="G1363" t="s">
        <v>4261</v>
      </c>
      <c r="H1363" t="s">
        <v>4262</v>
      </c>
      <c r="I1363" s="4">
        <v>107.1</v>
      </c>
    </row>
    <row r="1364" spans="1:9" x14ac:dyDescent="0.2">
      <c r="A1364">
        <v>102</v>
      </c>
      <c r="B1364">
        <v>681169</v>
      </c>
      <c r="C1364" s="3">
        <v>43125</v>
      </c>
      <c r="D1364">
        <v>45786</v>
      </c>
      <c r="E1364" t="s">
        <v>4016</v>
      </c>
      <c r="F1364">
        <v>40852</v>
      </c>
      <c r="G1364" t="s">
        <v>4053</v>
      </c>
      <c r="H1364" t="s">
        <v>4054</v>
      </c>
      <c r="I1364" s="4">
        <v>0.67</v>
      </c>
    </row>
    <row r="1365" spans="1:9" x14ac:dyDescent="0.2">
      <c r="A1365">
        <v>102</v>
      </c>
      <c r="B1365">
        <v>681170</v>
      </c>
      <c r="C1365" s="3">
        <v>43125</v>
      </c>
      <c r="D1365">
        <v>45786</v>
      </c>
      <c r="E1365" t="s">
        <v>4016</v>
      </c>
      <c r="F1365">
        <v>40852</v>
      </c>
      <c r="G1365" t="s">
        <v>4035</v>
      </c>
      <c r="H1365" t="s">
        <v>4036</v>
      </c>
      <c r="I1365" s="4">
        <v>160.91</v>
      </c>
    </row>
    <row r="1366" spans="1:9" x14ac:dyDescent="0.2">
      <c r="A1366">
        <v>102</v>
      </c>
      <c r="B1366">
        <v>681171</v>
      </c>
      <c r="C1366" s="3">
        <v>43125</v>
      </c>
      <c r="D1366">
        <v>45786</v>
      </c>
      <c r="E1366" t="s">
        <v>4016</v>
      </c>
      <c r="F1366">
        <v>40852</v>
      </c>
      <c r="G1366" t="s">
        <v>4033</v>
      </c>
      <c r="H1366" t="s">
        <v>4034</v>
      </c>
      <c r="I1366" s="4">
        <v>73.599999999999994</v>
      </c>
    </row>
    <row r="1367" spans="1:9" x14ac:dyDescent="0.2">
      <c r="A1367">
        <v>102</v>
      </c>
      <c r="B1367">
        <v>681172</v>
      </c>
      <c r="C1367" s="3">
        <v>43125</v>
      </c>
      <c r="D1367">
        <v>45786</v>
      </c>
      <c r="E1367" t="s">
        <v>4016</v>
      </c>
      <c r="F1367">
        <v>40852</v>
      </c>
      <c r="G1367" t="s">
        <v>4029</v>
      </c>
      <c r="H1367" t="s">
        <v>4030</v>
      </c>
      <c r="I1367" s="4">
        <v>0.03</v>
      </c>
    </row>
    <row r="1368" spans="1:9" x14ac:dyDescent="0.2">
      <c r="A1368">
        <v>102</v>
      </c>
      <c r="B1368">
        <v>681173</v>
      </c>
      <c r="C1368" s="3">
        <v>43125</v>
      </c>
      <c r="D1368">
        <v>45786</v>
      </c>
      <c r="E1368" t="s">
        <v>4016</v>
      </c>
      <c r="F1368">
        <v>40852</v>
      </c>
      <c r="G1368" t="s">
        <v>4027</v>
      </c>
      <c r="H1368" t="s">
        <v>4028</v>
      </c>
      <c r="I1368" s="4">
        <v>0.04</v>
      </c>
    </row>
    <row r="1369" spans="1:9" x14ac:dyDescent="0.2">
      <c r="A1369">
        <v>102</v>
      </c>
      <c r="B1369">
        <v>681174</v>
      </c>
      <c r="C1369" s="3">
        <v>43125</v>
      </c>
      <c r="D1369">
        <v>45786</v>
      </c>
      <c r="E1369" t="s">
        <v>4016</v>
      </c>
      <c r="F1369">
        <v>40852</v>
      </c>
      <c r="G1369" t="s">
        <v>4371</v>
      </c>
      <c r="H1369" t="s">
        <v>4372</v>
      </c>
      <c r="I1369" s="4">
        <v>29.59</v>
      </c>
    </row>
    <row r="1370" spans="1:9" x14ac:dyDescent="0.2">
      <c r="A1370">
        <v>102</v>
      </c>
      <c r="B1370">
        <v>681175</v>
      </c>
      <c r="C1370" s="3">
        <v>43125</v>
      </c>
      <c r="D1370">
        <v>45786</v>
      </c>
      <c r="E1370" t="s">
        <v>4016</v>
      </c>
      <c r="F1370">
        <v>40852</v>
      </c>
      <c r="G1370" t="s">
        <v>4373</v>
      </c>
      <c r="H1370" t="s">
        <v>4374</v>
      </c>
      <c r="I1370" s="4">
        <v>4.84</v>
      </c>
    </row>
    <row r="1371" spans="1:9" x14ac:dyDescent="0.2">
      <c r="A1371">
        <v>102</v>
      </c>
      <c r="B1371">
        <v>681185</v>
      </c>
      <c r="C1371" s="3">
        <v>43125</v>
      </c>
      <c r="D1371">
        <v>45787</v>
      </c>
      <c r="E1371" t="s">
        <v>4016</v>
      </c>
      <c r="F1371">
        <v>40854</v>
      </c>
      <c r="G1371" t="s">
        <v>4017</v>
      </c>
      <c r="H1371" t="s">
        <v>4018</v>
      </c>
      <c r="I1371" s="4">
        <v>4.8600000000000003</v>
      </c>
    </row>
    <row r="1372" spans="1:9" x14ac:dyDescent="0.2">
      <c r="A1372">
        <v>102</v>
      </c>
      <c r="B1372">
        <v>681186</v>
      </c>
      <c r="C1372" s="3">
        <v>43125</v>
      </c>
      <c r="D1372">
        <v>45787</v>
      </c>
      <c r="E1372" t="s">
        <v>4016</v>
      </c>
      <c r="F1372">
        <v>40854</v>
      </c>
      <c r="G1372" t="s">
        <v>4019</v>
      </c>
      <c r="H1372" t="s">
        <v>4020</v>
      </c>
      <c r="I1372" s="4">
        <v>29.16</v>
      </c>
    </row>
    <row r="1373" spans="1:9" x14ac:dyDescent="0.2">
      <c r="A1373">
        <v>102</v>
      </c>
      <c r="B1373">
        <v>681188</v>
      </c>
      <c r="C1373" s="3">
        <v>43125</v>
      </c>
      <c r="D1373">
        <v>45787</v>
      </c>
      <c r="E1373" t="s">
        <v>4016</v>
      </c>
      <c r="F1373">
        <v>40854</v>
      </c>
      <c r="G1373" t="s">
        <v>4087</v>
      </c>
      <c r="H1373" t="s">
        <v>4088</v>
      </c>
      <c r="I1373" s="4">
        <v>2.59</v>
      </c>
    </row>
    <row r="1374" spans="1:9" x14ac:dyDescent="0.2">
      <c r="A1374">
        <v>102</v>
      </c>
      <c r="B1374">
        <v>681189</v>
      </c>
      <c r="C1374" s="3">
        <v>43125</v>
      </c>
      <c r="D1374">
        <v>45787</v>
      </c>
      <c r="E1374" t="s">
        <v>4016</v>
      </c>
      <c r="F1374">
        <v>40854</v>
      </c>
      <c r="G1374" t="s">
        <v>4033</v>
      </c>
      <c r="H1374" t="s">
        <v>4034</v>
      </c>
      <c r="I1374" s="4">
        <v>46.99</v>
      </c>
    </row>
    <row r="1375" spans="1:9" x14ac:dyDescent="0.2">
      <c r="A1375">
        <v>102</v>
      </c>
      <c r="B1375">
        <v>681190</v>
      </c>
      <c r="C1375" s="3">
        <v>43125</v>
      </c>
      <c r="D1375">
        <v>45787</v>
      </c>
      <c r="E1375" t="s">
        <v>4016</v>
      </c>
      <c r="F1375">
        <v>40854</v>
      </c>
      <c r="G1375" t="s">
        <v>4021</v>
      </c>
      <c r="H1375" t="s">
        <v>4022</v>
      </c>
      <c r="I1375" s="4">
        <v>21.87</v>
      </c>
    </row>
    <row r="1376" spans="1:9" x14ac:dyDescent="0.2">
      <c r="A1376">
        <v>102</v>
      </c>
      <c r="B1376">
        <v>681191</v>
      </c>
      <c r="C1376" s="3">
        <v>43125</v>
      </c>
      <c r="D1376">
        <v>45787</v>
      </c>
      <c r="E1376" t="s">
        <v>4016</v>
      </c>
      <c r="F1376">
        <v>40854</v>
      </c>
      <c r="G1376" t="s">
        <v>4027</v>
      </c>
      <c r="H1376" t="s">
        <v>4028</v>
      </c>
      <c r="I1376" s="4">
        <v>0.06</v>
      </c>
    </row>
    <row r="1377" spans="1:9" x14ac:dyDescent="0.2">
      <c r="A1377">
        <v>102</v>
      </c>
      <c r="B1377">
        <v>681192</v>
      </c>
      <c r="C1377" s="3">
        <v>43125</v>
      </c>
      <c r="D1377">
        <v>45787</v>
      </c>
      <c r="E1377" t="s">
        <v>4016</v>
      </c>
      <c r="F1377">
        <v>40854</v>
      </c>
      <c r="G1377" t="s">
        <v>4035</v>
      </c>
      <c r="H1377" t="s">
        <v>4036</v>
      </c>
      <c r="I1377" s="4">
        <v>58.32</v>
      </c>
    </row>
    <row r="1378" spans="1:9" x14ac:dyDescent="0.2">
      <c r="A1378">
        <v>102</v>
      </c>
      <c r="B1378">
        <v>681193</v>
      </c>
      <c r="C1378" s="3">
        <v>43125</v>
      </c>
      <c r="D1378">
        <v>45787</v>
      </c>
      <c r="E1378" t="s">
        <v>4016</v>
      </c>
      <c r="F1378">
        <v>40854</v>
      </c>
      <c r="G1378" t="s">
        <v>4331</v>
      </c>
      <c r="H1378" t="s">
        <v>4332</v>
      </c>
      <c r="I1378" s="4">
        <v>28.83</v>
      </c>
    </row>
    <row r="1379" spans="1:9" x14ac:dyDescent="0.2">
      <c r="A1379">
        <v>102</v>
      </c>
      <c r="B1379">
        <v>681194</v>
      </c>
      <c r="C1379" s="3">
        <v>43125</v>
      </c>
      <c r="D1379">
        <v>45787</v>
      </c>
      <c r="E1379" t="s">
        <v>4016</v>
      </c>
      <c r="F1379">
        <v>40854</v>
      </c>
      <c r="G1379" t="s">
        <v>4093</v>
      </c>
      <c r="H1379" t="s">
        <v>4094</v>
      </c>
      <c r="I1379" s="4">
        <v>0.28999999999999998</v>
      </c>
    </row>
    <row r="1380" spans="1:9" x14ac:dyDescent="0.2">
      <c r="A1380">
        <v>102</v>
      </c>
      <c r="B1380">
        <v>681195</v>
      </c>
      <c r="C1380" s="3">
        <v>43125</v>
      </c>
      <c r="D1380">
        <v>45787</v>
      </c>
      <c r="E1380" t="s">
        <v>4016</v>
      </c>
      <c r="F1380">
        <v>40854</v>
      </c>
      <c r="G1380" t="s">
        <v>4029</v>
      </c>
      <c r="H1380" t="s">
        <v>4030</v>
      </c>
      <c r="I1380" s="4">
        <v>0.18</v>
      </c>
    </row>
    <row r="1381" spans="1:9" x14ac:dyDescent="0.2">
      <c r="A1381">
        <v>102</v>
      </c>
      <c r="B1381">
        <v>683546</v>
      </c>
      <c r="C1381" s="3">
        <v>43125</v>
      </c>
      <c r="D1381">
        <v>45787</v>
      </c>
      <c r="E1381" t="s">
        <v>4016</v>
      </c>
      <c r="F1381">
        <v>40854</v>
      </c>
      <c r="G1381" t="s">
        <v>4025</v>
      </c>
      <c r="H1381" t="s">
        <v>4026</v>
      </c>
      <c r="I1381" s="4">
        <v>1.26</v>
      </c>
    </row>
    <row r="1382" spans="1:9" x14ac:dyDescent="0.2">
      <c r="A1382">
        <v>102</v>
      </c>
      <c r="B1382">
        <v>681204</v>
      </c>
      <c r="C1382" s="3">
        <v>43125</v>
      </c>
      <c r="D1382">
        <v>45791</v>
      </c>
      <c r="E1382" t="s">
        <v>4016</v>
      </c>
      <c r="F1382">
        <v>40856</v>
      </c>
      <c r="G1382" t="s">
        <v>4017</v>
      </c>
      <c r="H1382" t="s">
        <v>4018</v>
      </c>
      <c r="I1382" s="4">
        <v>2.08</v>
      </c>
    </row>
    <row r="1383" spans="1:9" x14ac:dyDescent="0.2">
      <c r="A1383">
        <v>102</v>
      </c>
      <c r="B1383">
        <v>681205</v>
      </c>
      <c r="C1383" s="3">
        <v>43125</v>
      </c>
      <c r="D1383">
        <v>45791</v>
      </c>
      <c r="E1383" t="s">
        <v>4016</v>
      </c>
      <c r="F1383">
        <v>40856</v>
      </c>
      <c r="G1383" t="s">
        <v>4267</v>
      </c>
      <c r="H1383" t="s">
        <v>4268</v>
      </c>
      <c r="I1383" s="4">
        <v>3.38</v>
      </c>
    </row>
    <row r="1384" spans="1:9" x14ac:dyDescent="0.2">
      <c r="A1384">
        <v>102</v>
      </c>
      <c r="B1384">
        <v>681206</v>
      </c>
      <c r="C1384" s="3">
        <v>43125</v>
      </c>
      <c r="D1384">
        <v>45791</v>
      </c>
      <c r="E1384" t="s">
        <v>4016</v>
      </c>
      <c r="F1384">
        <v>40856</v>
      </c>
      <c r="G1384" t="s">
        <v>4019</v>
      </c>
      <c r="H1384" t="s">
        <v>4020</v>
      </c>
      <c r="I1384" s="4">
        <v>16.899999999999999</v>
      </c>
    </row>
    <row r="1385" spans="1:9" x14ac:dyDescent="0.2">
      <c r="A1385">
        <v>102</v>
      </c>
      <c r="B1385">
        <v>681207</v>
      </c>
      <c r="C1385" s="3">
        <v>43125</v>
      </c>
      <c r="D1385">
        <v>45791</v>
      </c>
      <c r="E1385" t="s">
        <v>4016</v>
      </c>
      <c r="F1385">
        <v>40856</v>
      </c>
      <c r="G1385" t="s">
        <v>4117</v>
      </c>
      <c r="H1385" t="s">
        <v>4118</v>
      </c>
      <c r="I1385" s="4">
        <v>1.3</v>
      </c>
    </row>
    <row r="1386" spans="1:9" x14ac:dyDescent="0.2">
      <c r="A1386">
        <v>102</v>
      </c>
      <c r="B1386">
        <v>681208</v>
      </c>
      <c r="C1386" s="3">
        <v>43125</v>
      </c>
      <c r="D1386">
        <v>45791</v>
      </c>
      <c r="E1386" t="s">
        <v>4016</v>
      </c>
      <c r="F1386">
        <v>40856</v>
      </c>
      <c r="G1386" t="s">
        <v>4035</v>
      </c>
      <c r="H1386" t="s">
        <v>4036</v>
      </c>
      <c r="I1386" s="4">
        <v>192.4</v>
      </c>
    </row>
    <row r="1387" spans="1:9" x14ac:dyDescent="0.2">
      <c r="A1387">
        <v>102</v>
      </c>
      <c r="B1387">
        <v>681209</v>
      </c>
      <c r="C1387" s="3">
        <v>43125</v>
      </c>
      <c r="D1387">
        <v>45791</v>
      </c>
      <c r="E1387" t="s">
        <v>4016</v>
      </c>
      <c r="F1387">
        <v>40856</v>
      </c>
      <c r="G1387" t="s">
        <v>4021</v>
      </c>
      <c r="H1387" t="s">
        <v>4022</v>
      </c>
      <c r="I1387" s="4">
        <v>43.94</v>
      </c>
    </row>
    <row r="1388" spans="1:9" x14ac:dyDescent="0.2">
      <c r="A1388">
        <v>102</v>
      </c>
      <c r="B1388">
        <v>681218</v>
      </c>
      <c r="C1388" s="3">
        <v>43125</v>
      </c>
      <c r="D1388">
        <v>45795</v>
      </c>
      <c r="E1388" t="s">
        <v>4016</v>
      </c>
      <c r="F1388">
        <v>40858</v>
      </c>
      <c r="G1388" t="s">
        <v>4017</v>
      </c>
      <c r="H1388" t="s">
        <v>4018</v>
      </c>
      <c r="I1388" s="4">
        <v>6.09</v>
      </c>
    </row>
    <row r="1389" spans="1:9" x14ac:dyDescent="0.2">
      <c r="A1389">
        <v>102</v>
      </c>
      <c r="B1389">
        <v>681219</v>
      </c>
      <c r="C1389" s="3">
        <v>43125</v>
      </c>
      <c r="D1389">
        <v>45795</v>
      </c>
      <c r="E1389" t="s">
        <v>4016</v>
      </c>
      <c r="F1389">
        <v>40858</v>
      </c>
      <c r="G1389" t="s">
        <v>4019</v>
      </c>
      <c r="H1389" t="s">
        <v>4020</v>
      </c>
      <c r="I1389" s="4">
        <v>72.67</v>
      </c>
    </row>
    <row r="1390" spans="1:9" x14ac:dyDescent="0.2">
      <c r="A1390">
        <v>102</v>
      </c>
      <c r="B1390">
        <v>681221</v>
      </c>
      <c r="C1390" s="3">
        <v>43125</v>
      </c>
      <c r="D1390">
        <v>45795</v>
      </c>
      <c r="E1390" t="s">
        <v>4016</v>
      </c>
      <c r="F1390">
        <v>40858</v>
      </c>
      <c r="G1390" t="s">
        <v>4025</v>
      </c>
      <c r="H1390" t="s">
        <v>4026</v>
      </c>
      <c r="I1390" s="4">
        <v>1.83</v>
      </c>
    </row>
    <row r="1391" spans="1:9" x14ac:dyDescent="0.2">
      <c r="A1391">
        <v>102</v>
      </c>
      <c r="B1391">
        <v>681222</v>
      </c>
      <c r="C1391" s="3">
        <v>43125</v>
      </c>
      <c r="D1391">
        <v>45795</v>
      </c>
      <c r="E1391" t="s">
        <v>4016</v>
      </c>
      <c r="F1391">
        <v>40858</v>
      </c>
      <c r="G1391" t="s">
        <v>4093</v>
      </c>
      <c r="H1391" t="s">
        <v>4094</v>
      </c>
      <c r="I1391" s="4">
        <v>0.2</v>
      </c>
    </row>
    <row r="1392" spans="1:9" x14ac:dyDescent="0.2">
      <c r="A1392">
        <v>102</v>
      </c>
      <c r="B1392">
        <v>681223</v>
      </c>
      <c r="C1392" s="3">
        <v>43125</v>
      </c>
      <c r="D1392">
        <v>45795</v>
      </c>
      <c r="E1392" t="s">
        <v>4016</v>
      </c>
      <c r="F1392">
        <v>40858</v>
      </c>
      <c r="G1392" t="s">
        <v>4033</v>
      </c>
      <c r="H1392" t="s">
        <v>4034</v>
      </c>
      <c r="I1392" s="4">
        <v>89.08</v>
      </c>
    </row>
    <row r="1393" spans="1:9" x14ac:dyDescent="0.2">
      <c r="A1393">
        <v>102</v>
      </c>
      <c r="B1393">
        <v>681224</v>
      </c>
      <c r="C1393" s="3">
        <v>43125</v>
      </c>
      <c r="D1393">
        <v>45795</v>
      </c>
      <c r="E1393" t="s">
        <v>4016</v>
      </c>
      <c r="F1393">
        <v>40858</v>
      </c>
      <c r="G1393" t="s">
        <v>4271</v>
      </c>
      <c r="H1393" t="s">
        <v>4272</v>
      </c>
      <c r="I1393" s="4">
        <v>5.68</v>
      </c>
    </row>
    <row r="1394" spans="1:9" x14ac:dyDescent="0.2">
      <c r="A1394">
        <v>102</v>
      </c>
      <c r="B1394">
        <v>681225</v>
      </c>
      <c r="C1394" s="3">
        <v>43125</v>
      </c>
      <c r="D1394">
        <v>45795</v>
      </c>
      <c r="E1394" t="s">
        <v>4016</v>
      </c>
      <c r="F1394">
        <v>40858</v>
      </c>
      <c r="G1394" t="s">
        <v>4021</v>
      </c>
      <c r="H1394" t="s">
        <v>4022</v>
      </c>
      <c r="I1394" s="4">
        <v>27.41</v>
      </c>
    </row>
    <row r="1395" spans="1:9" x14ac:dyDescent="0.2">
      <c r="A1395">
        <v>102</v>
      </c>
      <c r="B1395">
        <v>683565</v>
      </c>
      <c r="C1395" s="3">
        <v>43125</v>
      </c>
      <c r="D1395">
        <v>45795</v>
      </c>
      <c r="E1395" t="s">
        <v>4016</v>
      </c>
      <c r="F1395">
        <v>40858</v>
      </c>
      <c r="G1395" t="s">
        <v>4027</v>
      </c>
      <c r="H1395" t="s">
        <v>4028</v>
      </c>
      <c r="I1395" s="4">
        <v>0.04</v>
      </c>
    </row>
    <row r="1396" spans="1:9" x14ac:dyDescent="0.2">
      <c r="A1396">
        <v>102</v>
      </c>
      <c r="B1396">
        <v>681234</v>
      </c>
      <c r="C1396" s="3">
        <v>43125</v>
      </c>
      <c r="D1396">
        <v>45796</v>
      </c>
      <c r="E1396" t="s">
        <v>4016</v>
      </c>
      <c r="F1396">
        <v>40860</v>
      </c>
      <c r="G1396" t="s">
        <v>4017</v>
      </c>
      <c r="H1396" t="s">
        <v>4018</v>
      </c>
      <c r="I1396" s="4">
        <v>2.08</v>
      </c>
    </row>
    <row r="1397" spans="1:9" x14ac:dyDescent="0.2">
      <c r="A1397">
        <v>102</v>
      </c>
      <c r="B1397">
        <v>681235</v>
      </c>
      <c r="C1397" s="3">
        <v>43125</v>
      </c>
      <c r="D1397">
        <v>45796</v>
      </c>
      <c r="E1397" t="s">
        <v>4016</v>
      </c>
      <c r="F1397">
        <v>40860</v>
      </c>
      <c r="G1397" t="s">
        <v>4019</v>
      </c>
      <c r="H1397" t="s">
        <v>4020</v>
      </c>
      <c r="I1397" s="4">
        <v>17.55</v>
      </c>
    </row>
    <row r="1398" spans="1:9" x14ac:dyDescent="0.2">
      <c r="A1398">
        <v>102</v>
      </c>
      <c r="B1398">
        <v>681236</v>
      </c>
      <c r="C1398" s="3">
        <v>43125</v>
      </c>
      <c r="D1398">
        <v>45796</v>
      </c>
      <c r="E1398" t="s">
        <v>4016</v>
      </c>
      <c r="F1398">
        <v>40860</v>
      </c>
      <c r="G1398" t="s">
        <v>4035</v>
      </c>
      <c r="H1398" t="s">
        <v>4036</v>
      </c>
      <c r="I1398" s="4">
        <v>190.95</v>
      </c>
    </row>
    <row r="1399" spans="1:9" x14ac:dyDescent="0.2">
      <c r="A1399">
        <v>102</v>
      </c>
      <c r="B1399">
        <v>681237</v>
      </c>
      <c r="C1399" s="3">
        <v>43125</v>
      </c>
      <c r="D1399">
        <v>45796</v>
      </c>
      <c r="E1399" t="s">
        <v>4016</v>
      </c>
      <c r="F1399">
        <v>40860</v>
      </c>
      <c r="G1399" t="s">
        <v>4271</v>
      </c>
      <c r="H1399" t="s">
        <v>4272</v>
      </c>
      <c r="I1399" s="4">
        <v>5.2</v>
      </c>
    </row>
    <row r="1400" spans="1:9" x14ac:dyDescent="0.2">
      <c r="A1400">
        <v>102</v>
      </c>
      <c r="B1400">
        <v>681238</v>
      </c>
      <c r="C1400" s="3">
        <v>43125</v>
      </c>
      <c r="D1400">
        <v>45796</v>
      </c>
      <c r="E1400" t="s">
        <v>4016</v>
      </c>
      <c r="F1400">
        <v>40860</v>
      </c>
      <c r="G1400" t="s">
        <v>4021</v>
      </c>
      <c r="H1400" t="s">
        <v>4022</v>
      </c>
      <c r="I1400" s="4">
        <v>44.2</v>
      </c>
    </row>
    <row r="1401" spans="1:9" x14ac:dyDescent="0.2">
      <c r="A1401">
        <v>102</v>
      </c>
      <c r="B1401">
        <v>681239</v>
      </c>
      <c r="C1401" s="3">
        <v>43125</v>
      </c>
      <c r="D1401">
        <v>45796</v>
      </c>
      <c r="E1401" t="s">
        <v>4016</v>
      </c>
      <c r="F1401">
        <v>40860</v>
      </c>
      <c r="G1401" t="s">
        <v>4027</v>
      </c>
      <c r="H1401" t="s">
        <v>4028</v>
      </c>
      <c r="I1401" s="4">
        <v>0.02</v>
      </c>
    </row>
    <row r="1402" spans="1:9" x14ac:dyDescent="0.2">
      <c r="A1402">
        <v>102</v>
      </c>
      <c r="B1402">
        <v>681241</v>
      </c>
      <c r="C1402" s="3">
        <v>43125</v>
      </c>
      <c r="D1402">
        <v>45785</v>
      </c>
      <c r="E1402" t="s">
        <v>4016</v>
      </c>
      <c r="F1402">
        <v>40861</v>
      </c>
      <c r="G1402" t="s">
        <v>4033</v>
      </c>
      <c r="H1402" t="s">
        <v>4034</v>
      </c>
      <c r="I1402" s="4">
        <v>63</v>
      </c>
    </row>
    <row r="1403" spans="1:9" x14ac:dyDescent="0.2">
      <c r="A1403">
        <v>102</v>
      </c>
      <c r="B1403">
        <v>681242</v>
      </c>
      <c r="C1403" s="3">
        <v>43125</v>
      </c>
      <c r="D1403">
        <v>45785</v>
      </c>
      <c r="E1403" t="s">
        <v>4016</v>
      </c>
      <c r="F1403">
        <v>40861</v>
      </c>
      <c r="G1403" t="s">
        <v>4325</v>
      </c>
      <c r="H1403" t="s">
        <v>4326</v>
      </c>
      <c r="I1403" s="4">
        <v>360</v>
      </c>
    </row>
    <row r="1404" spans="1:9" x14ac:dyDescent="0.2">
      <c r="A1404">
        <v>102</v>
      </c>
      <c r="B1404">
        <v>681250</v>
      </c>
      <c r="C1404" s="3">
        <v>43125</v>
      </c>
      <c r="D1404">
        <v>45782</v>
      </c>
      <c r="E1404" t="s">
        <v>4016</v>
      </c>
      <c r="F1404">
        <v>40864</v>
      </c>
      <c r="G1404" t="s">
        <v>4033</v>
      </c>
      <c r="H1404" t="s">
        <v>4034</v>
      </c>
      <c r="I1404" s="4">
        <v>63</v>
      </c>
    </row>
    <row r="1405" spans="1:9" x14ac:dyDescent="0.2">
      <c r="A1405">
        <v>102</v>
      </c>
      <c r="B1405">
        <v>681251</v>
      </c>
      <c r="C1405" s="3">
        <v>43125</v>
      </c>
      <c r="D1405">
        <v>45782</v>
      </c>
      <c r="E1405" t="s">
        <v>4016</v>
      </c>
      <c r="F1405">
        <v>40864</v>
      </c>
      <c r="G1405" t="s">
        <v>4325</v>
      </c>
      <c r="H1405" t="s">
        <v>4326</v>
      </c>
      <c r="I1405" s="4">
        <v>360</v>
      </c>
    </row>
    <row r="1406" spans="1:9" x14ac:dyDescent="0.2">
      <c r="A1406">
        <v>102</v>
      </c>
      <c r="B1406">
        <v>681253</v>
      </c>
      <c r="C1406" s="3">
        <v>43125</v>
      </c>
      <c r="D1406">
        <v>45781</v>
      </c>
      <c r="E1406" t="s">
        <v>4016</v>
      </c>
      <c r="F1406">
        <v>40865</v>
      </c>
      <c r="G1406" t="s">
        <v>4033</v>
      </c>
      <c r="H1406" t="s">
        <v>4034</v>
      </c>
      <c r="I1406" s="4">
        <v>63</v>
      </c>
    </row>
    <row r="1407" spans="1:9" x14ac:dyDescent="0.2">
      <c r="A1407">
        <v>102</v>
      </c>
      <c r="B1407">
        <v>681254</v>
      </c>
      <c r="C1407" s="3">
        <v>43125</v>
      </c>
      <c r="D1407">
        <v>45781</v>
      </c>
      <c r="E1407" t="s">
        <v>4016</v>
      </c>
      <c r="F1407">
        <v>40865</v>
      </c>
      <c r="G1407" t="s">
        <v>4325</v>
      </c>
      <c r="H1407" t="s">
        <v>4326</v>
      </c>
      <c r="I1407" s="4">
        <v>360</v>
      </c>
    </row>
    <row r="1408" spans="1:9" x14ac:dyDescent="0.2">
      <c r="A1408">
        <v>102</v>
      </c>
      <c r="B1408">
        <v>681256</v>
      </c>
      <c r="C1408" s="3">
        <v>43125</v>
      </c>
      <c r="D1408">
        <v>45780</v>
      </c>
      <c r="E1408" t="s">
        <v>4016</v>
      </c>
      <c r="F1408">
        <v>40866</v>
      </c>
      <c r="G1408" t="s">
        <v>4033</v>
      </c>
      <c r="H1408" t="s">
        <v>4034</v>
      </c>
      <c r="I1408" s="4">
        <v>63</v>
      </c>
    </row>
    <row r="1409" spans="1:9" x14ac:dyDescent="0.2">
      <c r="A1409">
        <v>102</v>
      </c>
      <c r="B1409">
        <v>681257</v>
      </c>
      <c r="C1409" s="3">
        <v>43125</v>
      </c>
      <c r="D1409">
        <v>45780</v>
      </c>
      <c r="E1409" t="s">
        <v>4016</v>
      </c>
      <c r="F1409">
        <v>40866</v>
      </c>
      <c r="G1409" t="s">
        <v>4325</v>
      </c>
      <c r="H1409" t="s">
        <v>4326</v>
      </c>
      <c r="I1409" s="4">
        <v>360</v>
      </c>
    </row>
    <row r="1410" spans="1:9" x14ac:dyDescent="0.2">
      <c r="A1410">
        <v>102</v>
      </c>
      <c r="B1410">
        <v>681259</v>
      </c>
      <c r="C1410" s="3">
        <v>43125</v>
      </c>
      <c r="D1410">
        <v>45779</v>
      </c>
      <c r="E1410" t="s">
        <v>4016</v>
      </c>
      <c r="F1410">
        <v>40867</v>
      </c>
      <c r="G1410" t="s">
        <v>4033</v>
      </c>
      <c r="H1410" t="s">
        <v>4034</v>
      </c>
      <c r="I1410" s="4">
        <v>63</v>
      </c>
    </row>
    <row r="1411" spans="1:9" x14ac:dyDescent="0.2">
      <c r="A1411">
        <v>102</v>
      </c>
      <c r="B1411">
        <v>681260</v>
      </c>
      <c r="C1411" s="3">
        <v>43125</v>
      </c>
      <c r="D1411">
        <v>45779</v>
      </c>
      <c r="E1411" t="s">
        <v>4016</v>
      </c>
      <c r="F1411">
        <v>40867</v>
      </c>
      <c r="G1411" t="s">
        <v>4325</v>
      </c>
      <c r="H1411" t="s">
        <v>4326</v>
      </c>
      <c r="I1411" s="4">
        <v>360</v>
      </c>
    </row>
    <row r="1412" spans="1:9" x14ac:dyDescent="0.2">
      <c r="A1412">
        <v>102</v>
      </c>
      <c r="B1412">
        <v>681262</v>
      </c>
      <c r="C1412" s="3">
        <v>43125</v>
      </c>
      <c r="D1412">
        <v>45778</v>
      </c>
      <c r="E1412" t="s">
        <v>4016</v>
      </c>
      <c r="F1412">
        <v>40868</v>
      </c>
      <c r="G1412" t="s">
        <v>4033</v>
      </c>
      <c r="H1412" t="s">
        <v>4034</v>
      </c>
      <c r="I1412" s="4">
        <v>63</v>
      </c>
    </row>
    <row r="1413" spans="1:9" x14ac:dyDescent="0.2">
      <c r="A1413">
        <v>102</v>
      </c>
      <c r="B1413">
        <v>681263</v>
      </c>
      <c r="C1413" s="3">
        <v>43125</v>
      </c>
      <c r="D1413">
        <v>45778</v>
      </c>
      <c r="E1413" t="s">
        <v>4016</v>
      </c>
      <c r="F1413">
        <v>40868</v>
      </c>
      <c r="G1413" t="s">
        <v>4325</v>
      </c>
      <c r="H1413" t="s">
        <v>4326</v>
      </c>
      <c r="I1413" s="4">
        <v>360</v>
      </c>
    </row>
    <row r="1414" spans="1:9" x14ac:dyDescent="0.2">
      <c r="A1414">
        <v>102</v>
      </c>
      <c r="B1414">
        <v>681265</v>
      </c>
      <c r="C1414" s="3">
        <v>43125</v>
      </c>
      <c r="D1414">
        <v>45777</v>
      </c>
      <c r="E1414" t="s">
        <v>4016</v>
      </c>
      <c r="F1414">
        <v>40869</v>
      </c>
      <c r="G1414" t="s">
        <v>4033</v>
      </c>
      <c r="H1414" t="s">
        <v>4034</v>
      </c>
      <c r="I1414" s="4">
        <v>63</v>
      </c>
    </row>
    <row r="1415" spans="1:9" x14ac:dyDescent="0.2">
      <c r="A1415">
        <v>102</v>
      </c>
      <c r="B1415">
        <v>681266</v>
      </c>
      <c r="C1415" s="3">
        <v>43125</v>
      </c>
      <c r="D1415">
        <v>45777</v>
      </c>
      <c r="E1415" t="s">
        <v>4016</v>
      </c>
      <c r="F1415">
        <v>40869</v>
      </c>
      <c r="G1415" t="s">
        <v>4325</v>
      </c>
      <c r="H1415" t="s">
        <v>4326</v>
      </c>
      <c r="I1415" s="4">
        <v>360</v>
      </c>
    </row>
    <row r="1416" spans="1:9" x14ac:dyDescent="0.2">
      <c r="A1416">
        <v>102</v>
      </c>
      <c r="B1416">
        <v>681275</v>
      </c>
      <c r="C1416" s="3">
        <v>43125</v>
      </c>
      <c r="D1416">
        <v>45800</v>
      </c>
      <c r="E1416" t="s">
        <v>4016</v>
      </c>
      <c r="F1416">
        <v>40871</v>
      </c>
      <c r="G1416" t="s">
        <v>4017</v>
      </c>
      <c r="H1416" t="s">
        <v>4018</v>
      </c>
      <c r="I1416" s="4">
        <v>2.08</v>
      </c>
    </row>
    <row r="1417" spans="1:9" x14ac:dyDescent="0.2">
      <c r="A1417">
        <v>102</v>
      </c>
      <c r="B1417">
        <v>681276</v>
      </c>
      <c r="C1417" s="3">
        <v>43125</v>
      </c>
      <c r="D1417">
        <v>45800</v>
      </c>
      <c r="E1417" t="s">
        <v>4016</v>
      </c>
      <c r="F1417">
        <v>40871</v>
      </c>
      <c r="G1417" t="s">
        <v>4019</v>
      </c>
      <c r="H1417" t="s">
        <v>4020</v>
      </c>
      <c r="I1417" s="4">
        <v>17.420000000000002</v>
      </c>
    </row>
    <row r="1418" spans="1:9" x14ac:dyDescent="0.2">
      <c r="A1418">
        <v>102</v>
      </c>
      <c r="B1418">
        <v>681277</v>
      </c>
      <c r="C1418" s="3">
        <v>43125</v>
      </c>
      <c r="D1418">
        <v>45800</v>
      </c>
      <c r="E1418" t="s">
        <v>4016</v>
      </c>
      <c r="F1418">
        <v>40871</v>
      </c>
      <c r="G1418" t="s">
        <v>4027</v>
      </c>
      <c r="H1418" t="s">
        <v>4028</v>
      </c>
      <c r="I1418" s="4">
        <v>0.02</v>
      </c>
    </row>
    <row r="1419" spans="1:9" x14ac:dyDescent="0.2">
      <c r="A1419">
        <v>102</v>
      </c>
      <c r="B1419">
        <v>681279</v>
      </c>
      <c r="C1419" s="3">
        <v>43125</v>
      </c>
      <c r="D1419">
        <v>45800</v>
      </c>
      <c r="E1419" t="s">
        <v>4016</v>
      </c>
      <c r="F1419">
        <v>40871</v>
      </c>
      <c r="G1419" t="s">
        <v>4035</v>
      </c>
      <c r="H1419" t="s">
        <v>4036</v>
      </c>
      <c r="I1419" s="4">
        <v>194.54</v>
      </c>
    </row>
    <row r="1420" spans="1:9" x14ac:dyDescent="0.2">
      <c r="A1420">
        <v>102</v>
      </c>
      <c r="B1420">
        <v>681280</v>
      </c>
      <c r="C1420" s="3">
        <v>43125</v>
      </c>
      <c r="D1420">
        <v>45800</v>
      </c>
      <c r="E1420" t="s">
        <v>4016</v>
      </c>
      <c r="F1420">
        <v>40871</v>
      </c>
      <c r="G1420" t="s">
        <v>4021</v>
      </c>
      <c r="H1420" t="s">
        <v>4022</v>
      </c>
      <c r="I1420" s="4">
        <v>44.2</v>
      </c>
    </row>
    <row r="1421" spans="1:9" x14ac:dyDescent="0.2">
      <c r="A1421">
        <v>102</v>
      </c>
      <c r="B1421">
        <v>683582</v>
      </c>
      <c r="C1421" s="3">
        <v>43125</v>
      </c>
      <c r="D1421">
        <v>45800</v>
      </c>
      <c r="E1421" t="s">
        <v>4016</v>
      </c>
      <c r="F1421">
        <v>40871</v>
      </c>
      <c r="G1421" t="s">
        <v>4375</v>
      </c>
      <c r="H1421" t="s">
        <v>4376</v>
      </c>
      <c r="I1421" s="4">
        <v>1.74</v>
      </c>
    </row>
    <row r="1422" spans="1:9" x14ac:dyDescent="0.2">
      <c r="A1422">
        <v>102</v>
      </c>
      <c r="B1422">
        <v>681289</v>
      </c>
      <c r="C1422" s="3">
        <v>43125</v>
      </c>
      <c r="D1422">
        <v>45803</v>
      </c>
      <c r="E1422" t="s">
        <v>4016</v>
      </c>
      <c r="F1422">
        <v>40873</v>
      </c>
      <c r="G1422" t="s">
        <v>4017</v>
      </c>
      <c r="H1422" t="s">
        <v>4018</v>
      </c>
      <c r="I1422" s="4">
        <v>12.15</v>
      </c>
    </row>
    <row r="1423" spans="1:9" x14ac:dyDescent="0.2">
      <c r="A1423">
        <v>102</v>
      </c>
      <c r="B1423">
        <v>681290</v>
      </c>
      <c r="C1423" s="3">
        <v>43125</v>
      </c>
      <c r="D1423">
        <v>45803</v>
      </c>
      <c r="E1423" t="s">
        <v>4016</v>
      </c>
      <c r="F1423">
        <v>40873</v>
      </c>
      <c r="G1423" t="s">
        <v>4019</v>
      </c>
      <c r="H1423" t="s">
        <v>4020</v>
      </c>
      <c r="I1423" s="4">
        <v>144.99</v>
      </c>
    </row>
    <row r="1424" spans="1:9" x14ac:dyDescent="0.2">
      <c r="A1424">
        <v>102</v>
      </c>
      <c r="B1424">
        <v>681291</v>
      </c>
      <c r="C1424" s="3">
        <v>43125</v>
      </c>
      <c r="D1424">
        <v>45803</v>
      </c>
      <c r="E1424" t="s">
        <v>4016</v>
      </c>
      <c r="F1424">
        <v>40873</v>
      </c>
      <c r="G1424" t="s">
        <v>4039</v>
      </c>
      <c r="H1424" t="s">
        <v>4040</v>
      </c>
      <c r="I1424" s="4">
        <v>0.22</v>
      </c>
    </row>
    <row r="1425" spans="1:9" x14ac:dyDescent="0.2">
      <c r="A1425">
        <v>102</v>
      </c>
      <c r="B1425">
        <v>681292</v>
      </c>
      <c r="C1425" s="3">
        <v>43125</v>
      </c>
      <c r="D1425">
        <v>45803</v>
      </c>
      <c r="E1425" t="s">
        <v>4016</v>
      </c>
      <c r="F1425">
        <v>40873</v>
      </c>
      <c r="G1425" t="s">
        <v>4025</v>
      </c>
      <c r="H1425" t="s">
        <v>4026</v>
      </c>
      <c r="I1425" s="4">
        <v>3.65</v>
      </c>
    </row>
    <row r="1426" spans="1:9" x14ac:dyDescent="0.2">
      <c r="A1426">
        <v>102</v>
      </c>
      <c r="B1426">
        <v>681294</v>
      </c>
      <c r="C1426" s="3">
        <v>43125</v>
      </c>
      <c r="D1426">
        <v>45803</v>
      </c>
      <c r="E1426" t="s">
        <v>4016</v>
      </c>
      <c r="F1426">
        <v>40873</v>
      </c>
      <c r="G1426" t="s">
        <v>4021</v>
      </c>
      <c r="H1426" t="s">
        <v>4022</v>
      </c>
      <c r="I1426" s="4">
        <v>54.68</v>
      </c>
    </row>
    <row r="1427" spans="1:9" x14ac:dyDescent="0.2">
      <c r="A1427">
        <v>102</v>
      </c>
      <c r="B1427">
        <v>681295</v>
      </c>
      <c r="C1427" s="3">
        <v>43125</v>
      </c>
      <c r="D1427">
        <v>45803</v>
      </c>
      <c r="E1427" t="s">
        <v>4016</v>
      </c>
      <c r="F1427">
        <v>40873</v>
      </c>
      <c r="G1427" t="s">
        <v>4037</v>
      </c>
      <c r="H1427" t="s">
        <v>4038</v>
      </c>
      <c r="I1427" s="4">
        <v>11.13</v>
      </c>
    </row>
    <row r="1428" spans="1:9" x14ac:dyDescent="0.2">
      <c r="A1428">
        <v>102</v>
      </c>
      <c r="B1428">
        <v>681296</v>
      </c>
      <c r="C1428" s="3">
        <v>43125</v>
      </c>
      <c r="D1428">
        <v>45803</v>
      </c>
      <c r="E1428" t="s">
        <v>4016</v>
      </c>
      <c r="F1428">
        <v>40873</v>
      </c>
      <c r="G1428" t="s">
        <v>4093</v>
      </c>
      <c r="H1428" t="s">
        <v>4094</v>
      </c>
      <c r="I1428" s="4">
        <v>0.41</v>
      </c>
    </row>
    <row r="1429" spans="1:9" x14ac:dyDescent="0.2">
      <c r="A1429">
        <v>102</v>
      </c>
      <c r="B1429">
        <v>683866</v>
      </c>
      <c r="C1429" s="3">
        <v>43125</v>
      </c>
      <c r="D1429">
        <v>45803</v>
      </c>
      <c r="E1429" t="s">
        <v>4016</v>
      </c>
      <c r="F1429">
        <v>40873</v>
      </c>
      <c r="G1429" t="s">
        <v>4033</v>
      </c>
      <c r="H1429" t="s">
        <v>4034</v>
      </c>
      <c r="I1429" s="4">
        <v>177.79</v>
      </c>
    </row>
    <row r="1430" spans="1:9" x14ac:dyDescent="0.2">
      <c r="A1430">
        <v>102</v>
      </c>
      <c r="B1430">
        <v>681304</v>
      </c>
      <c r="C1430" s="3">
        <v>43129</v>
      </c>
      <c r="D1430">
        <v>45820</v>
      </c>
      <c r="E1430" t="s">
        <v>4016</v>
      </c>
      <c r="F1430">
        <v>40875</v>
      </c>
      <c r="G1430" t="s">
        <v>4041</v>
      </c>
      <c r="H1430" t="s">
        <v>4042</v>
      </c>
      <c r="I1430" s="4">
        <v>398.16</v>
      </c>
    </row>
    <row r="1431" spans="1:9" x14ac:dyDescent="0.2">
      <c r="A1431">
        <v>102</v>
      </c>
      <c r="B1431">
        <v>681306</v>
      </c>
      <c r="C1431" s="3">
        <v>43129</v>
      </c>
      <c r="D1431">
        <v>45820</v>
      </c>
      <c r="E1431" t="s">
        <v>4016</v>
      </c>
      <c r="F1431">
        <v>40875</v>
      </c>
      <c r="G1431" t="s">
        <v>4035</v>
      </c>
      <c r="H1431" t="s">
        <v>4036</v>
      </c>
      <c r="I1431" s="4">
        <v>189.6</v>
      </c>
    </row>
    <row r="1432" spans="1:9" x14ac:dyDescent="0.2">
      <c r="A1432">
        <v>102</v>
      </c>
      <c r="B1432">
        <v>681307</v>
      </c>
      <c r="C1432" s="3">
        <v>43129</v>
      </c>
      <c r="D1432">
        <v>45820</v>
      </c>
      <c r="E1432" t="s">
        <v>4016</v>
      </c>
      <c r="F1432">
        <v>40875</v>
      </c>
      <c r="G1432" t="s">
        <v>4047</v>
      </c>
      <c r="H1432" t="s">
        <v>4048</v>
      </c>
      <c r="I1432" s="4">
        <v>5.0599999999999996</v>
      </c>
    </row>
    <row r="1433" spans="1:9" x14ac:dyDescent="0.2">
      <c r="A1433">
        <v>102</v>
      </c>
      <c r="B1433">
        <v>681308</v>
      </c>
      <c r="C1433" s="3">
        <v>43129</v>
      </c>
      <c r="D1433">
        <v>45820</v>
      </c>
      <c r="E1433" t="s">
        <v>4016</v>
      </c>
      <c r="F1433">
        <v>40875</v>
      </c>
      <c r="G1433" t="s">
        <v>4033</v>
      </c>
      <c r="H1433" t="s">
        <v>4034</v>
      </c>
      <c r="I1433" s="4">
        <v>37.54</v>
      </c>
    </row>
    <row r="1434" spans="1:9" x14ac:dyDescent="0.2">
      <c r="A1434">
        <v>102</v>
      </c>
      <c r="B1434">
        <v>681309</v>
      </c>
      <c r="C1434" s="3">
        <v>43129</v>
      </c>
      <c r="D1434">
        <v>45820</v>
      </c>
      <c r="E1434" t="s">
        <v>4016</v>
      </c>
      <c r="F1434">
        <v>40875</v>
      </c>
      <c r="G1434" t="s">
        <v>4095</v>
      </c>
      <c r="H1434" t="s">
        <v>4096</v>
      </c>
      <c r="I1434" s="4">
        <v>0.38</v>
      </c>
    </row>
    <row r="1435" spans="1:9" x14ac:dyDescent="0.2">
      <c r="A1435">
        <v>102</v>
      </c>
      <c r="B1435">
        <v>684255</v>
      </c>
      <c r="C1435" s="3">
        <v>43129</v>
      </c>
      <c r="D1435">
        <v>45820</v>
      </c>
      <c r="E1435" t="s">
        <v>4016</v>
      </c>
      <c r="F1435">
        <v>40875</v>
      </c>
      <c r="G1435" t="s">
        <v>4091</v>
      </c>
      <c r="H1435" t="s">
        <v>4092</v>
      </c>
      <c r="I1435" s="4">
        <v>1.26</v>
      </c>
    </row>
    <row r="1436" spans="1:9" x14ac:dyDescent="0.2">
      <c r="A1436">
        <v>102</v>
      </c>
      <c r="B1436">
        <v>681316</v>
      </c>
      <c r="C1436" s="3">
        <v>43143</v>
      </c>
      <c r="D1436">
        <v>46061</v>
      </c>
      <c r="E1436" t="s">
        <v>4016</v>
      </c>
      <c r="F1436">
        <v>40877</v>
      </c>
      <c r="G1436" t="s">
        <v>4035</v>
      </c>
      <c r="H1436" t="s">
        <v>4036</v>
      </c>
      <c r="I1436" s="4">
        <v>48.77</v>
      </c>
    </row>
    <row r="1437" spans="1:9" x14ac:dyDescent="0.2">
      <c r="A1437">
        <v>102</v>
      </c>
      <c r="B1437">
        <v>681317</v>
      </c>
      <c r="C1437" s="3">
        <v>43143</v>
      </c>
      <c r="D1437">
        <v>46061</v>
      </c>
      <c r="E1437" t="s">
        <v>4016</v>
      </c>
      <c r="F1437">
        <v>40877</v>
      </c>
      <c r="G1437" t="s">
        <v>4057</v>
      </c>
      <c r="H1437" t="s">
        <v>4058</v>
      </c>
      <c r="I1437" s="4">
        <v>48.06</v>
      </c>
    </row>
    <row r="1438" spans="1:9" x14ac:dyDescent="0.2">
      <c r="A1438">
        <v>102</v>
      </c>
      <c r="B1438">
        <v>681318</v>
      </c>
      <c r="C1438" s="3">
        <v>43143</v>
      </c>
      <c r="D1438">
        <v>46061</v>
      </c>
      <c r="E1438" t="s">
        <v>4016</v>
      </c>
      <c r="F1438">
        <v>40877</v>
      </c>
      <c r="G1438" t="s">
        <v>4097</v>
      </c>
      <c r="H1438" t="s">
        <v>4098</v>
      </c>
      <c r="I1438" s="4">
        <v>5.4</v>
      </c>
    </row>
    <row r="1439" spans="1:9" x14ac:dyDescent="0.2">
      <c r="A1439">
        <v>102</v>
      </c>
      <c r="B1439">
        <v>681319</v>
      </c>
      <c r="C1439" s="3">
        <v>43143</v>
      </c>
      <c r="D1439">
        <v>46061</v>
      </c>
      <c r="E1439" t="s">
        <v>4016</v>
      </c>
      <c r="F1439">
        <v>40877</v>
      </c>
      <c r="G1439" t="s">
        <v>4099</v>
      </c>
      <c r="H1439" t="s">
        <v>4100</v>
      </c>
      <c r="I1439" s="4">
        <v>0.54</v>
      </c>
    </row>
    <row r="1440" spans="1:9" x14ac:dyDescent="0.2">
      <c r="A1440">
        <v>102</v>
      </c>
      <c r="B1440">
        <v>681322</v>
      </c>
      <c r="C1440" s="3">
        <v>43143</v>
      </c>
      <c r="D1440">
        <v>46061</v>
      </c>
      <c r="E1440" t="s">
        <v>4016</v>
      </c>
      <c r="F1440">
        <v>40877</v>
      </c>
      <c r="G1440" t="s">
        <v>4117</v>
      </c>
      <c r="H1440" t="s">
        <v>4118</v>
      </c>
      <c r="I1440" s="4">
        <v>1.3</v>
      </c>
    </row>
    <row r="1441" spans="1:9" x14ac:dyDescent="0.2">
      <c r="A1441">
        <v>102</v>
      </c>
      <c r="B1441">
        <v>681323</v>
      </c>
      <c r="C1441" s="3">
        <v>43143</v>
      </c>
      <c r="D1441">
        <v>46061</v>
      </c>
      <c r="E1441" t="s">
        <v>4016</v>
      </c>
      <c r="F1441">
        <v>40877</v>
      </c>
      <c r="G1441" t="s">
        <v>4027</v>
      </c>
      <c r="H1441" t="s">
        <v>4028</v>
      </c>
      <c r="I1441" s="4">
        <v>0.03</v>
      </c>
    </row>
    <row r="1442" spans="1:9" x14ac:dyDescent="0.2">
      <c r="A1442">
        <v>102</v>
      </c>
      <c r="B1442">
        <v>681324</v>
      </c>
      <c r="C1442" s="3">
        <v>43143</v>
      </c>
      <c r="D1442">
        <v>46061</v>
      </c>
      <c r="E1442" t="s">
        <v>4016</v>
      </c>
      <c r="F1442">
        <v>40877</v>
      </c>
      <c r="G1442" t="s">
        <v>4377</v>
      </c>
      <c r="H1442" t="s">
        <v>4378</v>
      </c>
      <c r="I1442" s="4">
        <v>0.13</v>
      </c>
    </row>
    <row r="1443" spans="1:9" x14ac:dyDescent="0.2">
      <c r="A1443">
        <v>102</v>
      </c>
      <c r="B1443">
        <v>687365</v>
      </c>
      <c r="C1443" s="3">
        <v>43143</v>
      </c>
      <c r="D1443">
        <v>46061</v>
      </c>
      <c r="E1443" t="s">
        <v>4016</v>
      </c>
      <c r="F1443">
        <v>40877</v>
      </c>
      <c r="G1443" t="s">
        <v>4017</v>
      </c>
      <c r="H1443" t="s">
        <v>4018</v>
      </c>
      <c r="I1443" s="4">
        <v>0.32</v>
      </c>
    </row>
    <row r="1444" spans="1:9" x14ac:dyDescent="0.2">
      <c r="A1444">
        <v>102</v>
      </c>
      <c r="B1444">
        <v>687366</v>
      </c>
      <c r="C1444" s="3">
        <v>43143</v>
      </c>
      <c r="D1444">
        <v>46061</v>
      </c>
      <c r="E1444" t="s">
        <v>4016</v>
      </c>
      <c r="F1444">
        <v>40877</v>
      </c>
      <c r="G1444" t="s">
        <v>4089</v>
      </c>
      <c r="H1444" t="s">
        <v>4090</v>
      </c>
      <c r="I1444" s="4">
        <v>1.51</v>
      </c>
    </row>
    <row r="1445" spans="1:9" x14ac:dyDescent="0.2">
      <c r="A1445">
        <v>102</v>
      </c>
      <c r="B1445">
        <v>687367</v>
      </c>
      <c r="C1445" s="3">
        <v>43143</v>
      </c>
      <c r="D1445">
        <v>46061</v>
      </c>
      <c r="E1445" t="s">
        <v>4016</v>
      </c>
      <c r="F1445">
        <v>40877</v>
      </c>
      <c r="G1445" t="s">
        <v>4379</v>
      </c>
      <c r="H1445" t="s">
        <v>4380</v>
      </c>
      <c r="I1445" s="4">
        <v>1.94</v>
      </c>
    </row>
    <row r="1446" spans="1:9" x14ac:dyDescent="0.2">
      <c r="A1446">
        <v>102</v>
      </c>
      <c r="B1446">
        <v>681327</v>
      </c>
      <c r="C1446" s="3">
        <v>43122</v>
      </c>
      <c r="D1446">
        <v>45714</v>
      </c>
      <c r="E1446" t="s">
        <v>4016</v>
      </c>
      <c r="F1446">
        <v>40878</v>
      </c>
      <c r="G1446" t="s">
        <v>4257</v>
      </c>
      <c r="H1446" t="s">
        <v>4258</v>
      </c>
      <c r="I1446" s="4">
        <v>360</v>
      </c>
    </row>
    <row r="1447" spans="1:9" x14ac:dyDescent="0.2">
      <c r="A1447">
        <v>102</v>
      </c>
      <c r="B1447">
        <v>681334</v>
      </c>
      <c r="C1447" s="3">
        <v>43122</v>
      </c>
      <c r="D1447">
        <v>45715</v>
      </c>
      <c r="E1447" t="s">
        <v>4016</v>
      </c>
      <c r="F1447">
        <v>40879</v>
      </c>
      <c r="G1447" t="s">
        <v>4257</v>
      </c>
      <c r="H1447" t="s">
        <v>4258</v>
      </c>
      <c r="I1447" s="4">
        <v>360</v>
      </c>
    </row>
    <row r="1448" spans="1:9" x14ac:dyDescent="0.2">
      <c r="A1448">
        <v>102</v>
      </c>
      <c r="B1448">
        <v>681393</v>
      </c>
      <c r="C1448" s="3">
        <v>43129</v>
      </c>
      <c r="D1448">
        <v>45816</v>
      </c>
      <c r="E1448" t="s">
        <v>4016</v>
      </c>
      <c r="F1448">
        <v>40889</v>
      </c>
      <c r="G1448" t="s">
        <v>4041</v>
      </c>
      <c r="H1448" t="s">
        <v>4042</v>
      </c>
      <c r="I1448" s="4">
        <v>214.52</v>
      </c>
    </row>
    <row r="1449" spans="1:9" x14ac:dyDescent="0.2">
      <c r="A1449">
        <v>102</v>
      </c>
      <c r="B1449">
        <v>681394</v>
      </c>
      <c r="C1449" s="3">
        <v>43129</v>
      </c>
      <c r="D1449">
        <v>45816</v>
      </c>
      <c r="E1449" t="s">
        <v>4016</v>
      </c>
      <c r="F1449">
        <v>40889</v>
      </c>
      <c r="G1449" t="s">
        <v>4043</v>
      </c>
      <c r="H1449" t="s">
        <v>4044</v>
      </c>
      <c r="I1449" s="4">
        <v>13.62</v>
      </c>
    </row>
    <row r="1450" spans="1:9" x14ac:dyDescent="0.2">
      <c r="A1450">
        <v>102</v>
      </c>
      <c r="B1450">
        <v>681395</v>
      </c>
      <c r="C1450" s="3">
        <v>43129</v>
      </c>
      <c r="D1450">
        <v>45816</v>
      </c>
      <c r="E1450" t="s">
        <v>4016</v>
      </c>
      <c r="F1450">
        <v>40889</v>
      </c>
      <c r="G1450" t="s">
        <v>4045</v>
      </c>
      <c r="H1450" t="s">
        <v>4046</v>
      </c>
      <c r="I1450" s="4">
        <v>3.41</v>
      </c>
    </row>
    <row r="1451" spans="1:9" x14ac:dyDescent="0.2">
      <c r="A1451">
        <v>102</v>
      </c>
      <c r="B1451">
        <v>681396</v>
      </c>
      <c r="C1451" s="3">
        <v>43129</v>
      </c>
      <c r="D1451">
        <v>45816</v>
      </c>
      <c r="E1451" t="s">
        <v>4016</v>
      </c>
      <c r="F1451">
        <v>40889</v>
      </c>
      <c r="G1451" t="s">
        <v>4035</v>
      </c>
      <c r="H1451" t="s">
        <v>4036</v>
      </c>
      <c r="I1451" s="4">
        <v>102.15</v>
      </c>
    </row>
    <row r="1452" spans="1:9" x14ac:dyDescent="0.2">
      <c r="A1452">
        <v>102</v>
      </c>
      <c r="B1452">
        <v>681397</v>
      </c>
      <c r="C1452" s="3">
        <v>43129</v>
      </c>
      <c r="D1452">
        <v>45816</v>
      </c>
      <c r="E1452" t="s">
        <v>4016</v>
      </c>
      <c r="F1452">
        <v>40889</v>
      </c>
      <c r="G1452" t="s">
        <v>4047</v>
      </c>
      <c r="H1452" t="s">
        <v>4048</v>
      </c>
      <c r="I1452" s="4">
        <v>3.41</v>
      </c>
    </row>
    <row r="1453" spans="1:9" x14ac:dyDescent="0.2">
      <c r="A1453">
        <v>102</v>
      </c>
      <c r="B1453">
        <v>681398</v>
      </c>
      <c r="C1453" s="3">
        <v>43129</v>
      </c>
      <c r="D1453">
        <v>45816</v>
      </c>
      <c r="E1453" t="s">
        <v>4016</v>
      </c>
      <c r="F1453">
        <v>40889</v>
      </c>
      <c r="G1453" t="s">
        <v>4049</v>
      </c>
      <c r="H1453" t="s">
        <v>4050</v>
      </c>
      <c r="I1453" s="4">
        <v>3.41</v>
      </c>
    </row>
    <row r="1454" spans="1:9" x14ac:dyDescent="0.2">
      <c r="A1454">
        <v>102</v>
      </c>
      <c r="B1454">
        <v>681399</v>
      </c>
      <c r="C1454" s="3">
        <v>43129</v>
      </c>
      <c r="D1454">
        <v>45816</v>
      </c>
      <c r="E1454" t="s">
        <v>4016</v>
      </c>
      <c r="F1454">
        <v>40889</v>
      </c>
      <c r="G1454" t="s">
        <v>4057</v>
      </c>
      <c r="H1454" t="s">
        <v>4058</v>
      </c>
      <c r="I1454" s="4">
        <v>204.3</v>
      </c>
    </row>
    <row r="1455" spans="1:9" x14ac:dyDescent="0.2">
      <c r="A1455">
        <v>102</v>
      </c>
      <c r="B1455">
        <v>681400</v>
      </c>
      <c r="C1455" s="3">
        <v>43129</v>
      </c>
      <c r="D1455">
        <v>45816</v>
      </c>
      <c r="E1455" t="s">
        <v>4016</v>
      </c>
      <c r="F1455">
        <v>40889</v>
      </c>
      <c r="G1455" t="s">
        <v>4065</v>
      </c>
      <c r="H1455" t="s">
        <v>4066</v>
      </c>
      <c r="I1455" s="4">
        <v>7.15</v>
      </c>
    </row>
    <row r="1456" spans="1:9" x14ac:dyDescent="0.2">
      <c r="A1456">
        <v>102</v>
      </c>
      <c r="B1456">
        <v>681401</v>
      </c>
      <c r="C1456" s="3">
        <v>43129</v>
      </c>
      <c r="D1456">
        <v>45816</v>
      </c>
      <c r="E1456" t="s">
        <v>4016</v>
      </c>
      <c r="F1456">
        <v>40889</v>
      </c>
      <c r="G1456" t="s">
        <v>4059</v>
      </c>
      <c r="H1456" t="s">
        <v>4060</v>
      </c>
      <c r="I1456" s="4">
        <v>1.36</v>
      </c>
    </row>
    <row r="1457" spans="1:9" x14ac:dyDescent="0.2">
      <c r="A1457">
        <v>102</v>
      </c>
      <c r="B1457">
        <v>681402</v>
      </c>
      <c r="C1457" s="3">
        <v>43129</v>
      </c>
      <c r="D1457">
        <v>45816</v>
      </c>
      <c r="E1457" t="s">
        <v>4016</v>
      </c>
      <c r="F1457">
        <v>40889</v>
      </c>
      <c r="G1457" t="s">
        <v>4053</v>
      </c>
      <c r="H1457" t="s">
        <v>4054</v>
      </c>
      <c r="I1457" s="4">
        <v>20.43</v>
      </c>
    </row>
    <row r="1458" spans="1:9" x14ac:dyDescent="0.2">
      <c r="A1458">
        <v>102</v>
      </c>
      <c r="B1458">
        <v>681403</v>
      </c>
      <c r="C1458" s="3">
        <v>43129</v>
      </c>
      <c r="D1458">
        <v>45816</v>
      </c>
      <c r="E1458" t="s">
        <v>4016</v>
      </c>
      <c r="F1458">
        <v>40889</v>
      </c>
      <c r="G1458" t="s">
        <v>4033</v>
      </c>
      <c r="H1458" t="s">
        <v>4034</v>
      </c>
      <c r="I1458" s="4">
        <v>97.04</v>
      </c>
    </row>
    <row r="1459" spans="1:9" x14ac:dyDescent="0.2">
      <c r="A1459">
        <v>102</v>
      </c>
      <c r="B1459">
        <v>681404</v>
      </c>
      <c r="C1459" s="3">
        <v>43129</v>
      </c>
      <c r="D1459">
        <v>45816</v>
      </c>
      <c r="E1459" t="s">
        <v>4016</v>
      </c>
      <c r="F1459">
        <v>40889</v>
      </c>
      <c r="G1459" t="s">
        <v>4381</v>
      </c>
      <c r="H1459" t="s">
        <v>4382</v>
      </c>
      <c r="I1459" s="4">
        <v>10.220000000000001</v>
      </c>
    </row>
    <row r="1460" spans="1:9" x14ac:dyDescent="0.2">
      <c r="A1460">
        <v>102</v>
      </c>
      <c r="B1460">
        <v>681583</v>
      </c>
      <c r="C1460" s="3">
        <v>43122</v>
      </c>
      <c r="D1460">
        <v>45729</v>
      </c>
      <c r="E1460" t="s">
        <v>4016</v>
      </c>
      <c r="F1460">
        <v>40901</v>
      </c>
      <c r="G1460" t="s">
        <v>4259</v>
      </c>
      <c r="H1460" t="s">
        <v>4260</v>
      </c>
      <c r="I1460" s="4">
        <v>3189.96</v>
      </c>
    </row>
    <row r="1461" spans="1:9" x14ac:dyDescent="0.2">
      <c r="A1461">
        <v>102</v>
      </c>
      <c r="B1461">
        <v>681584</v>
      </c>
      <c r="C1461" s="3">
        <v>43122</v>
      </c>
      <c r="D1461">
        <v>45729</v>
      </c>
      <c r="E1461" t="s">
        <v>4016</v>
      </c>
      <c r="F1461">
        <v>40901</v>
      </c>
      <c r="G1461" t="s">
        <v>4261</v>
      </c>
      <c r="H1461" t="s">
        <v>4262</v>
      </c>
      <c r="I1461" s="4">
        <v>252</v>
      </c>
    </row>
    <row r="1462" spans="1:9" x14ac:dyDescent="0.2">
      <c r="A1462">
        <v>102</v>
      </c>
      <c r="B1462">
        <v>681607</v>
      </c>
      <c r="C1462" s="3">
        <v>43122</v>
      </c>
      <c r="D1462">
        <v>45731</v>
      </c>
      <c r="E1462" t="s">
        <v>4016</v>
      </c>
      <c r="F1462">
        <v>40903</v>
      </c>
      <c r="G1462" t="s">
        <v>4259</v>
      </c>
      <c r="H1462" t="s">
        <v>4260</v>
      </c>
      <c r="I1462" s="4">
        <v>1063.32</v>
      </c>
    </row>
    <row r="1463" spans="1:9" x14ac:dyDescent="0.2">
      <c r="A1463">
        <v>102</v>
      </c>
      <c r="B1463">
        <v>681608</v>
      </c>
      <c r="C1463" s="3">
        <v>43122</v>
      </c>
      <c r="D1463">
        <v>45731</v>
      </c>
      <c r="E1463" t="s">
        <v>4016</v>
      </c>
      <c r="F1463">
        <v>40903</v>
      </c>
      <c r="G1463" t="s">
        <v>4261</v>
      </c>
      <c r="H1463" t="s">
        <v>4262</v>
      </c>
      <c r="I1463" s="4">
        <v>84</v>
      </c>
    </row>
    <row r="1464" spans="1:9" x14ac:dyDescent="0.2">
      <c r="A1464">
        <v>102</v>
      </c>
      <c r="B1464">
        <v>682713</v>
      </c>
      <c r="C1464" s="3">
        <v>43123</v>
      </c>
      <c r="D1464">
        <v>45739</v>
      </c>
      <c r="E1464" t="s">
        <v>4016</v>
      </c>
      <c r="F1464">
        <v>41023</v>
      </c>
      <c r="G1464" t="s">
        <v>4259</v>
      </c>
      <c r="H1464" t="s">
        <v>4260</v>
      </c>
      <c r="I1464" s="4">
        <v>469.63</v>
      </c>
    </row>
    <row r="1465" spans="1:9" x14ac:dyDescent="0.2">
      <c r="A1465">
        <v>102</v>
      </c>
      <c r="B1465">
        <v>682714</v>
      </c>
      <c r="C1465" s="3">
        <v>43123</v>
      </c>
      <c r="D1465">
        <v>45739</v>
      </c>
      <c r="E1465" t="s">
        <v>4016</v>
      </c>
      <c r="F1465">
        <v>41023</v>
      </c>
      <c r="G1465" t="s">
        <v>4261</v>
      </c>
      <c r="H1465" t="s">
        <v>4262</v>
      </c>
      <c r="I1465" s="4">
        <v>37.1</v>
      </c>
    </row>
    <row r="1466" spans="1:9" x14ac:dyDescent="0.2">
      <c r="A1466">
        <v>102</v>
      </c>
      <c r="B1466">
        <v>682757</v>
      </c>
      <c r="C1466" s="3">
        <v>43129</v>
      </c>
      <c r="D1466">
        <v>45817</v>
      </c>
      <c r="E1466" t="s">
        <v>4016</v>
      </c>
      <c r="F1466">
        <v>41026</v>
      </c>
      <c r="G1466" t="s">
        <v>4041</v>
      </c>
      <c r="H1466" t="s">
        <v>4042</v>
      </c>
      <c r="I1466" s="4">
        <v>187.11</v>
      </c>
    </row>
    <row r="1467" spans="1:9" x14ac:dyDescent="0.2">
      <c r="A1467">
        <v>102</v>
      </c>
      <c r="B1467">
        <v>682758</v>
      </c>
      <c r="C1467" s="3">
        <v>43129</v>
      </c>
      <c r="D1467">
        <v>45817</v>
      </c>
      <c r="E1467" t="s">
        <v>4016</v>
      </c>
      <c r="F1467">
        <v>41026</v>
      </c>
      <c r="G1467" t="s">
        <v>4043</v>
      </c>
      <c r="H1467" t="s">
        <v>4044</v>
      </c>
      <c r="I1467" s="4">
        <v>2.84</v>
      </c>
    </row>
    <row r="1468" spans="1:9" x14ac:dyDescent="0.2">
      <c r="A1468">
        <v>102</v>
      </c>
      <c r="B1468">
        <v>682759</v>
      </c>
      <c r="C1468" s="3">
        <v>43129</v>
      </c>
      <c r="D1468">
        <v>45817</v>
      </c>
      <c r="E1468" t="s">
        <v>4016</v>
      </c>
      <c r="F1468">
        <v>41026</v>
      </c>
      <c r="G1468" t="s">
        <v>4045</v>
      </c>
      <c r="H1468" t="s">
        <v>4046</v>
      </c>
      <c r="I1468" s="4">
        <v>2.84</v>
      </c>
    </row>
    <row r="1469" spans="1:9" x14ac:dyDescent="0.2">
      <c r="A1469">
        <v>102</v>
      </c>
      <c r="B1469">
        <v>682760</v>
      </c>
      <c r="C1469" s="3">
        <v>43129</v>
      </c>
      <c r="D1469">
        <v>45817</v>
      </c>
      <c r="E1469" t="s">
        <v>4016</v>
      </c>
      <c r="F1469">
        <v>41026</v>
      </c>
      <c r="G1469" t="s">
        <v>4047</v>
      </c>
      <c r="H1469" t="s">
        <v>4048</v>
      </c>
      <c r="I1469" s="4">
        <v>2.84</v>
      </c>
    </row>
    <row r="1470" spans="1:9" x14ac:dyDescent="0.2">
      <c r="A1470">
        <v>102</v>
      </c>
      <c r="B1470">
        <v>682761</v>
      </c>
      <c r="C1470" s="3">
        <v>43129</v>
      </c>
      <c r="D1470">
        <v>45817</v>
      </c>
      <c r="E1470" t="s">
        <v>4016</v>
      </c>
      <c r="F1470">
        <v>41026</v>
      </c>
      <c r="G1470" t="s">
        <v>4049</v>
      </c>
      <c r="H1470" t="s">
        <v>4050</v>
      </c>
      <c r="I1470" s="4">
        <v>2.84</v>
      </c>
    </row>
    <row r="1471" spans="1:9" x14ac:dyDescent="0.2">
      <c r="A1471">
        <v>102</v>
      </c>
      <c r="B1471">
        <v>682762</v>
      </c>
      <c r="C1471" s="3">
        <v>43129</v>
      </c>
      <c r="D1471">
        <v>45817</v>
      </c>
      <c r="E1471" t="s">
        <v>4016</v>
      </c>
      <c r="F1471">
        <v>41026</v>
      </c>
      <c r="G1471" t="s">
        <v>4055</v>
      </c>
      <c r="H1471" t="s">
        <v>4056</v>
      </c>
      <c r="I1471" s="4">
        <v>5.67</v>
      </c>
    </row>
    <row r="1472" spans="1:9" x14ac:dyDescent="0.2">
      <c r="A1472">
        <v>102</v>
      </c>
      <c r="B1472">
        <v>682763</v>
      </c>
      <c r="C1472" s="3">
        <v>43129</v>
      </c>
      <c r="D1472">
        <v>45817</v>
      </c>
      <c r="E1472" t="s">
        <v>4016</v>
      </c>
      <c r="F1472">
        <v>41026</v>
      </c>
      <c r="G1472" t="s">
        <v>4051</v>
      </c>
      <c r="H1472" t="s">
        <v>4052</v>
      </c>
      <c r="I1472" s="4">
        <v>8.51</v>
      </c>
    </row>
    <row r="1473" spans="1:9" x14ac:dyDescent="0.2">
      <c r="A1473">
        <v>102</v>
      </c>
      <c r="B1473">
        <v>682764</v>
      </c>
      <c r="C1473" s="3">
        <v>43129</v>
      </c>
      <c r="D1473">
        <v>45817</v>
      </c>
      <c r="E1473" t="s">
        <v>4016</v>
      </c>
      <c r="F1473">
        <v>41026</v>
      </c>
      <c r="G1473" t="s">
        <v>4057</v>
      </c>
      <c r="H1473" t="s">
        <v>4058</v>
      </c>
      <c r="I1473" s="4">
        <v>170.1</v>
      </c>
    </row>
    <row r="1474" spans="1:9" x14ac:dyDescent="0.2">
      <c r="A1474">
        <v>102</v>
      </c>
      <c r="B1474">
        <v>682765</v>
      </c>
      <c r="C1474" s="3">
        <v>43129</v>
      </c>
      <c r="D1474">
        <v>45817</v>
      </c>
      <c r="E1474" t="s">
        <v>4016</v>
      </c>
      <c r="F1474">
        <v>41026</v>
      </c>
      <c r="G1474" t="s">
        <v>4065</v>
      </c>
      <c r="H1474" t="s">
        <v>4066</v>
      </c>
      <c r="I1474" s="4">
        <v>5.95</v>
      </c>
    </row>
    <row r="1475" spans="1:9" x14ac:dyDescent="0.2">
      <c r="A1475">
        <v>102</v>
      </c>
      <c r="B1475">
        <v>682766</v>
      </c>
      <c r="C1475" s="3">
        <v>43129</v>
      </c>
      <c r="D1475">
        <v>45817</v>
      </c>
      <c r="E1475" t="s">
        <v>4016</v>
      </c>
      <c r="F1475">
        <v>41026</v>
      </c>
      <c r="G1475" t="s">
        <v>4059</v>
      </c>
      <c r="H1475" t="s">
        <v>4060</v>
      </c>
      <c r="I1475" s="4">
        <v>1.1299999999999999</v>
      </c>
    </row>
    <row r="1476" spans="1:9" x14ac:dyDescent="0.2">
      <c r="A1476">
        <v>102</v>
      </c>
      <c r="B1476">
        <v>682768</v>
      </c>
      <c r="C1476" s="3">
        <v>43129</v>
      </c>
      <c r="D1476">
        <v>45817</v>
      </c>
      <c r="E1476" t="s">
        <v>4016</v>
      </c>
      <c r="F1476">
        <v>41026</v>
      </c>
      <c r="G1476" t="s">
        <v>4033</v>
      </c>
      <c r="H1476" t="s">
        <v>4034</v>
      </c>
      <c r="I1476" s="4">
        <v>156.49</v>
      </c>
    </row>
    <row r="1477" spans="1:9" x14ac:dyDescent="0.2">
      <c r="A1477">
        <v>102</v>
      </c>
      <c r="B1477">
        <v>682769</v>
      </c>
      <c r="C1477" s="3">
        <v>43129</v>
      </c>
      <c r="D1477">
        <v>45817</v>
      </c>
      <c r="E1477" t="s">
        <v>4016</v>
      </c>
      <c r="F1477">
        <v>41026</v>
      </c>
      <c r="G1477" t="s">
        <v>4053</v>
      </c>
      <c r="H1477" t="s">
        <v>4054</v>
      </c>
      <c r="I1477" s="4">
        <v>19.850000000000001</v>
      </c>
    </row>
    <row r="1478" spans="1:9" x14ac:dyDescent="0.2">
      <c r="A1478">
        <v>102</v>
      </c>
      <c r="B1478">
        <v>684232</v>
      </c>
      <c r="C1478" s="3">
        <v>43129</v>
      </c>
      <c r="D1478">
        <v>45817</v>
      </c>
      <c r="E1478" t="s">
        <v>4016</v>
      </c>
      <c r="F1478">
        <v>41026</v>
      </c>
      <c r="G1478" t="s">
        <v>4025</v>
      </c>
      <c r="H1478" t="s">
        <v>4026</v>
      </c>
      <c r="I1478" s="4">
        <v>0.85</v>
      </c>
    </row>
    <row r="1479" spans="1:9" x14ac:dyDescent="0.2">
      <c r="A1479">
        <v>102</v>
      </c>
      <c r="B1479">
        <v>682809</v>
      </c>
      <c r="C1479" s="3">
        <v>43125</v>
      </c>
      <c r="D1479">
        <v>45798</v>
      </c>
      <c r="E1479" t="s">
        <v>4016</v>
      </c>
      <c r="F1479">
        <v>41030</v>
      </c>
      <c r="G1479" t="s">
        <v>4053</v>
      </c>
      <c r="H1479" t="s">
        <v>4054</v>
      </c>
      <c r="I1479" s="4">
        <v>0.34</v>
      </c>
    </row>
    <row r="1480" spans="1:9" x14ac:dyDescent="0.2">
      <c r="A1480">
        <v>102</v>
      </c>
      <c r="B1480">
        <v>682810</v>
      </c>
      <c r="C1480" s="3">
        <v>43125</v>
      </c>
      <c r="D1480">
        <v>45798</v>
      </c>
      <c r="E1480" t="s">
        <v>4016</v>
      </c>
      <c r="F1480">
        <v>41030</v>
      </c>
      <c r="G1480" t="s">
        <v>4035</v>
      </c>
      <c r="H1480" t="s">
        <v>4036</v>
      </c>
      <c r="I1480" s="4">
        <v>80.459999999999994</v>
      </c>
    </row>
    <row r="1481" spans="1:9" x14ac:dyDescent="0.2">
      <c r="A1481">
        <v>102</v>
      </c>
      <c r="B1481">
        <v>682811</v>
      </c>
      <c r="C1481" s="3">
        <v>43125</v>
      </c>
      <c r="D1481">
        <v>45798</v>
      </c>
      <c r="E1481" t="s">
        <v>4016</v>
      </c>
      <c r="F1481">
        <v>41030</v>
      </c>
      <c r="G1481" t="s">
        <v>4033</v>
      </c>
      <c r="H1481" t="s">
        <v>4034</v>
      </c>
      <c r="I1481" s="4">
        <v>38.020000000000003</v>
      </c>
    </row>
    <row r="1482" spans="1:9" x14ac:dyDescent="0.2">
      <c r="A1482">
        <v>102</v>
      </c>
      <c r="B1482">
        <v>682813</v>
      </c>
      <c r="C1482" s="3">
        <v>43125</v>
      </c>
      <c r="D1482">
        <v>45798</v>
      </c>
      <c r="E1482" t="s">
        <v>4016</v>
      </c>
      <c r="F1482">
        <v>41030</v>
      </c>
      <c r="G1482" t="s">
        <v>4371</v>
      </c>
      <c r="H1482" t="s">
        <v>4372</v>
      </c>
      <c r="I1482" s="4">
        <v>14.85</v>
      </c>
    </row>
    <row r="1483" spans="1:9" x14ac:dyDescent="0.2">
      <c r="A1483">
        <v>102</v>
      </c>
      <c r="B1483">
        <v>682814</v>
      </c>
      <c r="C1483" s="3">
        <v>43125</v>
      </c>
      <c r="D1483">
        <v>45798</v>
      </c>
      <c r="E1483" t="s">
        <v>4016</v>
      </c>
      <c r="F1483">
        <v>41030</v>
      </c>
      <c r="G1483" t="s">
        <v>4031</v>
      </c>
      <c r="H1483" t="s">
        <v>4032</v>
      </c>
      <c r="I1483" s="4">
        <v>1.35</v>
      </c>
    </row>
    <row r="1484" spans="1:9" x14ac:dyDescent="0.2">
      <c r="A1484">
        <v>102</v>
      </c>
      <c r="B1484">
        <v>683575</v>
      </c>
      <c r="C1484" s="3">
        <v>43125</v>
      </c>
      <c r="D1484">
        <v>45798</v>
      </c>
      <c r="E1484" t="s">
        <v>4016</v>
      </c>
      <c r="F1484">
        <v>41030</v>
      </c>
      <c r="G1484" t="s">
        <v>4029</v>
      </c>
      <c r="H1484" t="s">
        <v>4030</v>
      </c>
      <c r="I1484" s="4">
        <v>0.32</v>
      </c>
    </row>
    <row r="1485" spans="1:9" x14ac:dyDescent="0.2">
      <c r="A1485">
        <v>102</v>
      </c>
      <c r="B1485">
        <v>682824</v>
      </c>
      <c r="C1485" s="3">
        <v>43123</v>
      </c>
      <c r="D1485">
        <v>45758</v>
      </c>
      <c r="E1485" t="s">
        <v>4016</v>
      </c>
      <c r="F1485">
        <v>41031</v>
      </c>
      <c r="G1485" t="s">
        <v>4383</v>
      </c>
      <c r="H1485" t="s">
        <v>4384</v>
      </c>
      <c r="I1485" s="4">
        <v>3790.8</v>
      </c>
    </row>
    <row r="1486" spans="1:9" x14ac:dyDescent="0.2">
      <c r="A1486">
        <v>102</v>
      </c>
      <c r="B1486">
        <v>682825</v>
      </c>
      <c r="C1486" s="3">
        <v>43123</v>
      </c>
      <c r="D1486">
        <v>45758</v>
      </c>
      <c r="E1486" t="s">
        <v>4016</v>
      </c>
      <c r="F1486">
        <v>41031</v>
      </c>
      <c r="G1486" t="s">
        <v>4073</v>
      </c>
      <c r="H1486" t="s">
        <v>4074</v>
      </c>
      <c r="I1486" s="4">
        <v>243</v>
      </c>
    </row>
    <row r="1487" spans="1:9" x14ac:dyDescent="0.2">
      <c r="A1487">
        <v>102</v>
      </c>
      <c r="B1487">
        <v>682826</v>
      </c>
      <c r="C1487" s="3">
        <v>43123</v>
      </c>
      <c r="D1487">
        <v>45758</v>
      </c>
      <c r="E1487" t="s">
        <v>4016</v>
      </c>
      <c r="F1487">
        <v>41031</v>
      </c>
      <c r="G1487" t="s">
        <v>4311</v>
      </c>
      <c r="H1487" t="s">
        <v>4312</v>
      </c>
      <c r="I1487" s="4">
        <v>16.2</v>
      </c>
    </row>
    <row r="1488" spans="1:9" x14ac:dyDescent="0.2">
      <c r="A1488">
        <v>102</v>
      </c>
      <c r="B1488">
        <v>682942</v>
      </c>
      <c r="C1488" s="3">
        <v>43125</v>
      </c>
      <c r="D1488">
        <v>45797</v>
      </c>
      <c r="E1488" t="s">
        <v>4016</v>
      </c>
      <c r="F1488">
        <v>41033</v>
      </c>
      <c r="G1488" t="s">
        <v>4017</v>
      </c>
      <c r="H1488" t="s">
        <v>4018</v>
      </c>
      <c r="I1488" s="4">
        <v>0.74</v>
      </c>
    </row>
    <row r="1489" spans="1:9" x14ac:dyDescent="0.2">
      <c r="A1489">
        <v>102</v>
      </c>
      <c r="B1489">
        <v>682943</v>
      </c>
      <c r="C1489" s="3">
        <v>43125</v>
      </c>
      <c r="D1489">
        <v>45797</v>
      </c>
      <c r="E1489" t="s">
        <v>4016</v>
      </c>
      <c r="F1489">
        <v>41033</v>
      </c>
      <c r="G1489" t="s">
        <v>4061</v>
      </c>
      <c r="H1489" t="s">
        <v>4062</v>
      </c>
      <c r="I1489" s="4">
        <v>0.21</v>
      </c>
    </row>
    <row r="1490" spans="1:9" x14ac:dyDescent="0.2">
      <c r="A1490">
        <v>102</v>
      </c>
      <c r="B1490">
        <v>682945</v>
      </c>
      <c r="C1490" s="3">
        <v>43125</v>
      </c>
      <c r="D1490">
        <v>45797</v>
      </c>
      <c r="E1490" t="s">
        <v>4016</v>
      </c>
      <c r="F1490">
        <v>41033</v>
      </c>
      <c r="G1490" t="s">
        <v>4027</v>
      </c>
      <c r="H1490" t="s">
        <v>4028</v>
      </c>
      <c r="I1490" s="4">
        <v>0</v>
      </c>
    </row>
    <row r="1491" spans="1:9" x14ac:dyDescent="0.2">
      <c r="A1491">
        <v>102</v>
      </c>
      <c r="B1491">
        <v>682946</v>
      </c>
      <c r="C1491" s="3">
        <v>43125</v>
      </c>
      <c r="D1491">
        <v>45797</v>
      </c>
      <c r="E1491" t="s">
        <v>4016</v>
      </c>
      <c r="F1491">
        <v>41033</v>
      </c>
      <c r="G1491" t="s">
        <v>4035</v>
      </c>
      <c r="H1491" t="s">
        <v>4036</v>
      </c>
      <c r="I1491" s="4">
        <v>68.89</v>
      </c>
    </row>
    <row r="1492" spans="1:9" x14ac:dyDescent="0.2">
      <c r="A1492">
        <v>102</v>
      </c>
      <c r="B1492">
        <v>682947</v>
      </c>
      <c r="C1492" s="3">
        <v>43125</v>
      </c>
      <c r="D1492">
        <v>45797</v>
      </c>
      <c r="E1492" t="s">
        <v>4016</v>
      </c>
      <c r="F1492">
        <v>41033</v>
      </c>
      <c r="G1492" t="s">
        <v>4039</v>
      </c>
      <c r="H1492" t="s">
        <v>4040</v>
      </c>
      <c r="I1492" s="4">
        <v>0.03</v>
      </c>
    </row>
    <row r="1493" spans="1:9" x14ac:dyDescent="0.2">
      <c r="A1493">
        <v>102</v>
      </c>
      <c r="B1493">
        <v>682948</v>
      </c>
      <c r="C1493" s="3">
        <v>43125</v>
      </c>
      <c r="D1493">
        <v>45797</v>
      </c>
      <c r="E1493" t="s">
        <v>4016</v>
      </c>
      <c r="F1493">
        <v>41033</v>
      </c>
      <c r="G1493" t="s">
        <v>4021</v>
      </c>
      <c r="H1493" t="s">
        <v>4022</v>
      </c>
      <c r="I1493" s="4">
        <v>15.64</v>
      </c>
    </row>
    <row r="1494" spans="1:9" x14ac:dyDescent="0.2">
      <c r="A1494">
        <v>102</v>
      </c>
      <c r="B1494">
        <v>682949</v>
      </c>
      <c r="C1494" s="3">
        <v>43125</v>
      </c>
      <c r="D1494">
        <v>45797</v>
      </c>
      <c r="E1494" t="s">
        <v>4016</v>
      </c>
      <c r="F1494">
        <v>41033</v>
      </c>
      <c r="G1494" t="s">
        <v>4217</v>
      </c>
      <c r="H1494" t="s">
        <v>4218</v>
      </c>
      <c r="I1494" s="4">
        <v>0.33</v>
      </c>
    </row>
    <row r="1495" spans="1:9" x14ac:dyDescent="0.2">
      <c r="A1495">
        <v>102</v>
      </c>
      <c r="B1495">
        <v>683566</v>
      </c>
      <c r="C1495" s="3">
        <v>43125</v>
      </c>
      <c r="D1495">
        <v>45797</v>
      </c>
      <c r="E1495" t="s">
        <v>4016</v>
      </c>
      <c r="F1495">
        <v>41033</v>
      </c>
      <c r="G1495" t="s">
        <v>4019</v>
      </c>
      <c r="H1495" t="s">
        <v>4020</v>
      </c>
      <c r="I1495" s="4">
        <v>6.16</v>
      </c>
    </row>
    <row r="1496" spans="1:9" x14ac:dyDescent="0.2">
      <c r="A1496">
        <v>102</v>
      </c>
      <c r="B1496">
        <v>682944</v>
      </c>
      <c r="C1496" s="3">
        <v>43126</v>
      </c>
      <c r="D1496">
        <v>45797</v>
      </c>
      <c r="E1496" t="s">
        <v>4016</v>
      </c>
      <c r="F1496">
        <v>41033</v>
      </c>
      <c r="G1496" t="s">
        <v>4019</v>
      </c>
      <c r="H1496" t="s">
        <v>4020</v>
      </c>
      <c r="I1496" s="4">
        <v>0</v>
      </c>
    </row>
    <row r="1497" spans="1:9" x14ac:dyDescent="0.2">
      <c r="A1497">
        <v>102</v>
      </c>
      <c r="B1497">
        <v>683059</v>
      </c>
      <c r="C1497" s="3">
        <v>43124</v>
      </c>
      <c r="D1497">
        <v>45771</v>
      </c>
      <c r="E1497" t="s">
        <v>4016</v>
      </c>
      <c r="F1497">
        <v>41034</v>
      </c>
      <c r="G1497" t="s">
        <v>4383</v>
      </c>
      <c r="H1497" t="s">
        <v>4384</v>
      </c>
      <c r="I1497" s="4">
        <v>4890.6000000000004</v>
      </c>
    </row>
    <row r="1498" spans="1:9" x14ac:dyDescent="0.2">
      <c r="A1498">
        <v>102</v>
      </c>
      <c r="B1498">
        <v>683060</v>
      </c>
      <c r="C1498" s="3">
        <v>43124</v>
      </c>
      <c r="D1498">
        <v>45771</v>
      </c>
      <c r="E1498" t="s">
        <v>4016</v>
      </c>
      <c r="F1498">
        <v>41034</v>
      </c>
      <c r="G1498" t="s">
        <v>4073</v>
      </c>
      <c r="H1498" t="s">
        <v>4074</v>
      </c>
      <c r="I1498" s="4">
        <v>313.5</v>
      </c>
    </row>
    <row r="1499" spans="1:9" x14ac:dyDescent="0.2">
      <c r="A1499">
        <v>102</v>
      </c>
      <c r="B1499">
        <v>683061</v>
      </c>
      <c r="C1499" s="3">
        <v>43124</v>
      </c>
      <c r="D1499">
        <v>45771</v>
      </c>
      <c r="E1499" t="s">
        <v>4016</v>
      </c>
      <c r="F1499">
        <v>41034</v>
      </c>
      <c r="G1499" t="s">
        <v>4311</v>
      </c>
      <c r="H1499" t="s">
        <v>4312</v>
      </c>
      <c r="I1499" s="4">
        <v>20.9</v>
      </c>
    </row>
    <row r="1500" spans="1:9" x14ac:dyDescent="0.2">
      <c r="A1500">
        <v>102</v>
      </c>
      <c r="B1500">
        <v>683063</v>
      </c>
      <c r="C1500" s="3">
        <v>43131</v>
      </c>
      <c r="D1500">
        <v>45869</v>
      </c>
      <c r="E1500" t="s">
        <v>4016</v>
      </c>
      <c r="F1500">
        <v>41035</v>
      </c>
      <c r="G1500" t="s">
        <v>4139</v>
      </c>
      <c r="H1500" t="s">
        <v>4140</v>
      </c>
      <c r="I1500" s="4">
        <v>11.03</v>
      </c>
    </row>
    <row r="1501" spans="1:9" x14ac:dyDescent="0.2">
      <c r="A1501">
        <v>102</v>
      </c>
      <c r="B1501">
        <v>683064</v>
      </c>
      <c r="C1501" s="3">
        <v>43131</v>
      </c>
      <c r="D1501">
        <v>45869</v>
      </c>
      <c r="E1501" t="s">
        <v>4016</v>
      </c>
      <c r="F1501">
        <v>41035</v>
      </c>
      <c r="G1501" t="s">
        <v>4053</v>
      </c>
      <c r="H1501" t="s">
        <v>4054</v>
      </c>
      <c r="I1501" s="4">
        <v>1.58</v>
      </c>
    </row>
    <row r="1502" spans="1:9" x14ac:dyDescent="0.2">
      <c r="A1502">
        <v>102</v>
      </c>
      <c r="B1502">
        <v>683065</v>
      </c>
      <c r="C1502" s="3">
        <v>43131</v>
      </c>
      <c r="D1502">
        <v>45869</v>
      </c>
      <c r="E1502" t="s">
        <v>4016</v>
      </c>
      <c r="F1502">
        <v>41035</v>
      </c>
      <c r="G1502" t="s">
        <v>4135</v>
      </c>
      <c r="H1502" t="s">
        <v>4136</v>
      </c>
      <c r="I1502" s="4">
        <v>22.05</v>
      </c>
    </row>
    <row r="1503" spans="1:9" x14ac:dyDescent="0.2">
      <c r="A1503">
        <v>102</v>
      </c>
      <c r="B1503">
        <v>683066</v>
      </c>
      <c r="C1503" s="3">
        <v>43131</v>
      </c>
      <c r="D1503">
        <v>45869</v>
      </c>
      <c r="E1503" t="s">
        <v>4016</v>
      </c>
      <c r="F1503">
        <v>41035</v>
      </c>
      <c r="G1503" t="s">
        <v>4385</v>
      </c>
      <c r="H1503" t="s">
        <v>4386</v>
      </c>
      <c r="I1503" s="4">
        <v>40.950000000000003</v>
      </c>
    </row>
    <row r="1504" spans="1:9" x14ac:dyDescent="0.2">
      <c r="A1504">
        <v>102</v>
      </c>
      <c r="B1504">
        <v>683067</v>
      </c>
      <c r="C1504" s="3">
        <v>43131</v>
      </c>
      <c r="D1504">
        <v>45869</v>
      </c>
      <c r="E1504" t="s">
        <v>4016</v>
      </c>
      <c r="F1504">
        <v>41035</v>
      </c>
      <c r="G1504" t="s">
        <v>4229</v>
      </c>
      <c r="H1504" t="s">
        <v>4230</v>
      </c>
      <c r="I1504" s="4">
        <v>18.899999999999999</v>
      </c>
    </row>
    <row r="1505" spans="1:9" x14ac:dyDescent="0.2">
      <c r="A1505">
        <v>102</v>
      </c>
      <c r="B1505">
        <v>683068</v>
      </c>
      <c r="C1505" s="3">
        <v>43131</v>
      </c>
      <c r="D1505">
        <v>45869</v>
      </c>
      <c r="E1505" t="s">
        <v>4016</v>
      </c>
      <c r="F1505">
        <v>41035</v>
      </c>
      <c r="G1505" t="s">
        <v>4129</v>
      </c>
      <c r="H1505" t="s">
        <v>4130</v>
      </c>
      <c r="I1505" s="4">
        <v>18.899999999999999</v>
      </c>
    </row>
    <row r="1506" spans="1:9" x14ac:dyDescent="0.2">
      <c r="A1506">
        <v>102</v>
      </c>
      <c r="B1506">
        <v>683069</v>
      </c>
      <c r="C1506" s="3">
        <v>43131</v>
      </c>
      <c r="D1506">
        <v>45869</v>
      </c>
      <c r="E1506" t="s">
        <v>4016</v>
      </c>
      <c r="F1506">
        <v>41035</v>
      </c>
      <c r="G1506" t="s">
        <v>4071</v>
      </c>
      <c r="H1506" t="s">
        <v>4072</v>
      </c>
      <c r="I1506" s="4">
        <v>18.899999999999999</v>
      </c>
    </row>
    <row r="1507" spans="1:9" x14ac:dyDescent="0.2">
      <c r="A1507">
        <v>102</v>
      </c>
      <c r="B1507">
        <v>683070</v>
      </c>
      <c r="C1507" s="3">
        <v>43131</v>
      </c>
      <c r="D1507">
        <v>45869</v>
      </c>
      <c r="E1507" t="s">
        <v>4016</v>
      </c>
      <c r="F1507">
        <v>41035</v>
      </c>
      <c r="G1507" t="s">
        <v>4235</v>
      </c>
      <c r="H1507" t="s">
        <v>4236</v>
      </c>
      <c r="I1507" s="4">
        <v>37.799999999999997</v>
      </c>
    </row>
    <row r="1508" spans="1:9" x14ac:dyDescent="0.2">
      <c r="A1508">
        <v>102</v>
      </c>
      <c r="B1508">
        <v>683071</v>
      </c>
      <c r="C1508" s="3">
        <v>43131</v>
      </c>
      <c r="D1508">
        <v>45869</v>
      </c>
      <c r="E1508" t="s">
        <v>4016</v>
      </c>
      <c r="F1508">
        <v>41035</v>
      </c>
      <c r="G1508" t="s">
        <v>4231</v>
      </c>
      <c r="H1508" t="s">
        <v>4232</v>
      </c>
      <c r="I1508" s="4">
        <v>25.2</v>
      </c>
    </row>
    <row r="1509" spans="1:9" x14ac:dyDescent="0.2">
      <c r="A1509">
        <v>102</v>
      </c>
      <c r="B1509">
        <v>683072</v>
      </c>
      <c r="C1509" s="3">
        <v>43131</v>
      </c>
      <c r="D1509">
        <v>45869</v>
      </c>
      <c r="E1509" t="s">
        <v>4016</v>
      </c>
      <c r="F1509">
        <v>41035</v>
      </c>
      <c r="G1509" t="s">
        <v>4089</v>
      </c>
      <c r="H1509" t="s">
        <v>4090</v>
      </c>
      <c r="I1509" s="4">
        <v>315</v>
      </c>
    </row>
    <row r="1510" spans="1:9" x14ac:dyDescent="0.2">
      <c r="A1510">
        <v>102</v>
      </c>
      <c r="B1510">
        <v>683073</v>
      </c>
      <c r="C1510" s="3">
        <v>43131</v>
      </c>
      <c r="D1510">
        <v>45869</v>
      </c>
      <c r="E1510" t="s">
        <v>4016</v>
      </c>
      <c r="F1510">
        <v>41035</v>
      </c>
      <c r="G1510" t="s">
        <v>4103</v>
      </c>
      <c r="H1510" t="s">
        <v>4104</v>
      </c>
      <c r="I1510" s="4">
        <v>63</v>
      </c>
    </row>
    <row r="1511" spans="1:9" x14ac:dyDescent="0.2">
      <c r="A1511">
        <v>102</v>
      </c>
      <c r="B1511">
        <v>683074</v>
      </c>
      <c r="C1511" s="3">
        <v>43131</v>
      </c>
      <c r="D1511">
        <v>45869</v>
      </c>
      <c r="E1511" t="s">
        <v>4016</v>
      </c>
      <c r="F1511">
        <v>41035</v>
      </c>
      <c r="G1511" t="s">
        <v>4035</v>
      </c>
      <c r="H1511" t="s">
        <v>4036</v>
      </c>
      <c r="I1511" s="4">
        <v>56.7</v>
      </c>
    </row>
    <row r="1512" spans="1:9" x14ac:dyDescent="0.2">
      <c r="A1512">
        <v>102</v>
      </c>
      <c r="B1512">
        <v>683082</v>
      </c>
      <c r="C1512" s="3">
        <v>43136</v>
      </c>
      <c r="D1512">
        <v>45953</v>
      </c>
      <c r="E1512" t="s">
        <v>4016</v>
      </c>
      <c r="F1512">
        <v>41037</v>
      </c>
      <c r="G1512" t="s">
        <v>4129</v>
      </c>
      <c r="H1512" t="s">
        <v>4130</v>
      </c>
      <c r="I1512" s="4">
        <v>136</v>
      </c>
    </row>
    <row r="1513" spans="1:9" x14ac:dyDescent="0.2">
      <c r="A1513">
        <v>102</v>
      </c>
      <c r="B1513">
        <v>683083</v>
      </c>
      <c r="C1513" s="3">
        <v>43136</v>
      </c>
      <c r="D1513">
        <v>45953</v>
      </c>
      <c r="E1513" t="s">
        <v>4016</v>
      </c>
      <c r="F1513">
        <v>41037</v>
      </c>
      <c r="G1513" t="s">
        <v>4085</v>
      </c>
      <c r="H1513" t="s">
        <v>4086</v>
      </c>
      <c r="I1513" s="4">
        <v>0.4</v>
      </c>
    </row>
    <row r="1514" spans="1:9" x14ac:dyDescent="0.2">
      <c r="A1514">
        <v>102</v>
      </c>
      <c r="B1514">
        <v>683084</v>
      </c>
      <c r="C1514" s="3">
        <v>43136</v>
      </c>
      <c r="D1514">
        <v>45953</v>
      </c>
      <c r="E1514" t="s">
        <v>4016</v>
      </c>
      <c r="F1514">
        <v>41037</v>
      </c>
      <c r="G1514" t="s">
        <v>4183</v>
      </c>
      <c r="H1514" t="s">
        <v>4184</v>
      </c>
      <c r="I1514" s="4">
        <v>4</v>
      </c>
    </row>
    <row r="1515" spans="1:9" x14ac:dyDescent="0.2">
      <c r="A1515">
        <v>102</v>
      </c>
      <c r="B1515">
        <v>683085</v>
      </c>
      <c r="C1515" s="3">
        <v>43136</v>
      </c>
      <c r="D1515">
        <v>45953</v>
      </c>
      <c r="E1515" t="s">
        <v>4016</v>
      </c>
      <c r="F1515">
        <v>41037</v>
      </c>
      <c r="G1515" t="s">
        <v>4107</v>
      </c>
      <c r="H1515" t="s">
        <v>4108</v>
      </c>
      <c r="I1515" s="4">
        <v>80</v>
      </c>
    </row>
    <row r="1516" spans="1:9" x14ac:dyDescent="0.2">
      <c r="A1516">
        <v>102</v>
      </c>
      <c r="B1516">
        <v>683086</v>
      </c>
      <c r="C1516" s="3">
        <v>43136</v>
      </c>
      <c r="D1516">
        <v>45953</v>
      </c>
      <c r="E1516" t="s">
        <v>4016</v>
      </c>
      <c r="F1516">
        <v>41037</v>
      </c>
      <c r="G1516" t="s">
        <v>4135</v>
      </c>
      <c r="H1516" t="s">
        <v>4136</v>
      </c>
      <c r="I1516" s="4">
        <v>1</v>
      </c>
    </row>
    <row r="1517" spans="1:9" x14ac:dyDescent="0.2">
      <c r="A1517">
        <v>102</v>
      </c>
      <c r="B1517">
        <v>683087</v>
      </c>
      <c r="C1517" s="3">
        <v>43136</v>
      </c>
      <c r="D1517">
        <v>45953</v>
      </c>
      <c r="E1517" t="s">
        <v>4016</v>
      </c>
      <c r="F1517">
        <v>41037</v>
      </c>
      <c r="G1517" t="s">
        <v>4089</v>
      </c>
      <c r="H1517" t="s">
        <v>4090</v>
      </c>
      <c r="I1517" s="4">
        <v>36</v>
      </c>
    </row>
    <row r="1518" spans="1:9" x14ac:dyDescent="0.2">
      <c r="A1518">
        <v>102</v>
      </c>
      <c r="B1518">
        <v>683088</v>
      </c>
      <c r="C1518" s="3">
        <v>43136</v>
      </c>
      <c r="D1518">
        <v>45953</v>
      </c>
      <c r="E1518" t="s">
        <v>4016</v>
      </c>
      <c r="F1518">
        <v>41037</v>
      </c>
      <c r="G1518" t="s">
        <v>4301</v>
      </c>
      <c r="H1518" t="s">
        <v>4302</v>
      </c>
      <c r="I1518" s="4">
        <v>8</v>
      </c>
    </row>
    <row r="1519" spans="1:9" x14ac:dyDescent="0.2">
      <c r="A1519">
        <v>102</v>
      </c>
      <c r="B1519">
        <v>683089</v>
      </c>
      <c r="C1519" s="3">
        <v>43136</v>
      </c>
      <c r="D1519">
        <v>45953</v>
      </c>
      <c r="E1519" t="s">
        <v>4016</v>
      </c>
      <c r="F1519">
        <v>41037</v>
      </c>
      <c r="G1519" t="s">
        <v>4351</v>
      </c>
      <c r="H1519" t="s">
        <v>4352</v>
      </c>
      <c r="I1519" s="4">
        <v>0.4</v>
      </c>
    </row>
    <row r="1520" spans="1:9" x14ac:dyDescent="0.2">
      <c r="A1520">
        <v>102</v>
      </c>
      <c r="B1520">
        <v>683090</v>
      </c>
      <c r="C1520" s="3">
        <v>43136</v>
      </c>
      <c r="D1520">
        <v>45953</v>
      </c>
      <c r="E1520" t="s">
        <v>4016</v>
      </c>
      <c r="F1520">
        <v>41037</v>
      </c>
      <c r="G1520" t="s">
        <v>4119</v>
      </c>
      <c r="H1520" t="s">
        <v>4120</v>
      </c>
      <c r="I1520" s="4">
        <v>16</v>
      </c>
    </row>
    <row r="1521" spans="1:9" x14ac:dyDescent="0.2">
      <c r="A1521">
        <v>102</v>
      </c>
      <c r="B1521">
        <v>683091</v>
      </c>
      <c r="C1521" s="3">
        <v>43136</v>
      </c>
      <c r="D1521">
        <v>45953</v>
      </c>
      <c r="E1521" t="s">
        <v>4016</v>
      </c>
      <c r="F1521">
        <v>41037</v>
      </c>
      <c r="G1521" t="s">
        <v>4035</v>
      </c>
      <c r="H1521" t="s">
        <v>4036</v>
      </c>
      <c r="I1521" s="4">
        <v>16</v>
      </c>
    </row>
    <row r="1522" spans="1:9" x14ac:dyDescent="0.2">
      <c r="A1522">
        <v>102</v>
      </c>
      <c r="B1522">
        <v>683092</v>
      </c>
      <c r="C1522" s="3">
        <v>43136</v>
      </c>
      <c r="D1522">
        <v>45953</v>
      </c>
      <c r="E1522" t="s">
        <v>4016</v>
      </c>
      <c r="F1522">
        <v>41037</v>
      </c>
      <c r="G1522" t="s">
        <v>4067</v>
      </c>
      <c r="H1522" t="s">
        <v>4068</v>
      </c>
      <c r="I1522" s="4">
        <v>44</v>
      </c>
    </row>
    <row r="1523" spans="1:9" x14ac:dyDescent="0.2">
      <c r="A1523">
        <v>102</v>
      </c>
      <c r="B1523">
        <v>683093</v>
      </c>
      <c r="C1523" s="3">
        <v>43136</v>
      </c>
      <c r="D1523">
        <v>45953</v>
      </c>
      <c r="E1523" t="s">
        <v>4016</v>
      </c>
      <c r="F1523">
        <v>41037</v>
      </c>
      <c r="G1523" t="s">
        <v>4229</v>
      </c>
      <c r="H1523" t="s">
        <v>4230</v>
      </c>
      <c r="I1523" s="4">
        <v>0.4</v>
      </c>
    </row>
    <row r="1524" spans="1:9" x14ac:dyDescent="0.2">
      <c r="A1524">
        <v>102</v>
      </c>
      <c r="B1524">
        <v>683094</v>
      </c>
      <c r="C1524" s="3">
        <v>43136</v>
      </c>
      <c r="D1524">
        <v>45953</v>
      </c>
      <c r="E1524" t="s">
        <v>4016</v>
      </c>
      <c r="F1524">
        <v>41037</v>
      </c>
      <c r="G1524" t="s">
        <v>4189</v>
      </c>
      <c r="H1524" t="s">
        <v>4190</v>
      </c>
      <c r="I1524" s="4">
        <v>2.8</v>
      </c>
    </row>
    <row r="1525" spans="1:9" x14ac:dyDescent="0.2">
      <c r="A1525">
        <v>102</v>
      </c>
      <c r="B1525">
        <v>683095</v>
      </c>
      <c r="C1525" s="3">
        <v>43136</v>
      </c>
      <c r="D1525">
        <v>45953</v>
      </c>
      <c r="E1525" t="s">
        <v>4016</v>
      </c>
      <c r="F1525">
        <v>41037</v>
      </c>
      <c r="G1525" t="s">
        <v>4033</v>
      </c>
      <c r="H1525" t="s">
        <v>4034</v>
      </c>
      <c r="I1525" s="4">
        <v>53.4</v>
      </c>
    </row>
    <row r="1526" spans="1:9" x14ac:dyDescent="0.2">
      <c r="A1526">
        <v>102</v>
      </c>
      <c r="B1526">
        <v>683096</v>
      </c>
      <c r="C1526" s="3">
        <v>43136</v>
      </c>
      <c r="D1526">
        <v>45953</v>
      </c>
      <c r="E1526" t="s">
        <v>4016</v>
      </c>
      <c r="F1526">
        <v>41037</v>
      </c>
      <c r="G1526" t="s">
        <v>4155</v>
      </c>
      <c r="H1526" t="s">
        <v>4156</v>
      </c>
      <c r="I1526" s="4">
        <v>0.8</v>
      </c>
    </row>
    <row r="1527" spans="1:9" x14ac:dyDescent="0.2">
      <c r="A1527">
        <v>102</v>
      </c>
      <c r="B1527">
        <v>683097</v>
      </c>
      <c r="C1527" s="3">
        <v>43136</v>
      </c>
      <c r="D1527">
        <v>45953</v>
      </c>
      <c r="E1527" t="s">
        <v>4016</v>
      </c>
      <c r="F1527">
        <v>41037</v>
      </c>
      <c r="G1527" t="s">
        <v>4131</v>
      </c>
      <c r="H1527" t="s">
        <v>4132</v>
      </c>
      <c r="I1527" s="4">
        <v>0.8</v>
      </c>
    </row>
    <row r="1528" spans="1:9" x14ac:dyDescent="0.2">
      <c r="A1528">
        <v>102</v>
      </c>
      <c r="B1528">
        <v>683104</v>
      </c>
      <c r="C1528" s="3">
        <v>43137</v>
      </c>
      <c r="D1528">
        <v>45965</v>
      </c>
      <c r="E1528" t="s">
        <v>4016</v>
      </c>
      <c r="F1528">
        <v>41039</v>
      </c>
      <c r="G1528" t="s">
        <v>4089</v>
      </c>
      <c r="H1528" t="s">
        <v>4090</v>
      </c>
      <c r="I1528" s="4">
        <v>2.73</v>
      </c>
    </row>
    <row r="1529" spans="1:9" x14ac:dyDescent="0.2">
      <c r="A1529">
        <v>102</v>
      </c>
      <c r="B1529">
        <v>683106</v>
      </c>
      <c r="C1529" s="3">
        <v>43137</v>
      </c>
      <c r="D1529">
        <v>45965</v>
      </c>
      <c r="E1529" t="s">
        <v>4016</v>
      </c>
      <c r="F1529">
        <v>41039</v>
      </c>
      <c r="G1529" t="s">
        <v>4211</v>
      </c>
      <c r="H1529" t="s">
        <v>4212</v>
      </c>
      <c r="I1529" s="4">
        <v>20.93</v>
      </c>
    </row>
    <row r="1530" spans="1:9" x14ac:dyDescent="0.2">
      <c r="A1530">
        <v>102</v>
      </c>
      <c r="B1530">
        <v>683107</v>
      </c>
      <c r="C1530" s="3">
        <v>43137</v>
      </c>
      <c r="D1530">
        <v>45965</v>
      </c>
      <c r="E1530" t="s">
        <v>4016</v>
      </c>
      <c r="F1530">
        <v>41039</v>
      </c>
      <c r="G1530" t="s">
        <v>4133</v>
      </c>
      <c r="H1530" t="s">
        <v>4134</v>
      </c>
      <c r="I1530" s="4">
        <v>5.46</v>
      </c>
    </row>
    <row r="1531" spans="1:9" x14ac:dyDescent="0.2">
      <c r="A1531">
        <v>102</v>
      </c>
      <c r="B1531">
        <v>683108</v>
      </c>
      <c r="C1531" s="3">
        <v>43137</v>
      </c>
      <c r="D1531">
        <v>45965</v>
      </c>
      <c r="E1531" t="s">
        <v>4016</v>
      </c>
      <c r="F1531">
        <v>41039</v>
      </c>
      <c r="G1531" t="s">
        <v>4119</v>
      </c>
      <c r="H1531" t="s">
        <v>4120</v>
      </c>
      <c r="I1531" s="4">
        <v>3.64</v>
      </c>
    </row>
    <row r="1532" spans="1:9" x14ac:dyDescent="0.2">
      <c r="A1532">
        <v>102</v>
      </c>
      <c r="B1532">
        <v>683112</v>
      </c>
      <c r="C1532" s="3">
        <v>43137</v>
      </c>
      <c r="D1532">
        <v>45965</v>
      </c>
      <c r="E1532" t="s">
        <v>4016</v>
      </c>
      <c r="F1532">
        <v>41039</v>
      </c>
      <c r="G1532" t="s">
        <v>4157</v>
      </c>
      <c r="H1532" t="s">
        <v>4158</v>
      </c>
      <c r="I1532" s="4">
        <v>1.46</v>
      </c>
    </row>
    <row r="1533" spans="1:9" x14ac:dyDescent="0.2">
      <c r="A1533">
        <v>102</v>
      </c>
      <c r="B1533">
        <v>683113</v>
      </c>
      <c r="C1533" s="3">
        <v>43137</v>
      </c>
      <c r="D1533">
        <v>45965</v>
      </c>
      <c r="E1533" t="s">
        <v>4016</v>
      </c>
      <c r="F1533">
        <v>41039</v>
      </c>
      <c r="G1533" t="s">
        <v>4021</v>
      </c>
      <c r="H1533" t="s">
        <v>4022</v>
      </c>
      <c r="I1533" s="4">
        <v>1.82</v>
      </c>
    </row>
    <row r="1534" spans="1:9" x14ac:dyDescent="0.2">
      <c r="A1534">
        <v>102</v>
      </c>
      <c r="B1534">
        <v>683114</v>
      </c>
      <c r="C1534" s="3">
        <v>43137</v>
      </c>
      <c r="D1534">
        <v>45965</v>
      </c>
      <c r="E1534" t="s">
        <v>4016</v>
      </c>
      <c r="F1534">
        <v>41039</v>
      </c>
      <c r="G1534" t="s">
        <v>4301</v>
      </c>
      <c r="H1534" t="s">
        <v>4302</v>
      </c>
      <c r="I1534" s="4">
        <v>14.56</v>
      </c>
    </row>
    <row r="1535" spans="1:9" x14ac:dyDescent="0.2">
      <c r="A1535">
        <v>102</v>
      </c>
      <c r="B1535">
        <v>683115</v>
      </c>
      <c r="C1535" s="3">
        <v>43137</v>
      </c>
      <c r="D1535">
        <v>45965</v>
      </c>
      <c r="E1535" t="s">
        <v>4016</v>
      </c>
      <c r="F1535">
        <v>41039</v>
      </c>
      <c r="G1535" t="s">
        <v>4121</v>
      </c>
      <c r="H1535" t="s">
        <v>4122</v>
      </c>
      <c r="I1535" s="4">
        <v>7.28</v>
      </c>
    </row>
    <row r="1536" spans="1:9" x14ac:dyDescent="0.2">
      <c r="A1536">
        <v>102</v>
      </c>
      <c r="B1536">
        <v>683117</v>
      </c>
      <c r="C1536" s="3">
        <v>43137</v>
      </c>
      <c r="D1536">
        <v>45965</v>
      </c>
      <c r="E1536" t="s">
        <v>4016</v>
      </c>
      <c r="F1536">
        <v>41039</v>
      </c>
      <c r="G1536" t="s">
        <v>4303</v>
      </c>
      <c r="H1536" t="s">
        <v>4304</v>
      </c>
      <c r="I1536" s="4">
        <v>3.64</v>
      </c>
    </row>
    <row r="1537" spans="1:9" x14ac:dyDescent="0.2">
      <c r="A1537">
        <v>102</v>
      </c>
      <c r="B1537">
        <v>686114</v>
      </c>
      <c r="C1537" s="3">
        <v>43137</v>
      </c>
      <c r="D1537">
        <v>45965</v>
      </c>
      <c r="E1537" t="s">
        <v>4016</v>
      </c>
      <c r="F1537">
        <v>41039</v>
      </c>
      <c r="G1537" t="s">
        <v>4057</v>
      </c>
      <c r="H1537" t="s">
        <v>4058</v>
      </c>
      <c r="I1537" s="4">
        <v>40.130000000000003</v>
      </c>
    </row>
    <row r="1538" spans="1:9" x14ac:dyDescent="0.2">
      <c r="A1538">
        <v>102</v>
      </c>
      <c r="B1538">
        <v>686115</v>
      </c>
      <c r="C1538" s="3">
        <v>43137</v>
      </c>
      <c r="D1538">
        <v>45965</v>
      </c>
      <c r="E1538" t="s">
        <v>4016</v>
      </c>
      <c r="F1538">
        <v>41039</v>
      </c>
      <c r="G1538" t="s">
        <v>4183</v>
      </c>
      <c r="H1538" t="s">
        <v>4184</v>
      </c>
      <c r="I1538" s="4">
        <v>28.3</v>
      </c>
    </row>
    <row r="1539" spans="1:9" x14ac:dyDescent="0.2">
      <c r="A1539">
        <v>102</v>
      </c>
      <c r="B1539">
        <v>686116</v>
      </c>
      <c r="C1539" s="3">
        <v>43137</v>
      </c>
      <c r="D1539">
        <v>45965</v>
      </c>
      <c r="E1539" t="s">
        <v>4016</v>
      </c>
      <c r="F1539">
        <v>41039</v>
      </c>
      <c r="G1539" t="s">
        <v>4135</v>
      </c>
      <c r="H1539" t="s">
        <v>4136</v>
      </c>
      <c r="I1539" s="4">
        <v>0.18</v>
      </c>
    </row>
    <row r="1540" spans="1:9" x14ac:dyDescent="0.2">
      <c r="A1540">
        <v>102</v>
      </c>
      <c r="B1540">
        <v>686117</v>
      </c>
      <c r="C1540" s="3">
        <v>43137</v>
      </c>
      <c r="D1540">
        <v>45965</v>
      </c>
      <c r="E1540" t="s">
        <v>4016</v>
      </c>
      <c r="F1540">
        <v>41039</v>
      </c>
      <c r="G1540" t="s">
        <v>4033</v>
      </c>
      <c r="H1540" t="s">
        <v>4034</v>
      </c>
      <c r="I1540" s="4">
        <v>47.68</v>
      </c>
    </row>
    <row r="1541" spans="1:9" x14ac:dyDescent="0.2">
      <c r="A1541">
        <v>102</v>
      </c>
      <c r="B1541">
        <v>686118</v>
      </c>
      <c r="C1541" s="3">
        <v>43137</v>
      </c>
      <c r="D1541">
        <v>45965</v>
      </c>
      <c r="E1541" t="s">
        <v>4016</v>
      </c>
      <c r="F1541">
        <v>41039</v>
      </c>
      <c r="G1541" t="s">
        <v>4085</v>
      </c>
      <c r="H1541" t="s">
        <v>4086</v>
      </c>
      <c r="I1541" s="4">
        <v>0.18</v>
      </c>
    </row>
    <row r="1542" spans="1:9" x14ac:dyDescent="0.2">
      <c r="A1542">
        <v>102</v>
      </c>
      <c r="B1542">
        <v>686119</v>
      </c>
      <c r="C1542" s="3">
        <v>43137</v>
      </c>
      <c r="D1542">
        <v>45965</v>
      </c>
      <c r="E1542" t="s">
        <v>4016</v>
      </c>
      <c r="F1542">
        <v>41039</v>
      </c>
      <c r="G1542" t="s">
        <v>4155</v>
      </c>
      <c r="H1542" t="s">
        <v>4156</v>
      </c>
      <c r="I1542" s="4">
        <v>0.36</v>
      </c>
    </row>
    <row r="1543" spans="1:9" x14ac:dyDescent="0.2">
      <c r="A1543">
        <v>102</v>
      </c>
      <c r="B1543">
        <v>683116</v>
      </c>
      <c r="C1543" s="3">
        <v>43138</v>
      </c>
      <c r="D1543">
        <v>45965</v>
      </c>
      <c r="E1543" t="s">
        <v>4016</v>
      </c>
      <c r="F1543">
        <v>41039</v>
      </c>
      <c r="G1543" t="s">
        <v>4223</v>
      </c>
      <c r="H1543" t="s">
        <v>4224</v>
      </c>
      <c r="I1543" s="4">
        <v>3.64</v>
      </c>
    </row>
    <row r="1544" spans="1:9" x14ac:dyDescent="0.2">
      <c r="A1544">
        <v>102</v>
      </c>
      <c r="B1544">
        <v>683132</v>
      </c>
      <c r="C1544" s="3">
        <v>43138</v>
      </c>
      <c r="D1544">
        <v>45990</v>
      </c>
      <c r="E1544" t="s">
        <v>4016</v>
      </c>
      <c r="F1544">
        <v>41041</v>
      </c>
      <c r="G1544" t="s">
        <v>4185</v>
      </c>
      <c r="H1544" t="s">
        <v>4186</v>
      </c>
      <c r="I1544" s="4">
        <v>74.7</v>
      </c>
    </row>
    <row r="1545" spans="1:9" x14ac:dyDescent="0.2">
      <c r="A1545">
        <v>102</v>
      </c>
      <c r="B1545">
        <v>683133</v>
      </c>
      <c r="C1545" s="3">
        <v>43138</v>
      </c>
      <c r="D1545">
        <v>45990</v>
      </c>
      <c r="E1545" t="s">
        <v>4016</v>
      </c>
      <c r="F1545">
        <v>41041</v>
      </c>
      <c r="G1545" t="s">
        <v>4085</v>
      </c>
      <c r="H1545" t="s">
        <v>4086</v>
      </c>
      <c r="I1545" s="4">
        <v>0.36</v>
      </c>
    </row>
    <row r="1546" spans="1:9" x14ac:dyDescent="0.2">
      <c r="A1546">
        <v>102</v>
      </c>
      <c r="B1546">
        <v>683134</v>
      </c>
      <c r="C1546" s="3">
        <v>43138</v>
      </c>
      <c r="D1546">
        <v>45990</v>
      </c>
      <c r="E1546" t="s">
        <v>4016</v>
      </c>
      <c r="F1546">
        <v>41041</v>
      </c>
      <c r="G1546" t="s">
        <v>4157</v>
      </c>
      <c r="H1546" t="s">
        <v>4158</v>
      </c>
      <c r="I1546" s="4">
        <v>18</v>
      </c>
    </row>
    <row r="1547" spans="1:9" x14ac:dyDescent="0.2">
      <c r="A1547">
        <v>102</v>
      </c>
      <c r="B1547">
        <v>683135</v>
      </c>
      <c r="C1547" s="3">
        <v>43138</v>
      </c>
      <c r="D1547">
        <v>45990</v>
      </c>
      <c r="E1547" t="s">
        <v>4016</v>
      </c>
      <c r="F1547">
        <v>41041</v>
      </c>
      <c r="G1547" t="s">
        <v>4123</v>
      </c>
      <c r="H1547" t="s">
        <v>4124</v>
      </c>
      <c r="I1547" s="4">
        <v>3.6</v>
      </c>
    </row>
    <row r="1548" spans="1:9" x14ac:dyDescent="0.2">
      <c r="A1548">
        <v>102</v>
      </c>
      <c r="B1548">
        <v>683136</v>
      </c>
      <c r="C1548" s="3">
        <v>43138</v>
      </c>
      <c r="D1548">
        <v>45990</v>
      </c>
      <c r="E1548" t="s">
        <v>4016</v>
      </c>
      <c r="F1548">
        <v>41041</v>
      </c>
      <c r="G1548" t="s">
        <v>4127</v>
      </c>
      <c r="H1548" t="s">
        <v>4128</v>
      </c>
      <c r="I1548" s="4">
        <v>0.9</v>
      </c>
    </row>
    <row r="1549" spans="1:9" x14ac:dyDescent="0.2">
      <c r="A1549">
        <v>102</v>
      </c>
      <c r="B1549">
        <v>683137</v>
      </c>
      <c r="C1549" s="3">
        <v>43138</v>
      </c>
      <c r="D1549">
        <v>45990</v>
      </c>
      <c r="E1549" t="s">
        <v>4016</v>
      </c>
      <c r="F1549">
        <v>41041</v>
      </c>
      <c r="G1549" t="s">
        <v>4089</v>
      </c>
      <c r="H1549" t="s">
        <v>4090</v>
      </c>
      <c r="I1549" s="4">
        <v>28.08</v>
      </c>
    </row>
    <row r="1550" spans="1:9" x14ac:dyDescent="0.2">
      <c r="A1550">
        <v>102</v>
      </c>
      <c r="B1550">
        <v>683138</v>
      </c>
      <c r="C1550" s="3">
        <v>43138</v>
      </c>
      <c r="D1550">
        <v>45990</v>
      </c>
      <c r="E1550" t="s">
        <v>4016</v>
      </c>
      <c r="F1550">
        <v>41041</v>
      </c>
      <c r="G1550" t="s">
        <v>4033</v>
      </c>
      <c r="H1550" t="s">
        <v>4034</v>
      </c>
      <c r="I1550" s="4">
        <v>85.27</v>
      </c>
    </row>
    <row r="1551" spans="1:9" x14ac:dyDescent="0.2">
      <c r="A1551">
        <v>102</v>
      </c>
      <c r="B1551">
        <v>683139</v>
      </c>
      <c r="C1551" s="3">
        <v>43138</v>
      </c>
      <c r="D1551">
        <v>45990</v>
      </c>
      <c r="E1551" t="s">
        <v>4016</v>
      </c>
      <c r="F1551">
        <v>41041</v>
      </c>
      <c r="G1551" t="s">
        <v>4017</v>
      </c>
      <c r="H1551" t="s">
        <v>4018</v>
      </c>
      <c r="I1551" s="4">
        <v>1.44</v>
      </c>
    </row>
    <row r="1552" spans="1:9" x14ac:dyDescent="0.2">
      <c r="A1552">
        <v>102</v>
      </c>
      <c r="B1552">
        <v>683140</v>
      </c>
      <c r="C1552" s="3">
        <v>43138</v>
      </c>
      <c r="D1552">
        <v>45990</v>
      </c>
      <c r="E1552" t="s">
        <v>4016</v>
      </c>
      <c r="F1552">
        <v>41041</v>
      </c>
      <c r="G1552" t="s">
        <v>4133</v>
      </c>
      <c r="H1552" t="s">
        <v>4134</v>
      </c>
      <c r="I1552" s="4">
        <v>5.4</v>
      </c>
    </row>
    <row r="1553" spans="1:9" x14ac:dyDescent="0.2">
      <c r="A1553">
        <v>102</v>
      </c>
      <c r="B1553">
        <v>683141</v>
      </c>
      <c r="C1553" s="3">
        <v>43138</v>
      </c>
      <c r="D1553">
        <v>45990</v>
      </c>
      <c r="E1553" t="s">
        <v>4016</v>
      </c>
      <c r="F1553">
        <v>41041</v>
      </c>
      <c r="G1553" t="s">
        <v>4165</v>
      </c>
      <c r="H1553" t="s">
        <v>4166</v>
      </c>
      <c r="I1553" s="4">
        <v>43.2</v>
      </c>
    </row>
    <row r="1554" spans="1:9" x14ac:dyDescent="0.2">
      <c r="A1554">
        <v>102</v>
      </c>
      <c r="B1554">
        <v>683142</v>
      </c>
      <c r="C1554" s="3">
        <v>43138</v>
      </c>
      <c r="D1554">
        <v>45990</v>
      </c>
      <c r="E1554" t="s">
        <v>4016</v>
      </c>
      <c r="F1554">
        <v>41041</v>
      </c>
      <c r="G1554" t="s">
        <v>4229</v>
      </c>
      <c r="H1554" t="s">
        <v>4230</v>
      </c>
      <c r="I1554" s="4">
        <v>1.08</v>
      </c>
    </row>
    <row r="1555" spans="1:9" x14ac:dyDescent="0.2">
      <c r="A1555">
        <v>102</v>
      </c>
      <c r="B1555">
        <v>683143</v>
      </c>
      <c r="C1555" s="3">
        <v>43138</v>
      </c>
      <c r="D1555">
        <v>45990</v>
      </c>
      <c r="E1555" t="s">
        <v>4016</v>
      </c>
      <c r="F1555">
        <v>41041</v>
      </c>
      <c r="G1555" t="s">
        <v>4219</v>
      </c>
      <c r="H1555" t="s">
        <v>4220</v>
      </c>
      <c r="I1555" s="4">
        <v>18</v>
      </c>
    </row>
    <row r="1556" spans="1:9" x14ac:dyDescent="0.2">
      <c r="A1556">
        <v>102</v>
      </c>
      <c r="B1556">
        <v>683144</v>
      </c>
      <c r="C1556" s="3">
        <v>43138</v>
      </c>
      <c r="D1556">
        <v>45990</v>
      </c>
      <c r="E1556" t="s">
        <v>4016</v>
      </c>
      <c r="F1556">
        <v>41041</v>
      </c>
      <c r="G1556" t="s">
        <v>4021</v>
      </c>
      <c r="H1556" t="s">
        <v>4022</v>
      </c>
      <c r="I1556" s="4">
        <v>46.8</v>
      </c>
    </row>
    <row r="1557" spans="1:9" x14ac:dyDescent="0.2">
      <c r="A1557">
        <v>102</v>
      </c>
      <c r="B1557">
        <v>683145</v>
      </c>
      <c r="C1557" s="3">
        <v>43138</v>
      </c>
      <c r="D1557">
        <v>45990</v>
      </c>
      <c r="E1557" t="s">
        <v>4016</v>
      </c>
      <c r="F1557">
        <v>41041</v>
      </c>
      <c r="G1557" t="s">
        <v>4167</v>
      </c>
      <c r="H1557" t="s">
        <v>4168</v>
      </c>
      <c r="I1557" s="4">
        <v>4.68</v>
      </c>
    </row>
    <row r="1558" spans="1:9" x14ac:dyDescent="0.2">
      <c r="A1558">
        <v>102</v>
      </c>
      <c r="B1558">
        <v>683146</v>
      </c>
      <c r="C1558" s="3">
        <v>43138</v>
      </c>
      <c r="D1558">
        <v>45990</v>
      </c>
      <c r="E1558" t="s">
        <v>4016</v>
      </c>
      <c r="F1558">
        <v>41041</v>
      </c>
      <c r="G1558" t="s">
        <v>4227</v>
      </c>
      <c r="H1558" t="s">
        <v>4228</v>
      </c>
      <c r="I1558" s="4">
        <v>0.72</v>
      </c>
    </row>
    <row r="1559" spans="1:9" x14ac:dyDescent="0.2">
      <c r="A1559">
        <v>102</v>
      </c>
      <c r="B1559">
        <v>683147</v>
      </c>
      <c r="C1559" s="3">
        <v>43138</v>
      </c>
      <c r="D1559">
        <v>45990</v>
      </c>
      <c r="E1559" t="s">
        <v>4016</v>
      </c>
      <c r="F1559">
        <v>41041</v>
      </c>
      <c r="G1559" t="s">
        <v>4119</v>
      </c>
      <c r="H1559" t="s">
        <v>4120</v>
      </c>
      <c r="I1559" s="4">
        <v>3.6</v>
      </c>
    </row>
    <row r="1560" spans="1:9" x14ac:dyDescent="0.2">
      <c r="A1560">
        <v>102</v>
      </c>
      <c r="B1560">
        <v>683149</v>
      </c>
      <c r="C1560" s="3">
        <v>43138</v>
      </c>
      <c r="D1560">
        <v>45990</v>
      </c>
      <c r="E1560" t="s">
        <v>4016</v>
      </c>
      <c r="F1560">
        <v>41041</v>
      </c>
      <c r="G1560" t="s">
        <v>4029</v>
      </c>
      <c r="H1560" t="s">
        <v>4030</v>
      </c>
      <c r="I1560" s="4">
        <v>1.08</v>
      </c>
    </row>
    <row r="1561" spans="1:9" x14ac:dyDescent="0.2">
      <c r="A1561">
        <v>102</v>
      </c>
      <c r="B1561">
        <v>683150</v>
      </c>
      <c r="C1561" s="3">
        <v>43138</v>
      </c>
      <c r="D1561">
        <v>45990</v>
      </c>
      <c r="E1561" t="s">
        <v>4016</v>
      </c>
      <c r="F1561">
        <v>41041</v>
      </c>
      <c r="G1561" t="s">
        <v>4221</v>
      </c>
      <c r="H1561" t="s">
        <v>4222</v>
      </c>
      <c r="I1561" s="4">
        <v>1.44</v>
      </c>
    </row>
    <row r="1562" spans="1:9" x14ac:dyDescent="0.2">
      <c r="A1562">
        <v>102</v>
      </c>
      <c r="B1562">
        <v>683151</v>
      </c>
      <c r="C1562" s="3">
        <v>43138</v>
      </c>
      <c r="D1562">
        <v>45990</v>
      </c>
      <c r="E1562" t="s">
        <v>4016</v>
      </c>
      <c r="F1562">
        <v>41041</v>
      </c>
      <c r="G1562" t="s">
        <v>4223</v>
      </c>
      <c r="H1562" t="s">
        <v>4224</v>
      </c>
      <c r="I1562" s="4">
        <v>7.2</v>
      </c>
    </row>
    <row r="1563" spans="1:9" x14ac:dyDescent="0.2">
      <c r="A1563">
        <v>102</v>
      </c>
      <c r="B1563">
        <v>683152</v>
      </c>
      <c r="C1563" s="3">
        <v>43138</v>
      </c>
      <c r="D1563">
        <v>45990</v>
      </c>
      <c r="E1563" t="s">
        <v>4016</v>
      </c>
      <c r="F1563">
        <v>41041</v>
      </c>
      <c r="G1563" t="s">
        <v>4129</v>
      </c>
      <c r="H1563" t="s">
        <v>4130</v>
      </c>
      <c r="I1563" s="4">
        <v>5.4</v>
      </c>
    </row>
    <row r="1564" spans="1:9" x14ac:dyDescent="0.2">
      <c r="A1564">
        <v>102</v>
      </c>
      <c r="B1564">
        <v>683153</v>
      </c>
      <c r="C1564" s="3">
        <v>43138</v>
      </c>
      <c r="D1564">
        <v>45990</v>
      </c>
      <c r="E1564" t="s">
        <v>4016</v>
      </c>
      <c r="F1564">
        <v>41041</v>
      </c>
      <c r="G1564" t="s">
        <v>4121</v>
      </c>
      <c r="H1564" t="s">
        <v>4122</v>
      </c>
      <c r="I1564" s="4">
        <v>3.6</v>
      </c>
    </row>
    <row r="1565" spans="1:9" x14ac:dyDescent="0.2">
      <c r="A1565">
        <v>102</v>
      </c>
      <c r="B1565">
        <v>683154</v>
      </c>
      <c r="C1565" s="3">
        <v>43138</v>
      </c>
      <c r="D1565">
        <v>45990</v>
      </c>
      <c r="E1565" t="s">
        <v>4016</v>
      </c>
      <c r="F1565">
        <v>41041</v>
      </c>
      <c r="G1565" t="s">
        <v>4125</v>
      </c>
      <c r="H1565" t="s">
        <v>4126</v>
      </c>
      <c r="I1565" s="4">
        <v>1.8</v>
      </c>
    </row>
    <row r="1566" spans="1:9" x14ac:dyDescent="0.2">
      <c r="A1566">
        <v>102</v>
      </c>
      <c r="B1566">
        <v>683155</v>
      </c>
      <c r="C1566" s="3">
        <v>43138</v>
      </c>
      <c r="D1566">
        <v>45990</v>
      </c>
      <c r="E1566" t="s">
        <v>4016</v>
      </c>
      <c r="F1566">
        <v>41041</v>
      </c>
      <c r="G1566" t="s">
        <v>4225</v>
      </c>
      <c r="H1566" t="s">
        <v>4226</v>
      </c>
      <c r="I1566" s="4">
        <v>3.6</v>
      </c>
    </row>
    <row r="1567" spans="1:9" x14ac:dyDescent="0.2">
      <c r="A1567">
        <v>102</v>
      </c>
      <c r="B1567">
        <v>686409</v>
      </c>
      <c r="C1567" s="3">
        <v>43138</v>
      </c>
      <c r="D1567">
        <v>45990</v>
      </c>
      <c r="E1567" t="s">
        <v>4016</v>
      </c>
      <c r="F1567">
        <v>41041</v>
      </c>
      <c r="G1567" t="s">
        <v>4027</v>
      </c>
      <c r="H1567" t="s">
        <v>4028</v>
      </c>
      <c r="I1567" s="4">
        <v>0.05</v>
      </c>
    </row>
    <row r="1568" spans="1:9" x14ac:dyDescent="0.2">
      <c r="A1568">
        <v>102</v>
      </c>
      <c r="B1568">
        <v>683162</v>
      </c>
      <c r="C1568" s="3">
        <v>43137</v>
      </c>
      <c r="D1568">
        <v>45985</v>
      </c>
      <c r="E1568" t="s">
        <v>4016</v>
      </c>
      <c r="F1568">
        <v>41043</v>
      </c>
      <c r="G1568" t="s">
        <v>4067</v>
      </c>
      <c r="H1568" t="s">
        <v>4068</v>
      </c>
      <c r="I1568" s="4">
        <v>284.2</v>
      </c>
    </row>
    <row r="1569" spans="1:9" x14ac:dyDescent="0.2">
      <c r="A1569">
        <v>102</v>
      </c>
      <c r="B1569">
        <v>683163</v>
      </c>
      <c r="C1569" s="3">
        <v>43137</v>
      </c>
      <c r="D1569">
        <v>45985</v>
      </c>
      <c r="E1569" t="s">
        <v>4016</v>
      </c>
      <c r="F1569">
        <v>41043</v>
      </c>
      <c r="G1569" t="s">
        <v>4069</v>
      </c>
      <c r="H1569" t="s">
        <v>4070</v>
      </c>
      <c r="I1569" s="4">
        <v>26.8</v>
      </c>
    </row>
    <row r="1570" spans="1:9" x14ac:dyDescent="0.2">
      <c r="A1570">
        <v>102</v>
      </c>
      <c r="B1570">
        <v>683164</v>
      </c>
      <c r="C1570" s="3">
        <v>43137</v>
      </c>
      <c r="D1570">
        <v>45985</v>
      </c>
      <c r="E1570" t="s">
        <v>4016</v>
      </c>
      <c r="F1570">
        <v>41043</v>
      </c>
      <c r="G1570" t="s">
        <v>4135</v>
      </c>
      <c r="H1570" t="s">
        <v>4136</v>
      </c>
      <c r="I1570" s="4">
        <v>4.47</v>
      </c>
    </row>
    <row r="1571" spans="1:9" x14ac:dyDescent="0.2">
      <c r="A1571">
        <v>102</v>
      </c>
      <c r="B1571">
        <v>683166</v>
      </c>
      <c r="C1571" s="3">
        <v>43137</v>
      </c>
      <c r="D1571">
        <v>45985</v>
      </c>
      <c r="E1571" t="s">
        <v>4016</v>
      </c>
      <c r="F1571">
        <v>41043</v>
      </c>
      <c r="G1571" t="s">
        <v>4119</v>
      </c>
      <c r="H1571" t="s">
        <v>4120</v>
      </c>
      <c r="I1571" s="4">
        <v>10.15</v>
      </c>
    </row>
    <row r="1572" spans="1:9" x14ac:dyDescent="0.2">
      <c r="A1572">
        <v>102</v>
      </c>
      <c r="B1572">
        <v>683167</v>
      </c>
      <c r="C1572" s="3">
        <v>43137</v>
      </c>
      <c r="D1572">
        <v>45985</v>
      </c>
      <c r="E1572" t="s">
        <v>4016</v>
      </c>
      <c r="F1572">
        <v>41043</v>
      </c>
      <c r="G1572" t="s">
        <v>4085</v>
      </c>
      <c r="H1572" t="s">
        <v>4086</v>
      </c>
      <c r="I1572" s="4">
        <v>0.41</v>
      </c>
    </row>
    <row r="1573" spans="1:9" x14ac:dyDescent="0.2">
      <c r="A1573">
        <v>102</v>
      </c>
      <c r="B1573">
        <v>683168</v>
      </c>
      <c r="C1573" s="3">
        <v>43137</v>
      </c>
      <c r="D1573">
        <v>45985</v>
      </c>
      <c r="E1573" t="s">
        <v>4016</v>
      </c>
      <c r="F1573">
        <v>41043</v>
      </c>
      <c r="G1573" t="s">
        <v>4071</v>
      </c>
      <c r="H1573" t="s">
        <v>4072</v>
      </c>
      <c r="I1573" s="4">
        <v>4.0599999999999996</v>
      </c>
    </row>
    <row r="1574" spans="1:9" x14ac:dyDescent="0.2">
      <c r="A1574">
        <v>102</v>
      </c>
      <c r="B1574">
        <v>683169</v>
      </c>
      <c r="C1574" s="3">
        <v>43137</v>
      </c>
      <c r="D1574">
        <v>45985</v>
      </c>
      <c r="E1574" t="s">
        <v>4016</v>
      </c>
      <c r="F1574">
        <v>41043</v>
      </c>
      <c r="G1574" t="s">
        <v>4073</v>
      </c>
      <c r="H1574" t="s">
        <v>4074</v>
      </c>
      <c r="I1574" s="4">
        <v>22.33</v>
      </c>
    </row>
    <row r="1575" spans="1:9" x14ac:dyDescent="0.2">
      <c r="A1575">
        <v>102</v>
      </c>
      <c r="B1575">
        <v>683170</v>
      </c>
      <c r="C1575" s="3">
        <v>43137</v>
      </c>
      <c r="D1575">
        <v>45985</v>
      </c>
      <c r="E1575" t="s">
        <v>4016</v>
      </c>
      <c r="F1575">
        <v>41043</v>
      </c>
      <c r="G1575" t="s">
        <v>4231</v>
      </c>
      <c r="H1575" t="s">
        <v>4232</v>
      </c>
      <c r="I1575" s="4">
        <v>8.1199999999999992</v>
      </c>
    </row>
    <row r="1576" spans="1:9" x14ac:dyDescent="0.2">
      <c r="A1576">
        <v>102</v>
      </c>
      <c r="B1576">
        <v>683171</v>
      </c>
      <c r="C1576" s="3">
        <v>43137</v>
      </c>
      <c r="D1576">
        <v>45985</v>
      </c>
      <c r="E1576" t="s">
        <v>4016</v>
      </c>
      <c r="F1576">
        <v>41043</v>
      </c>
      <c r="G1576" t="s">
        <v>4089</v>
      </c>
      <c r="H1576" t="s">
        <v>4090</v>
      </c>
      <c r="I1576" s="4">
        <v>44.66</v>
      </c>
    </row>
    <row r="1577" spans="1:9" x14ac:dyDescent="0.2">
      <c r="A1577">
        <v>102</v>
      </c>
      <c r="B1577">
        <v>686337</v>
      </c>
      <c r="C1577" s="3">
        <v>43137</v>
      </c>
      <c r="D1577">
        <v>45985</v>
      </c>
      <c r="E1577" t="s">
        <v>4016</v>
      </c>
      <c r="F1577">
        <v>41043</v>
      </c>
      <c r="G1577" t="s">
        <v>4111</v>
      </c>
      <c r="H1577" t="s">
        <v>4112</v>
      </c>
      <c r="I1577" s="4">
        <v>0.81</v>
      </c>
    </row>
    <row r="1578" spans="1:9" x14ac:dyDescent="0.2">
      <c r="A1578">
        <v>102</v>
      </c>
      <c r="B1578">
        <v>683245</v>
      </c>
      <c r="C1578" s="3">
        <v>43138</v>
      </c>
      <c r="D1578">
        <v>45992</v>
      </c>
      <c r="E1578" t="s">
        <v>4016</v>
      </c>
      <c r="F1578">
        <v>41051</v>
      </c>
      <c r="G1578" t="s">
        <v>4103</v>
      </c>
      <c r="H1578" t="s">
        <v>4104</v>
      </c>
      <c r="I1578" s="4">
        <v>1.08</v>
      </c>
    </row>
    <row r="1579" spans="1:9" x14ac:dyDescent="0.2">
      <c r="A1579">
        <v>102</v>
      </c>
      <c r="B1579">
        <v>683246</v>
      </c>
      <c r="C1579" s="3">
        <v>43138</v>
      </c>
      <c r="D1579">
        <v>45992</v>
      </c>
      <c r="E1579" t="s">
        <v>4016</v>
      </c>
      <c r="F1579">
        <v>41051</v>
      </c>
      <c r="G1579" t="s">
        <v>4067</v>
      </c>
      <c r="H1579" t="s">
        <v>4068</v>
      </c>
      <c r="I1579" s="4">
        <v>50.76</v>
      </c>
    </row>
    <row r="1580" spans="1:9" x14ac:dyDescent="0.2">
      <c r="A1580">
        <v>102</v>
      </c>
      <c r="B1580">
        <v>683247</v>
      </c>
      <c r="C1580" s="3">
        <v>43138</v>
      </c>
      <c r="D1580">
        <v>45992</v>
      </c>
      <c r="E1580" t="s">
        <v>4016</v>
      </c>
      <c r="F1580">
        <v>41051</v>
      </c>
      <c r="G1580" t="s">
        <v>4105</v>
      </c>
      <c r="H1580" t="s">
        <v>4106</v>
      </c>
      <c r="I1580" s="4">
        <v>1.08</v>
      </c>
    </row>
    <row r="1581" spans="1:9" x14ac:dyDescent="0.2">
      <c r="A1581">
        <v>102</v>
      </c>
      <c r="B1581">
        <v>683249</v>
      </c>
      <c r="C1581" s="3">
        <v>43138</v>
      </c>
      <c r="D1581">
        <v>45992</v>
      </c>
      <c r="E1581" t="s">
        <v>4016</v>
      </c>
      <c r="F1581">
        <v>41051</v>
      </c>
      <c r="G1581" t="s">
        <v>4089</v>
      </c>
      <c r="H1581" t="s">
        <v>4090</v>
      </c>
      <c r="I1581" s="4">
        <v>11.88</v>
      </c>
    </row>
    <row r="1582" spans="1:9" x14ac:dyDescent="0.2">
      <c r="A1582">
        <v>102</v>
      </c>
      <c r="B1582">
        <v>683251</v>
      </c>
      <c r="C1582" s="3">
        <v>43138</v>
      </c>
      <c r="D1582">
        <v>45992</v>
      </c>
      <c r="E1582" t="s">
        <v>4016</v>
      </c>
      <c r="F1582">
        <v>41051</v>
      </c>
      <c r="G1582" t="s">
        <v>4069</v>
      </c>
      <c r="H1582" t="s">
        <v>4070</v>
      </c>
      <c r="I1582" s="4">
        <v>2.16</v>
      </c>
    </row>
    <row r="1583" spans="1:9" x14ac:dyDescent="0.2">
      <c r="A1583">
        <v>102</v>
      </c>
      <c r="B1583">
        <v>683252</v>
      </c>
      <c r="C1583" s="3">
        <v>43138</v>
      </c>
      <c r="D1583">
        <v>45992</v>
      </c>
      <c r="E1583" t="s">
        <v>4016</v>
      </c>
      <c r="F1583">
        <v>41051</v>
      </c>
      <c r="G1583" t="s">
        <v>4129</v>
      </c>
      <c r="H1583" t="s">
        <v>4130</v>
      </c>
      <c r="I1583" s="4">
        <v>11.88</v>
      </c>
    </row>
    <row r="1584" spans="1:9" x14ac:dyDescent="0.2">
      <c r="A1584">
        <v>102</v>
      </c>
      <c r="B1584">
        <v>683253</v>
      </c>
      <c r="C1584" s="3">
        <v>43138</v>
      </c>
      <c r="D1584">
        <v>45992</v>
      </c>
      <c r="E1584" t="s">
        <v>4016</v>
      </c>
      <c r="F1584">
        <v>41051</v>
      </c>
      <c r="G1584" t="s">
        <v>4035</v>
      </c>
      <c r="H1584" t="s">
        <v>4036</v>
      </c>
      <c r="I1584" s="4">
        <v>6.06</v>
      </c>
    </row>
    <row r="1585" spans="1:9" x14ac:dyDescent="0.2">
      <c r="A1585">
        <v>102</v>
      </c>
      <c r="B1585">
        <v>683254</v>
      </c>
      <c r="C1585" s="3">
        <v>43138</v>
      </c>
      <c r="D1585">
        <v>45992</v>
      </c>
      <c r="E1585" t="s">
        <v>4016</v>
      </c>
      <c r="F1585">
        <v>41051</v>
      </c>
      <c r="G1585" t="s">
        <v>4119</v>
      </c>
      <c r="H1585" t="s">
        <v>4120</v>
      </c>
      <c r="I1585" s="4">
        <v>1.08</v>
      </c>
    </row>
    <row r="1586" spans="1:9" x14ac:dyDescent="0.2">
      <c r="A1586">
        <v>102</v>
      </c>
      <c r="B1586">
        <v>683255</v>
      </c>
      <c r="C1586" s="3">
        <v>43138</v>
      </c>
      <c r="D1586">
        <v>45992</v>
      </c>
      <c r="E1586" t="s">
        <v>4016</v>
      </c>
      <c r="F1586">
        <v>41051</v>
      </c>
      <c r="G1586" t="s">
        <v>4135</v>
      </c>
      <c r="H1586" t="s">
        <v>4136</v>
      </c>
      <c r="I1586" s="4">
        <v>0.65</v>
      </c>
    </row>
    <row r="1587" spans="1:9" x14ac:dyDescent="0.2">
      <c r="A1587">
        <v>102</v>
      </c>
      <c r="B1587">
        <v>683256</v>
      </c>
      <c r="C1587" s="3">
        <v>43138</v>
      </c>
      <c r="D1587">
        <v>45992</v>
      </c>
      <c r="E1587" t="s">
        <v>4016</v>
      </c>
      <c r="F1587">
        <v>41051</v>
      </c>
      <c r="G1587" t="s">
        <v>4111</v>
      </c>
      <c r="H1587" t="s">
        <v>4112</v>
      </c>
      <c r="I1587" s="4">
        <v>0.11</v>
      </c>
    </row>
    <row r="1588" spans="1:9" x14ac:dyDescent="0.2">
      <c r="A1588">
        <v>102</v>
      </c>
      <c r="B1588">
        <v>683257</v>
      </c>
      <c r="C1588" s="3">
        <v>43138</v>
      </c>
      <c r="D1588">
        <v>45992</v>
      </c>
      <c r="E1588" t="s">
        <v>4016</v>
      </c>
      <c r="F1588">
        <v>41051</v>
      </c>
      <c r="G1588" t="s">
        <v>4387</v>
      </c>
      <c r="H1588" t="s">
        <v>4388</v>
      </c>
      <c r="I1588" s="4">
        <v>0.11</v>
      </c>
    </row>
    <row r="1589" spans="1:9" x14ac:dyDescent="0.2">
      <c r="A1589">
        <v>102</v>
      </c>
      <c r="B1589">
        <v>683258</v>
      </c>
      <c r="C1589" s="3">
        <v>43138</v>
      </c>
      <c r="D1589">
        <v>45992</v>
      </c>
      <c r="E1589" t="s">
        <v>4016</v>
      </c>
      <c r="F1589">
        <v>41051</v>
      </c>
      <c r="G1589" t="s">
        <v>4139</v>
      </c>
      <c r="H1589" t="s">
        <v>4140</v>
      </c>
      <c r="I1589" s="4">
        <v>2.16</v>
      </c>
    </row>
    <row r="1590" spans="1:9" x14ac:dyDescent="0.2">
      <c r="A1590">
        <v>102</v>
      </c>
      <c r="B1590">
        <v>683259</v>
      </c>
      <c r="C1590" s="3">
        <v>43138</v>
      </c>
      <c r="D1590">
        <v>45992</v>
      </c>
      <c r="E1590" t="s">
        <v>4016</v>
      </c>
      <c r="F1590">
        <v>41051</v>
      </c>
      <c r="G1590" t="s">
        <v>4389</v>
      </c>
      <c r="H1590" t="s">
        <v>4390</v>
      </c>
      <c r="I1590" s="4">
        <v>0.11</v>
      </c>
    </row>
    <row r="1591" spans="1:9" x14ac:dyDescent="0.2">
      <c r="A1591">
        <v>102</v>
      </c>
      <c r="B1591">
        <v>683260</v>
      </c>
      <c r="C1591" s="3">
        <v>43138</v>
      </c>
      <c r="D1591">
        <v>45992</v>
      </c>
      <c r="E1591" t="s">
        <v>4016</v>
      </c>
      <c r="F1591">
        <v>41051</v>
      </c>
      <c r="G1591" t="s">
        <v>4197</v>
      </c>
      <c r="H1591" t="s">
        <v>4198</v>
      </c>
      <c r="I1591" s="4">
        <v>0.54</v>
      </c>
    </row>
    <row r="1592" spans="1:9" x14ac:dyDescent="0.2">
      <c r="A1592">
        <v>102</v>
      </c>
      <c r="B1592">
        <v>683261</v>
      </c>
      <c r="C1592" s="3">
        <v>43138</v>
      </c>
      <c r="D1592">
        <v>45992</v>
      </c>
      <c r="E1592" t="s">
        <v>4016</v>
      </c>
      <c r="F1592">
        <v>41051</v>
      </c>
      <c r="G1592" t="s">
        <v>4391</v>
      </c>
      <c r="H1592" t="s">
        <v>4392</v>
      </c>
      <c r="I1592" s="4">
        <v>0.22</v>
      </c>
    </row>
    <row r="1593" spans="1:9" x14ac:dyDescent="0.2">
      <c r="A1593">
        <v>102</v>
      </c>
      <c r="B1593">
        <v>683262</v>
      </c>
      <c r="C1593" s="3">
        <v>43138</v>
      </c>
      <c r="D1593">
        <v>45992</v>
      </c>
      <c r="E1593" t="s">
        <v>4016</v>
      </c>
      <c r="F1593">
        <v>41051</v>
      </c>
      <c r="G1593" t="s">
        <v>4191</v>
      </c>
      <c r="H1593" t="s">
        <v>4192</v>
      </c>
      <c r="I1593" s="4">
        <v>3.78</v>
      </c>
    </row>
    <row r="1594" spans="1:9" x14ac:dyDescent="0.2">
      <c r="A1594">
        <v>102</v>
      </c>
      <c r="B1594">
        <v>686473</v>
      </c>
      <c r="C1594" s="3">
        <v>43138</v>
      </c>
      <c r="D1594">
        <v>45992</v>
      </c>
      <c r="E1594" t="s">
        <v>4016</v>
      </c>
      <c r="F1594">
        <v>41051</v>
      </c>
      <c r="G1594" t="s">
        <v>4033</v>
      </c>
      <c r="H1594" t="s">
        <v>4034</v>
      </c>
      <c r="I1594" s="4">
        <v>13.92</v>
      </c>
    </row>
    <row r="1595" spans="1:9" x14ac:dyDescent="0.2">
      <c r="A1595">
        <v>102</v>
      </c>
      <c r="B1595">
        <v>686502</v>
      </c>
      <c r="C1595" s="3">
        <v>43138</v>
      </c>
      <c r="D1595">
        <v>45992</v>
      </c>
      <c r="E1595" t="s">
        <v>4016</v>
      </c>
      <c r="F1595">
        <v>41051</v>
      </c>
      <c r="G1595" t="s">
        <v>4117</v>
      </c>
      <c r="H1595" t="s">
        <v>4118</v>
      </c>
      <c r="I1595" s="4">
        <v>0.43</v>
      </c>
    </row>
    <row r="1596" spans="1:9" x14ac:dyDescent="0.2">
      <c r="A1596">
        <v>102</v>
      </c>
      <c r="B1596">
        <v>683288</v>
      </c>
      <c r="C1596" s="3">
        <v>43137</v>
      </c>
      <c r="D1596">
        <v>45966</v>
      </c>
      <c r="E1596" t="s">
        <v>4016</v>
      </c>
      <c r="F1596">
        <v>41055</v>
      </c>
      <c r="G1596" t="s">
        <v>4103</v>
      </c>
      <c r="H1596" t="s">
        <v>4104</v>
      </c>
      <c r="I1596" s="4">
        <v>10.8</v>
      </c>
    </row>
    <row r="1597" spans="1:9" x14ac:dyDescent="0.2">
      <c r="A1597">
        <v>102</v>
      </c>
      <c r="B1597">
        <v>683289</v>
      </c>
      <c r="C1597" s="3">
        <v>43137</v>
      </c>
      <c r="D1597">
        <v>45966</v>
      </c>
      <c r="E1597" t="s">
        <v>4016</v>
      </c>
      <c r="F1597">
        <v>41055</v>
      </c>
      <c r="G1597" t="s">
        <v>4067</v>
      </c>
      <c r="H1597" t="s">
        <v>4068</v>
      </c>
      <c r="I1597" s="4">
        <v>114.05</v>
      </c>
    </row>
    <row r="1598" spans="1:9" x14ac:dyDescent="0.2">
      <c r="A1598">
        <v>102</v>
      </c>
      <c r="B1598">
        <v>683290</v>
      </c>
      <c r="C1598" s="3">
        <v>43137</v>
      </c>
      <c r="D1598">
        <v>45966</v>
      </c>
      <c r="E1598" t="s">
        <v>4016</v>
      </c>
      <c r="F1598">
        <v>41055</v>
      </c>
      <c r="G1598" t="s">
        <v>4105</v>
      </c>
      <c r="H1598" t="s">
        <v>4106</v>
      </c>
      <c r="I1598" s="4">
        <v>1.3</v>
      </c>
    </row>
    <row r="1599" spans="1:9" x14ac:dyDescent="0.2">
      <c r="A1599">
        <v>102</v>
      </c>
      <c r="B1599">
        <v>683291</v>
      </c>
      <c r="C1599" s="3">
        <v>43137</v>
      </c>
      <c r="D1599">
        <v>45966</v>
      </c>
      <c r="E1599" t="s">
        <v>4016</v>
      </c>
      <c r="F1599">
        <v>41055</v>
      </c>
      <c r="G1599" t="s">
        <v>4117</v>
      </c>
      <c r="H1599" t="s">
        <v>4118</v>
      </c>
      <c r="I1599" s="4">
        <v>2.81</v>
      </c>
    </row>
    <row r="1600" spans="1:9" x14ac:dyDescent="0.2">
      <c r="A1600">
        <v>102</v>
      </c>
      <c r="B1600">
        <v>683293</v>
      </c>
      <c r="C1600" s="3">
        <v>43137</v>
      </c>
      <c r="D1600">
        <v>45966</v>
      </c>
      <c r="E1600" t="s">
        <v>4016</v>
      </c>
      <c r="F1600">
        <v>41055</v>
      </c>
      <c r="G1600" t="s">
        <v>4089</v>
      </c>
      <c r="H1600" t="s">
        <v>4090</v>
      </c>
      <c r="I1600" s="4">
        <v>37.369999999999997</v>
      </c>
    </row>
    <row r="1601" spans="1:9" x14ac:dyDescent="0.2">
      <c r="A1601">
        <v>102</v>
      </c>
      <c r="B1601">
        <v>683294</v>
      </c>
      <c r="C1601" s="3">
        <v>43137</v>
      </c>
      <c r="D1601">
        <v>45966</v>
      </c>
      <c r="E1601" t="s">
        <v>4016</v>
      </c>
      <c r="F1601">
        <v>41055</v>
      </c>
      <c r="G1601" t="s">
        <v>4215</v>
      </c>
      <c r="H1601" t="s">
        <v>4216</v>
      </c>
      <c r="I1601" s="4">
        <v>3.24</v>
      </c>
    </row>
    <row r="1602" spans="1:9" x14ac:dyDescent="0.2">
      <c r="A1602">
        <v>102</v>
      </c>
      <c r="B1602">
        <v>683295</v>
      </c>
      <c r="C1602" s="3">
        <v>43137</v>
      </c>
      <c r="D1602">
        <v>45966</v>
      </c>
      <c r="E1602" t="s">
        <v>4016</v>
      </c>
      <c r="F1602">
        <v>41055</v>
      </c>
      <c r="G1602" t="s">
        <v>4081</v>
      </c>
      <c r="H1602" t="s">
        <v>4082</v>
      </c>
      <c r="I1602" s="4">
        <v>4.32</v>
      </c>
    </row>
    <row r="1603" spans="1:9" x14ac:dyDescent="0.2">
      <c r="A1603">
        <v>102</v>
      </c>
      <c r="B1603">
        <v>683296</v>
      </c>
      <c r="C1603" s="3">
        <v>43137</v>
      </c>
      <c r="D1603">
        <v>45966</v>
      </c>
      <c r="E1603" t="s">
        <v>4016</v>
      </c>
      <c r="F1603">
        <v>41055</v>
      </c>
      <c r="G1603" t="s">
        <v>4147</v>
      </c>
      <c r="H1603" t="s">
        <v>4148</v>
      </c>
      <c r="I1603" s="4">
        <v>2.16</v>
      </c>
    </row>
    <row r="1604" spans="1:9" x14ac:dyDescent="0.2">
      <c r="A1604">
        <v>102</v>
      </c>
      <c r="B1604">
        <v>683297</v>
      </c>
      <c r="C1604" s="3">
        <v>43137</v>
      </c>
      <c r="D1604">
        <v>45966</v>
      </c>
      <c r="E1604" t="s">
        <v>4016</v>
      </c>
      <c r="F1604">
        <v>41055</v>
      </c>
      <c r="G1604" t="s">
        <v>4199</v>
      </c>
      <c r="H1604" t="s">
        <v>4200</v>
      </c>
      <c r="I1604" s="4">
        <v>1.02</v>
      </c>
    </row>
    <row r="1605" spans="1:9" x14ac:dyDescent="0.2">
      <c r="A1605">
        <v>102</v>
      </c>
      <c r="B1605">
        <v>686120</v>
      </c>
      <c r="C1605" s="3">
        <v>43137</v>
      </c>
      <c r="D1605">
        <v>45966</v>
      </c>
      <c r="E1605" t="s">
        <v>4016</v>
      </c>
      <c r="F1605">
        <v>41055</v>
      </c>
      <c r="G1605" t="s">
        <v>4033</v>
      </c>
      <c r="H1605" t="s">
        <v>4034</v>
      </c>
      <c r="I1605" s="4">
        <v>38.94</v>
      </c>
    </row>
    <row r="1606" spans="1:9" x14ac:dyDescent="0.2">
      <c r="A1606">
        <v>102</v>
      </c>
      <c r="B1606">
        <v>683305</v>
      </c>
      <c r="C1606" s="3">
        <v>43136</v>
      </c>
      <c r="D1606">
        <v>45957</v>
      </c>
      <c r="E1606" t="s">
        <v>4016</v>
      </c>
      <c r="F1606">
        <v>41057</v>
      </c>
      <c r="G1606" t="s">
        <v>4103</v>
      </c>
      <c r="H1606" t="s">
        <v>4104</v>
      </c>
      <c r="I1606" s="4">
        <v>16.2</v>
      </c>
    </row>
    <row r="1607" spans="1:9" x14ac:dyDescent="0.2">
      <c r="A1607">
        <v>102</v>
      </c>
      <c r="B1607">
        <v>683306</v>
      </c>
      <c r="C1607" s="3">
        <v>43136</v>
      </c>
      <c r="D1607">
        <v>45957</v>
      </c>
      <c r="E1607" t="s">
        <v>4016</v>
      </c>
      <c r="F1607">
        <v>41057</v>
      </c>
      <c r="G1607" t="s">
        <v>4119</v>
      </c>
      <c r="H1607" t="s">
        <v>4120</v>
      </c>
      <c r="I1607" s="4">
        <v>1.62</v>
      </c>
    </row>
    <row r="1608" spans="1:9" x14ac:dyDescent="0.2">
      <c r="A1608">
        <v>102</v>
      </c>
      <c r="B1608">
        <v>683307</v>
      </c>
      <c r="C1608" s="3">
        <v>43136</v>
      </c>
      <c r="D1608">
        <v>45957</v>
      </c>
      <c r="E1608" t="s">
        <v>4016</v>
      </c>
      <c r="F1608">
        <v>41057</v>
      </c>
      <c r="G1608" t="s">
        <v>4067</v>
      </c>
      <c r="H1608" t="s">
        <v>4068</v>
      </c>
      <c r="I1608" s="4">
        <v>99.47</v>
      </c>
    </row>
    <row r="1609" spans="1:9" x14ac:dyDescent="0.2">
      <c r="A1609">
        <v>102</v>
      </c>
      <c r="B1609">
        <v>683313</v>
      </c>
      <c r="C1609" s="3">
        <v>43136</v>
      </c>
      <c r="D1609">
        <v>45957</v>
      </c>
      <c r="E1609" t="s">
        <v>4016</v>
      </c>
      <c r="F1609">
        <v>41057</v>
      </c>
      <c r="G1609" t="s">
        <v>4117</v>
      </c>
      <c r="H1609" t="s">
        <v>4118</v>
      </c>
      <c r="I1609" s="4">
        <v>3.89</v>
      </c>
    </row>
    <row r="1610" spans="1:9" x14ac:dyDescent="0.2">
      <c r="A1610">
        <v>102</v>
      </c>
      <c r="B1610">
        <v>683316</v>
      </c>
      <c r="C1610" s="3">
        <v>43136</v>
      </c>
      <c r="D1610">
        <v>45957</v>
      </c>
      <c r="E1610" t="s">
        <v>4016</v>
      </c>
      <c r="F1610">
        <v>41057</v>
      </c>
      <c r="G1610" t="s">
        <v>4199</v>
      </c>
      <c r="H1610" t="s">
        <v>4200</v>
      </c>
      <c r="I1610" s="4">
        <v>1.3</v>
      </c>
    </row>
    <row r="1611" spans="1:9" x14ac:dyDescent="0.2">
      <c r="A1611">
        <v>102</v>
      </c>
      <c r="B1611">
        <v>683317</v>
      </c>
      <c r="C1611" s="3">
        <v>43136</v>
      </c>
      <c r="D1611">
        <v>45957</v>
      </c>
      <c r="E1611" t="s">
        <v>4016</v>
      </c>
      <c r="F1611">
        <v>41057</v>
      </c>
      <c r="G1611" t="s">
        <v>4135</v>
      </c>
      <c r="H1611" t="s">
        <v>4136</v>
      </c>
      <c r="I1611" s="4">
        <v>0.65</v>
      </c>
    </row>
    <row r="1612" spans="1:9" x14ac:dyDescent="0.2">
      <c r="A1612">
        <v>102</v>
      </c>
      <c r="B1612">
        <v>683318</v>
      </c>
      <c r="C1612" s="3">
        <v>43136</v>
      </c>
      <c r="D1612">
        <v>45957</v>
      </c>
      <c r="E1612" t="s">
        <v>4016</v>
      </c>
      <c r="F1612">
        <v>41057</v>
      </c>
      <c r="G1612" t="s">
        <v>4155</v>
      </c>
      <c r="H1612" t="s">
        <v>4156</v>
      </c>
      <c r="I1612" s="4">
        <v>0.32</v>
      </c>
    </row>
    <row r="1613" spans="1:9" x14ac:dyDescent="0.2">
      <c r="A1613">
        <v>102</v>
      </c>
      <c r="B1613">
        <v>683319</v>
      </c>
      <c r="C1613" s="3">
        <v>43136</v>
      </c>
      <c r="D1613">
        <v>45957</v>
      </c>
      <c r="E1613" t="s">
        <v>4016</v>
      </c>
      <c r="F1613">
        <v>41057</v>
      </c>
      <c r="G1613" t="s">
        <v>4131</v>
      </c>
      <c r="H1613" t="s">
        <v>4132</v>
      </c>
      <c r="I1613" s="4">
        <v>0.32</v>
      </c>
    </row>
    <row r="1614" spans="1:9" x14ac:dyDescent="0.2">
      <c r="A1614">
        <v>102</v>
      </c>
      <c r="B1614">
        <v>683320</v>
      </c>
      <c r="C1614" s="3">
        <v>43136</v>
      </c>
      <c r="D1614">
        <v>45957</v>
      </c>
      <c r="E1614" t="s">
        <v>4016</v>
      </c>
      <c r="F1614">
        <v>41057</v>
      </c>
      <c r="G1614" t="s">
        <v>4033</v>
      </c>
      <c r="H1614" t="s">
        <v>4034</v>
      </c>
      <c r="I1614" s="4">
        <v>32.4</v>
      </c>
    </row>
    <row r="1615" spans="1:9" x14ac:dyDescent="0.2">
      <c r="A1615">
        <v>102</v>
      </c>
      <c r="B1615">
        <v>683321</v>
      </c>
      <c r="C1615" s="3">
        <v>43136</v>
      </c>
      <c r="D1615">
        <v>45957</v>
      </c>
      <c r="E1615" t="s">
        <v>4016</v>
      </c>
      <c r="F1615">
        <v>41057</v>
      </c>
      <c r="G1615" t="s">
        <v>4179</v>
      </c>
      <c r="H1615" t="s">
        <v>4180</v>
      </c>
      <c r="I1615" s="4">
        <v>19.440000000000001</v>
      </c>
    </row>
    <row r="1616" spans="1:9" x14ac:dyDescent="0.2">
      <c r="A1616">
        <v>102</v>
      </c>
      <c r="B1616">
        <v>686089</v>
      </c>
      <c r="C1616" s="3">
        <v>43136</v>
      </c>
      <c r="D1616">
        <v>45957</v>
      </c>
      <c r="E1616" t="s">
        <v>4016</v>
      </c>
      <c r="F1616">
        <v>41057</v>
      </c>
      <c r="G1616" t="s">
        <v>4105</v>
      </c>
      <c r="H1616" t="s">
        <v>4106</v>
      </c>
      <c r="I1616" s="4">
        <v>2.59</v>
      </c>
    </row>
    <row r="1617" spans="1:9" x14ac:dyDescent="0.2">
      <c r="A1617">
        <v>102</v>
      </c>
      <c r="B1617">
        <v>686091</v>
      </c>
      <c r="C1617" s="3">
        <v>43136</v>
      </c>
      <c r="D1617">
        <v>45957</v>
      </c>
      <c r="E1617" t="s">
        <v>4016</v>
      </c>
      <c r="F1617">
        <v>41057</v>
      </c>
      <c r="G1617" t="s">
        <v>4035</v>
      </c>
      <c r="H1617" t="s">
        <v>4036</v>
      </c>
      <c r="I1617" s="4">
        <v>2.59</v>
      </c>
    </row>
    <row r="1618" spans="1:9" x14ac:dyDescent="0.2">
      <c r="A1618">
        <v>102</v>
      </c>
      <c r="B1618">
        <v>686099</v>
      </c>
      <c r="C1618" s="3">
        <v>43136</v>
      </c>
      <c r="D1618">
        <v>45957</v>
      </c>
      <c r="E1618" t="s">
        <v>4016</v>
      </c>
      <c r="F1618">
        <v>41057</v>
      </c>
      <c r="G1618" t="s">
        <v>4107</v>
      </c>
      <c r="H1618" t="s">
        <v>4108</v>
      </c>
      <c r="I1618" s="4">
        <v>136.4</v>
      </c>
    </row>
    <row r="1619" spans="1:9" x14ac:dyDescent="0.2">
      <c r="A1619">
        <v>102</v>
      </c>
      <c r="B1619">
        <v>686100</v>
      </c>
      <c r="C1619" s="3">
        <v>43136</v>
      </c>
      <c r="D1619">
        <v>45957</v>
      </c>
      <c r="E1619" t="s">
        <v>4016</v>
      </c>
      <c r="F1619">
        <v>41057</v>
      </c>
      <c r="G1619" t="s">
        <v>4071</v>
      </c>
      <c r="H1619" t="s">
        <v>4072</v>
      </c>
      <c r="I1619" s="4">
        <v>0.32</v>
      </c>
    </row>
    <row r="1620" spans="1:9" x14ac:dyDescent="0.2">
      <c r="A1620">
        <v>102</v>
      </c>
      <c r="B1620">
        <v>686103</v>
      </c>
      <c r="C1620" s="3">
        <v>43136</v>
      </c>
      <c r="D1620">
        <v>45957</v>
      </c>
      <c r="E1620" t="s">
        <v>4016</v>
      </c>
      <c r="F1620">
        <v>41057</v>
      </c>
      <c r="G1620" t="s">
        <v>4129</v>
      </c>
      <c r="H1620" t="s">
        <v>4130</v>
      </c>
      <c r="I1620" s="4">
        <v>5.18</v>
      </c>
    </row>
    <row r="1621" spans="1:9" x14ac:dyDescent="0.2">
      <c r="A1621">
        <v>102</v>
      </c>
      <c r="B1621">
        <v>686104</v>
      </c>
      <c r="C1621" s="3">
        <v>43136</v>
      </c>
      <c r="D1621">
        <v>45957</v>
      </c>
      <c r="E1621" t="s">
        <v>4016</v>
      </c>
      <c r="F1621">
        <v>41057</v>
      </c>
      <c r="G1621" t="s">
        <v>4085</v>
      </c>
      <c r="H1621" t="s">
        <v>4086</v>
      </c>
      <c r="I1621" s="4">
        <v>0.32</v>
      </c>
    </row>
    <row r="1622" spans="1:9" x14ac:dyDescent="0.2">
      <c r="A1622">
        <v>102</v>
      </c>
      <c r="B1622">
        <v>686109</v>
      </c>
      <c r="C1622" s="3">
        <v>43136</v>
      </c>
      <c r="D1622">
        <v>45957</v>
      </c>
      <c r="E1622" t="s">
        <v>4016</v>
      </c>
      <c r="F1622">
        <v>41057</v>
      </c>
      <c r="G1622" t="s">
        <v>4147</v>
      </c>
      <c r="H1622" t="s">
        <v>4148</v>
      </c>
      <c r="I1622" s="4">
        <v>0.97</v>
      </c>
    </row>
    <row r="1623" spans="1:9" x14ac:dyDescent="0.2">
      <c r="A1623">
        <v>102</v>
      </c>
      <c r="B1623">
        <v>683348</v>
      </c>
      <c r="C1623" s="3">
        <v>43137</v>
      </c>
      <c r="D1623">
        <v>45980</v>
      </c>
      <c r="E1623" t="s">
        <v>4016</v>
      </c>
      <c r="F1623">
        <v>41061</v>
      </c>
      <c r="G1623" t="s">
        <v>4135</v>
      </c>
      <c r="H1623" t="s">
        <v>4136</v>
      </c>
      <c r="I1623" s="4">
        <v>0.39</v>
      </c>
    </row>
    <row r="1624" spans="1:9" x14ac:dyDescent="0.2">
      <c r="A1624">
        <v>102</v>
      </c>
      <c r="B1624">
        <v>683349</v>
      </c>
      <c r="C1624" s="3">
        <v>43137</v>
      </c>
      <c r="D1624">
        <v>45980</v>
      </c>
      <c r="E1624" t="s">
        <v>4016</v>
      </c>
      <c r="F1624">
        <v>41061</v>
      </c>
      <c r="G1624" t="s">
        <v>4131</v>
      </c>
      <c r="H1624" t="s">
        <v>4132</v>
      </c>
      <c r="I1624" s="4">
        <v>11.7</v>
      </c>
    </row>
    <row r="1625" spans="1:9" x14ac:dyDescent="0.2">
      <c r="A1625">
        <v>102</v>
      </c>
      <c r="B1625">
        <v>683351</v>
      </c>
      <c r="C1625" s="3">
        <v>43137</v>
      </c>
      <c r="D1625">
        <v>45980</v>
      </c>
      <c r="E1625" t="s">
        <v>4016</v>
      </c>
      <c r="F1625">
        <v>41061</v>
      </c>
      <c r="G1625" t="s">
        <v>4085</v>
      </c>
      <c r="H1625" t="s">
        <v>4086</v>
      </c>
      <c r="I1625" s="4">
        <v>0.78</v>
      </c>
    </row>
    <row r="1626" spans="1:9" x14ac:dyDescent="0.2">
      <c r="A1626">
        <v>102</v>
      </c>
      <c r="B1626">
        <v>683352</v>
      </c>
      <c r="C1626" s="3">
        <v>43137</v>
      </c>
      <c r="D1626">
        <v>45980</v>
      </c>
      <c r="E1626" t="s">
        <v>4016</v>
      </c>
      <c r="F1626">
        <v>41061</v>
      </c>
      <c r="G1626" t="s">
        <v>4155</v>
      </c>
      <c r="H1626" t="s">
        <v>4156</v>
      </c>
      <c r="I1626" s="4">
        <v>6.83</v>
      </c>
    </row>
    <row r="1627" spans="1:9" x14ac:dyDescent="0.2">
      <c r="A1627">
        <v>102</v>
      </c>
      <c r="B1627">
        <v>683353</v>
      </c>
      <c r="C1627" s="3">
        <v>43137</v>
      </c>
      <c r="D1627">
        <v>45980</v>
      </c>
      <c r="E1627" t="s">
        <v>4016</v>
      </c>
      <c r="F1627">
        <v>41061</v>
      </c>
      <c r="G1627" t="s">
        <v>4127</v>
      </c>
      <c r="H1627" t="s">
        <v>4128</v>
      </c>
      <c r="I1627" s="4">
        <v>0.78</v>
      </c>
    </row>
    <row r="1628" spans="1:9" x14ac:dyDescent="0.2">
      <c r="A1628">
        <v>102</v>
      </c>
      <c r="B1628">
        <v>683354</v>
      </c>
      <c r="C1628" s="3">
        <v>43137</v>
      </c>
      <c r="D1628">
        <v>45980</v>
      </c>
      <c r="E1628" t="s">
        <v>4016</v>
      </c>
      <c r="F1628">
        <v>41061</v>
      </c>
      <c r="G1628" t="s">
        <v>4089</v>
      </c>
      <c r="H1628" t="s">
        <v>4090</v>
      </c>
      <c r="I1628" s="4">
        <v>50.7</v>
      </c>
    </row>
    <row r="1629" spans="1:9" x14ac:dyDescent="0.2">
      <c r="A1629">
        <v>102</v>
      </c>
      <c r="B1629">
        <v>683355</v>
      </c>
      <c r="C1629" s="3">
        <v>43137</v>
      </c>
      <c r="D1629">
        <v>45980</v>
      </c>
      <c r="E1629" t="s">
        <v>4016</v>
      </c>
      <c r="F1629">
        <v>41061</v>
      </c>
      <c r="G1629" t="s">
        <v>4103</v>
      </c>
      <c r="H1629" t="s">
        <v>4104</v>
      </c>
      <c r="I1629" s="4">
        <v>3.9</v>
      </c>
    </row>
    <row r="1630" spans="1:9" x14ac:dyDescent="0.2">
      <c r="A1630">
        <v>102</v>
      </c>
      <c r="B1630">
        <v>683357</v>
      </c>
      <c r="C1630" s="3">
        <v>43137</v>
      </c>
      <c r="D1630">
        <v>45980</v>
      </c>
      <c r="E1630" t="s">
        <v>4016</v>
      </c>
      <c r="F1630">
        <v>41061</v>
      </c>
      <c r="G1630" t="s">
        <v>4033</v>
      </c>
      <c r="H1630" t="s">
        <v>4034</v>
      </c>
      <c r="I1630" s="4">
        <v>89.7</v>
      </c>
    </row>
    <row r="1631" spans="1:9" x14ac:dyDescent="0.2">
      <c r="A1631">
        <v>102</v>
      </c>
      <c r="B1631">
        <v>683358</v>
      </c>
      <c r="C1631" s="3">
        <v>43137</v>
      </c>
      <c r="D1631">
        <v>45980</v>
      </c>
      <c r="E1631" t="s">
        <v>4016</v>
      </c>
      <c r="F1631">
        <v>41061</v>
      </c>
      <c r="G1631" t="s">
        <v>4393</v>
      </c>
      <c r="H1631" t="s">
        <v>4394</v>
      </c>
      <c r="I1631" s="4">
        <v>3.9</v>
      </c>
    </row>
    <row r="1632" spans="1:9" x14ac:dyDescent="0.2">
      <c r="A1632">
        <v>102</v>
      </c>
      <c r="B1632">
        <v>683359</v>
      </c>
      <c r="C1632" s="3">
        <v>43137</v>
      </c>
      <c r="D1632">
        <v>45980</v>
      </c>
      <c r="E1632" t="s">
        <v>4016</v>
      </c>
      <c r="F1632">
        <v>41061</v>
      </c>
      <c r="G1632" t="s">
        <v>4395</v>
      </c>
      <c r="H1632" t="s">
        <v>4396</v>
      </c>
      <c r="I1632" s="4">
        <v>3.9</v>
      </c>
    </row>
    <row r="1633" spans="1:9" x14ac:dyDescent="0.2">
      <c r="A1633">
        <v>102</v>
      </c>
      <c r="B1633">
        <v>686256</v>
      </c>
      <c r="C1633" s="3">
        <v>43137</v>
      </c>
      <c r="D1633">
        <v>45980</v>
      </c>
      <c r="E1633" t="s">
        <v>4016</v>
      </c>
      <c r="F1633">
        <v>41061</v>
      </c>
      <c r="G1633" t="s">
        <v>4229</v>
      </c>
      <c r="H1633" t="s">
        <v>4230</v>
      </c>
      <c r="I1633" s="4">
        <v>12.67</v>
      </c>
    </row>
    <row r="1634" spans="1:9" x14ac:dyDescent="0.2">
      <c r="A1634">
        <v>102</v>
      </c>
      <c r="B1634">
        <v>683356</v>
      </c>
      <c r="C1634" s="3">
        <v>43138</v>
      </c>
      <c r="D1634">
        <v>45980</v>
      </c>
      <c r="E1634" t="s">
        <v>4016</v>
      </c>
      <c r="F1634">
        <v>41061</v>
      </c>
      <c r="G1634" t="s">
        <v>4123</v>
      </c>
      <c r="H1634" t="s">
        <v>4124</v>
      </c>
      <c r="I1634" s="4">
        <v>9.75</v>
      </c>
    </row>
    <row r="1635" spans="1:9" x14ac:dyDescent="0.2">
      <c r="A1635">
        <v>102</v>
      </c>
      <c r="B1635">
        <v>683367</v>
      </c>
      <c r="C1635" s="3">
        <v>43146</v>
      </c>
      <c r="D1635">
        <v>46123</v>
      </c>
      <c r="E1635" t="s">
        <v>4016</v>
      </c>
      <c r="F1635">
        <v>41063</v>
      </c>
      <c r="G1635" t="s">
        <v>4313</v>
      </c>
      <c r="H1635" t="s">
        <v>4314</v>
      </c>
      <c r="I1635" s="4">
        <v>0.14000000000000001</v>
      </c>
    </row>
    <row r="1636" spans="1:9" x14ac:dyDescent="0.2">
      <c r="A1636">
        <v>102</v>
      </c>
      <c r="B1636">
        <v>683368</v>
      </c>
      <c r="C1636" s="3">
        <v>43146</v>
      </c>
      <c r="D1636">
        <v>46123</v>
      </c>
      <c r="E1636" t="s">
        <v>4016</v>
      </c>
      <c r="F1636">
        <v>41063</v>
      </c>
      <c r="G1636" t="s">
        <v>4053</v>
      </c>
      <c r="H1636" t="s">
        <v>4054</v>
      </c>
      <c r="I1636" s="4">
        <v>0.17</v>
      </c>
    </row>
    <row r="1637" spans="1:9" x14ac:dyDescent="0.2">
      <c r="A1637">
        <v>102</v>
      </c>
      <c r="B1637">
        <v>683369</v>
      </c>
      <c r="C1637" s="3">
        <v>43146</v>
      </c>
      <c r="D1637">
        <v>46123</v>
      </c>
      <c r="E1637" t="s">
        <v>4016</v>
      </c>
      <c r="F1637">
        <v>41063</v>
      </c>
      <c r="G1637" t="s">
        <v>4397</v>
      </c>
      <c r="H1637" t="s">
        <v>4398</v>
      </c>
      <c r="I1637" s="4">
        <v>0.43</v>
      </c>
    </row>
    <row r="1638" spans="1:9" x14ac:dyDescent="0.2">
      <c r="A1638">
        <v>102</v>
      </c>
      <c r="B1638">
        <v>683370</v>
      </c>
      <c r="C1638" s="3">
        <v>43146</v>
      </c>
      <c r="D1638">
        <v>46123</v>
      </c>
      <c r="E1638" t="s">
        <v>4016</v>
      </c>
      <c r="F1638">
        <v>41063</v>
      </c>
      <c r="G1638" t="s">
        <v>4135</v>
      </c>
      <c r="H1638" t="s">
        <v>4136</v>
      </c>
      <c r="I1638" s="4">
        <v>0.34</v>
      </c>
    </row>
    <row r="1639" spans="1:9" x14ac:dyDescent="0.2">
      <c r="A1639">
        <v>102</v>
      </c>
      <c r="B1639">
        <v>683373</v>
      </c>
      <c r="C1639" s="3">
        <v>43146</v>
      </c>
      <c r="D1639">
        <v>46123</v>
      </c>
      <c r="E1639" t="s">
        <v>4016</v>
      </c>
      <c r="F1639">
        <v>41063</v>
      </c>
      <c r="G1639" t="s">
        <v>4119</v>
      </c>
      <c r="H1639" t="s">
        <v>4120</v>
      </c>
      <c r="I1639" s="4">
        <v>0.99</v>
      </c>
    </row>
    <row r="1640" spans="1:9" x14ac:dyDescent="0.2">
      <c r="A1640">
        <v>102</v>
      </c>
      <c r="B1640">
        <v>683374</v>
      </c>
      <c r="C1640" s="3">
        <v>43146</v>
      </c>
      <c r="D1640">
        <v>46123</v>
      </c>
      <c r="E1640" t="s">
        <v>4016</v>
      </c>
      <c r="F1640">
        <v>41063</v>
      </c>
      <c r="G1640" t="s">
        <v>4229</v>
      </c>
      <c r="H1640" t="s">
        <v>4230</v>
      </c>
      <c r="I1640" s="4">
        <v>7.0000000000000007E-2</v>
      </c>
    </row>
    <row r="1641" spans="1:9" x14ac:dyDescent="0.2">
      <c r="A1641">
        <v>102</v>
      </c>
      <c r="B1641">
        <v>683375</v>
      </c>
      <c r="C1641" s="3">
        <v>43146</v>
      </c>
      <c r="D1641">
        <v>46123</v>
      </c>
      <c r="E1641" t="s">
        <v>4016</v>
      </c>
      <c r="F1641">
        <v>41063</v>
      </c>
      <c r="G1641" t="s">
        <v>4129</v>
      </c>
      <c r="H1641" t="s">
        <v>4130</v>
      </c>
      <c r="I1641" s="4">
        <v>0.51</v>
      </c>
    </row>
    <row r="1642" spans="1:9" x14ac:dyDescent="0.2">
      <c r="A1642">
        <v>102</v>
      </c>
      <c r="B1642">
        <v>683376</v>
      </c>
      <c r="C1642" s="3">
        <v>43146</v>
      </c>
      <c r="D1642">
        <v>46123</v>
      </c>
      <c r="E1642" t="s">
        <v>4016</v>
      </c>
      <c r="F1642">
        <v>41063</v>
      </c>
      <c r="G1642" t="s">
        <v>4089</v>
      </c>
      <c r="H1642" t="s">
        <v>4090</v>
      </c>
      <c r="I1642" s="4">
        <v>3.23</v>
      </c>
    </row>
    <row r="1643" spans="1:9" x14ac:dyDescent="0.2">
      <c r="A1643">
        <v>102</v>
      </c>
      <c r="B1643">
        <v>683377</v>
      </c>
      <c r="C1643" s="3">
        <v>43146</v>
      </c>
      <c r="D1643">
        <v>46123</v>
      </c>
      <c r="E1643" t="s">
        <v>4016</v>
      </c>
      <c r="F1643">
        <v>41063</v>
      </c>
      <c r="G1643" t="s">
        <v>4035</v>
      </c>
      <c r="H1643" t="s">
        <v>4036</v>
      </c>
      <c r="I1643" s="4">
        <v>3.23</v>
      </c>
    </row>
    <row r="1644" spans="1:9" x14ac:dyDescent="0.2">
      <c r="A1644">
        <v>102</v>
      </c>
      <c r="B1644">
        <v>683378</v>
      </c>
      <c r="C1644" s="3">
        <v>43146</v>
      </c>
      <c r="D1644">
        <v>46123</v>
      </c>
      <c r="E1644" t="s">
        <v>4016</v>
      </c>
      <c r="F1644">
        <v>41063</v>
      </c>
      <c r="G1644" t="s">
        <v>4399</v>
      </c>
      <c r="H1644" t="s">
        <v>4400</v>
      </c>
      <c r="I1644" s="4">
        <v>1.02</v>
      </c>
    </row>
    <row r="1645" spans="1:9" x14ac:dyDescent="0.2">
      <c r="A1645">
        <v>102</v>
      </c>
      <c r="B1645">
        <v>683381</v>
      </c>
      <c r="C1645" s="3">
        <v>43146</v>
      </c>
      <c r="D1645">
        <v>46123</v>
      </c>
      <c r="E1645" t="s">
        <v>4016</v>
      </c>
      <c r="F1645">
        <v>41063</v>
      </c>
      <c r="G1645" t="s">
        <v>4401</v>
      </c>
      <c r="H1645" t="s">
        <v>4402</v>
      </c>
      <c r="I1645" s="4">
        <v>0.6</v>
      </c>
    </row>
    <row r="1646" spans="1:9" x14ac:dyDescent="0.2">
      <c r="A1646">
        <v>102</v>
      </c>
      <c r="B1646">
        <v>683382</v>
      </c>
      <c r="C1646" s="3">
        <v>43146</v>
      </c>
      <c r="D1646">
        <v>46123</v>
      </c>
      <c r="E1646" t="s">
        <v>4016</v>
      </c>
      <c r="F1646">
        <v>41063</v>
      </c>
      <c r="G1646" t="s">
        <v>4403</v>
      </c>
      <c r="H1646" t="s">
        <v>4404</v>
      </c>
      <c r="I1646" s="4">
        <v>0.68</v>
      </c>
    </row>
    <row r="1647" spans="1:9" x14ac:dyDescent="0.2">
      <c r="A1647">
        <v>102</v>
      </c>
      <c r="B1647">
        <v>683383</v>
      </c>
      <c r="C1647" s="3">
        <v>43146</v>
      </c>
      <c r="D1647">
        <v>46123</v>
      </c>
      <c r="E1647" t="s">
        <v>4016</v>
      </c>
      <c r="F1647">
        <v>41063</v>
      </c>
      <c r="G1647" t="s">
        <v>4405</v>
      </c>
      <c r="H1647" t="s">
        <v>4406</v>
      </c>
      <c r="I1647" s="4">
        <v>0.34</v>
      </c>
    </row>
    <row r="1648" spans="1:9" x14ac:dyDescent="0.2">
      <c r="A1648">
        <v>102</v>
      </c>
      <c r="B1648">
        <v>688237</v>
      </c>
      <c r="C1648" s="3">
        <v>43146</v>
      </c>
      <c r="D1648">
        <v>46123</v>
      </c>
      <c r="E1648" t="s">
        <v>4016</v>
      </c>
      <c r="F1648">
        <v>41063</v>
      </c>
      <c r="G1648" t="s">
        <v>4111</v>
      </c>
      <c r="H1648" t="s">
        <v>4112</v>
      </c>
      <c r="I1648" s="4">
        <v>0.93</v>
      </c>
    </row>
    <row r="1649" spans="1:9" x14ac:dyDescent="0.2">
      <c r="A1649">
        <v>102</v>
      </c>
      <c r="B1649">
        <v>688238</v>
      </c>
      <c r="C1649" s="3">
        <v>43146</v>
      </c>
      <c r="D1649">
        <v>46123</v>
      </c>
      <c r="E1649" t="s">
        <v>4016</v>
      </c>
      <c r="F1649">
        <v>41063</v>
      </c>
      <c r="G1649" t="s">
        <v>4355</v>
      </c>
      <c r="H1649" t="s">
        <v>4356</v>
      </c>
      <c r="I1649" s="4">
        <v>0.93</v>
      </c>
    </row>
    <row r="1650" spans="1:9" x14ac:dyDescent="0.2">
      <c r="A1650">
        <v>102</v>
      </c>
      <c r="B1650">
        <v>688239</v>
      </c>
      <c r="C1650" s="3">
        <v>43146</v>
      </c>
      <c r="D1650">
        <v>46123</v>
      </c>
      <c r="E1650" t="s">
        <v>4016</v>
      </c>
      <c r="F1650">
        <v>41063</v>
      </c>
      <c r="G1650" t="s">
        <v>4033</v>
      </c>
      <c r="H1650" t="s">
        <v>4034</v>
      </c>
      <c r="I1650" s="4">
        <v>2.97</v>
      </c>
    </row>
    <row r="1651" spans="1:9" x14ac:dyDescent="0.2">
      <c r="A1651">
        <v>102</v>
      </c>
      <c r="B1651">
        <v>688240</v>
      </c>
      <c r="C1651" s="3">
        <v>43146</v>
      </c>
      <c r="D1651">
        <v>46123</v>
      </c>
      <c r="E1651" t="s">
        <v>4016</v>
      </c>
      <c r="F1651">
        <v>41063</v>
      </c>
      <c r="G1651" t="s">
        <v>4407</v>
      </c>
      <c r="H1651" t="s">
        <v>4408</v>
      </c>
      <c r="I1651" s="4">
        <v>0.42</v>
      </c>
    </row>
    <row r="1652" spans="1:9" x14ac:dyDescent="0.2">
      <c r="A1652">
        <v>102</v>
      </c>
      <c r="B1652">
        <v>683391</v>
      </c>
      <c r="C1652" s="3">
        <v>43146</v>
      </c>
      <c r="D1652">
        <v>46127</v>
      </c>
      <c r="E1652" t="s">
        <v>4016</v>
      </c>
      <c r="F1652">
        <v>41065</v>
      </c>
      <c r="G1652" t="s">
        <v>4313</v>
      </c>
      <c r="H1652" t="s">
        <v>4314</v>
      </c>
      <c r="I1652" s="4">
        <v>0.14000000000000001</v>
      </c>
    </row>
    <row r="1653" spans="1:9" x14ac:dyDescent="0.2">
      <c r="A1653">
        <v>102</v>
      </c>
      <c r="B1653">
        <v>683392</v>
      </c>
      <c r="C1653" s="3">
        <v>43146</v>
      </c>
      <c r="D1653">
        <v>46127</v>
      </c>
      <c r="E1653" t="s">
        <v>4016</v>
      </c>
      <c r="F1653">
        <v>41065</v>
      </c>
      <c r="G1653" t="s">
        <v>4053</v>
      </c>
      <c r="H1653" t="s">
        <v>4054</v>
      </c>
      <c r="I1653" s="4">
        <v>0.17</v>
      </c>
    </row>
    <row r="1654" spans="1:9" x14ac:dyDescent="0.2">
      <c r="A1654">
        <v>102</v>
      </c>
      <c r="B1654">
        <v>683394</v>
      </c>
      <c r="C1654" s="3">
        <v>43146</v>
      </c>
      <c r="D1654">
        <v>46127</v>
      </c>
      <c r="E1654" t="s">
        <v>4016</v>
      </c>
      <c r="F1654">
        <v>41065</v>
      </c>
      <c r="G1654" t="s">
        <v>4135</v>
      </c>
      <c r="H1654" t="s">
        <v>4136</v>
      </c>
      <c r="I1654" s="4">
        <v>0.34</v>
      </c>
    </row>
    <row r="1655" spans="1:9" x14ac:dyDescent="0.2">
      <c r="A1655">
        <v>102</v>
      </c>
      <c r="B1655">
        <v>683397</v>
      </c>
      <c r="C1655" s="3">
        <v>43146</v>
      </c>
      <c r="D1655">
        <v>46127</v>
      </c>
      <c r="E1655" t="s">
        <v>4016</v>
      </c>
      <c r="F1655">
        <v>41065</v>
      </c>
      <c r="G1655" t="s">
        <v>4119</v>
      </c>
      <c r="H1655" t="s">
        <v>4120</v>
      </c>
      <c r="I1655" s="4">
        <v>0.99</v>
      </c>
    </row>
    <row r="1656" spans="1:9" x14ac:dyDescent="0.2">
      <c r="A1656">
        <v>102</v>
      </c>
      <c r="B1656">
        <v>683398</v>
      </c>
      <c r="C1656" s="3">
        <v>43146</v>
      </c>
      <c r="D1656">
        <v>46127</v>
      </c>
      <c r="E1656" t="s">
        <v>4016</v>
      </c>
      <c r="F1656">
        <v>41065</v>
      </c>
      <c r="G1656" t="s">
        <v>4229</v>
      </c>
      <c r="H1656" t="s">
        <v>4230</v>
      </c>
      <c r="I1656" s="4">
        <v>7.0000000000000007E-2</v>
      </c>
    </row>
    <row r="1657" spans="1:9" x14ac:dyDescent="0.2">
      <c r="A1657">
        <v>102</v>
      </c>
      <c r="B1657">
        <v>683399</v>
      </c>
      <c r="C1657" s="3">
        <v>43146</v>
      </c>
      <c r="D1657">
        <v>46127</v>
      </c>
      <c r="E1657" t="s">
        <v>4016</v>
      </c>
      <c r="F1657">
        <v>41065</v>
      </c>
      <c r="G1657" t="s">
        <v>4129</v>
      </c>
      <c r="H1657" t="s">
        <v>4130</v>
      </c>
      <c r="I1657" s="4">
        <v>0.51</v>
      </c>
    </row>
    <row r="1658" spans="1:9" x14ac:dyDescent="0.2">
      <c r="A1658">
        <v>102</v>
      </c>
      <c r="B1658">
        <v>683400</v>
      </c>
      <c r="C1658" s="3">
        <v>43146</v>
      </c>
      <c r="D1658">
        <v>46127</v>
      </c>
      <c r="E1658" t="s">
        <v>4016</v>
      </c>
      <c r="F1658">
        <v>41065</v>
      </c>
      <c r="G1658" t="s">
        <v>4089</v>
      </c>
      <c r="H1658" t="s">
        <v>4090</v>
      </c>
      <c r="I1658" s="4">
        <v>3.23</v>
      </c>
    </row>
    <row r="1659" spans="1:9" x14ac:dyDescent="0.2">
      <c r="A1659">
        <v>102</v>
      </c>
      <c r="B1659">
        <v>683401</v>
      </c>
      <c r="C1659" s="3">
        <v>43146</v>
      </c>
      <c r="D1659">
        <v>46127</v>
      </c>
      <c r="E1659" t="s">
        <v>4016</v>
      </c>
      <c r="F1659">
        <v>41065</v>
      </c>
      <c r="G1659" t="s">
        <v>4035</v>
      </c>
      <c r="H1659" t="s">
        <v>4036</v>
      </c>
      <c r="I1659" s="4">
        <v>3.23</v>
      </c>
    </row>
    <row r="1660" spans="1:9" x14ac:dyDescent="0.2">
      <c r="A1660">
        <v>102</v>
      </c>
      <c r="B1660">
        <v>683402</v>
      </c>
      <c r="C1660" s="3">
        <v>43146</v>
      </c>
      <c r="D1660">
        <v>46127</v>
      </c>
      <c r="E1660" t="s">
        <v>4016</v>
      </c>
      <c r="F1660">
        <v>41065</v>
      </c>
      <c r="G1660" t="s">
        <v>4399</v>
      </c>
      <c r="H1660" t="s">
        <v>4400</v>
      </c>
      <c r="I1660" s="4">
        <v>1.02</v>
      </c>
    </row>
    <row r="1661" spans="1:9" x14ac:dyDescent="0.2">
      <c r="A1661">
        <v>102</v>
      </c>
      <c r="B1661">
        <v>683403</v>
      </c>
      <c r="C1661" s="3">
        <v>43146</v>
      </c>
      <c r="D1661">
        <v>46127</v>
      </c>
      <c r="E1661" t="s">
        <v>4016</v>
      </c>
      <c r="F1661">
        <v>41065</v>
      </c>
      <c r="G1661" t="s">
        <v>4033</v>
      </c>
      <c r="H1661" t="s">
        <v>4034</v>
      </c>
      <c r="I1661" s="4">
        <v>2.98</v>
      </c>
    </row>
    <row r="1662" spans="1:9" x14ac:dyDescent="0.2">
      <c r="A1662">
        <v>102</v>
      </c>
      <c r="B1662">
        <v>683406</v>
      </c>
      <c r="C1662" s="3">
        <v>43146</v>
      </c>
      <c r="D1662">
        <v>46127</v>
      </c>
      <c r="E1662" t="s">
        <v>4016</v>
      </c>
      <c r="F1662">
        <v>41065</v>
      </c>
      <c r="G1662" t="s">
        <v>4403</v>
      </c>
      <c r="H1662" t="s">
        <v>4404</v>
      </c>
      <c r="I1662" s="4">
        <v>0.68</v>
      </c>
    </row>
    <row r="1663" spans="1:9" x14ac:dyDescent="0.2">
      <c r="A1663">
        <v>102</v>
      </c>
      <c r="B1663">
        <v>683407</v>
      </c>
      <c r="C1663" s="3">
        <v>43146</v>
      </c>
      <c r="D1663">
        <v>46127</v>
      </c>
      <c r="E1663" t="s">
        <v>4016</v>
      </c>
      <c r="F1663">
        <v>41065</v>
      </c>
      <c r="G1663" t="s">
        <v>4405</v>
      </c>
      <c r="H1663" t="s">
        <v>4406</v>
      </c>
      <c r="I1663" s="4">
        <v>0.34</v>
      </c>
    </row>
    <row r="1664" spans="1:9" x14ac:dyDescent="0.2">
      <c r="A1664">
        <v>102</v>
      </c>
      <c r="B1664">
        <v>688269</v>
      </c>
      <c r="C1664" s="3">
        <v>43146</v>
      </c>
      <c r="D1664">
        <v>46127</v>
      </c>
      <c r="E1664" t="s">
        <v>4016</v>
      </c>
      <c r="F1664">
        <v>41065</v>
      </c>
      <c r="G1664" t="s">
        <v>4397</v>
      </c>
      <c r="H1664" t="s">
        <v>4398</v>
      </c>
      <c r="I1664" s="4">
        <v>0.42</v>
      </c>
    </row>
    <row r="1665" spans="1:9" x14ac:dyDescent="0.2">
      <c r="A1665">
        <v>102</v>
      </c>
      <c r="B1665">
        <v>688270</v>
      </c>
      <c r="C1665" s="3">
        <v>43146</v>
      </c>
      <c r="D1665">
        <v>46127</v>
      </c>
      <c r="E1665" t="s">
        <v>4016</v>
      </c>
      <c r="F1665">
        <v>41065</v>
      </c>
      <c r="G1665" t="s">
        <v>4111</v>
      </c>
      <c r="H1665" t="s">
        <v>4112</v>
      </c>
      <c r="I1665" s="4">
        <v>0.93</v>
      </c>
    </row>
    <row r="1666" spans="1:9" x14ac:dyDescent="0.2">
      <c r="A1666">
        <v>102</v>
      </c>
      <c r="B1666">
        <v>688271</v>
      </c>
      <c r="C1666" s="3">
        <v>43146</v>
      </c>
      <c r="D1666">
        <v>46127</v>
      </c>
      <c r="E1666" t="s">
        <v>4016</v>
      </c>
      <c r="F1666">
        <v>41065</v>
      </c>
      <c r="G1666" t="s">
        <v>4355</v>
      </c>
      <c r="H1666" t="s">
        <v>4356</v>
      </c>
      <c r="I1666" s="4">
        <v>0.93</v>
      </c>
    </row>
    <row r="1667" spans="1:9" x14ac:dyDescent="0.2">
      <c r="A1667">
        <v>102</v>
      </c>
      <c r="B1667">
        <v>688275</v>
      </c>
      <c r="C1667" s="3">
        <v>43146</v>
      </c>
      <c r="D1667">
        <v>46127</v>
      </c>
      <c r="E1667" t="s">
        <v>4016</v>
      </c>
      <c r="F1667">
        <v>41065</v>
      </c>
      <c r="G1667" t="s">
        <v>4407</v>
      </c>
      <c r="H1667" t="s">
        <v>4408</v>
      </c>
      <c r="I1667" s="4">
        <v>0.42</v>
      </c>
    </row>
    <row r="1668" spans="1:9" x14ac:dyDescent="0.2">
      <c r="A1668">
        <v>102</v>
      </c>
      <c r="B1668">
        <v>688276</v>
      </c>
      <c r="C1668" s="3">
        <v>43146</v>
      </c>
      <c r="D1668">
        <v>46127</v>
      </c>
      <c r="E1668" t="s">
        <v>4016</v>
      </c>
      <c r="F1668">
        <v>41065</v>
      </c>
      <c r="G1668" t="s">
        <v>4401</v>
      </c>
      <c r="H1668" t="s">
        <v>4402</v>
      </c>
      <c r="I1668" s="4">
        <v>0.59</v>
      </c>
    </row>
    <row r="1669" spans="1:9" x14ac:dyDescent="0.2">
      <c r="A1669">
        <v>102</v>
      </c>
      <c r="B1669">
        <v>683416</v>
      </c>
      <c r="C1669" s="3">
        <v>43137</v>
      </c>
      <c r="D1669">
        <v>45967</v>
      </c>
      <c r="E1669" t="s">
        <v>4016</v>
      </c>
      <c r="F1669">
        <v>41067</v>
      </c>
      <c r="G1669" t="s">
        <v>4135</v>
      </c>
      <c r="H1669" t="s">
        <v>4136</v>
      </c>
      <c r="I1669" s="4">
        <v>0.33</v>
      </c>
    </row>
    <row r="1670" spans="1:9" x14ac:dyDescent="0.2">
      <c r="A1670">
        <v>102</v>
      </c>
      <c r="B1670">
        <v>683417</v>
      </c>
      <c r="C1670" s="3">
        <v>43137</v>
      </c>
      <c r="D1670">
        <v>45967</v>
      </c>
      <c r="E1670" t="s">
        <v>4016</v>
      </c>
      <c r="F1670">
        <v>41067</v>
      </c>
      <c r="G1670" t="s">
        <v>4385</v>
      </c>
      <c r="H1670" t="s">
        <v>4386</v>
      </c>
      <c r="I1670" s="4">
        <v>6.5</v>
      </c>
    </row>
    <row r="1671" spans="1:9" x14ac:dyDescent="0.2">
      <c r="A1671">
        <v>102</v>
      </c>
      <c r="B1671">
        <v>683418</v>
      </c>
      <c r="C1671" s="3">
        <v>43137</v>
      </c>
      <c r="D1671">
        <v>45967</v>
      </c>
      <c r="E1671" t="s">
        <v>4016</v>
      </c>
      <c r="F1671">
        <v>41067</v>
      </c>
      <c r="G1671" t="s">
        <v>4111</v>
      </c>
      <c r="H1671" t="s">
        <v>4112</v>
      </c>
      <c r="I1671" s="4">
        <v>0.78</v>
      </c>
    </row>
    <row r="1672" spans="1:9" x14ac:dyDescent="0.2">
      <c r="A1672">
        <v>102</v>
      </c>
      <c r="B1672">
        <v>683420</v>
      </c>
      <c r="C1672" s="3">
        <v>43137</v>
      </c>
      <c r="D1672">
        <v>45967</v>
      </c>
      <c r="E1672" t="s">
        <v>4016</v>
      </c>
      <c r="F1672">
        <v>41067</v>
      </c>
      <c r="G1672" t="s">
        <v>4119</v>
      </c>
      <c r="H1672" t="s">
        <v>4120</v>
      </c>
      <c r="I1672" s="4">
        <v>4.55</v>
      </c>
    </row>
    <row r="1673" spans="1:9" x14ac:dyDescent="0.2">
      <c r="A1673">
        <v>102</v>
      </c>
      <c r="B1673">
        <v>683421</v>
      </c>
      <c r="C1673" s="3">
        <v>43137</v>
      </c>
      <c r="D1673">
        <v>45967</v>
      </c>
      <c r="E1673" t="s">
        <v>4016</v>
      </c>
      <c r="F1673">
        <v>41067</v>
      </c>
      <c r="G1673" t="s">
        <v>4089</v>
      </c>
      <c r="H1673" t="s">
        <v>4090</v>
      </c>
      <c r="I1673" s="4">
        <v>13</v>
      </c>
    </row>
    <row r="1674" spans="1:9" x14ac:dyDescent="0.2">
      <c r="A1674">
        <v>102</v>
      </c>
      <c r="B1674">
        <v>683422</v>
      </c>
      <c r="C1674" s="3">
        <v>43137</v>
      </c>
      <c r="D1674">
        <v>45967</v>
      </c>
      <c r="E1674" t="s">
        <v>4016</v>
      </c>
      <c r="F1674">
        <v>41067</v>
      </c>
      <c r="G1674" t="s">
        <v>4103</v>
      </c>
      <c r="H1674" t="s">
        <v>4104</v>
      </c>
      <c r="I1674" s="4">
        <v>1.95</v>
      </c>
    </row>
    <row r="1675" spans="1:9" x14ac:dyDescent="0.2">
      <c r="A1675">
        <v>102</v>
      </c>
      <c r="B1675">
        <v>683423</v>
      </c>
      <c r="C1675" s="3">
        <v>43137</v>
      </c>
      <c r="D1675">
        <v>45967</v>
      </c>
      <c r="E1675" t="s">
        <v>4016</v>
      </c>
      <c r="F1675">
        <v>41067</v>
      </c>
      <c r="G1675" t="s">
        <v>4399</v>
      </c>
      <c r="H1675" t="s">
        <v>4400</v>
      </c>
      <c r="I1675" s="4">
        <v>3.58</v>
      </c>
    </row>
    <row r="1676" spans="1:9" x14ac:dyDescent="0.2">
      <c r="A1676">
        <v>102</v>
      </c>
      <c r="B1676">
        <v>683424</v>
      </c>
      <c r="C1676" s="3">
        <v>43137</v>
      </c>
      <c r="D1676">
        <v>45967</v>
      </c>
      <c r="E1676" t="s">
        <v>4016</v>
      </c>
      <c r="F1676">
        <v>41067</v>
      </c>
      <c r="G1676" t="s">
        <v>4409</v>
      </c>
      <c r="H1676" t="s">
        <v>4410</v>
      </c>
      <c r="I1676" s="4">
        <v>1.95</v>
      </c>
    </row>
    <row r="1677" spans="1:9" x14ac:dyDescent="0.2">
      <c r="A1677">
        <v>102</v>
      </c>
      <c r="B1677">
        <v>683425</v>
      </c>
      <c r="C1677" s="3">
        <v>43137</v>
      </c>
      <c r="D1677">
        <v>45967</v>
      </c>
      <c r="E1677" t="s">
        <v>4016</v>
      </c>
      <c r="F1677">
        <v>41067</v>
      </c>
      <c r="G1677" t="s">
        <v>4033</v>
      </c>
      <c r="H1677" t="s">
        <v>4034</v>
      </c>
      <c r="I1677" s="4">
        <v>8.4499999999999993</v>
      </c>
    </row>
    <row r="1678" spans="1:9" x14ac:dyDescent="0.2">
      <c r="A1678">
        <v>102</v>
      </c>
      <c r="B1678">
        <v>683427</v>
      </c>
      <c r="C1678" s="3">
        <v>43137</v>
      </c>
      <c r="D1678">
        <v>45967</v>
      </c>
      <c r="E1678" t="s">
        <v>4016</v>
      </c>
      <c r="F1678">
        <v>41067</v>
      </c>
      <c r="G1678" t="s">
        <v>4401</v>
      </c>
      <c r="H1678" t="s">
        <v>4402</v>
      </c>
      <c r="I1678" s="4">
        <v>0.65</v>
      </c>
    </row>
    <row r="1679" spans="1:9" x14ac:dyDescent="0.2">
      <c r="A1679">
        <v>102</v>
      </c>
      <c r="B1679">
        <v>683428</v>
      </c>
      <c r="C1679" s="3">
        <v>43137</v>
      </c>
      <c r="D1679">
        <v>45967</v>
      </c>
      <c r="E1679" t="s">
        <v>4016</v>
      </c>
      <c r="F1679">
        <v>41067</v>
      </c>
      <c r="G1679" t="s">
        <v>4411</v>
      </c>
      <c r="H1679" t="s">
        <v>4412</v>
      </c>
      <c r="I1679" s="4">
        <v>2.6</v>
      </c>
    </row>
    <row r="1680" spans="1:9" x14ac:dyDescent="0.2">
      <c r="A1680">
        <v>102</v>
      </c>
      <c r="B1680">
        <v>683431</v>
      </c>
      <c r="C1680" s="3">
        <v>43137</v>
      </c>
      <c r="D1680">
        <v>45967</v>
      </c>
      <c r="E1680" t="s">
        <v>4016</v>
      </c>
      <c r="F1680">
        <v>41067</v>
      </c>
      <c r="G1680" t="s">
        <v>4167</v>
      </c>
      <c r="H1680" t="s">
        <v>4168</v>
      </c>
      <c r="I1680" s="4">
        <v>1.3</v>
      </c>
    </row>
    <row r="1681" spans="1:9" x14ac:dyDescent="0.2">
      <c r="A1681">
        <v>102</v>
      </c>
      <c r="B1681">
        <v>683432</v>
      </c>
      <c r="C1681" s="3">
        <v>43137</v>
      </c>
      <c r="D1681">
        <v>45967</v>
      </c>
      <c r="E1681" t="s">
        <v>4016</v>
      </c>
      <c r="F1681">
        <v>41067</v>
      </c>
      <c r="G1681" t="s">
        <v>4163</v>
      </c>
      <c r="H1681" t="s">
        <v>4164</v>
      </c>
      <c r="I1681" s="4">
        <v>1.95</v>
      </c>
    </row>
    <row r="1682" spans="1:9" x14ac:dyDescent="0.2">
      <c r="A1682">
        <v>102</v>
      </c>
      <c r="B1682">
        <v>686121</v>
      </c>
      <c r="C1682" s="3">
        <v>43137</v>
      </c>
      <c r="D1682">
        <v>45967</v>
      </c>
      <c r="E1682" t="s">
        <v>4016</v>
      </c>
      <c r="F1682">
        <v>41067</v>
      </c>
      <c r="G1682" t="s">
        <v>4105</v>
      </c>
      <c r="H1682" t="s">
        <v>4106</v>
      </c>
      <c r="I1682" s="4">
        <v>3.44</v>
      </c>
    </row>
    <row r="1683" spans="1:9" x14ac:dyDescent="0.2">
      <c r="A1683">
        <v>102</v>
      </c>
      <c r="B1683">
        <v>686124</v>
      </c>
      <c r="C1683" s="3">
        <v>43137</v>
      </c>
      <c r="D1683">
        <v>45967</v>
      </c>
      <c r="E1683" t="s">
        <v>4016</v>
      </c>
      <c r="F1683">
        <v>41067</v>
      </c>
      <c r="G1683" t="s">
        <v>4355</v>
      </c>
      <c r="H1683" t="s">
        <v>4356</v>
      </c>
      <c r="I1683" s="4">
        <v>1.62</v>
      </c>
    </row>
    <row r="1684" spans="1:9" x14ac:dyDescent="0.2">
      <c r="A1684">
        <v>102</v>
      </c>
      <c r="B1684">
        <v>686126</v>
      </c>
      <c r="C1684" s="3">
        <v>43137</v>
      </c>
      <c r="D1684">
        <v>45967</v>
      </c>
      <c r="E1684" t="s">
        <v>4016</v>
      </c>
      <c r="F1684">
        <v>41067</v>
      </c>
      <c r="G1684" t="s">
        <v>4133</v>
      </c>
      <c r="H1684" t="s">
        <v>4134</v>
      </c>
      <c r="I1684" s="4">
        <v>0.19</v>
      </c>
    </row>
    <row r="1685" spans="1:9" x14ac:dyDescent="0.2">
      <c r="A1685">
        <v>102</v>
      </c>
      <c r="B1685">
        <v>686130</v>
      </c>
      <c r="C1685" s="3">
        <v>43137</v>
      </c>
      <c r="D1685">
        <v>45967</v>
      </c>
      <c r="E1685" t="s">
        <v>4016</v>
      </c>
      <c r="F1685">
        <v>41067</v>
      </c>
      <c r="G1685" t="s">
        <v>4413</v>
      </c>
      <c r="H1685" t="s">
        <v>4414</v>
      </c>
      <c r="I1685" s="4">
        <v>2.4</v>
      </c>
    </row>
    <row r="1686" spans="1:9" x14ac:dyDescent="0.2">
      <c r="A1686">
        <v>102</v>
      </c>
      <c r="B1686">
        <v>683430</v>
      </c>
      <c r="C1686" s="3">
        <v>43145</v>
      </c>
      <c r="D1686">
        <v>45967</v>
      </c>
      <c r="E1686" t="s">
        <v>4016</v>
      </c>
      <c r="F1686">
        <v>41067</v>
      </c>
      <c r="G1686" t="s">
        <v>4415</v>
      </c>
      <c r="H1686" t="s">
        <v>4416</v>
      </c>
      <c r="I1686" s="4">
        <v>9.75</v>
      </c>
    </row>
    <row r="1687" spans="1:9" x14ac:dyDescent="0.2">
      <c r="A1687">
        <v>102</v>
      </c>
      <c r="B1687">
        <v>683440</v>
      </c>
      <c r="C1687" s="3">
        <v>43145</v>
      </c>
      <c r="D1687">
        <v>46097</v>
      </c>
      <c r="E1687" t="s">
        <v>4016</v>
      </c>
      <c r="F1687">
        <v>41069</v>
      </c>
      <c r="G1687" t="s">
        <v>4417</v>
      </c>
      <c r="H1687" t="s">
        <v>4418</v>
      </c>
      <c r="I1687" s="4">
        <v>0</v>
      </c>
    </row>
    <row r="1688" spans="1:9" x14ac:dyDescent="0.2">
      <c r="A1688">
        <v>102</v>
      </c>
      <c r="B1688">
        <v>683442</v>
      </c>
      <c r="C1688" s="3">
        <v>43145</v>
      </c>
      <c r="D1688">
        <v>46097</v>
      </c>
      <c r="E1688" t="s">
        <v>4016</v>
      </c>
      <c r="F1688">
        <v>41069</v>
      </c>
      <c r="G1688" t="s">
        <v>4419</v>
      </c>
      <c r="H1688" t="s">
        <v>4420</v>
      </c>
      <c r="I1688" s="4">
        <v>0.65</v>
      </c>
    </row>
    <row r="1689" spans="1:9" x14ac:dyDescent="0.2">
      <c r="A1689">
        <v>102</v>
      </c>
      <c r="B1689">
        <v>683443</v>
      </c>
      <c r="C1689" s="3">
        <v>43145</v>
      </c>
      <c r="D1689">
        <v>46097</v>
      </c>
      <c r="E1689" t="s">
        <v>4016</v>
      </c>
      <c r="F1689">
        <v>41069</v>
      </c>
      <c r="G1689" t="s">
        <v>4135</v>
      </c>
      <c r="H1689" t="s">
        <v>4136</v>
      </c>
      <c r="I1689" s="4">
        <v>0.78</v>
      </c>
    </row>
    <row r="1690" spans="1:9" x14ac:dyDescent="0.2">
      <c r="A1690">
        <v>102</v>
      </c>
      <c r="B1690">
        <v>683444</v>
      </c>
      <c r="C1690" s="3">
        <v>43145</v>
      </c>
      <c r="D1690">
        <v>46097</v>
      </c>
      <c r="E1690" t="s">
        <v>4016</v>
      </c>
      <c r="F1690">
        <v>41069</v>
      </c>
      <c r="G1690" t="s">
        <v>4111</v>
      </c>
      <c r="H1690" t="s">
        <v>4112</v>
      </c>
      <c r="I1690" s="4">
        <v>1.04</v>
      </c>
    </row>
    <row r="1691" spans="1:9" x14ac:dyDescent="0.2">
      <c r="A1691">
        <v>102</v>
      </c>
      <c r="B1691">
        <v>683445</v>
      </c>
      <c r="C1691" s="3">
        <v>43145</v>
      </c>
      <c r="D1691">
        <v>46097</v>
      </c>
      <c r="E1691" t="s">
        <v>4016</v>
      </c>
      <c r="F1691">
        <v>41069</v>
      </c>
      <c r="G1691" t="s">
        <v>4355</v>
      </c>
      <c r="H1691" t="s">
        <v>4356</v>
      </c>
      <c r="I1691" s="4">
        <v>2.21</v>
      </c>
    </row>
    <row r="1692" spans="1:9" x14ac:dyDescent="0.2">
      <c r="A1692">
        <v>102</v>
      </c>
      <c r="B1692">
        <v>683446</v>
      </c>
      <c r="C1692" s="3">
        <v>43145</v>
      </c>
      <c r="D1692">
        <v>46097</v>
      </c>
      <c r="E1692" t="s">
        <v>4016</v>
      </c>
      <c r="F1692">
        <v>41069</v>
      </c>
      <c r="G1692" t="s">
        <v>4119</v>
      </c>
      <c r="H1692" t="s">
        <v>4120</v>
      </c>
      <c r="I1692" s="4">
        <v>2.6</v>
      </c>
    </row>
    <row r="1693" spans="1:9" x14ac:dyDescent="0.2">
      <c r="A1693">
        <v>102</v>
      </c>
      <c r="B1693">
        <v>683447</v>
      </c>
      <c r="C1693" s="3">
        <v>43145</v>
      </c>
      <c r="D1693">
        <v>46097</v>
      </c>
      <c r="E1693" t="s">
        <v>4016</v>
      </c>
      <c r="F1693">
        <v>41069</v>
      </c>
      <c r="G1693" t="s">
        <v>4387</v>
      </c>
      <c r="H1693" t="s">
        <v>4388</v>
      </c>
      <c r="I1693" s="4">
        <v>7.0000000000000007E-2</v>
      </c>
    </row>
    <row r="1694" spans="1:9" x14ac:dyDescent="0.2">
      <c r="A1694">
        <v>102</v>
      </c>
      <c r="B1694">
        <v>683448</v>
      </c>
      <c r="C1694" s="3">
        <v>43145</v>
      </c>
      <c r="D1694">
        <v>46097</v>
      </c>
      <c r="E1694" t="s">
        <v>4016</v>
      </c>
      <c r="F1694">
        <v>41069</v>
      </c>
      <c r="G1694" t="s">
        <v>4085</v>
      </c>
      <c r="H1694" t="s">
        <v>4086</v>
      </c>
      <c r="I1694" s="4">
        <v>0.26</v>
      </c>
    </row>
    <row r="1695" spans="1:9" x14ac:dyDescent="0.2">
      <c r="A1695">
        <v>102</v>
      </c>
      <c r="B1695">
        <v>683449</v>
      </c>
      <c r="C1695" s="3">
        <v>43145</v>
      </c>
      <c r="D1695">
        <v>46097</v>
      </c>
      <c r="E1695" t="s">
        <v>4016</v>
      </c>
      <c r="F1695">
        <v>41069</v>
      </c>
      <c r="G1695" t="s">
        <v>4129</v>
      </c>
      <c r="H1695" t="s">
        <v>4130</v>
      </c>
      <c r="I1695" s="4">
        <v>3.25</v>
      </c>
    </row>
    <row r="1696" spans="1:9" x14ac:dyDescent="0.2">
      <c r="A1696">
        <v>102</v>
      </c>
      <c r="B1696">
        <v>683450</v>
      </c>
      <c r="C1696" s="3">
        <v>43145</v>
      </c>
      <c r="D1696">
        <v>46097</v>
      </c>
      <c r="E1696" t="s">
        <v>4016</v>
      </c>
      <c r="F1696">
        <v>41069</v>
      </c>
      <c r="G1696" t="s">
        <v>4089</v>
      </c>
      <c r="H1696" t="s">
        <v>4090</v>
      </c>
      <c r="I1696" s="4">
        <v>17.2</v>
      </c>
    </row>
    <row r="1697" spans="1:9" x14ac:dyDescent="0.2">
      <c r="A1697">
        <v>102</v>
      </c>
      <c r="B1697">
        <v>683451</v>
      </c>
      <c r="C1697" s="3">
        <v>43145</v>
      </c>
      <c r="D1697">
        <v>46097</v>
      </c>
      <c r="E1697" t="s">
        <v>4016</v>
      </c>
      <c r="F1697">
        <v>41069</v>
      </c>
      <c r="G1697" t="s">
        <v>4035</v>
      </c>
      <c r="H1697" t="s">
        <v>4036</v>
      </c>
      <c r="I1697" s="4">
        <v>7.8</v>
      </c>
    </row>
    <row r="1698" spans="1:9" x14ac:dyDescent="0.2">
      <c r="A1698">
        <v>102</v>
      </c>
      <c r="B1698">
        <v>683452</v>
      </c>
      <c r="C1698" s="3">
        <v>43145</v>
      </c>
      <c r="D1698">
        <v>46097</v>
      </c>
      <c r="E1698" t="s">
        <v>4016</v>
      </c>
      <c r="F1698">
        <v>41069</v>
      </c>
      <c r="G1698" t="s">
        <v>4033</v>
      </c>
      <c r="H1698" t="s">
        <v>4034</v>
      </c>
      <c r="I1698" s="4">
        <v>12.87</v>
      </c>
    </row>
    <row r="1699" spans="1:9" x14ac:dyDescent="0.2">
      <c r="A1699">
        <v>102</v>
      </c>
      <c r="B1699">
        <v>683453</v>
      </c>
      <c r="C1699" s="3">
        <v>43145</v>
      </c>
      <c r="D1699">
        <v>46097</v>
      </c>
      <c r="E1699" t="s">
        <v>4016</v>
      </c>
      <c r="F1699">
        <v>41069</v>
      </c>
      <c r="G1699" t="s">
        <v>4303</v>
      </c>
      <c r="H1699" t="s">
        <v>4304</v>
      </c>
      <c r="I1699" s="4">
        <v>1.3</v>
      </c>
    </row>
    <row r="1700" spans="1:9" x14ac:dyDescent="0.2">
      <c r="A1700">
        <v>102</v>
      </c>
      <c r="B1700">
        <v>683454</v>
      </c>
      <c r="C1700" s="3">
        <v>43145</v>
      </c>
      <c r="D1700">
        <v>46097</v>
      </c>
      <c r="E1700" t="s">
        <v>4016</v>
      </c>
      <c r="F1700">
        <v>41069</v>
      </c>
      <c r="G1700" t="s">
        <v>4421</v>
      </c>
      <c r="H1700" t="s">
        <v>4422</v>
      </c>
      <c r="I1700" s="4">
        <v>0.13</v>
      </c>
    </row>
    <row r="1701" spans="1:9" x14ac:dyDescent="0.2">
      <c r="A1701">
        <v>102</v>
      </c>
      <c r="B1701">
        <v>683455</v>
      </c>
      <c r="C1701" s="3">
        <v>43145</v>
      </c>
      <c r="D1701">
        <v>46097</v>
      </c>
      <c r="E1701" t="s">
        <v>4016</v>
      </c>
      <c r="F1701">
        <v>41069</v>
      </c>
      <c r="G1701" t="s">
        <v>4133</v>
      </c>
      <c r="H1701" t="s">
        <v>4134</v>
      </c>
      <c r="I1701" s="4">
        <v>3.25</v>
      </c>
    </row>
    <row r="1702" spans="1:9" x14ac:dyDescent="0.2">
      <c r="A1702">
        <v>102</v>
      </c>
      <c r="B1702">
        <v>683456</v>
      </c>
      <c r="C1702" s="3">
        <v>43145</v>
      </c>
      <c r="D1702">
        <v>46097</v>
      </c>
      <c r="E1702" t="s">
        <v>4016</v>
      </c>
      <c r="F1702">
        <v>41069</v>
      </c>
      <c r="G1702" t="s">
        <v>4225</v>
      </c>
      <c r="H1702" t="s">
        <v>4226</v>
      </c>
      <c r="I1702" s="4">
        <v>2.6</v>
      </c>
    </row>
    <row r="1703" spans="1:9" x14ac:dyDescent="0.2">
      <c r="A1703">
        <v>102</v>
      </c>
      <c r="B1703">
        <v>683457</v>
      </c>
      <c r="C1703" s="3">
        <v>43145</v>
      </c>
      <c r="D1703">
        <v>46097</v>
      </c>
      <c r="E1703" t="s">
        <v>4016</v>
      </c>
      <c r="F1703">
        <v>41069</v>
      </c>
      <c r="G1703" t="s">
        <v>4167</v>
      </c>
      <c r="H1703" t="s">
        <v>4168</v>
      </c>
      <c r="I1703" s="4">
        <v>1.3</v>
      </c>
    </row>
    <row r="1704" spans="1:9" x14ac:dyDescent="0.2">
      <c r="A1704">
        <v>102</v>
      </c>
      <c r="B1704">
        <v>683458</v>
      </c>
      <c r="C1704" s="3">
        <v>43145</v>
      </c>
      <c r="D1704">
        <v>46097</v>
      </c>
      <c r="E1704" t="s">
        <v>4016</v>
      </c>
      <c r="F1704">
        <v>41069</v>
      </c>
      <c r="G1704" t="s">
        <v>4197</v>
      </c>
      <c r="H1704" t="s">
        <v>4198</v>
      </c>
      <c r="I1704" s="4">
        <v>2.6</v>
      </c>
    </row>
    <row r="1705" spans="1:9" x14ac:dyDescent="0.2">
      <c r="A1705">
        <v>102</v>
      </c>
      <c r="B1705">
        <v>683459</v>
      </c>
      <c r="C1705" s="3">
        <v>43145</v>
      </c>
      <c r="D1705">
        <v>46097</v>
      </c>
      <c r="E1705" t="s">
        <v>4016</v>
      </c>
      <c r="F1705">
        <v>41069</v>
      </c>
      <c r="G1705" t="s">
        <v>4391</v>
      </c>
      <c r="H1705" t="s">
        <v>4392</v>
      </c>
      <c r="I1705" s="4">
        <v>3.8</v>
      </c>
    </row>
    <row r="1706" spans="1:9" x14ac:dyDescent="0.2">
      <c r="A1706">
        <v>102</v>
      </c>
      <c r="B1706">
        <v>683460</v>
      </c>
      <c r="C1706" s="3">
        <v>43145</v>
      </c>
      <c r="D1706">
        <v>46097</v>
      </c>
      <c r="E1706" t="s">
        <v>4016</v>
      </c>
      <c r="F1706">
        <v>41069</v>
      </c>
      <c r="G1706" t="s">
        <v>4163</v>
      </c>
      <c r="H1706" t="s">
        <v>4164</v>
      </c>
      <c r="I1706" s="4">
        <v>0.65</v>
      </c>
    </row>
    <row r="1707" spans="1:9" x14ac:dyDescent="0.2">
      <c r="A1707">
        <v>102</v>
      </c>
      <c r="B1707">
        <v>683441</v>
      </c>
      <c r="C1707" s="3">
        <v>43146</v>
      </c>
      <c r="D1707">
        <v>46097</v>
      </c>
      <c r="E1707" t="s">
        <v>4016</v>
      </c>
      <c r="F1707">
        <v>41069</v>
      </c>
      <c r="G1707" t="s">
        <v>4423</v>
      </c>
      <c r="H1707" t="s">
        <v>4424</v>
      </c>
      <c r="I1707" s="4">
        <v>0.65</v>
      </c>
    </row>
    <row r="1708" spans="1:9" x14ac:dyDescent="0.2">
      <c r="A1708">
        <v>102</v>
      </c>
      <c r="B1708">
        <v>683468</v>
      </c>
      <c r="C1708" s="3">
        <v>43145</v>
      </c>
      <c r="D1708">
        <v>46098</v>
      </c>
      <c r="E1708" t="s">
        <v>4016</v>
      </c>
      <c r="F1708">
        <v>41071</v>
      </c>
      <c r="G1708" t="s">
        <v>4053</v>
      </c>
      <c r="H1708" t="s">
        <v>4054</v>
      </c>
      <c r="I1708" s="4">
        <v>1.95</v>
      </c>
    </row>
    <row r="1709" spans="1:9" x14ac:dyDescent="0.2">
      <c r="A1709">
        <v>102</v>
      </c>
      <c r="B1709">
        <v>683469</v>
      </c>
      <c r="C1709" s="3">
        <v>43145</v>
      </c>
      <c r="D1709">
        <v>46098</v>
      </c>
      <c r="E1709" t="s">
        <v>4016</v>
      </c>
      <c r="F1709">
        <v>41071</v>
      </c>
      <c r="G1709" t="s">
        <v>4135</v>
      </c>
      <c r="H1709" t="s">
        <v>4136</v>
      </c>
      <c r="I1709" s="4">
        <v>3.25</v>
      </c>
    </row>
    <row r="1710" spans="1:9" x14ac:dyDescent="0.2">
      <c r="A1710">
        <v>102</v>
      </c>
      <c r="B1710">
        <v>683470</v>
      </c>
      <c r="C1710" s="3">
        <v>43145</v>
      </c>
      <c r="D1710">
        <v>46098</v>
      </c>
      <c r="E1710" t="s">
        <v>4016</v>
      </c>
      <c r="F1710">
        <v>41071</v>
      </c>
      <c r="G1710" t="s">
        <v>4119</v>
      </c>
      <c r="H1710" t="s">
        <v>4120</v>
      </c>
      <c r="I1710" s="4">
        <v>1.95</v>
      </c>
    </row>
    <row r="1711" spans="1:9" x14ac:dyDescent="0.2">
      <c r="A1711">
        <v>102</v>
      </c>
      <c r="B1711">
        <v>683472</v>
      </c>
      <c r="C1711" s="3">
        <v>43145</v>
      </c>
      <c r="D1711">
        <v>46098</v>
      </c>
      <c r="E1711" t="s">
        <v>4016</v>
      </c>
      <c r="F1711">
        <v>41071</v>
      </c>
      <c r="G1711" t="s">
        <v>4387</v>
      </c>
      <c r="H1711" t="s">
        <v>4388</v>
      </c>
      <c r="I1711" s="4">
        <v>5.85</v>
      </c>
    </row>
    <row r="1712" spans="1:9" x14ac:dyDescent="0.2">
      <c r="A1712">
        <v>102</v>
      </c>
      <c r="B1712">
        <v>683473</v>
      </c>
      <c r="C1712" s="3">
        <v>43145</v>
      </c>
      <c r="D1712">
        <v>46098</v>
      </c>
      <c r="E1712" t="s">
        <v>4016</v>
      </c>
      <c r="F1712">
        <v>41071</v>
      </c>
      <c r="G1712" t="s">
        <v>4085</v>
      </c>
      <c r="H1712" t="s">
        <v>4086</v>
      </c>
      <c r="I1712" s="4">
        <v>2.34</v>
      </c>
    </row>
    <row r="1713" spans="1:9" x14ac:dyDescent="0.2">
      <c r="A1713">
        <v>102</v>
      </c>
      <c r="B1713">
        <v>683474</v>
      </c>
      <c r="C1713" s="3">
        <v>43145</v>
      </c>
      <c r="D1713">
        <v>46098</v>
      </c>
      <c r="E1713" t="s">
        <v>4016</v>
      </c>
      <c r="F1713">
        <v>41071</v>
      </c>
      <c r="G1713" t="s">
        <v>4089</v>
      </c>
      <c r="H1713" t="s">
        <v>4090</v>
      </c>
      <c r="I1713" s="4">
        <v>29.25</v>
      </c>
    </row>
    <row r="1714" spans="1:9" x14ac:dyDescent="0.2">
      <c r="A1714">
        <v>102</v>
      </c>
      <c r="B1714">
        <v>683475</v>
      </c>
      <c r="C1714" s="3">
        <v>43145</v>
      </c>
      <c r="D1714">
        <v>46098</v>
      </c>
      <c r="E1714" t="s">
        <v>4016</v>
      </c>
      <c r="F1714">
        <v>41071</v>
      </c>
      <c r="G1714" t="s">
        <v>4035</v>
      </c>
      <c r="H1714" t="s">
        <v>4036</v>
      </c>
      <c r="I1714" s="4">
        <v>9.9600000000000009</v>
      </c>
    </row>
    <row r="1715" spans="1:9" x14ac:dyDescent="0.2">
      <c r="A1715">
        <v>102</v>
      </c>
      <c r="B1715">
        <v>683476</v>
      </c>
      <c r="C1715" s="3">
        <v>43145</v>
      </c>
      <c r="D1715">
        <v>46098</v>
      </c>
      <c r="E1715" t="s">
        <v>4016</v>
      </c>
      <c r="F1715">
        <v>41071</v>
      </c>
      <c r="G1715" t="s">
        <v>4357</v>
      </c>
      <c r="H1715" t="s">
        <v>4358</v>
      </c>
      <c r="I1715" s="4">
        <v>5.85</v>
      </c>
    </row>
    <row r="1716" spans="1:9" x14ac:dyDescent="0.2">
      <c r="A1716">
        <v>102</v>
      </c>
      <c r="B1716">
        <v>683477</v>
      </c>
      <c r="C1716" s="3">
        <v>43145</v>
      </c>
      <c r="D1716">
        <v>46098</v>
      </c>
      <c r="E1716" t="s">
        <v>4016</v>
      </c>
      <c r="F1716">
        <v>41071</v>
      </c>
      <c r="G1716" t="s">
        <v>4401</v>
      </c>
      <c r="H1716" t="s">
        <v>4402</v>
      </c>
      <c r="I1716" s="4">
        <v>4.55</v>
      </c>
    </row>
    <row r="1717" spans="1:9" x14ac:dyDescent="0.2">
      <c r="A1717">
        <v>102</v>
      </c>
      <c r="B1717">
        <v>687528</v>
      </c>
      <c r="C1717" s="3">
        <v>43145</v>
      </c>
      <c r="D1717">
        <v>46098</v>
      </c>
      <c r="E1717" t="s">
        <v>4016</v>
      </c>
      <c r="F1717">
        <v>41071</v>
      </c>
      <c r="G1717" t="s">
        <v>4229</v>
      </c>
      <c r="H1717" t="s">
        <v>4230</v>
      </c>
      <c r="I1717" s="4">
        <v>0.05</v>
      </c>
    </row>
    <row r="1718" spans="1:9" x14ac:dyDescent="0.2">
      <c r="A1718">
        <v>102</v>
      </c>
      <c r="B1718">
        <v>683480</v>
      </c>
      <c r="C1718" s="3">
        <v>43125</v>
      </c>
      <c r="D1718">
        <v>45783</v>
      </c>
      <c r="E1718" t="s">
        <v>4016</v>
      </c>
      <c r="F1718">
        <v>41072</v>
      </c>
      <c r="G1718" t="s">
        <v>4323</v>
      </c>
      <c r="H1718" t="s">
        <v>4324</v>
      </c>
      <c r="I1718" s="4">
        <v>500</v>
      </c>
    </row>
    <row r="1719" spans="1:9" x14ac:dyDescent="0.2">
      <c r="A1719">
        <v>102</v>
      </c>
      <c r="B1719">
        <v>683488</v>
      </c>
      <c r="C1719" s="3">
        <v>43125</v>
      </c>
      <c r="D1719">
        <v>45789</v>
      </c>
      <c r="E1719" t="s">
        <v>4016</v>
      </c>
      <c r="F1719">
        <v>41073</v>
      </c>
      <c r="G1719" t="s">
        <v>4323</v>
      </c>
      <c r="H1719" t="s">
        <v>4324</v>
      </c>
      <c r="I1719" s="4">
        <v>500</v>
      </c>
    </row>
    <row r="1720" spans="1:9" x14ac:dyDescent="0.2">
      <c r="A1720">
        <v>102</v>
      </c>
      <c r="B1720">
        <v>683495</v>
      </c>
      <c r="C1720" s="3">
        <v>43125</v>
      </c>
      <c r="D1720">
        <v>45794</v>
      </c>
      <c r="E1720" t="s">
        <v>4016</v>
      </c>
      <c r="F1720">
        <v>41074</v>
      </c>
      <c r="G1720" t="s">
        <v>4323</v>
      </c>
      <c r="H1720" t="s">
        <v>4324</v>
      </c>
      <c r="I1720" s="4">
        <v>500</v>
      </c>
    </row>
    <row r="1721" spans="1:9" x14ac:dyDescent="0.2">
      <c r="A1721">
        <v>102</v>
      </c>
      <c r="B1721">
        <v>683502</v>
      </c>
      <c r="C1721" s="3">
        <v>43125</v>
      </c>
      <c r="D1721">
        <v>45799</v>
      </c>
      <c r="E1721" t="s">
        <v>4016</v>
      </c>
      <c r="F1721">
        <v>41075</v>
      </c>
      <c r="G1721" t="s">
        <v>4323</v>
      </c>
      <c r="H1721" t="s">
        <v>4324</v>
      </c>
      <c r="I1721" s="4">
        <v>499.95</v>
      </c>
    </row>
    <row r="1722" spans="1:9" x14ac:dyDescent="0.2">
      <c r="A1722">
        <v>102</v>
      </c>
      <c r="B1722">
        <v>683538</v>
      </c>
      <c r="C1722" s="3">
        <v>43125</v>
      </c>
      <c r="D1722">
        <v>45790</v>
      </c>
      <c r="E1722" t="s">
        <v>4016</v>
      </c>
      <c r="F1722">
        <v>41078</v>
      </c>
      <c r="G1722" t="s">
        <v>4383</v>
      </c>
      <c r="H1722" t="s">
        <v>4384</v>
      </c>
      <c r="I1722" s="4">
        <v>2059.1999999999998</v>
      </c>
    </row>
    <row r="1723" spans="1:9" x14ac:dyDescent="0.2">
      <c r="A1723">
        <v>102</v>
      </c>
      <c r="B1723">
        <v>683539</v>
      </c>
      <c r="C1723" s="3">
        <v>43125</v>
      </c>
      <c r="D1723">
        <v>45790</v>
      </c>
      <c r="E1723" t="s">
        <v>4016</v>
      </c>
      <c r="F1723">
        <v>41078</v>
      </c>
      <c r="G1723" t="s">
        <v>4073</v>
      </c>
      <c r="H1723" t="s">
        <v>4074</v>
      </c>
      <c r="I1723" s="4">
        <v>132</v>
      </c>
    </row>
    <row r="1724" spans="1:9" x14ac:dyDescent="0.2">
      <c r="A1724">
        <v>102</v>
      </c>
      <c r="B1724">
        <v>683540</v>
      </c>
      <c r="C1724" s="3">
        <v>43125</v>
      </c>
      <c r="D1724">
        <v>45790</v>
      </c>
      <c r="E1724" t="s">
        <v>4016</v>
      </c>
      <c r="F1724">
        <v>41078</v>
      </c>
      <c r="G1724" t="s">
        <v>4311</v>
      </c>
      <c r="H1724" t="s">
        <v>4312</v>
      </c>
      <c r="I1724" s="4">
        <v>8.8000000000000007</v>
      </c>
    </row>
    <row r="1725" spans="1:9" x14ac:dyDescent="0.2">
      <c r="A1725">
        <v>102</v>
      </c>
      <c r="B1725">
        <v>683580</v>
      </c>
      <c r="C1725" s="3">
        <v>43125</v>
      </c>
      <c r="D1725">
        <v>45804</v>
      </c>
      <c r="E1725" t="s">
        <v>4016</v>
      </c>
      <c r="F1725">
        <v>41079</v>
      </c>
      <c r="G1725" t="s">
        <v>4259</v>
      </c>
      <c r="H1725" t="s">
        <v>4260</v>
      </c>
      <c r="I1725" s="4">
        <v>1877.19</v>
      </c>
    </row>
    <row r="1726" spans="1:9" x14ac:dyDescent="0.2">
      <c r="A1726">
        <v>102</v>
      </c>
      <c r="B1726">
        <v>683581</v>
      </c>
      <c r="C1726" s="3">
        <v>43125</v>
      </c>
      <c r="D1726">
        <v>45804</v>
      </c>
      <c r="E1726" t="s">
        <v>4016</v>
      </c>
      <c r="F1726">
        <v>41079</v>
      </c>
      <c r="G1726" t="s">
        <v>4261</v>
      </c>
      <c r="H1726" t="s">
        <v>4262</v>
      </c>
      <c r="I1726" s="4">
        <v>147</v>
      </c>
    </row>
    <row r="1727" spans="1:9" x14ac:dyDescent="0.2">
      <c r="A1727">
        <v>102</v>
      </c>
      <c r="B1727">
        <v>683591</v>
      </c>
      <c r="C1727" s="3">
        <v>43136</v>
      </c>
      <c r="D1727">
        <v>45950</v>
      </c>
      <c r="E1727" t="s">
        <v>4016</v>
      </c>
      <c r="F1727">
        <v>41081</v>
      </c>
      <c r="G1727" t="s">
        <v>4041</v>
      </c>
      <c r="H1727" t="s">
        <v>4042</v>
      </c>
      <c r="I1727" s="4">
        <v>214.52</v>
      </c>
    </row>
    <row r="1728" spans="1:9" x14ac:dyDescent="0.2">
      <c r="A1728">
        <v>102</v>
      </c>
      <c r="B1728">
        <v>683592</v>
      </c>
      <c r="C1728" s="3">
        <v>43136</v>
      </c>
      <c r="D1728">
        <v>45950</v>
      </c>
      <c r="E1728" t="s">
        <v>4016</v>
      </c>
      <c r="F1728">
        <v>41081</v>
      </c>
      <c r="G1728" t="s">
        <v>4043</v>
      </c>
      <c r="H1728" t="s">
        <v>4044</v>
      </c>
      <c r="I1728" s="4">
        <v>13.62</v>
      </c>
    </row>
    <row r="1729" spans="1:9" x14ac:dyDescent="0.2">
      <c r="A1729">
        <v>102</v>
      </c>
      <c r="B1729">
        <v>683593</v>
      </c>
      <c r="C1729" s="3">
        <v>43136</v>
      </c>
      <c r="D1729">
        <v>45950</v>
      </c>
      <c r="E1729" t="s">
        <v>4016</v>
      </c>
      <c r="F1729">
        <v>41081</v>
      </c>
      <c r="G1729" t="s">
        <v>4045</v>
      </c>
      <c r="H1729" t="s">
        <v>4046</v>
      </c>
      <c r="I1729" s="4">
        <v>3.41</v>
      </c>
    </row>
    <row r="1730" spans="1:9" x14ac:dyDescent="0.2">
      <c r="A1730">
        <v>102</v>
      </c>
      <c r="B1730">
        <v>683594</v>
      </c>
      <c r="C1730" s="3">
        <v>43136</v>
      </c>
      <c r="D1730">
        <v>45950</v>
      </c>
      <c r="E1730" t="s">
        <v>4016</v>
      </c>
      <c r="F1730">
        <v>41081</v>
      </c>
      <c r="G1730" t="s">
        <v>4035</v>
      </c>
      <c r="H1730" t="s">
        <v>4036</v>
      </c>
      <c r="I1730" s="4">
        <v>102.15</v>
      </c>
    </row>
    <row r="1731" spans="1:9" x14ac:dyDescent="0.2">
      <c r="A1731">
        <v>102</v>
      </c>
      <c r="B1731">
        <v>683595</v>
      </c>
      <c r="C1731" s="3">
        <v>43136</v>
      </c>
      <c r="D1731">
        <v>45950</v>
      </c>
      <c r="E1731" t="s">
        <v>4016</v>
      </c>
      <c r="F1731">
        <v>41081</v>
      </c>
      <c r="G1731" t="s">
        <v>4047</v>
      </c>
      <c r="H1731" t="s">
        <v>4048</v>
      </c>
      <c r="I1731" s="4">
        <v>3.41</v>
      </c>
    </row>
    <row r="1732" spans="1:9" x14ac:dyDescent="0.2">
      <c r="A1732">
        <v>102</v>
      </c>
      <c r="B1732">
        <v>683596</v>
      </c>
      <c r="C1732" s="3">
        <v>43136</v>
      </c>
      <c r="D1732">
        <v>45950</v>
      </c>
      <c r="E1732" t="s">
        <v>4016</v>
      </c>
      <c r="F1732">
        <v>41081</v>
      </c>
      <c r="G1732" t="s">
        <v>4049</v>
      </c>
      <c r="H1732" t="s">
        <v>4050</v>
      </c>
      <c r="I1732" s="4">
        <v>3.41</v>
      </c>
    </row>
    <row r="1733" spans="1:9" x14ac:dyDescent="0.2">
      <c r="A1733">
        <v>102</v>
      </c>
      <c r="B1733">
        <v>683597</v>
      </c>
      <c r="C1733" s="3">
        <v>43136</v>
      </c>
      <c r="D1733">
        <v>45950</v>
      </c>
      <c r="E1733" t="s">
        <v>4016</v>
      </c>
      <c r="F1733">
        <v>41081</v>
      </c>
      <c r="G1733" t="s">
        <v>4055</v>
      </c>
      <c r="H1733" t="s">
        <v>4056</v>
      </c>
      <c r="I1733" s="4">
        <v>8.17</v>
      </c>
    </row>
    <row r="1734" spans="1:9" x14ac:dyDescent="0.2">
      <c r="A1734">
        <v>102</v>
      </c>
      <c r="B1734">
        <v>683598</v>
      </c>
      <c r="C1734" s="3">
        <v>43136</v>
      </c>
      <c r="D1734">
        <v>45950</v>
      </c>
      <c r="E1734" t="s">
        <v>4016</v>
      </c>
      <c r="F1734">
        <v>41081</v>
      </c>
      <c r="G1734" t="s">
        <v>4051</v>
      </c>
      <c r="H1734" t="s">
        <v>4052</v>
      </c>
      <c r="I1734" s="4">
        <v>10.56</v>
      </c>
    </row>
    <row r="1735" spans="1:9" x14ac:dyDescent="0.2">
      <c r="A1735">
        <v>102</v>
      </c>
      <c r="B1735">
        <v>683599</v>
      </c>
      <c r="C1735" s="3">
        <v>43136</v>
      </c>
      <c r="D1735">
        <v>45950</v>
      </c>
      <c r="E1735" t="s">
        <v>4016</v>
      </c>
      <c r="F1735">
        <v>41081</v>
      </c>
      <c r="G1735" t="s">
        <v>4057</v>
      </c>
      <c r="H1735" t="s">
        <v>4058</v>
      </c>
      <c r="I1735" s="4">
        <v>204.3</v>
      </c>
    </row>
    <row r="1736" spans="1:9" x14ac:dyDescent="0.2">
      <c r="A1736">
        <v>102</v>
      </c>
      <c r="B1736">
        <v>683600</v>
      </c>
      <c r="C1736" s="3">
        <v>43136</v>
      </c>
      <c r="D1736">
        <v>45950</v>
      </c>
      <c r="E1736" t="s">
        <v>4016</v>
      </c>
      <c r="F1736">
        <v>41081</v>
      </c>
      <c r="G1736" t="s">
        <v>4065</v>
      </c>
      <c r="H1736" t="s">
        <v>4066</v>
      </c>
      <c r="I1736" s="4">
        <v>7.15</v>
      </c>
    </row>
    <row r="1737" spans="1:9" x14ac:dyDescent="0.2">
      <c r="A1737">
        <v>102</v>
      </c>
      <c r="B1737">
        <v>683602</v>
      </c>
      <c r="C1737" s="3">
        <v>43136</v>
      </c>
      <c r="D1737">
        <v>45950</v>
      </c>
      <c r="E1737" t="s">
        <v>4016</v>
      </c>
      <c r="F1737">
        <v>41081</v>
      </c>
      <c r="G1737" t="s">
        <v>4053</v>
      </c>
      <c r="H1737" t="s">
        <v>4054</v>
      </c>
      <c r="I1737" s="4">
        <v>20.43</v>
      </c>
    </row>
    <row r="1738" spans="1:9" x14ac:dyDescent="0.2">
      <c r="A1738">
        <v>102</v>
      </c>
      <c r="B1738">
        <v>683603</v>
      </c>
      <c r="C1738" s="3">
        <v>43136</v>
      </c>
      <c r="D1738">
        <v>45950</v>
      </c>
      <c r="E1738" t="s">
        <v>4016</v>
      </c>
      <c r="F1738">
        <v>41081</v>
      </c>
      <c r="G1738" t="s">
        <v>4033</v>
      </c>
      <c r="H1738" t="s">
        <v>4034</v>
      </c>
      <c r="I1738" s="4">
        <v>88.53</v>
      </c>
    </row>
    <row r="1739" spans="1:9" x14ac:dyDescent="0.2">
      <c r="A1739">
        <v>102</v>
      </c>
      <c r="B1739">
        <v>686073</v>
      </c>
      <c r="C1739" s="3">
        <v>43136</v>
      </c>
      <c r="D1739">
        <v>45950</v>
      </c>
      <c r="E1739" t="s">
        <v>4016</v>
      </c>
      <c r="F1739">
        <v>41081</v>
      </c>
      <c r="G1739" t="s">
        <v>4059</v>
      </c>
      <c r="H1739" t="s">
        <v>4060</v>
      </c>
      <c r="I1739" s="4">
        <v>1.36</v>
      </c>
    </row>
    <row r="1740" spans="1:9" x14ac:dyDescent="0.2">
      <c r="A1740">
        <v>102</v>
      </c>
      <c r="B1740">
        <v>683612</v>
      </c>
      <c r="C1740" s="3">
        <v>43136</v>
      </c>
      <c r="D1740">
        <v>45944</v>
      </c>
      <c r="E1740" t="s">
        <v>4016</v>
      </c>
      <c r="F1740">
        <v>41083</v>
      </c>
      <c r="G1740" t="s">
        <v>4041</v>
      </c>
      <c r="H1740" t="s">
        <v>4042</v>
      </c>
      <c r="I1740" s="4">
        <v>214.52</v>
      </c>
    </row>
    <row r="1741" spans="1:9" x14ac:dyDescent="0.2">
      <c r="A1741">
        <v>102</v>
      </c>
      <c r="B1741">
        <v>683613</v>
      </c>
      <c r="C1741" s="3">
        <v>43136</v>
      </c>
      <c r="D1741">
        <v>45944</v>
      </c>
      <c r="E1741" t="s">
        <v>4016</v>
      </c>
      <c r="F1741">
        <v>41083</v>
      </c>
      <c r="G1741" t="s">
        <v>4043</v>
      </c>
      <c r="H1741" t="s">
        <v>4044</v>
      </c>
      <c r="I1741" s="4">
        <v>13.62</v>
      </c>
    </row>
    <row r="1742" spans="1:9" x14ac:dyDescent="0.2">
      <c r="A1742">
        <v>102</v>
      </c>
      <c r="B1742">
        <v>683614</v>
      </c>
      <c r="C1742" s="3">
        <v>43136</v>
      </c>
      <c r="D1742">
        <v>45944</v>
      </c>
      <c r="E1742" t="s">
        <v>4016</v>
      </c>
      <c r="F1742">
        <v>41083</v>
      </c>
      <c r="G1742" t="s">
        <v>4045</v>
      </c>
      <c r="H1742" t="s">
        <v>4046</v>
      </c>
      <c r="I1742" s="4">
        <v>3.41</v>
      </c>
    </row>
    <row r="1743" spans="1:9" x14ac:dyDescent="0.2">
      <c r="A1743">
        <v>102</v>
      </c>
      <c r="B1743">
        <v>683615</v>
      </c>
      <c r="C1743" s="3">
        <v>43136</v>
      </c>
      <c r="D1743">
        <v>45944</v>
      </c>
      <c r="E1743" t="s">
        <v>4016</v>
      </c>
      <c r="F1743">
        <v>41083</v>
      </c>
      <c r="G1743" t="s">
        <v>4035</v>
      </c>
      <c r="H1743" t="s">
        <v>4036</v>
      </c>
      <c r="I1743" s="4">
        <v>102.15</v>
      </c>
    </row>
    <row r="1744" spans="1:9" x14ac:dyDescent="0.2">
      <c r="A1744">
        <v>102</v>
      </c>
      <c r="B1744">
        <v>683616</v>
      </c>
      <c r="C1744" s="3">
        <v>43136</v>
      </c>
      <c r="D1744">
        <v>45944</v>
      </c>
      <c r="E1744" t="s">
        <v>4016</v>
      </c>
      <c r="F1744">
        <v>41083</v>
      </c>
      <c r="G1744" t="s">
        <v>4047</v>
      </c>
      <c r="H1744" t="s">
        <v>4048</v>
      </c>
      <c r="I1744" s="4">
        <v>3.41</v>
      </c>
    </row>
    <row r="1745" spans="1:9" x14ac:dyDescent="0.2">
      <c r="A1745">
        <v>102</v>
      </c>
      <c r="B1745">
        <v>683617</v>
      </c>
      <c r="C1745" s="3">
        <v>43136</v>
      </c>
      <c r="D1745">
        <v>45944</v>
      </c>
      <c r="E1745" t="s">
        <v>4016</v>
      </c>
      <c r="F1745">
        <v>41083</v>
      </c>
      <c r="G1745" t="s">
        <v>4049</v>
      </c>
      <c r="H1745" t="s">
        <v>4050</v>
      </c>
      <c r="I1745" s="4">
        <v>3.41</v>
      </c>
    </row>
    <row r="1746" spans="1:9" x14ac:dyDescent="0.2">
      <c r="A1746">
        <v>102</v>
      </c>
      <c r="B1746">
        <v>683619</v>
      </c>
      <c r="C1746" s="3">
        <v>43136</v>
      </c>
      <c r="D1746">
        <v>45944</v>
      </c>
      <c r="E1746" t="s">
        <v>4016</v>
      </c>
      <c r="F1746">
        <v>41083</v>
      </c>
      <c r="G1746" t="s">
        <v>4051</v>
      </c>
      <c r="H1746" t="s">
        <v>4052</v>
      </c>
      <c r="I1746" s="4">
        <v>10.56</v>
      </c>
    </row>
    <row r="1747" spans="1:9" x14ac:dyDescent="0.2">
      <c r="A1747">
        <v>102</v>
      </c>
      <c r="B1747">
        <v>683620</v>
      </c>
      <c r="C1747" s="3">
        <v>43136</v>
      </c>
      <c r="D1747">
        <v>45944</v>
      </c>
      <c r="E1747" t="s">
        <v>4016</v>
      </c>
      <c r="F1747">
        <v>41083</v>
      </c>
      <c r="G1747" t="s">
        <v>4057</v>
      </c>
      <c r="H1747" t="s">
        <v>4058</v>
      </c>
      <c r="I1747" s="4">
        <v>204.3</v>
      </c>
    </row>
    <row r="1748" spans="1:9" x14ac:dyDescent="0.2">
      <c r="A1748">
        <v>102</v>
      </c>
      <c r="B1748">
        <v>683623</v>
      </c>
      <c r="C1748" s="3">
        <v>43136</v>
      </c>
      <c r="D1748">
        <v>45944</v>
      </c>
      <c r="E1748" t="s">
        <v>4016</v>
      </c>
      <c r="F1748">
        <v>41083</v>
      </c>
      <c r="G1748" t="s">
        <v>4053</v>
      </c>
      <c r="H1748" t="s">
        <v>4054</v>
      </c>
      <c r="I1748" s="4">
        <v>20.43</v>
      </c>
    </row>
    <row r="1749" spans="1:9" x14ac:dyDescent="0.2">
      <c r="A1749">
        <v>102</v>
      </c>
      <c r="B1749">
        <v>683624</v>
      </c>
      <c r="C1749" s="3">
        <v>43136</v>
      </c>
      <c r="D1749">
        <v>45944</v>
      </c>
      <c r="E1749" t="s">
        <v>4016</v>
      </c>
      <c r="F1749">
        <v>41083</v>
      </c>
      <c r="G1749" t="s">
        <v>4033</v>
      </c>
      <c r="H1749" t="s">
        <v>4034</v>
      </c>
      <c r="I1749" s="4">
        <v>88.53</v>
      </c>
    </row>
    <row r="1750" spans="1:9" x14ac:dyDescent="0.2">
      <c r="A1750">
        <v>102</v>
      </c>
      <c r="B1750">
        <v>686056</v>
      </c>
      <c r="C1750" s="3">
        <v>43136</v>
      </c>
      <c r="D1750">
        <v>45944</v>
      </c>
      <c r="E1750" t="s">
        <v>4016</v>
      </c>
      <c r="F1750">
        <v>41083</v>
      </c>
      <c r="G1750" t="s">
        <v>4059</v>
      </c>
      <c r="H1750" t="s">
        <v>4060</v>
      </c>
      <c r="I1750" s="4">
        <v>1.36</v>
      </c>
    </row>
    <row r="1751" spans="1:9" x14ac:dyDescent="0.2">
      <c r="A1751">
        <v>102</v>
      </c>
      <c r="B1751">
        <v>686057</v>
      </c>
      <c r="C1751" s="3">
        <v>43136</v>
      </c>
      <c r="D1751">
        <v>45944</v>
      </c>
      <c r="E1751" t="s">
        <v>4016</v>
      </c>
      <c r="F1751">
        <v>41083</v>
      </c>
      <c r="G1751" t="s">
        <v>4065</v>
      </c>
      <c r="H1751" t="s">
        <v>4066</v>
      </c>
      <c r="I1751" s="4">
        <v>7.15</v>
      </c>
    </row>
    <row r="1752" spans="1:9" x14ac:dyDescent="0.2">
      <c r="A1752">
        <v>102</v>
      </c>
      <c r="B1752">
        <v>686058</v>
      </c>
      <c r="C1752" s="3">
        <v>43136</v>
      </c>
      <c r="D1752">
        <v>45944</v>
      </c>
      <c r="E1752" t="s">
        <v>4016</v>
      </c>
      <c r="F1752">
        <v>41083</v>
      </c>
      <c r="G1752" t="s">
        <v>4055</v>
      </c>
      <c r="H1752" t="s">
        <v>4056</v>
      </c>
      <c r="I1752" s="4">
        <v>8.17</v>
      </c>
    </row>
    <row r="1753" spans="1:9" x14ac:dyDescent="0.2">
      <c r="A1753">
        <v>102</v>
      </c>
      <c r="B1753">
        <v>683632</v>
      </c>
      <c r="C1753" s="3">
        <v>43136</v>
      </c>
      <c r="D1753">
        <v>45952</v>
      </c>
      <c r="E1753" t="s">
        <v>4016</v>
      </c>
      <c r="F1753">
        <v>41085</v>
      </c>
      <c r="G1753" t="s">
        <v>4041</v>
      </c>
      <c r="H1753" t="s">
        <v>4042</v>
      </c>
      <c r="I1753" s="4">
        <v>398.16</v>
      </c>
    </row>
    <row r="1754" spans="1:9" x14ac:dyDescent="0.2">
      <c r="A1754">
        <v>102</v>
      </c>
      <c r="B1754">
        <v>683634</v>
      </c>
      <c r="C1754" s="3">
        <v>43136</v>
      </c>
      <c r="D1754">
        <v>45952</v>
      </c>
      <c r="E1754" t="s">
        <v>4016</v>
      </c>
      <c r="F1754">
        <v>41085</v>
      </c>
      <c r="G1754" t="s">
        <v>4035</v>
      </c>
      <c r="H1754" t="s">
        <v>4036</v>
      </c>
      <c r="I1754" s="4">
        <v>176.96</v>
      </c>
    </row>
    <row r="1755" spans="1:9" x14ac:dyDescent="0.2">
      <c r="A1755">
        <v>102</v>
      </c>
      <c r="B1755">
        <v>683635</v>
      </c>
      <c r="C1755" s="3">
        <v>43136</v>
      </c>
      <c r="D1755">
        <v>45952</v>
      </c>
      <c r="E1755" t="s">
        <v>4016</v>
      </c>
      <c r="F1755">
        <v>41085</v>
      </c>
      <c r="G1755" t="s">
        <v>4047</v>
      </c>
      <c r="H1755" t="s">
        <v>4048</v>
      </c>
      <c r="I1755" s="4">
        <v>5.0599999999999996</v>
      </c>
    </row>
    <row r="1756" spans="1:9" x14ac:dyDescent="0.2">
      <c r="A1756">
        <v>102</v>
      </c>
      <c r="B1756">
        <v>683637</v>
      </c>
      <c r="C1756" s="3">
        <v>43136</v>
      </c>
      <c r="D1756">
        <v>45952</v>
      </c>
      <c r="E1756" t="s">
        <v>4016</v>
      </c>
      <c r="F1756">
        <v>41085</v>
      </c>
      <c r="G1756" t="s">
        <v>4339</v>
      </c>
      <c r="H1756" t="s">
        <v>4340</v>
      </c>
      <c r="I1756" s="4">
        <v>5.0599999999999996</v>
      </c>
    </row>
    <row r="1757" spans="1:9" x14ac:dyDescent="0.2">
      <c r="A1757">
        <v>102</v>
      </c>
      <c r="B1757">
        <v>683638</v>
      </c>
      <c r="C1757" s="3">
        <v>43136</v>
      </c>
      <c r="D1757">
        <v>45952</v>
      </c>
      <c r="E1757" t="s">
        <v>4016</v>
      </c>
      <c r="F1757">
        <v>41085</v>
      </c>
      <c r="G1757" t="s">
        <v>4101</v>
      </c>
      <c r="H1757" t="s">
        <v>4102</v>
      </c>
      <c r="I1757" s="4">
        <v>9.48</v>
      </c>
    </row>
    <row r="1758" spans="1:9" x14ac:dyDescent="0.2">
      <c r="A1758">
        <v>102</v>
      </c>
      <c r="B1758">
        <v>683639</v>
      </c>
      <c r="C1758" s="3">
        <v>43136</v>
      </c>
      <c r="D1758">
        <v>45952</v>
      </c>
      <c r="E1758" t="s">
        <v>4016</v>
      </c>
      <c r="F1758">
        <v>41085</v>
      </c>
      <c r="G1758" t="s">
        <v>4055</v>
      </c>
      <c r="H1758" t="s">
        <v>4056</v>
      </c>
      <c r="I1758" s="4">
        <v>3.16</v>
      </c>
    </row>
    <row r="1759" spans="1:9" x14ac:dyDescent="0.2">
      <c r="A1759">
        <v>102</v>
      </c>
      <c r="B1759">
        <v>686074</v>
      </c>
      <c r="C1759" s="3">
        <v>43136</v>
      </c>
      <c r="D1759">
        <v>45952</v>
      </c>
      <c r="E1759" t="s">
        <v>4016</v>
      </c>
      <c r="F1759">
        <v>41085</v>
      </c>
      <c r="G1759" t="s">
        <v>4033</v>
      </c>
      <c r="H1759" t="s">
        <v>4034</v>
      </c>
      <c r="I1759" s="4">
        <v>32.86</v>
      </c>
    </row>
    <row r="1760" spans="1:9" x14ac:dyDescent="0.2">
      <c r="A1760">
        <v>102</v>
      </c>
      <c r="B1760">
        <v>686075</v>
      </c>
      <c r="C1760" s="3">
        <v>43136</v>
      </c>
      <c r="D1760">
        <v>45952</v>
      </c>
      <c r="E1760" t="s">
        <v>4016</v>
      </c>
      <c r="F1760">
        <v>41085</v>
      </c>
      <c r="G1760" t="s">
        <v>4091</v>
      </c>
      <c r="H1760" t="s">
        <v>4092</v>
      </c>
      <c r="I1760" s="4">
        <v>1.26</v>
      </c>
    </row>
    <row r="1761" spans="1:9" x14ac:dyDescent="0.2">
      <c r="A1761">
        <v>102</v>
      </c>
      <c r="B1761">
        <v>683646</v>
      </c>
      <c r="C1761" s="3">
        <v>43136</v>
      </c>
      <c r="D1761">
        <v>45941</v>
      </c>
      <c r="E1761" t="s">
        <v>4016</v>
      </c>
      <c r="F1761">
        <v>41087</v>
      </c>
      <c r="G1761" t="s">
        <v>4093</v>
      </c>
      <c r="H1761" t="s">
        <v>4094</v>
      </c>
      <c r="I1761" s="4">
        <v>0.26</v>
      </c>
    </row>
    <row r="1762" spans="1:9" x14ac:dyDescent="0.2">
      <c r="A1762">
        <v>102</v>
      </c>
      <c r="B1762">
        <v>683647</v>
      </c>
      <c r="C1762" s="3">
        <v>43136</v>
      </c>
      <c r="D1762">
        <v>45941</v>
      </c>
      <c r="E1762" t="s">
        <v>4016</v>
      </c>
      <c r="F1762">
        <v>41087</v>
      </c>
      <c r="G1762" t="s">
        <v>4077</v>
      </c>
      <c r="H1762" t="s">
        <v>4078</v>
      </c>
      <c r="I1762" s="4">
        <v>33.700000000000003</v>
      </c>
    </row>
    <row r="1763" spans="1:9" x14ac:dyDescent="0.2">
      <c r="A1763">
        <v>102</v>
      </c>
      <c r="B1763">
        <v>683648</v>
      </c>
      <c r="C1763" s="3">
        <v>43136</v>
      </c>
      <c r="D1763">
        <v>45941</v>
      </c>
      <c r="E1763" t="s">
        <v>4016</v>
      </c>
      <c r="F1763">
        <v>41087</v>
      </c>
      <c r="G1763" t="s">
        <v>4209</v>
      </c>
      <c r="H1763" t="s">
        <v>4210</v>
      </c>
      <c r="I1763" s="4">
        <v>9.98</v>
      </c>
    </row>
    <row r="1764" spans="1:9" x14ac:dyDescent="0.2">
      <c r="A1764">
        <v>102</v>
      </c>
      <c r="B1764">
        <v>683649</v>
      </c>
      <c r="C1764" s="3">
        <v>43136</v>
      </c>
      <c r="D1764">
        <v>45941</v>
      </c>
      <c r="E1764" t="s">
        <v>4016</v>
      </c>
      <c r="F1764">
        <v>41087</v>
      </c>
      <c r="G1764" t="s">
        <v>4207</v>
      </c>
      <c r="H1764" t="s">
        <v>4208</v>
      </c>
      <c r="I1764" s="4">
        <v>1.17</v>
      </c>
    </row>
    <row r="1765" spans="1:9" x14ac:dyDescent="0.2">
      <c r="A1765">
        <v>102</v>
      </c>
      <c r="B1765">
        <v>683651</v>
      </c>
      <c r="C1765" s="3">
        <v>43136</v>
      </c>
      <c r="D1765">
        <v>45941</v>
      </c>
      <c r="E1765" t="s">
        <v>4016</v>
      </c>
      <c r="F1765">
        <v>41087</v>
      </c>
      <c r="G1765" t="s">
        <v>4027</v>
      </c>
      <c r="H1765" t="s">
        <v>4028</v>
      </c>
      <c r="I1765" s="4">
        <v>0.02</v>
      </c>
    </row>
    <row r="1766" spans="1:9" x14ac:dyDescent="0.2">
      <c r="A1766">
        <v>102</v>
      </c>
      <c r="B1766">
        <v>683653</v>
      </c>
      <c r="C1766" s="3">
        <v>43136</v>
      </c>
      <c r="D1766">
        <v>45941</v>
      </c>
      <c r="E1766" t="s">
        <v>4016</v>
      </c>
      <c r="F1766">
        <v>41087</v>
      </c>
      <c r="G1766" t="s">
        <v>4211</v>
      </c>
      <c r="H1766" t="s">
        <v>4212</v>
      </c>
      <c r="I1766" s="4">
        <v>25.92</v>
      </c>
    </row>
    <row r="1767" spans="1:9" x14ac:dyDescent="0.2">
      <c r="A1767">
        <v>102</v>
      </c>
      <c r="B1767">
        <v>683654</v>
      </c>
      <c r="C1767" s="3">
        <v>43136</v>
      </c>
      <c r="D1767">
        <v>45941</v>
      </c>
      <c r="E1767" t="s">
        <v>4016</v>
      </c>
      <c r="F1767">
        <v>41087</v>
      </c>
      <c r="G1767" t="s">
        <v>4219</v>
      </c>
      <c r="H1767" t="s">
        <v>4220</v>
      </c>
      <c r="I1767" s="4">
        <v>10.37</v>
      </c>
    </row>
    <row r="1768" spans="1:9" x14ac:dyDescent="0.2">
      <c r="A1768">
        <v>102</v>
      </c>
      <c r="B1768">
        <v>683655</v>
      </c>
      <c r="C1768" s="3">
        <v>43136</v>
      </c>
      <c r="D1768">
        <v>45941</v>
      </c>
      <c r="E1768" t="s">
        <v>4016</v>
      </c>
      <c r="F1768">
        <v>41087</v>
      </c>
      <c r="G1768" t="s">
        <v>4029</v>
      </c>
      <c r="H1768" t="s">
        <v>4030</v>
      </c>
      <c r="I1768" s="4">
        <v>0.65</v>
      </c>
    </row>
    <row r="1769" spans="1:9" x14ac:dyDescent="0.2">
      <c r="A1769">
        <v>102</v>
      </c>
      <c r="B1769">
        <v>686044</v>
      </c>
      <c r="C1769" s="3">
        <v>43136</v>
      </c>
      <c r="D1769">
        <v>45941</v>
      </c>
      <c r="E1769" t="s">
        <v>4016</v>
      </c>
      <c r="F1769">
        <v>41087</v>
      </c>
      <c r="G1769" t="s">
        <v>4033</v>
      </c>
      <c r="H1769" t="s">
        <v>4034</v>
      </c>
      <c r="I1769" s="4">
        <v>47.09</v>
      </c>
    </row>
    <row r="1770" spans="1:9" x14ac:dyDescent="0.2">
      <c r="A1770">
        <v>102</v>
      </c>
      <c r="B1770">
        <v>686045</v>
      </c>
      <c r="C1770" s="3">
        <v>43136</v>
      </c>
      <c r="D1770">
        <v>45941</v>
      </c>
      <c r="E1770" t="s">
        <v>4016</v>
      </c>
      <c r="F1770">
        <v>41087</v>
      </c>
      <c r="G1770" t="s">
        <v>4099</v>
      </c>
      <c r="H1770" t="s">
        <v>4100</v>
      </c>
      <c r="I1770" s="4">
        <v>0.45</v>
      </c>
    </row>
    <row r="1771" spans="1:9" x14ac:dyDescent="0.2">
      <c r="A1771">
        <v>102</v>
      </c>
      <c r="B1771">
        <v>683662</v>
      </c>
      <c r="C1771" s="3">
        <v>43137</v>
      </c>
      <c r="D1771">
        <v>45978</v>
      </c>
      <c r="E1771" t="s">
        <v>4016</v>
      </c>
      <c r="F1771">
        <v>41089</v>
      </c>
      <c r="G1771" t="s">
        <v>4343</v>
      </c>
      <c r="H1771" t="s">
        <v>4344</v>
      </c>
      <c r="I1771" s="4">
        <v>19.440000000000001</v>
      </c>
    </row>
    <row r="1772" spans="1:9" x14ac:dyDescent="0.2">
      <c r="A1772">
        <v>102</v>
      </c>
      <c r="B1772">
        <v>683663</v>
      </c>
      <c r="C1772" s="3">
        <v>43137</v>
      </c>
      <c r="D1772">
        <v>45978</v>
      </c>
      <c r="E1772" t="s">
        <v>4016</v>
      </c>
      <c r="F1772">
        <v>41089</v>
      </c>
      <c r="G1772" t="s">
        <v>4219</v>
      </c>
      <c r="H1772" t="s">
        <v>4220</v>
      </c>
      <c r="I1772" s="4">
        <v>10.24</v>
      </c>
    </row>
    <row r="1773" spans="1:9" x14ac:dyDescent="0.2">
      <c r="A1773">
        <v>102</v>
      </c>
      <c r="B1773">
        <v>683664</v>
      </c>
      <c r="C1773" s="3">
        <v>43137</v>
      </c>
      <c r="D1773">
        <v>45978</v>
      </c>
      <c r="E1773" t="s">
        <v>4016</v>
      </c>
      <c r="F1773">
        <v>41089</v>
      </c>
      <c r="G1773" t="s">
        <v>4345</v>
      </c>
      <c r="H1773" t="s">
        <v>4346</v>
      </c>
      <c r="I1773" s="4">
        <v>18.010000000000002</v>
      </c>
    </row>
    <row r="1774" spans="1:9" x14ac:dyDescent="0.2">
      <c r="A1774">
        <v>102</v>
      </c>
      <c r="B1774">
        <v>683665</v>
      </c>
      <c r="C1774" s="3">
        <v>43137</v>
      </c>
      <c r="D1774">
        <v>45978</v>
      </c>
      <c r="E1774" t="s">
        <v>4016</v>
      </c>
      <c r="F1774">
        <v>41089</v>
      </c>
      <c r="G1774" t="s">
        <v>4211</v>
      </c>
      <c r="H1774" t="s">
        <v>4212</v>
      </c>
      <c r="I1774" s="4">
        <v>19.440000000000001</v>
      </c>
    </row>
    <row r="1775" spans="1:9" x14ac:dyDescent="0.2">
      <c r="A1775">
        <v>102</v>
      </c>
      <c r="B1775">
        <v>683666</v>
      </c>
      <c r="C1775" s="3">
        <v>43137</v>
      </c>
      <c r="D1775">
        <v>45978</v>
      </c>
      <c r="E1775" t="s">
        <v>4016</v>
      </c>
      <c r="F1775">
        <v>41089</v>
      </c>
      <c r="G1775" t="s">
        <v>4347</v>
      </c>
      <c r="H1775" t="s">
        <v>4348</v>
      </c>
      <c r="I1775" s="4">
        <v>12.96</v>
      </c>
    </row>
    <row r="1776" spans="1:9" x14ac:dyDescent="0.2">
      <c r="A1776">
        <v>102</v>
      </c>
      <c r="B1776">
        <v>683667</v>
      </c>
      <c r="C1776" s="3">
        <v>43137</v>
      </c>
      <c r="D1776">
        <v>45978</v>
      </c>
      <c r="E1776" t="s">
        <v>4016</v>
      </c>
      <c r="F1776">
        <v>41089</v>
      </c>
      <c r="G1776" t="s">
        <v>4093</v>
      </c>
      <c r="H1776" t="s">
        <v>4094</v>
      </c>
      <c r="I1776" s="4">
        <v>0.26</v>
      </c>
    </row>
    <row r="1777" spans="1:9" x14ac:dyDescent="0.2">
      <c r="A1777">
        <v>102</v>
      </c>
      <c r="B1777">
        <v>683668</v>
      </c>
      <c r="C1777" s="3">
        <v>43137</v>
      </c>
      <c r="D1777">
        <v>45978</v>
      </c>
      <c r="E1777" t="s">
        <v>4016</v>
      </c>
      <c r="F1777">
        <v>41089</v>
      </c>
      <c r="G1777" t="s">
        <v>4117</v>
      </c>
      <c r="H1777" t="s">
        <v>4118</v>
      </c>
      <c r="I1777" s="4">
        <v>3.89</v>
      </c>
    </row>
    <row r="1778" spans="1:9" x14ac:dyDescent="0.2">
      <c r="A1778">
        <v>102</v>
      </c>
      <c r="B1778">
        <v>683669</v>
      </c>
      <c r="C1778" s="3">
        <v>43137</v>
      </c>
      <c r="D1778">
        <v>45978</v>
      </c>
      <c r="E1778" t="s">
        <v>4016</v>
      </c>
      <c r="F1778">
        <v>41089</v>
      </c>
      <c r="G1778" t="s">
        <v>4101</v>
      </c>
      <c r="H1778" t="s">
        <v>4102</v>
      </c>
      <c r="I1778" s="4">
        <v>45.36</v>
      </c>
    </row>
    <row r="1779" spans="1:9" x14ac:dyDescent="0.2">
      <c r="A1779">
        <v>102</v>
      </c>
      <c r="B1779">
        <v>683693</v>
      </c>
      <c r="C1779" s="3">
        <v>43133</v>
      </c>
      <c r="D1779">
        <v>45933</v>
      </c>
      <c r="E1779" t="s">
        <v>4016</v>
      </c>
      <c r="F1779">
        <v>41093</v>
      </c>
      <c r="G1779" t="s">
        <v>4033</v>
      </c>
      <c r="H1779" t="s">
        <v>4034</v>
      </c>
      <c r="I1779" s="4">
        <v>30.73</v>
      </c>
    </row>
    <row r="1780" spans="1:9" x14ac:dyDescent="0.2">
      <c r="A1780">
        <v>102</v>
      </c>
      <c r="B1780">
        <v>683696</v>
      </c>
      <c r="C1780" s="3">
        <v>43133</v>
      </c>
      <c r="D1780">
        <v>45933</v>
      </c>
      <c r="E1780" t="s">
        <v>4016</v>
      </c>
      <c r="F1780">
        <v>41093</v>
      </c>
      <c r="G1780" t="s">
        <v>4089</v>
      </c>
      <c r="H1780" t="s">
        <v>4090</v>
      </c>
      <c r="I1780" s="4">
        <v>0.39</v>
      </c>
    </row>
    <row r="1781" spans="1:9" x14ac:dyDescent="0.2">
      <c r="A1781">
        <v>102</v>
      </c>
      <c r="B1781">
        <v>683698</v>
      </c>
      <c r="C1781" s="3">
        <v>43133</v>
      </c>
      <c r="D1781">
        <v>45933</v>
      </c>
      <c r="E1781" t="s">
        <v>4016</v>
      </c>
      <c r="F1781">
        <v>41093</v>
      </c>
      <c r="G1781" t="s">
        <v>4233</v>
      </c>
      <c r="H1781" t="s">
        <v>4234</v>
      </c>
      <c r="I1781" s="4">
        <v>7.78</v>
      </c>
    </row>
    <row r="1782" spans="1:9" x14ac:dyDescent="0.2">
      <c r="A1782">
        <v>102</v>
      </c>
      <c r="B1782">
        <v>683699</v>
      </c>
      <c r="C1782" s="3">
        <v>43133</v>
      </c>
      <c r="D1782">
        <v>45933</v>
      </c>
      <c r="E1782" t="s">
        <v>4016</v>
      </c>
      <c r="F1782">
        <v>41093</v>
      </c>
      <c r="G1782" t="s">
        <v>4425</v>
      </c>
      <c r="H1782" t="s">
        <v>4426</v>
      </c>
      <c r="I1782" s="4">
        <v>19.440000000000001</v>
      </c>
    </row>
    <row r="1783" spans="1:9" x14ac:dyDescent="0.2">
      <c r="A1783">
        <v>102</v>
      </c>
      <c r="B1783">
        <v>683700</v>
      </c>
      <c r="C1783" s="3">
        <v>43133</v>
      </c>
      <c r="D1783">
        <v>45933</v>
      </c>
      <c r="E1783" t="s">
        <v>4016</v>
      </c>
      <c r="F1783">
        <v>41093</v>
      </c>
      <c r="G1783" t="s">
        <v>4093</v>
      </c>
      <c r="H1783" t="s">
        <v>4094</v>
      </c>
      <c r="I1783" s="4">
        <v>0.04</v>
      </c>
    </row>
    <row r="1784" spans="1:9" x14ac:dyDescent="0.2">
      <c r="A1784">
        <v>102</v>
      </c>
      <c r="B1784">
        <v>683701</v>
      </c>
      <c r="C1784" s="3">
        <v>43133</v>
      </c>
      <c r="D1784">
        <v>45933</v>
      </c>
      <c r="E1784" t="s">
        <v>4016</v>
      </c>
      <c r="F1784">
        <v>41093</v>
      </c>
      <c r="G1784" t="s">
        <v>4251</v>
      </c>
      <c r="H1784" t="s">
        <v>4252</v>
      </c>
      <c r="I1784" s="4">
        <v>0.65</v>
      </c>
    </row>
    <row r="1785" spans="1:9" x14ac:dyDescent="0.2">
      <c r="A1785">
        <v>102</v>
      </c>
      <c r="B1785">
        <v>683702</v>
      </c>
      <c r="C1785" s="3">
        <v>43133</v>
      </c>
      <c r="D1785">
        <v>45933</v>
      </c>
      <c r="E1785" t="s">
        <v>4016</v>
      </c>
      <c r="F1785">
        <v>41093</v>
      </c>
      <c r="G1785" t="s">
        <v>4427</v>
      </c>
      <c r="H1785" t="s">
        <v>4428</v>
      </c>
      <c r="I1785" s="4">
        <v>0.86</v>
      </c>
    </row>
    <row r="1786" spans="1:9" x14ac:dyDescent="0.2">
      <c r="A1786">
        <v>102</v>
      </c>
      <c r="B1786">
        <v>683703</v>
      </c>
      <c r="C1786" s="3">
        <v>43133</v>
      </c>
      <c r="D1786">
        <v>45933</v>
      </c>
      <c r="E1786" t="s">
        <v>4016</v>
      </c>
      <c r="F1786">
        <v>41093</v>
      </c>
      <c r="G1786" t="s">
        <v>4237</v>
      </c>
      <c r="H1786" t="s">
        <v>4238</v>
      </c>
      <c r="I1786" s="4">
        <v>0.13</v>
      </c>
    </row>
    <row r="1787" spans="1:9" x14ac:dyDescent="0.2">
      <c r="A1787">
        <v>102</v>
      </c>
      <c r="B1787">
        <v>683704</v>
      </c>
      <c r="C1787" s="3">
        <v>43133</v>
      </c>
      <c r="D1787">
        <v>45933</v>
      </c>
      <c r="E1787" t="s">
        <v>4016</v>
      </c>
      <c r="F1787">
        <v>41093</v>
      </c>
      <c r="G1787" t="s">
        <v>4029</v>
      </c>
      <c r="H1787" t="s">
        <v>4030</v>
      </c>
      <c r="I1787" s="4">
        <v>0.13</v>
      </c>
    </row>
    <row r="1788" spans="1:9" x14ac:dyDescent="0.2">
      <c r="A1788">
        <v>102</v>
      </c>
      <c r="B1788">
        <v>683705</v>
      </c>
      <c r="C1788" s="3">
        <v>43133</v>
      </c>
      <c r="D1788">
        <v>45933</v>
      </c>
      <c r="E1788" t="s">
        <v>4016</v>
      </c>
      <c r="F1788">
        <v>41093</v>
      </c>
      <c r="G1788" t="s">
        <v>4429</v>
      </c>
      <c r="H1788" t="s">
        <v>4430</v>
      </c>
      <c r="I1788" s="4">
        <v>3.89</v>
      </c>
    </row>
    <row r="1789" spans="1:9" x14ac:dyDescent="0.2">
      <c r="A1789">
        <v>102</v>
      </c>
      <c r="B1789">
        <v>685961</v>
      </c>
      <c r="C1789" s="3">
        <v>43133</v>
      </c>
      <c r="D1789">
        <v>45933</v>
      </c>
      <c r="E1789" t="s">
        <v>4016</v>
      </c>
      <c r="F1789">
        <v>41093</v>
      </c>
      <c r="G1789" t="s">
        <v>4431</v>
      </c>
      <c r="H1789" t="s">
        <v>4432</v>
      </c>
      <c r="I1789" s="4">
        <v>1.81</v>
      </c>
    </row>
    <row r="1790" spans="1:9" x14ac:dyDescent="0.2">
      <c r="A1790">
        <v>102</v>
      </c>
      <c r="B1790">
        <v>685964</v>
      </c>
      <c r="C1790" s="3">
        <v>43133</v>
      </c>
      <c r="D1790">
        <v>45933</v>
      </c>
      <c r="E1790" t="s">
        <v>4016</v>
      </c>
      <c r="F1790">
        <v>41093</v>
      </c>
      <c r="G1790" t="s">
        <v>4433</v>
      </c>
      <c r="H1790" t="s">
        <v>4434</v>
      </c>
      <c r="I1790" s="4">
        <v>32.01</v>
      </c>
    </row>
    <row r="1791" spans="1:9" x14ac:dyDescent="0.2">
      <c r="A1791">
        <v>102</v>
      </c>
      <c r="B1791">
        <v>685965</v>
      </c>
      <c r="C1791" s="3">
        <v>43133</v>
      </c>
      <c r="D1791">
        <v>45933</v>
      </c>
      <c r="E1791" t="s">
        <v>4016</v>
      </c>
      <c r="F1791">
        <v>41093</v>
      </c>
      <c r="G1791" t="s">
        <v>4235</v>
      </c>
      <c r="H1791" t="s">
        <v>4236</v>
      </c>
      <c r="I1791" s="4">
        <v>31.75</v>
      </c>
    </row>
    <row r="1792" spans="1:9" x14ac:dyDescent="0.2">
      <c r="A1792">
        <v>102</v>
      </c>
      <c r="B1792">
        <v>683713</v>
      </c>
      <c r="C1792" s="3">
        <v>43133</v>
      </c>
      <c r="D1792">
        <v>45935</v>
      </c>
      <c r="E1792" t="s">
        <v>4016</v>
      </c>
      <c r="F1792">
        <v>41095</v>
      </c>
      <c r="G1792" t="s">
        <v>4033</v>
      </c>
      <c r="H1792" t="s">
        <v>4034</v>
      </c>
      <c r="I1792" s="4">
        <v>30.46</v>
      </c>
    </row>
    <row r="1793" spans="1:9" x14ac:dyDescent="0.2">
      <c r="A1793">
        <v>102</v>
      </c>
      <c r="B1793">
        <v>683714</v>
      </c>
      <c r="C1793" s="3">
        <v>43133</v>
      </c>
      <c r="D1793">
        <v>45935</v>
      </c>
      <c r="E1793" t="s">
        <v>4016</v>
      </c>
      <c r="F1793">
        <v>41095</v>
      </c>
      <c r="G1793" t="s">
        <v>4433</v>
      </c>
      <c r="H1793" t="s">
        <v>4434</v>
      </c>
      <c r="I1793" s="4">
        <v>31.47</v>
      </c>
    </row>
    <row r="1794" spans="1:9" x14ac:dyDescent="0.2">
      <c r="A1794">
        <v>102</v>
      </c>
      <c r="B1794">
        <v>683715</v>
      </c>
      <c r="C1794" s="3">
        <v>43133</v>
      </c>
      <c r="D1794">
        <v>45935</v>
      </c>
      <c r="E1794" t="s">
        <v>4016</v>
      </c>
      <c r="F1794">
        <v>41095</v>
      </c>
      <c r="G1794" t="s">
        <v>4235</v>
      </c>
      <c r="H1794" t="s">
        <v>4236</v>
      </c>
      <c r="I1794" s="4">
        <v>30.59</v>
      </c>
    </row>
    <row r="1795" spans="1:9" x14ac:dyDescent="0.2">
      <c r="A1795">
        <v>102</v>
      </c>
      <c r="B1795">
        <v>683716</v>
      </c>
      <c r="C1795" s="3">
        <v>43133</v>
      </c>
      <c r="D1795">
        <v>45935</v>
      </c>
      <c r="E1795" t="s">
        <v>4016</v>
      </c>
      <c r="F1795">
        <v>41095</v>
      </c>
      <c r="G1795" t="s">
        <v>4089</v>
      </c>
      <c r="H1795" t="s">
        <v>4090</v>
      </c>
      <c r="I1795" s="4">
        <v>0.39</v>
      </c>
    </row>
    <row r="1796" spans="1:9" x14ac:dyDescent="0.2">
      <c r="A1796">
        <v>102</v>
      </c>
      <c r="B1796">
        <v>683718</v>
      </c>
      <c r="C1796" s="3">
        <v>43133</v>
      </c>
      <c r="D1796">
        <v>45935</v>
      </c>
      <c r="E1796" t="s">
        <v>4016</v>
      </c>
      <c r="F1796">
        <v>41095</v>
      </c>
      <c r="G1796" t="s">
        <v>4233</v>
      </c>
      <c r="H1796" t="s">
        <v>4234</v>
      </c>
      <c r="I1796" s="4">
        <v>7.78</v>
      </c>
    </row>
    <row r="1797" spans="1:9" x14ac:dyDescent="0.2">
      <c r="A1797">
        <v>102</v>
      </c>
      <c r="B1797">
        <v>683719</v>
      </c>
      <c r="C1797" s="3">
        <v>43133</v>
      </c>
      <c r="D1797">
        <v>45935</v>
      </c>
      <c r="E1797" t="s">
        <v>4016</v>
      </c>
      <c r="F1797">
        <v>41095</v>
      </c>
      <c r="G1797" t="s">
        <v>4425</v>
      </c>
      <c r="H1797" t="s">
        <v>4426</v>
      </c>
      <c r="I1797" s="4">
        <v>19.440000000000001</v>
      </c>
    </row>
    <row r="1798" spans="1:9" x14ac:dyDescent="0.2">
      <c r="A1798">
        <v>102</v>
      </c>
      <c r="B1798">
        <v>683720</v>
      </c>
      <c r="C1798" s="3">
        <v>43133</v>
      </c>
      <c r="D1798">
        <v>45935</v>
      </c>
      <c r="E1798" t="s">
        <v>4016</v>
      </c>
      <c r="F1798">
        <v>41095</v>
      </c>
      <c r="G1798" t="s">
        <v>4093</v>
      </c>
      <c r="H1798" t="s">
        <v>4094</v>
      </c>
      <c r="I1798" s="4">
        <v>0.08</v>
      </c>
    </row>
    <row r="1799" spans="1:9" x14ac:dyDescent="0.2">
      <c r="A1799">
        <v>102</v>
      </c>
      <c r="B1799">
        <v>683721</v>
      </c>
      <c r="C1799" s="3">
        <v>43133</v>
      </c>
      <c r="D1799">
        <v>45935</v>
      </c>
      <c r="E1799" t="s">
        <v>4016</v>
      </c>
      <c r="F1799">
        <v>41095</v>
      </c>
      <c r="G1799" t="s">
        <v>4251</v>
      </c>
      <c r="H1799" t="s">
        <v>4252</v>
      </c>
      <c r="I1799" s="4">
        <v>0.26</v>
      </c>
    </row>
    <row r="1800" spans="1:9" x14ac:dyDescent="0.2">
      <c r="A1800">
        <v>102</v>
      </c>
      <c r="B1800">
        <v>683722</v>
      </c>
      <c r="C1800" s="3">
        <v>43133</v>
      </c>
      <c r="D1800">
        <v>45935</v>
      </c>
      <c r="E1800" t="s">
        <v>4016</v>
      </c>
      <c r="F1800">
        <v>41095</v>
      </c>
      <c r="G1800" t="s">
        <v>4427</v>
      </c>
      <c r="H1800" t="s">
        <v>4428</v>
      </c>
      <c r="I1800" s="4">
        <v>0.86</v>
      </c>
    </row>
    <row r="1801" spans="1:9" x14ac:dyDescent="0.2">
      <c r="A1801">
        <v>102</v>
      </c>
      <c r="B1801">
        <v>683724</v>
      </c>
      <c r="C1801" s="3">
        <v>43133</v>
      </c>
      <c r="D1801">
        <v>45935</v>
      </c>
      <c r="E1801" t="s">
        <v>4016</v>
      </c>
      <c r="F1801">
        <v>41095</v>
      </c>
      <c r="G1801" t="s">
        <v>4435</v>
      </c>
      <c r="H1801" t="s">
        <v>4436</v>
      </c>
      <c r="I1801" s="4">
        <v>1.3</v>
      </c>
    </row>
    <row r="1802" spans="1:9" x14ac:dyDescent="0.2">
      <c r="A1802">
        <v>102</v>
      </c>
      <c r="B1802">
        <v>685966</v>
      </c>
      <c r="C1802" s="3">
        <v>43133</v>
      </c>
      <c r="D1802">
        <v>45935</v>
      </c>
      <c r="E1802" t="s">
        <v>4016</v>
      </c>
      <c r="F1802">
        <v>41095</v>
      </c>
      <c r="G1802" t="s">
        <v>4431</v>
      </c>
      <c r="H1802" t="s">
        <v>4432</v>
      </c>
      <c r="I1802" s="4">
        <v>1.81</v>
      </c>
    </row>
    <row r="1803" spans="1:9" x14ac:dyDescent="0.2">
      <c r="A1803">
        <v>102</v>
      </c>
      <c r="B1803">
        <v>685967</v>
      </c>
      <c r="C1803" s="3">
        <v>43133</v>
      </c>
      <c r="D1803">
        <v>45935</v>
      </c>
      <c r="E1803" t="s">
        <v>4016</v>
      </c>
      <c r="F1803">
        <v>41095</v>
      </c>
      <c r="G1803" t="s">
        <v>4437</v>
      </c>
      <c r="H1803" t="s">
        <v>4438</v>
      </c>
      <c r="I1803" s="4">
        <v>2.59</v>
      </c>
    </row>
    <row r="1804" spans="1:9" x14ac:dyDescent="0.2">
      <c r="A1804">
        <v>102</v>
      </c>
      <c r="B1804">
        <v>685970</v>
      </c>
      <c r="C1804" s="3">
        <v>43133</v>
      </c>
      <c r="D1804">
        <v>45935</v>
      </c>
      <c r="E1804" t="s">
        <v>4016</v>
      </c>
      <c r="F1804">
        <v>41095</v>
      </c>
      <c r="G1804" t="s">
        <v>4439</v>
      </c>
      <c r="H1804" t="s">
        <v>4440</v>
      </c>
      <c r="I1804" s="4">
        <v>2.59</v>
      </c>
    </row>
    <row r="1805" spans="1:9" x14ac:dyDescent="0.2">
      <c r="A1805">
        <v>102</v>
      </c>
      <c r="B1805">
        <v>683734</v>
      </c>
      <c r="C1805" s="3">
        <v>43136</v>
      </c>
      <c r="D1805">
        <v>45940</v>
      </c>
      <c r="E1805" t="s">
        <v>4016</v>
      </c>
      <c r="F1805">
        <v>41097</v>
      </c>
      <c r="G1805" t="s">
        <v>4251</v>
      </c>
      <c r="H1805" t="s">
        <v>4252</v>
      </c>
      <c r="I1805" s="4">
        <v>0.72</v>
      </c>
    </row>
    <row r="1806" spans="1:9" x14ac:dyDescent="0.2">
      <c r="A1806">
        <v>102</v>
      </c>
      <c r="B1806">
        <v>683736</v>
      </c>
      <c r="C1806" s="3">
        <v>43136</v>
      </c>
      <c r="D1806">
        <v>45940</v>
      </c>
      <c r="E1806" t="s">
        <v>4016</v>
      </c>
      <c r="F1806">
        <v>41097</v>
      </c>
      <c r="G1806" t="s">
        <v>4367</v>
      </c>
      <c r="H1806" t="s">
        <v>4368</v>
      </c>
      <c r="I1806" s="4">
        <v>4.32</v>
      </c>
    </row>
    <row r="1807" spans="1:9" x14ac:dyDescent="0.2">
      <c r="A1807">
        <v>102</v>
      </c>
      <c r="B1807">
        <v>683737</v>
      </c>
      <c r="C1807" s="3">
        <v>43136</v>
      </c>
      <c r="D1807">
        <v>45940</v>
      </c>
      <c r="E1807" t="s">
        <v>4016</v>
      </c>
      <c r="F1807">
        <v>41097</v>
      </c>
      <c r="G1807" t="s">
        <v>4441</v>
      </c>
      <c r="H1807" t="s">
        <v>4442</v>
      </c>
      <c r="I1807" s="4">
        <v>1.58</v>
      </c>
    </row>
    <row r="1808" spans="1:9" x14ac:dyDescent="0.2">
      <c r="A1808">
        <v>102</v>
      </c>
      <c r="B1808">
        <v>683738</v>
      </c>
      <c r="C1808" s="3">
        <v>43136</v>
      </c>
      <c r="D1808">
        <v>45940</v>
      </c>
      <c r="E1808" t="s">
        <v>4016</v>
      </c>
      <c r="F1808">
        <v>41097</v>
      </c>
      <c r="G1808" t="s">
        <v>4091</v>
      </c>
      <c r="H1808" t="s">
        <v>4092</v>
      </c>
      <c r="I1808" s="4">
        <v>38.229999999999997</v>
      </c>
    </row>
    <row r="1809" spans="1:9" x14ac:dyDescent="0.2">
      <c r="A1809">
        <v>102</v>
      </c>
      <c r="B1809">
        <v>683739</v>
      </c>
      <c r="C1809" s="3">
        <v>43136</v>
      </c>
      <c r="D1809">
        <v>45940</v>
      </c>
      <c r="E1809" t="s">
        <v>4016</v>
      </c>
      <c r="F1809">
        <v>41097</v>
      </c>
      <c r="G1809" t="s">
        <v>4107</v>
      </c>
      <c r="H1809" t="s">
        <v>4108</v>
      </c>
      <c r="I1809" s="4">
        <v>14.4</v>
      </c>
    </row>
    <row r="1810" spans="1:9" x14ac:dyDescent="0.2">
      <c r="A1810">
        <v>102</v>
      </c>
      <c r="B1810">
        <v>683740</v>
      </c>
      <c r="C1810" s="3">
        <v>43136</v>
      </c>
      <c r="D1810">
        <v>45940</v>
      </c>
      <c r="E1810" t="s">
        <v>4016</v>
      </c>
      <c r="F1810">
        <v>41097</v>
      </c>
      <c r="G1810" t="s">
        <v>4331</v>
      </c>
      <c r="H1810" t="s">
        <v>4332</v>
      </c>
      <c r="I1810" s="4">
        <v>1.44</v>
      </c>
    </row>
    <row r="1811" spans="1:9" x14ac:dyDescent="0.2">
      <c r="A1811">
        <v>102</v>
      </c>
      <c r="B1811">
        <v>683741</v>
      </c>
      <c r="C1811" s="3">
        <v>43136</v>
      </c>
      <c r="D1811">
        <v>45940</v>
      </c>
      <c r="E1811" t="s">
        <v>4016</v>
      </c>
      <c r="F1811">
        <v>41097</v>
      </c>
      <c r="G1811" t="s">
        <v>4033</v>
      </c>
      <c r="H1811" t="s">
        <v>4034</v>
      </c>
      <c r="I1811" s="4">
        <v>12.95</v>
      </c>
    </row>
    <row r="1812" spans="1:9" x14ac:dyDescent="0.2">
      <c r="A1812">
        <v>102</v>
      </c>
      <c r="B1812">
        <v>683742</v>
      </c>
      <c r="C1812" s="3">
        <v>43136</v>
      </c>
      <c r="D1812">
        <v>45940</v>
      </c>
      <c r="E1812" t="s">
        <v>4016</v>
      </c>
      <c r="F1812">
        <v>41097</v>
      </c>
      <c r="G1812" t="s">
        <v>4249</v>
      </c>
      <c r="H1812" t="s">
        <v>4250</v>
      </c>
      <c r="I1812" s="4">
        <v>0.86</v>
      </c>
    </row>
    <row r="1813" spans="1:9" x14ac:dyDescent="0.2">
      <c r="A1813">
        <v>102</v>
      </c>
      <c r="B1813">
        <v>683743</v>
      </c>
      <c r="C1813" s="3">
        <v>43136</v>
      </c>
      <c r="D1813">
        <v>45940</v>
      </c>
      <c r="E1813" t="s">
        <v>4016</v>
      </c>
      <c r="F1813">
        <v>41097</v>
      </c>
      <c r="G1813" t="s">
        <v>4443</v>
      </c>
      <c r="H1813" t="s">
        <v>4444</v>
      </c>
      <c r="I1813" s="4">
        <v>5.76</v>
      </c>
    </row>
    <row r="1814" spans="1:9" x14ac:dyDescent="0.2">
      <c r="A1814">
        <v>102</v>
      </c>
      <c r="B1814">
        <v>683744</v>
      </c>
      <c r="C1814" s="3">
        <v>43136</v>
      </c>
      <c r="D1814">
        <v>45940</v>
      </c>
      <c r="E1814" t="s">
        <v>4016</v>
      </c>
      <c r="F1814">
        <v>41097</v>
      </c>
      <c r="G1814" t="s">
        <v>4427</v>
      </c>
      <c r="H1814" t="s">
        <v>4428</v>
      </c>
      <c r="I1814" s="4">
        <v>0.14000000000000001</v>
      </c>
    </row>
    <row r="1815" spans="1:9" x14ac:dyDescent="0.2">
      <c r="A1815">
        <v>102</v>
      </c>
      <c r="B1815">
        <v>683745</v>
      </c>
      <c r="C1815" s="3">
        <v>43136</v>
      </c>
      <c r="D1815">
        <v>45940</v>
      </c>
      <c r="E1815" t="s">
        <v>4016</v>
      </c>
      <c r="F1815">
        <v>41097</v>
      </c>
      <c r="G1815" t="s">
        <v>4363</v>
      </c>
      <c r="H1815" t="s">
        <v>4364</v>
      </c>
      <c r="I1815" s="4">
        <v>14.4</v>
      </c>
    </row>
    <row r="1816" spans="1:9" x14ac:dyDescent="0.2">
      <c r="A1816">
        <v>102</v>
      </c>
      <c r="B1816">
        <v>683746</v>
      </c>
      <c r="C1816" s="3">
        <v>43136</v>
      </c>
      <c r="D1816">
        <v>45940</v>
      </c>
      <c r="E1816" t="s">
        <v>4016</v>
      </c>
      <c r="F1816">
        <v>41097</v>
      </c>
      <c r="G1816" t="s">
        <v>4073</v>
      </c>
      <c r="H1816" t="s">
        <v>4074</v>
      </c>
      <c r="I1816" s="4">
        <v>8.64</v>
      </c>
    </row>
    <row r="1817" spans="1:9" x14ac:dyDescent="0.2">
      <c r="A1817">
        <v>102</v>
      </c>
      <c r="B1817">
        <v>683747</v>
      </c>
      <c r="C1817" s="3">
        <v>43136</v>
      </c>
      <c r="D1817">
        <v>45940</v>
      </c>
      <c r="E1817" t="s">
        <v>4016</v>
      </c>
      <c r="F1817">
        <v>41097</v>
      </c>
      <c r="G1817" t="s">
        <v>4035</v>
      </c>
      <c r="H1817" t="s">
        <v>4036</v>
      </c>
      <c r="I1817" s="4">
        <v>30.76</v>
      </c>
    </row>
    <row r="1818" spans="1:9" x14ac:dyDescent="0.2">
      <c r="A1818">
        <v>102</v>
      </c>
      <c r="B1818">
        <v>683748</v>
      </c>
      <c r="C1818" s="3">
        <v>43136</v>
      </c>
      <c r="D1818">
        <v>45940</v>
      </c>
      <c r="E1818" t="s">
        <v>4016</v>
      </c>
      <c r="F1818">
        <v>41097</v>
      </c>
      <c r="G1818" t="s">
        <v>4157</v>
      </c>
      <c r="H1818" t="s">
        <v>4158</v>
      </c>
      <c r="I1818" s="4">
        <v>7.92</v>
      </c>
    </row>
    <row r="1819" spans="1:9" x14ac:dyDescent="0.2">
      <c r="A1819">
        <v>102</v>
      </c>
      <c r="B1819">
        <v>686043</v>
      </c>
      <c r="C1819" s="3">
        <v>43136</v>
      </c>
      <c r="D1819">
        <v>45940</v>
      </c>
      <c r="E1819" t="s">
        <v>4016</v>
      </c>
      <c r="F1819">
        <v>41097</v>
      </c>
      <c r="G1819" t="s">
        <v>4445</v>
      </c>
      <c r="H1819" t="s">
        <v>4446</v>
      </c>
      <c r="I1819" s="4">
        <v>0.43</v>
      </c>
    </row>
    <row r="1820" spans="1:9" x14ac:dyDescent="0.2">
      <c r="A1820">
        <v>102</v>
      </c>
      <c r="B1820">
        <v>683735</v>
      </c>
      <c r="C1820" s="3">
        <v>43140</v>
      </c>
      <c r="D1820">
        <v>45940</v>
      </c>
      <c r="E1820" t="s">
        <v>4016</v>
      </c>
      <c r="F1820">
        <v>41097</v>
      </c>
      <c r="G1820" t="s">
        <v>4447</v>
      </c>
      <c r="H1820" t="s">
        <v>4448</v>
      </c>
      <c r="I1820" s="4">
        <v>1.44</v>
      </c>
    </row>
    <row r="1821" spans="1:9" x14ac:dyDescent="0.2">
      <c r="A1821">
        <v>102</v>
      </c>
      <c r="B1821">
        <v>683758</v>
      </c>
      <c r="C1821" s="3">
        <v>43133</v>
      </c>
      <c r="D1821">
        <v>45939</v>
      </c>
      <c r="E1821" t="s">
        <v>4016</v>
      </c>
      <c r="F1821">
        <v>41099</v>
      </c>
      <c r="G1821" t="s">
        <v>4251</v>
      </c>
      <c r="H1821" t="s">
        <v>4252</v>
      </c>
      <c r="I1821" s="4">
        <v>0.72</v>
      </c>
    </row>
    <row r="1822" spans="1:9" x14ac:dyDescent="0.2">
      <c r="A1822">
        <v>102</v>
      </c>
      <c r="B1822">
        <v>683759</v>
      </c>
      <c r="C1822" s="3">
        <v>43133</v>
      </c>
      <c r="D1822">
        <v>45939</v>
      </c>
      <c r="E1822" t="s">
        <v>4016</v>
      </c>
      <c r="F1822">
        <v>41099</v>
      </c>
      <c r="G1822" t="s">
        <v>4449</v>
      </c>
      <c r="H1822" t="s">
        <v>4450</v>
      </c>
      <c r="I1822" s="4">
        <v>3.6</v>
      </c>
    </row>
    <row r="1823" spans="1:9" x14ac:dyDescent="0.2">
      <c r="A1823">
        <v>102</v>
      </c>
      <c r="B1823">
        <v>683760</v>
      </c>
      <c r="C1823" s="3">
        <v>43133</v>
      </c>
      <c r="D1823">
        <v>45939</v>
      </c>
      <c r="E1823" t="s">
        <v>4016</v>
      </c>
      <c r="F1823">
        <v>41099</v>
      </c>
      <c r="G1823" t="s">
        <v>4451</v>
      </c>
      <c r="H1823" t="s">
        <v>4452</v>
      </c>
      <c r="I1823" s="4">
        <v>1.01</v>
      </c>
    </row>
    <row r="1824" spans="1:9" x14ac:dyDescent="0.2">
      <c r="A1824">
        <v>102</v>
      </c>
      <c r="B1824">
        <v>683761</v>
      </c>
      <c r="C1824" s="3">
        <v>43133</v>
      </c>
      <c r="D1824">
        <v>45939</v>
      </c>
      <c r="E1824" t="s">
        <v>4016</v>
      </c>
      <c r="F1824">
        <v>41099</v>
      </c>
      <c r="G1824" t="s">
        <v>4117</v>
      </c>
      <c r="H1824" t="s">
        <v>4118</v>
      </c>
      <c r="I1824" s="4">
        <v>0.28999999999999998</v>
      </c>
    </row>
    <row r="1825" spans="1:9" x14ac:dyDescent="0.2">
      <c r="A1825">
        <v>102</v>
      </c>
      <c r="B1825">
        <v>683764</v>
      </c>
      <c r="C1825" s="3">
        <v>43133</v>
      </c>
      <c r="D1825">
        <v>45939</v>
      </c>
      <c r="E1825" t="s">
        <v>4016</v>
      </c>
      <c r="F1825">
        <v>41099</v>
      </c>
      <c r="G1825" t="s">
        <v>4107</v>
      </c>
      <c r="H1825" t="s">
        <v>4108</v>
      </c>
      <c r="I1825" s="4">
        <v>18.72</v>
      </c>
    </row>
    <row r="1826" spans="1:9" x14ac:dyDescent="0.2">
      <c r="A1826">
        <v>102</v>
      </c>
      <c r="B1826">
        <v>683765</v>
      </c>
      <c r="C1826" s="3">
        <v>43133</v>
      </c>
      <c r="D1826">
        <v>45939</v>
      </c>
      <c r="E1826" t="s">
        <v>4016</v>
      </c>
      <c r="F1826">
        <v>41099</v>
      </c>
      <c r="G1826" t="s">
        <v>4033</v>
      </c>
      <c r="H1826" t="s">
        <v>4034</v>
      </c>
      <c r="I1826" s="4">
        <v>3.6</v>
      </c>
    </row>
    <row r="1827" spans="1:9" x14ac:dyDescent="0.2">
      <c r="A1827">
        <v>102</v>
      </c>
      <c r="B1827">
        <v>683767</v>
      </c>
      <c r="C1827" s="3">
        <v>43133</v>
      </c>
      <c r="D1827">
        <v>45939</v>
      </c>
      <c r="E1827" t="s">
        <v>4016</v>
      </c>
      <c r="F1827">
        <v>41099</v>
      </c>
      <c r="G1827" t="s">
        <v>4331</v>
      </c>
      <c r="H1827" t="s">
        <v>4332</v>
      </c>
      <c r="I1827" s="4">
        <v>1.44</v>
      </c>
    </row>
    <row r="1828" spans="1:9" x14ac:dyDescent="0.2">
      <c r="A1828">
        <v>102</v>
      </c>
      <c r="B1828">
        <v>683768</v>
      </c>
      <c r="C1828" s="3">
        <v>43133</v>
      </c>
      <c r="D1828">
        <v>45939</v>
      </c>
      <c r="E1828" t="s">
        <v>4016</v>
      </c>
      <c r="F1828">
        <v>41099</v>
      </c>
      <c r="G1828" t="s">
        <v>4427</v>
      </c>
      <c r="H1828" t="s">
        <v>4428</v>
      </c>
      <c r="I1828" s="4">
        <v>0.22</v>
      </c>
    </row>
    <row r="1829" spans="1:9" x14ac:dyDescent="0.2">
      <c r="A1829">
        <v>102</v>
      </c>
      <c r="B1829">
        <v>683769</v>
      </c>
      <c r="C1829" s="3">
        <v>43133</v>
      </c>
      <c r="D1829">
        <v>45939</v>
      </c>
      <c r="E1829" t="s">
        <v>4016</v>
      </c>
      <c r="F1829">
        <v>41099</v>
      </c>
      <c r="G1829" t="s">
        <v>4453</v>
      </c>
      <c r="H1829" t="s">
        <v>4454</v>
      </c>
      <c r="I1829" s="4">
        <v>1.44</v>
      </c>
    </row>
    <row r="1830" spans="1:9" x14ac:dyDescent="0.2">
      <c r="A1830">
        <v>102</v>
      </c>
      <c r="B1830">
        <v>683770</v>
      </c>
      <c r="C1830" s="3">
        <v>43133</v>
      </c>
      <c r="D1830">
        <v>45939</v>
      </c>
      <c r="E1830" t="s">
        <v>4016</v>
      </c>
      <c r="F1830">
        <v>41099</v>
      </c>
      <c r="G1830" t="s">
        <v>4073</v>
      </c>
      <c r="H1830" t="s">
        <v>4074</v>
      </c>
      <c r="I1830" s="4">
        <v>8.64</v>
      </c>
    </row>
    <row r="1831" spans="1:9" x14ac:dyDescent="0.2">
      <c r="A1831">
        <v>102</v>
      </c>
      <c r="B1831">
        <v>683772</v>
      </c>
      <c r="C1831" s="3">
        <v>43133</v>
      </c>
      <c r="D1831">
        <v>45939</v>
      </c>
      <c r="E1831" t="s">
        <v>4016</v>
      </c>
      <c r="F1831">
        <v>41099</v>
      </c>
      <c r="G1831" t="s">
        <v>4157</v>
      </c>
      <c r="H1831" t="s">
        <v>4158</v>
      </c>
      <c r="I1831" s="4">
        <v>8.64</v>
      </c>
    </row>
    <row r="1832" spans="1:9" x14ac:dyDescent="0.2">
      <c r="A1832">
        <v>102</v>
      </c>
      <c r="B1832">
        <v>683774</v>
      </c>
      <c r="C1832" s="3">
        <v>43133</v>
      </c>
      <c r="D1832">
        <v>45939</v>
      </c>
      <c r="E1832" t="s">
        <v>4016</v>
      </c>
      <c r="F1832">
        <v>41099</v>
      </c>
      <c r="G1832" t="s">
        <v>4455</v>
      </c>
      <c r="H1832" t="s">
        <v>4456</v>
      </c>
      <c r="I1832" s="4">
        <v>9.36</v>
      </c>
    </row>
    <row r="1833" spans="1:9" x14ac:dyDescent="0.2">
      <c r="A1833">
        <v>102</v>
      </c>
      <c r="B1833">
        <v>683775</v>
      </c>
      <c r="C1833" s="3">
        <v>43133</v>
      </c>
      <c r="D1833">
        <v>45939</v>
      </c>
      <c r="E1833" t="s">
        <v>4016</v>
      </c>
      <c r="F1833">
        <v>41099</v>
      </c>
      <c r="G1833" t="s">
        <v>4457</v>
      </c>
      <c r="H1833" t="s">
        <v>4458</v>
      </c>
      <c r="I1833" s="4">
        <v>2.88</v>
      </c>
    </row>
    <row r="1834" spans="1:9" x14ac:dyDescent="0.2">
      <c r="A1834">
        <v>102</v>
      </c>
      <c r="B1834">
        <v>685971</v>
      </c>
      <c r="C1834" s="3">
        <v>43133</v>
      </c>
      <c r="D1834">
        <v>45939</v>
      </c>
      <c r="E1834" t="s">
        <v>4016</v>
      </c>
      <c r="F1834">
        <v>41099</v>
      </c>
      <c r="G1834" t="s">
        <v>4091</v>
      </c>
      <c r="H1834" t="s">
        <v>4092</v>
      </c>
      <c r="I1834" s="4">
        <v>41.18</v>
      </c>
    </row>
    <row r="1835" spans="1:9" x14ac:dyDescent="0.2">
      <c r="A1835">
        <v>102</v>
      </c>
      <c r="B1835">
        <v>685972</v>
      </c>
      <c r="C1835" s="3">
        <v>43133</v>
      </c>
      <c r="D1835">
        <v>45939</v>
      </c>
      <c r="E1835" t="s">
        <v>4016</v>
      </c>
      <c r="F1835">
        <v>41099</v>
      </c>
      <c r="G1835" t="s">
        <v>4445</v>
      </c>
      <c r="H1835" t="s">
        <v>4446</v>
      </c>
      <c r="I1835" s="4">
        <v>0.43</v>
      </c>
    </row>
    <row r="1836" spans="1:9" x14ac:dyDescent="0.2">
      <c r="A1836">
        <v>102</v>
      </c>
      <c r="B1836">
        <v>685980</v>
      </c>
      <c r="C1836" s="3">
        <v>43133</v>
      </c>
      <c r="D1836">
        <v>45939</v>
      </c>
      <c r="E1836" t="s">
        <v>4016</v>
      </c>
      <c r="F1836">
        <v>41099</v>
      </c>
      <c r="G1836" t="s">
        <v>4035</v>
      </c>
      <c r="H1836" t="s">
        <v>4036</v>
      </c>
      <c r="I1836" s="4">
        <v>39.380000000000003</v>
      </c>
    </row>
    <row r="1837" spans="1:9" x14ac:dyDescent="0.2">
      <c r="A1837">
        <v>102</v>
      </c>
      <c r="B1837">
        <v>685984</v>
      </c>
      <c r="C1837" s="3">
        <v>43133</v>
      </c>
      <c r="D1837">
        <v>45939</v>
      </c>
      <c r="E1837" t="s">
        <v>4016</v>
      </c>
      <c r="F1837">
        <v>41099</v>
      </c>
      <c r="G1837" t="s">
        <v>4441</v>
      </c>
      <c r="H1837" t="s">
        <v>4442</v>
      </c>
      <c r="I1837" s="4">
        <v>1.58</v>
      </c>
    </row>
    <row r="1838" spans="1:9" x14ac:dyDescent="0.2">
      <c r="A1838">
        <v>102</v>
      </c>
      <c r="B1838">
        <v>685985</v>
      </c>
      <c r="C1838" s="3">
        <v>43133</v>
      </c>
      <c r="D1838">
        <v>45939</v>
      </c>
      <c r="E1838" t="s">
        <v>4016</v>
      </c>
      <c r="F1838">
        <v>41099</v>
      </c>
      <c r="G1838" t="s">
        <v>4249</v>
      </c>
      <c r="H1838" t="s">
        <v>4250</v>
      </c>
      <c r="I1838" s="4">
        <v>0.86</v>
      </c>
    </row>
    <row r="1839" spans="1:9" x14ac:dyDescent="0.2">
      <c r="A1839">
        <v>102</v>
      </c>
      <c r="B1839">
        <v>683784</v>
      </c>
      <c r="C1839" s="3">
        <v>43132</v>
      </c>
      <c r="D1839">
        <v>45919</v>
      </c>
      <c r="E1839" t="s">
        <v>4016</v>
      </c>
      <c r="F1839">
        <v>41101</v>
      </c>
      <c r="G1839" t="s">
        <v>4053</v>
      </c>
      <c r="H1839" t="s">
        <v>4054</v>
      </c>
      <c r="I1839" s="4">
        <v>0.34</v>
      </c>
    </row>
    <row r="1840" spans="1:9" x14ac:dyDescent="0.2">
      <c r="A1840">
        <v>102</v>
      </c>
      <c r="B1840">
        <v>683786</v>
      </c>
      <c r="C1840" s="3">
        <v>43132</v>
      </c>
      <c r="D1840">
        <v>45919</v>
      </c>
      <c r="E1840" t="s">
        <v>4016</v>
      </c>
      <c r="F1840">
        <v>41101</v>
      </c>
      <c r="G1840" t="s">
        <v>4033</v>
      </c>
      <c r="H1840" t="s">
        <v>4034</v>
      </c>
      <c r="I1840" s="4">
        <v>38.57</v>
      </c>
    </row>
    <row r="1841" spans="1:9" x14ac:dyDescent="0.2">
      <c r="A1841">
        <v>102</v>
      </c>
      <c r="B1841">
        <v>683787</v>
      </c>
      <c r="C1841" s="3">
        <v>43132</v>
      </c>
      <c r="D1841">
        <v>45919</v>
      </c>
      <c r="E1841" t="s">
        <v>4016</v>
      </c>
      <c r="F1841">
        <v>41101</v>
      </c>
      <c r="G1841" t="s">
        <v>4027</v>
      </c>
      <c r="H1841" t="s">
        <v>4028</v>
      </c>
      <c r="I1841" s="4">
        <v>0.02</v>
      </c>
    </row>
    <row r="1842" spans="1:9" x14ac:dyDescent="0.2">
      <c r="A1842">
        <v>102</v>
      </c>
      <c r="B1842">
        <v>683789</v>
      </c>
      <c r="C1842" s="3">
        <v>43132</v>
      </c>
      <c r="D1842">
        <v>45919</v>
      </c>
      <c r="E1842" t="s">
        <v>4016</v>
      </c>
      <c r="F1842">
        <v>41101</v>
      </c>
      <c r="G1842" t="s">
        <v>4269</v>
      </c>
      <c r="H1842" t="s">
        <v>4270</v>
      </c>
      <c r="I1842" s="4">
        <v>0.81</v>
      </c>
    </row>
    <row r="1843" spans="1:9" x14ac:dyDescent="0.2">
      <c r="A1843">
        <v>102</v>
      </c>
      <c r="B1843">
        <v>685873</v>
      </c>
      <c r="C1843" s="3">
        <v>43132</v>
      </c>
      <c r="D1843">
        <v>45919</v>
      </c>
      <c r="E1843" t="s">
        <v>4016</v>
      </c>
      <c r="F1843">
        <v>41101</v>
      </c>
      <c r="G1843" t="s">
        <v>4035</v>
      </c>
      <c r="H1843" t="s">
        <v>4036</v>
      </c>
      <c r="I1843" s="4">
        <v>80.75</v>
      </c>
    </row>
    <row r="1844" spans="1:9" x14ac:dyDescent="0.2">
      <c r="A1844">
        <v>102</v>
      </c>
      <c r="B1844">
        <v>683788</v>
      </c>
      <c r="C1844" s="3">
        <v>43136</v>
      </c>
      <c r="D1844">
        <v>45919</v>
      </c>
      <c r="E1844" t="s">
        <v>4016</v>
      </c>
      <c r="F1844">
        <v>41101</v>
      </c>
      <c r="G1844" t="s">
        <v>4371</v>
      </c>
      <c r="H1844" t="s">
        <v>4372</v>
      </c>
      <c r="I1844" s="4">
        <v>14.85</v>
      </c>
    </row>
    <row r="1845" spans="1:9" x14ac:dyDescent="0.2">
      <c r="A1845">
        <v>102</v>
      </c>
      <c r="B1845">
        <v>683796</v>
      </c>
      <c r="C1845" s="3">
        <v>43132</v>
      </c>
      <c r="D1845">
        <v>45920</v>
      </c>
      <c r="E1845" t="s">
        <v>4016</v>
      </c>
      <c r="F1845">
        <v>41103</v>
      </c>
      <c r="G1845" t="s">
        <v>4053</v>
      </c>
      <c r="H1845" t="s">
        <v>4054</v>
      </c>
      <c r="I1845" s="4">
        <v>0.34</v>
      </c>
    </row>
    <row r="1846" spans="1:9" x14ac:dyDescent="0.2">
      <c r="A1846">
        <v>102</v>
      </c>
      <c r="B1846">
        <v>683797</v>
      </c>
      <c r="C1846" s="3">
        <v>43132</v>
      </c>
      <c r="D1846">
        <v>45920</v>
      </c>
      <c r="E1846" t="s">
        <v>4016</v>
      </c>
      <c r="F1846">
        <v>41103</v>
      </c>
      <c r="G1846" t="s">
        <v>4035</v>
      </c>
      <c r="H1846" t="s">
        <v>4036</v>
      </c>
      <c r="I1846" s="4">
        <v>80.459999999999994</v>
      </c>
    </row>
    <row r="1847" spans="1:9" x14ac:dyDescent="0.2">
      <c r="A1847">
        <v>102</v>
      </c>
      <c r="B1847">
        <v>683798</v>
      </c>
      <c r="C1847" s="3">
        <v>43132</v>
      </c>
      <c r="D1847">
        <v>45920</v>
      </c>
      <c r="E1847" t="s">
        <v>4016</v>
      </c>
      <c r="F1847">
        <v>41103</v>
      </c>
      <c r="G1847" t="s">
        <v>4033</v>
      </c>
      <c r="H1847" t="s">
        <v>4034</v>
      </c>
      <c r="I1847" s="4">
        <v>37.21</v>
      </c>
    </row>
    <row r="1848" spans="1:9" x14ac:dyDescent="0.2">
      <c r="A1848">
        <v>102</v>
      </c>
      <c r="B1848">
        <v>683799</v>
      </c>
      <c r="C1848" s="3">
        <v>43132</v>
      </c>
      <c r="D1848">
        <v>45920</v>
      </c>
      <c r="E1848" t="s">
        <v>4016</v>
      </c>
      <c r="F1848">
        <v>41103</v>
      </c>
      <c r="G1848" t="s">
        <v>4083</v>
      </c>
      <c r="H1848" t="s">
        <v>4084</v>
      </c>
      <c r="I1848" s="4">
        <v>0.32</v>
      </c>
    </row>
    <row r="1849" spans="1:9" x14ac:dyDescent="0.2">
      <c r="A1849">
        <v>102</v>
      </c>
      <c r="B1849">
        <v>683801</v>
      </c>
      <c r="C1849" s="3">
        <v>43132</v>
      </c>
      <c r="D1849">
        <v>45920</v>
      </c>
      <c r="E1849" t="s">
        <v>4016</v>
      </c>
      <c r="F1849">
        <v>41103</v>
      </c>
      <c r="G1849" t="s">
        <v>4217</v>
      </c>
      <c r="H1849" t="s">
        <v>4218</v>
      </c>
      <c r="I1849" s="4">
        <v>1.35</v>
      </c>
    </row>
    <row r="1850" spans="1:9" x14ac:dyDescent="0.2">
      <c r="A1850">
        <v>102</v>
      </c>
      <c r="B1850">
        <v>683802</v>
      </c>
      <c r="C1850" s="3">
        <v>43132</v>
      </c>
      <c r="D1850">
        <v>45920</v>
      </c>
      <c r="E1850" t="s">
        <v>4016</v>
      </c>
      <c r="F1850">
        <v>41103</v>
      </c>
      <c r="G1850" t="s">
        <v>4061</v>
      </c>
      <c r="H1850" t="s">
        <v>4062</v>
      </c>
      <c r="I1850" s="4">
        <v>0.81</v>
      </c>
    </row>
    <row r="1851" spans="1:9" x14ac:dyDescent="0.2">
      <c r="A1851">
        <v>102</v>
      </c>
      <c r="B1851">
        <v>683800</v>
      </c>
      <c r="C1851" s="3">
        <v>43136</v>
      </c>
      <c r="D1851">
        <v>45920</v>
      </c>
      <c r="E1851" t="s">
        <v>4016</v>
      </c>
      <c r="F1851">
        <v>41103</v>
      </c>
      <c r="G1851" t="s">
        <v>4371</v>
      </c>
      <c r="H1851" t="s">
        <v>4372</v>
      </c>
      <c r="I1851" s="4">
        <v>14.85</v>
      </c>
    </row>
    <row r="1852" spans="1:9" x14ac:dyDescent="0.2">
      <c r="A1852">
        <v>102</v>
      </c>
      <c r="B1852">
        <v>683810</v>
      </c>
      <c r="C1852" s="3">
        <v>43132</v>
      </c>
      <c r="D1852">
        <v>45909</v>
      </c>
      <c r="E1852" t="s">
        <v>4016</v>
      </c>
      <c r="F1852">
        <v>41105</v>
      </c>
      <c r="G1852" t="s">
        <v>4017</v>
      </c>
      <c r="H1852" t="s">
        <v>4018</v>
      </c>
      <c r="I1852" s="4">
        <v>3.33</v>
      </c>
    </row>
    <row r="1853" spans="1:9" x14ac:dyDescent="0.2">
      <c r="A1853">
        <v>102</v>
      </c>
      <c r="B1853">
        <v>683811</v>
      </c>
      <c r="C1853" s="3">
        <v>43132</v>
      </c>
      <c r="D1853">
        <v>45909</v>
      </c>
      <c r="E1853" t="s">
        <v>4016</v>
      </c>
      <c r="F1853">
        <v>41105</v>
      </c>
      <c r="G1853" t="s">
        <v>4061</v>
      </c>
      <c r="H1853" t="s">
        <v>4062</v>
      </c>
      <c r="I1853" s="4">
        <v>0.94</v>
      </c>
    </row>
    <row r="1854" spans="1:9" x14ac:dyDescent="0.2">
      <c r="A1854">
        <v>102</v>
      </c>
      <c r="B1854">
        <v>683812</v>
      </c>
      <c r="C1854" s="3">
        <v>43132</v>
      </c>
      <c r="D1854">
        <v>45909</v>
      </c>
      <c r="E1854" t="s">
        <v>4016</v>
      </c>
      <c r="F1854">
        <v>41105</v>
      </c>
      <c r="G1854" t="s">
        <v>4019</v>
      </c>
      <c r="H1854" t="s">
        <v>4020</v>
      </c>
      <c r="I1854" s="4">
        <v>27.87</v>
      </c>
    </row>
    <row r="1855" spans="1:9" x14ac:dyDescent="0.2">
      <c r="A1855">
        <v>102</v>
      </c>
      <c r="B1855">
        <v>683813</v>
      </c>
      <c r="C1855" s="3">
        <v>43132</v>
      </c>
      <c r="D1855">
        <v>45909</v>
      </c>
      <c r="E1855" t="s">
        <v>4016</v>
      </c>
      <c r="F1855">
        <v>41105</v>
      </c>
      <c r="G1855" t="s">
        <v>4027</v>
      </c>
      <c r="H1855" t="s">
        <v>4028</v>
      </c>
      <c r="I1855" s="4">
        <v>0.02</v>
      </c>
    </row>
    <row r="1856" spans="1:9" x14ac:dyDescent="0.2">
      <c r="A1856">
        <v>102</v>
      </c>
      <c r="B1856">
        <v>683815</v>
      </c>
      <c r="C1856" s="3">
        <v>43132</v>
      </c>
      <c r="D1856">
        <v>45909</v>
      </c>
      <c r="E1856" t="s">
        <v>4016</v>
      </c>
      <c r="F1856">
        <v>41105</v>
      </c>
      <c r="G1856" t="s">
        <v>4039</v>
      </c>
      <c r="H1856" t="s">
        <v>4040</v>
      </c>
      <c r="I1856" s="4">
        <v>0.15</v>
      </c>
    </row>
    <row r="1857" spans="1:9" x14ac:dyDescent="0.2">
      <c r="A1857">
        <v>102</v>
      </c>
      <c r="B1857">
        <v>683816</v>
      </c>
      <c r="C1857" s="3">
        <v>43132</v>
      </c>
      <c r="D1857">
        <v>45909</v>
      </c>
      <c r="E1857" t="s">
        <v>4016</v>
      </c>
      <c r="F1857">
        <v>41105</v>
      </c>
      <c r="G1857" t="s">
        <v>4021</v>
      </c>
      <c r="H1857" t="s">
        <v>4022</v>
      </c>
      <c r="I1857" s="4">
        <v>70.72</v>
      </c>
    </row>
    <row r="1858" spans="1:9" x14ac:dyDescent="0.2">
      <c r="A1858">
        <v>102</v>
      </c>
      <c r="B1858">
        <v>683817</v>
      </c>
      <c r="C1858" s="3">
        <v>43132</v>
      </c>
      <c r="D1858">
        <v>45909</v>
      </c>
      <c r="E1858" t="s">
        <v>4016</v>
      </c>
      <c r="F1858">
        <v>41105</v>
      </c>
      <c r="G1858" t="s">
        <v>4217</v>
      </c>
      <c r="H1858" t="s">
        <v>4218</v>
      </c>
      <c r="I1858" s="4">
        <v>1.5</v>
      </c>
    </row>
    <row r="1859" spans="1:9" x14ac:dyDescent="0.2">
      <c r="A1859">
        <v>102</v>
      </c>
      <c r="B1859">
        <v>685824</v>
      </c>
      <c r="C1859" s="3">
        <v>43132</v>
      </c>
      <c r="D1859">
        <v>45909</v>
      </c>
      <c r="E1859" t="s">
        <v>4016</v>
      </c>
      <c r="F1859">
        <v>41105</v>
      </c>
      <c r="G1859" t="s">
        <v>4035</v>
      </c>
      <c r="H1859" t="s">
        <v>4036</v>
      </c>
      <c r="I1859" s="4">
        <v>311.48</v>
      </c>
    </row>
    <row r="1860" spans="1:9" x14ac:dyDescent="0.2">
      <c r="A1860">
        <v>102</v>
      </c>
      <c r="B1860">
        <v>683829</v>
      </c>
      <c r="C1860" s="3">
        <v>43133</v>
      </c>
      <c r="D1860">
        <v>45930</v>
      </c>
      <c r="E1860" t="s">
        <v>4016</v>
      </c>
      <c r="F1860">
        <v>41107</v>
      </c>
      <c r="G1860" t="s">
        <v>4039</v>
      </c>
      <c r="H1860" t="s">
        <v>4040</v>
      </c>
      <c r="I1860" s="4">
        <v>0.13</v>
      </c>
    </row>
    <row r="1861" spans="1:9" x14ac:dyDescent="0.2">
      <c r="A1861">
        <v>102</v>
      </c>
      <c r="B1861">
        <v>683830</v>
      </c>
      <c r="C1861" s="3">
        <v>43133</v>
      </c>
      <c r="D1861">
        <v>45930</v>
      </c>
      <c r="E1861" t="s">
        <v>4016</v>
      </c>
      <c r="F1861">
        <v>41107</v>
      </c>
      <c r="G1861" t="s">
        <v>4021</v>
      </c>
      <c r="H1861" t="s">
        <v>4022</v>
      </c>
      <c r="I1861" s="4">
        <v>88.23</v>
      </c>
    </row>
    <row r="1862" spans="1:9" x14ac:dyDescent="0.2">
      <c r="A1862">
        <v>102</v>
      </c>
      <c r="B1862">
        <v>685953</v>
      </c>
      <c r="C1862" s="3">
        <v>43133</v>
      </c>
      <c r="D1862">
        <v>45930</v>
      </c>
      <c r="E1862" t="s">
        <v>4016</v>
      </c>
      <c r="F1862">
        <v>41107</v>
      </c>
      <c r="G1862" t="s">
        <v>4019</v>
      </c>
      <c r="H1862" t="s">
        <v>4020</v>
      </c>
      <c r="I1862" s="4">
        <v>34.770000000000003</v>
      </c>
    </row>
    <row r="1863" spans="1:9" x14ac:dyDescent="0.2">
      <c r="A1863">
        <v>102</v>
      </c>
      <c r="B1863">
        <v>685954</v>
      </c>
      <c r="C1863" s="3">
        <v>43133</v>
      </c>
      <c r="D1863">
        <v>45930</v>
      </c>
      <c r="E1863" t="s">
        <v>4016</v>
      </c>
      <c r="F1863">
        <v>41107</v>
      </c>
      <c r="G1863" t="s">
        <v>4035</v>
      </c>
      <c r="H1863" t="s">
        <v>4036</v>
      </c>
      <c r="I1863" s="4">
        <v>388.39</v>
      </c>
    </row>
    <row r="1864" spans="1:9" x14ac:dyDescent="0.2">
      <c r="A1864">
        <v>102</v>
      </c>
      <c r="B1864">
        <v>685955</v>
      </c>
      <c r="C1864" s="3">
        <v>43133</v>
      </c>
      <c r="D1864">
        <v>45930</v>
      </c>
      <c r="E1864" t="s">
        <v>4016</v>
      </c>
      <c r="F1864">
        <v>41107</v>
      </c>
      <c r="G1864" t="s">
        <v>4017</v>
      </c>
      <c r="H1864" t="s">
        <v>4018</v>
      </c>
      <c r="I1864" s="4">
        <v>4.1500000000000004</v>
      </c>
    </row>
    <row r="1865" spans="1:9" x14ac:dyDescent="0.2">
      <c r="A1865">
        <v>102</v>
      </c>
      <c r="B1865">
        <v>685956</v>
      </c>
      <c r="C1865" s="3">
        <v>43133</v>
      </c>
      <c r="D1865">
        <v>45930</v>
      </c>
      <c r="E1865" t="s">
        <v>4016</v>
      </c>
      <c r="F1865">
        <v>41107</v>
      </c>
      <c r="G1865" t="s">
        <v>4037</v>
      </c>
      <c r="H1865" t="s">
        <v>4038</v>
      </c>
      <c r="I1865" s="4">
        <v>3.32</v>
      </c>
    </row>
    <row r="1866" spans="1:9" x14ac:dyDescent="0.2">
      <c r="A1866">
        <v>102</v>
      </c>
      <c r="B1866">
        <v>683843</v>
      </c>
      <c r="C1866" s="3">
        <v>43133</v>
      </c>
      <c r="D1866">
        <v>45931</v>
      </c>
      <c r="E1866" t="s">
        <v>4016</v>
      </c>
      <c r="F1866">
        <v>41109</v>
      </c>
      <c r="G1866" t="s">
        <v>4039</v>
      </c>
      <c r="H1866" t="s">
        <v>4040</v>
      </c>
      <c r="I1866" s="4">
        <v>0.13</v>
      </c>
    </row>
    <row r="1867" spans="1:9" x14ac:dyDescent="0.2">
      <c r="A1867">
        <v>102</v>
      </c>
      <c r="B1867">
        <v>683844</v>
      </c>
      <c r="C1867" s="3">
        <v>43133</v>
      </c>
      <c r="D1867">
        <v>45931</v>
      </c>
      <c r="E1867" t="s">
        <v>4016</v>
      </c>
      <c r="F1867">
        <v>41109</v>
      </c>
      <c r="G1867" t="s">
        <v>4021</v>
      </c>
      <c r="H1867" t="s">
        <v>4022</v>
      </c>
      <c r="I1867" s="4">
        <v>88.23</v>
      </c>
    </row>
    <row r="1868" spans="1:9" x14ac:dyDescent="0.2">
      <c r="A1868">
        <v>102</v>
      </c>
      <c r="B1868">
        <v>685957</v>
      </c>
      <c r="C1868" s="3">
        <v>43133</v>
      </c>
      <c r="D1868">
        <v>45931</v>
      </c>
      <c r="E1868" t="s">
        <v>4016</v>
      </c>
      <c r="F1868">
        <v>41109</v>
      </c>
      <c r="G1868" t="s">
        <v>4019</v>
      </c>
      <c r="H1868" t="s">
        <v>4020</v>
      </c>
      <c r="I1868" s="4">
        <v>34.770000000000003</v>
      </c>
    </row>
    <row r="1869" spans="1:9" x14ac:dyDescent="0.2">
      <c r="A1869">
        <v>102</v>
      </c>
      <c r="B1869">
        <v>685958</v>
      </c>
      <c r="C1869" s="3">
        <v>43133</v>
      </c>
      <c r="D1869">
        <v>45931</v>
      </c>
      <c r="E1869" t="s">
        <v>4016</v>
      </c>
      <c r="F1869">
        <v>41109</v>
      </c>
      <c r="G1869" t="s">
        <v>4035</v>
      </c>
      <c r="H1869" t="s">
        <v>4036</v>
      </c>
      <c r="I1869" s="4">
        <v>388.39</v>
      </c>
    </row>
    <row r="1870" spans="1:9" x14ac:dyDescent="0.2">
      <c r="A1870">
        <v>102</v>
      </c>
      <c r="B1870">
        <v>685959</v>
      </c>
      <c r="C1870" s="3">
        <v>43133</v>
      </c>
      <c r="D1870">
        <v>45931</v>
      </c>
      <c r="E1870" t="s">
        <v>4016</v>
      </c>
      <c r="F1870">
        <v>41109</v>
      </c>
      <c r="G1870" t="s">
        <v>4017</v>
      </c>
      <c r="H1870" t="s">
        <v>4018</v>
      </c>
      <c r="I1870" s="4">
        <v>4.1500000000000004</v>
      </c>
    </row>
    <row r="1871" spans="1:9" x14ac:dyDescent="0.2">
      <c r="A1871">
        <v>102</v>
      </c>
      <c r="B1871">
        <v>685960</v>
      </c>
      <c r="C1871" s="3">
        <v>43133</v>
      </c>
      <c r="D1871">
        <v>45931</v>
      </c>
      <c r="E1871" t="s">
        <v>4016</v>
      </c>
      <c r="F1871">
        <v>41109</v>
      </c>
      <c r="G1871" t="s">
        <v>4037</v>
      </c>
      <c r="H1871" t="s">
        <v>4038</v>
      </c>
      <c r="I1871" s="4">
        <v>3.32</v>
      </c>
    </row>
    <row r="1872" spans="1:9" x14ac:dyDescent="0.2">
      <c r="A1872">
        <v>102</v>
      </c>
      <c r="B1872">
        <v>683855</v>
      </c>
      <c r="C1872" s="3">
        <v>43132</v>
      </c>
      <c r="D1872">
        <v>45904</v>
      </c>
      <c r="E1872" t="s">
        <v>4016</v>
      </c>
      <c r="F1872">
        <v>41111</v>
      </c>
      <c r="G1872" t="s">
        <v>4019</v>
      </c>
      <c r="H1872" t="s">
        <v>4020</v>
      </c>
      <c r="I1872" s="4">
        <v>34.71</v>
      </c>
    </row>
    <row r="1873" spans="1:9" x14ac:dyDescent="0.2">
      <c r="A1873">
        <v>102</v>
      </c>
      <c r="B1873">
        <v>683856</v>
      </c>
      <c r="C1873" s="3">
        <v>43132</v>
      </c>
      <c r="D1873">
        <v>45904</v>
      </c>
      <c r="E1873" t="s">
        <v>4016</v>
      </c>
      <c r="F1873">
        <v>41111</v>
      </c>
      <c r="G1873" t="s">
        <v>4027</v>
      </c>
      <c r="H1873" t="s">
        <v>4028</v>
      </c>
      <c r="I1873" s="4">
        <v>0.16</v>
      </c>
    </row>
    <row r="1874" spans="1:9" x14ac:dyDescent="0.2">
      <c r="A1874">
        <v>102</v>
      </c>
      <c r="B1874">
        <v>683857</v>
      </c>
      <c r="C1874" s="3">
        <v>43132</v>
      </c>
      <c r="D1874">
        <v>45904</v>
      </c>
      <c r="E1874" t="s">
        <v>4016</v>
      </c>
      <c r="F1874">
        <v>41111</v>
      </c>
      <c r="G1874" t="s">
        <v>4035</v>
      </c>
      <c r="H1874" t="s">
        <v>4036</v>
      </c>
      <c r="I1874" s="4">
        <v>387</v>
      </c>
    </row>
    <row r="1875" spans="1:9" x14ac:dyDescent="0.2">
      <c r="A1875">
        <v>102</v>
      </c>
      <c r="B1875">
        <v>683859</v>
      </c>
      <c r="C1875" s="3">
        <v>43132</v>
      </c>
      <c r="D1875">
        <v>45904</v>
      </c>
      <c r="E1875" t="s">
        <v>4016</v>
      </c>
      <c r="F1875">
        <v>41111</v>
      </c>
      <c r="G1875" t="s">
        <v>4277</v>
      </c>
      <c r="H1875" t="s">
        <v>4278</v>
      </c>
      <c r="I1875" s="4">
        <v>3.32</v>
      </c>
    </row>
    <row r="1876" spans="1:9" x14ac:dyDescent="0.2">
      <c r="A1876">
        <v>102</v>
      </c>
      <c r="B1876">
        <v>683860</v>
      </c>
      <c r="C1876" s="3">
        <v>43132</v>
      </c>
      <c r="D1876">
        <v>45904</v>
      </c>
      <c r="E1876" t="s">
        <v>4016</v>
      </c>
      <c r="F1876">
        <v>41111</v>
      </c>
      <c r="G1876" t="s">
        <v>4021</v>
      </c>
      <c r="H1876" t="s">
        <v>4022</v>
      </c>
      <c r="I1876" s="4">
        <v>88.06</v>
      </c>
    </row>
    <row r="1877" spans="1:9" x14ac:dyDescent="0.2">
      <c r="A1877">
        <v>102</v>
      </c>
      <c r="B1877">
        <v>685763</v>
      </c>
      <c r="C1877" s="3">
        <v>43132</v>
      </c>
      <c r="D1877">
        <v>45904</v>
      </c>
      <c r="E1877" t="s">
        <v>4016</v>
      </c>
      <c r="F1877">
        <v>41111</v>
      </c>
      <c r="G1877" t="s">
        <v>4083</v>
      </c>
      <c r="H1877" t="s">
        <v>4084</v>
      </c>
      <c r="I1877" s="4">
        <v>0.62</v>
      </c>
    </row>
    <row r="1878" spans="1:9" x14ac:dyDescent="0.2">
      <c r="A1878">
        <v>102</v>
      </c>
      <c r="B1878">
        <v>685764</v>
      </c>
      <c r="C1878" s="3">
        <v>43132</v>
      </c>
      <c r="D1878">
        <v>45904</v>
      </c>
      <c r="E1878" t="s">
        <v>4016</v>
      </c>
      <c r="F1878">
        <v>41111</v>
      </c>
      <c r="G1878" t="s">
        <v>4017</v>
      </c>
      <c r="H1878" t="s">
        <v>4018</v>
      </c>
      <c r="I1878" s="4">
        <v>4.1399999999999997</v>
      </c>
    </row>
    <row r="1879" spans="1:9" x14ac:dyDescent="0.2">
      <c r="A1879">
        <v>102</v>
      </c>
      <c r="B1879">
        <v>683869</v>
      </c>
      <c r="C1879" s="3">
        <v>43132</v>
      </c>
      <c r="D1879">
        <v>45906</v>
      </c>
      <c r="E1879" t="s">
        <v>4016</v>
      </c>
      <c r="F1879">
        <v>41113</v>
      </c>
      <c r="G1879" t="s">
        <v>4017</v>
      </c>
      <c r="H1879" t="s">
        <v>4018</v>
      </c>
      <c r="I1879" s="4">
        <v>5.44</v>
      </c>
    </row>
    <row r="1880" spans="1:9" x14ac:dyDescent="0.2">
      <c r="A1880">
        <v>102</v>
      </c>
      <c r="B1880">
        <v>683870</v>
      </c>
      <c r="C1880" s="3">
        <v>43132</v>
      </c>
      <c r="D1880">
        <v>45906</v>
      </c>
      <c r="E1880" t="s">
        <v>4016</v>
      </c>
      <c r="F1880">
        <v>41113</v>
      </c>
      <c r="G1880" t="s">
        <v>4019</v>
      </c>
      <c r="H1880" t="s">
        <v>4020</v>
      </c>
      <c r="I1880" s="4">
        <v>45.56</v>
      </c>
    </row>
    <row r="1881" spans="1:9" x14ac:dyDescent="0.2">
      <c r="A1881">
        <v>102</v>
      </c>
      <c r="B1881">
        <v>683873</v>
      </c>
      <c r="C1881" s="3">
        <v>43132</v>
      </c>
      <c r="D1881">
        <v>45906</v>
      </c>
      <c r="E1881" t="s">
        <v>4016</v>
      </c>
      <c r="F1881">
        <v>41113</v>
      </c>
      <c r="G1881" t="s">
        <v>4021</v>
      </c>
      <c r="H1881" t="s">
        <v>4022</v>
      </c>
      <c r="I1881" s="4">
        <v>115.6</v>
      </c>
    </row>
    <row r="1882" spans="1:9" x14ac:dyDescent="0.2">
      <c r="A1882">
        <v>102</v>
      </c>
      <c r="B1882">
        <v>683875</v>
      </c>
      <c r="C1882" s="3">
        <v>43132</v>
      </c>
      <c r="D1882">
        <v>45906</v>
      </c>
      <c r="E1882" t="s">
        <v>4016</v>
      </c>
      <c r="F1882">
        <v>41113</v>
      </c>
      <c r="G1882" t="s">
        <v>4083</v>
      </c>
      <c r="H1882" t="s">
        <v>4084</v>
      </c>
      <c r="I1882" s="4">
        <v>1.7</v>
      </c>
    </row>
    <row r="1883" spans="1:9" x14ac:dyDescent="0.2">
      <c r="A1883">
        <v>102</v>
      </c>
      <c r="B1883">
        <v>685816</v>
      </c>
      <c r="C1883" s="3">
        <v>43132</v>
      </c>
      <c r="D1883">
        <v>45906</v>
      </c>
      <c r="E1883" t="s">
        <v>4016</v>
      </c>
      <c r="F1883">
        <v>41113</v>
      </c>
      <c r="G1883" t="s">
        <v>4027</v>
      </c>
      <c r="H1883" t="s">
        <v>4028</v>
      </c>
      <c r="I1883" s="4">
        <v>0.2</v>
      </c>
    </row>
    <row r="1884" spans="1:9" x14ac:dyDescent="0.2">
      <c r="A1884">
        <v>102</v>
      </c>
      <c r="B1884">
        <v>685817</v>
      </c>
      <c r="C1884" s="3">
        <v>43132</v>
      </c>
      <c r="D1884">
        <v>45906</v>
      </c>
      <c r="E1884" t="s">
        <v>4016</v>
      </c>
      <c r="F1884">
        <v>41113</v>
      </c>
      <c r="G1884" t="s">
        <v>4273</v>
      </c>
      <c r="H1884" t="s">
        <v>4274</v>
      </c>
      <c r="I1884" s="4">
        <v>4.3499999999999996</v>
      </c>
    </row>
    <row r="1885" spans="1:9" x14ac:dyDescent="0.2">
      <c r="A1885">
        <v>102</v>
      </c>
      <c r="B1885">
        <v>685819</v>
      </c>
      <c r="C1885" s="3">
        <v>43132</v>
      </c>
      <c r="D1885">
        <v>45906</v>
      </c>
      <c r="E1885" t="s">
        <v>4016</v>
      </c>
      <c r="F1885">
        <v>41113</v>
      </c>
      <c r="G1885" t="s">
        <v>4035</v>
      </c>
      <c r="H1885" t="s">
        <v>4036</v>
      </c>
      <c r="I1885" s="4">
        <v>507.14</v>
      </c>
    </row>
    <row r="1886" spans="1:9" x14ac:dyDescent="0.2">
      <c r="A1886">
        <v>102</v>
      </c>
      <c r="B1886">
        <v>683877</v>
      </c>
      <c r="C1886" s="3">
        <v>43126</v>
      </c>
      <c r="D1886">
        <v>45806</v>
      </c>
      <c r="E1886" t="s">
        <v>4016</v>
      </c>
      <c r="F1886">
        <v>41114</v>
      </c>
      <c r="G1886" t="s">
        <v>4307</v>
      </c>
      <c r="H1886" t="s">
        <v>4308</v>
      </c>
      <c r="I1886" s="4">
        <v>170.85</v>
      </c>
    </row>
    <row r="1887" spans="1:9" x14ac:dyDescent="0.2">
      <c r="A1887">
        <v>102</v>
      </c>
      <c r="B1887">
        <v>683878</v>
      </c>
      <c r="C1887" s="3">
        <v>43126</v>
      </c>
      <c r="D1887">
        <v>45806</v>
      </c>
      <c r="E1887" t="s">
        <v>4016</v>
      </c>
      <c r="F1887">
        <v>41114</v>
      </c>
      <c r="G1887" t="s">
        <v>4111</v>
      </c>
      <c r="H1887" t="s">
        <v>4112</v>
      </c>
      <c r="I1887" s="4">
        <v>5.7</v>
      </c>
    </row>
    <row r="1888" spans="1:9" x14ac:dyDescent="0.2">
      <c r="A1888">
        <v>102</v>
      </c>
      <c r="B1888">
        <v>683879</v>
      </c>
      <c r="C1888" s="3">
        <v>43126</v>
      </c>
      <c r="D1888">
        <v>45806</v>
      </c>
      <c r="E1888" t="s">
        <v>4016</v>
      </c>
      <c r="F1888">
        <v>41114</v>
      </c>
      <c r="G1888" t="s">
        <v>4305</v>
      </c>
      <c r="H1888" t="s">
        <v>4306</v>
      </c>
      <c r="I1888" s="4">
        <v>22.78</v>
      </c>
    </row>
    <row r="1889" spans="1:9" x14ac:dyDescent="0.2">
      <c r="A1889">
        <v>102</v>
      </c>
      <c r="B1889">
        <v>683881</v>
      </c>
      <c r="C1889" s="3">
        <v>43126</v>
      </c>
      <c r="D1889">
        <v>45806</v>
      </c>
      <c r="E1889" t="s">
        <v>4016</v>
      </c>
      <c r="F1889">
        <v>41114</v>
      </c>
      <c r="G1889" t="s">
        <v>4167</v>
      </c>
      <c r="H1889" t="s">
        <v>4168</v>
      </c>
      <c r="I1889" s="4">
        <v>91.12</v>
      </c>
    </row>
    <row r="1890" spans="1:9" x14ac:dyDescent="0.2">
      <c r="A1890">
        <v>102</v>
      </c>
      <c r="B1890">
        <v>683882</v>
      </c>
      <c r="C1890" s="3">
        <v>43126</v>
      </c>
      <c r="D1890">
        <v>45806</v>
      </c>
      <c r="E1890" t="s">
        <v>4016</v>
      </c>
      <c r="F1890">
        <v>41114</v>
      </c>
      <c r="G1890" t="s">
        <v>4133</v>
      </c>
      <c r="H1890" t="s">
        <v>4134</v>
      </c>
      <c r="I1890" s="4">
        <v>56.95</v>
      </c>
    </row>
    <row r="1891" spans="1:9" x14ac:dyDescent="0.2">
      <c r="A1891">
        <v>102</v>
      </c>
      <c r="B1891">
        <v>683883</v>
      </c>
      <c r="C1891" s="3">
        <v>43126</v>
      </c>
      <c r="D1891">
        <v>45806</v>
      </c>
      <c r="E1891" t="s">
        <v>4016</v>
      </c>
      <c r="F1891">
        <v>41114</v>
      </c>
      <c r="G1891" t="s">
        <v>4309</v>
      </c>
      <c r="H1891" t="s">
        <v>4310</v>
      </c>
      <c r="I1891" s="4">
        <v>4.5599999999999996</v>
      </c>
    </row>
    <row r="1892" spans="1:9" x14ac:dyDescent="0.2">
      <c r="A1892">
        <v>102</v>
      </c>
      <c r="B1892">
        <v>684042</v>
      </c>
      <c r="C1892" s="3">
        <v>43126</v>
      </c>
      <c r="D1892">
        <v>45806</v>
      </c>
      <c r="E1892" t="s">
        <v>4016</v>
      </c>
      <c r="F1892">
        <v>41114</v>
      </c>
      <c r="G1892" t="s">
        <v>4089</v>
      </c>
      <c r="H1892" t="s">
        <v>4090</v>
      </c>
      <c r="I1892" s="4">
        <v>148.06</v>
      </c>
    </row>
    <row r="1893" spans="1:9" x14ac:dyDescent="0.2">
      <c r="A1893">
        <v>102</v>
      </c>
      <c r="B1893">
        <v>683891</v>
      </c>
      <c r="C1893" s="3">
        <v>43132</v>
      </c>
      <c r="D1893">
        <v>45902</v>
      </c>
      <c r="E1893" t="s">
        <v>4016</v>
      </c>
      <c r="F1893">
        <v>41116</v>
      </c>
      <c r="G1893" t="s">
        <v>4033</v>
      </c>
      <c r="H1893" t="s">
        <v>4034</v>
      </c>
      <c r="I1893" s="4">
        <v>196.5</v>
      </c>
    </row>
    <row r="1894" spans="1:9" x14ac:dyDescent="0.2">
      <c r="A1894">
        <v>102</v>
      </c>
      <c r="B1894">
        <v>683892</v>
      </c>
      <c r="C1894" s="3">
        <v>43132</v>
      </c>
      <c r="D1894">
        <v>45902</v>
      </c>
      <c r="E1894" t="s">
        <v>4016</v>
      </c>
      <c r="F1894">
        <v>41116</v>
      </c>
      <c r="G1894" t="s">
        <v>4263</v>
      </c>
      <c r="H1894" t="s">
        <v>4264</v>
      </c>
      <c r="I1894" s="4">
        <v>4.5</v>
      </c>
    </row>
    <row r="1895" spans="1:9" x14ac:dyDescent="0.2">
      <c r="A1895">
        <v>102</v>
      </c>
      <c r="B1895">
        <v>683893</v>
      </c>
      <c r="C1895" s="3">
        <v>43132</v>
      </c>
      <c r="D1895">
        <v>45902</v>
      </c>
      <c r="E1895" t="s">
        <v>4016</v>
      </c>
      <c r="F1895">
        <v>41116</v>
      </c>
      <c r="G1895" t="s">
        <v>4265</v>
      </c>
      <c r="H1895" t="s">
        <v>4266</v>
      </c>
      <c r="I1895" s="4">
        <v>99</v>
      </c>
    </row>
    <row r="1896" spans="1:9" x14ac:dyDescent="0.2">
      <c r="A1896">
        <v>102</v>
      </c>
      <c r="B1896">
        <v>683932</v>
      </c>
      <c r="C1896" s="3">
        <v>43132</v>
      </c>
      <c r="D1896">
        <v>45915</v>
      </c>
      <c r="E1896" t="s">
        <v>4016</v>
      </c>
      <c r="F1896">
        <v>41122</v>
      </c>
      <c r="G1896" t="s">
        <v>4017</v>
      </c>
      <c r="H1896" t="s">
        <v>4018</v>
      </c>
      <c r="I1896" s="4">
        <v>1.66</v>
      </c>
    </row>
    <row r="1897" spans="1:9" x14ac:dyDescent="0.2">
      <c r="A1897">
        <v>102</v>
      </c>
      <c r="B1897">
        <v>683933</v>
      </c>
      <c r="C1897" s="3">
        <v>43132</v>
      </c>
      <c r="D1897">
        <v>45915</v>
      </c>
      <c r="E1897" t="s">
        <v>4016</v>
      </c>
      <c r="F1897">
        <v>41122</v>
      </c>
      <c r="G1897" t="s">
        <v>4087</v>
      </c>
      <c r="H1897" t="s">
        <v>4088</v>
      </c>
      <c r="I1897" s="4">
        <v>0.83</v>
      </c>
    </row>
    <row r="1898" spans="1:9" x14ac:dyDescent="0.2">
      <c r="A1898">
        <v>102</v>
      </c>
      <c r="B1898">
        <v>683935</v>
      </c>
      <c r="C1898" s="3">
        <v>43132</v>
      </c>
      <c r="D1898">
        <v>45915</v>
      </c>
      <c r="E1898" t="s">
        <v>4016</v>
      </c>
      <c r="F1898">
        <v>41122</v>
      </c>
      <c r="G1898" t="s">
        <v>4035</v>
      </c>
      <c r="H1898" t="s">
        <v>4036</v>
      </c>
      <c r="I1898" s="4">
        <v>155.24</v>
      </c>
    </row>
    <row r="1899" spans="1:9" x14ac:dyDescent="0.2">
      <c r="A1899">
        <v>102</v>
      </c>
      <c r="B1899">
        <v>683936</v>
      </c>
      <c r="C1899" s="3">
        <v>43132</v>
      </c>
      <c r="D1899">
        <v>45915</v>
      </c>
      <c r="E1899" t="s">
        <v>4016</v>
      </c>
      <c r="F1899">
        <v>41122</v>
      </c>
      <c r="G1899" t="s">
        <v>4021</v>
      </c>
      <c r="H1899" t="s">
        <v>4022</v>
      </c>
      <c r="I1899" s="4">
        <v>35.19</v>
      </c>
    </row>
    <row r="1900" spans="1:9" x14ac:dyDescent="0.2">
      <c r="A1900">
        <v>102</v>
      </c>
      <c r="B1900">
        <v>683937</v>
      </c>
      <c r="C1900" s="3">
        <v>43132</v>
      </c>
      <c r="D1900">
        <v>45915</v>
      </c>
      <c r="E1900" t="s">
        <v>4016</v>
      </c>
      <c r="F1900">
        <v>41122</v>
      </c>
      <c r="G1900" t="s">
        <v>4029</v>
      </c>
      <c r="H1900" t="s">
        <v>4030</v>
      </c>
      <c r="I1900" s="4">
        <v>0.09</v>
      </c>
    </row>
    <row r="1901" spans="1:9" x14ac:dyDescent="0.2">
      <c r="A1901">
        <v>102</v>
      </c>
      <c r="B1901">
        <v>683938</v>
      </c>
      <c r="C1901" s="3">
        <v>43132</v>
      </c>
      <c r="D1901">
        <v>45915</v>
      </c>
      <c r="E1901" t="s">
        <v>4016</v>
      </c>
      <c r="F1901">
        <v>41122</v>
      </c>
      <c r="G1901" t="s">
        <v>4027</v>
      </c>
      <c r="H1901" t="s">
        <v>4028</v>
      </c>
      <c r="I1901" s="4">
        <v>0.03</v>
      </c>
    </row>
    <row r="1902" spans="1:9" x14ac:dyDescent="0.2">
      <c r="A1902">
        <v>102</v>
      </c>
      <c r="B1902">
        <v>685848</v>
      </c>
      <c r="C1902" s="3">
        <v>43132</v>
      </c>
      <c r="D1902">
        <v>45915</v>
      </c>
      <c r="E1902" t="s">
        <v>4016</v>
      </c>
      <c r="F1902">
        <v>41122</v>
      </c>
      <c r="G1902" t="s">
        <v>4019</v>
      </c>
      <c r="H1902" t="s">
        <v>4020</v>
      </c>
      <c r="I1902" s="4">
        <v>13.97</v>
      </c>
    </row>
    <row r="1903" spans="1:9" x14ac:dyDescent="0.2">
      <c r="A1903">
        <v>102</v>
      </c>
      <c r="B1903">
        <v>683948</v>
      </c>
      <c r="C1903" s="3">
        <v>43132</v>
      </c>
      <c r="D1903">
        <v>45924</v>
      </c>
      <c r="E1903" t="s">
        <v>4016</v>
      </c>
      <c r="F1903">
        <v>41124</v>
      </c>
      <c r="G1903" t="s">
        <v>4019</v>
      </c>
      <c r="H1903" t="s">
        <v>4020</v>
      </c>
      <c r="I1903" s="4">
        <v>13.52</v>
      </c>
    </row>
    <row r="1904" spans="1:9" x14ac:dyDescent="0.2">
      <c r="A1904">
        <v>102</v>
      </c>
      <c r="B1904">
        <v>683949</v>
      </c>
      <c r="C1904" s="3">
        <v>43132</v>
      </c>
      <c r="D1904">
        <v>45924</v>
      </c>
      <c r="E1904" t="s">
        <v>4016</v>
      </c>
      <c r="F1904">
        <v>41124</v>
      </c>
      <c r="G1904" t="s">
        <v>4117</v>
      </c>
      <c r="H1904" t="s">
        <v>4118</v>
      </c>
      <c r="I1904" s="4">
        <v>1.04</v>
      </c>
    </row>
    <row r="1905" spans="1:9" x14ac:dyDescent="0.2">
      <c r="A1905">
        <v>102</v>
      </c>
      <c r="B1905">
        <v>683950</v>
      </c>
      <c r="C1905" s="3">
        <v>43132</v>
      </c>
      <c r="D1905">
        <v>45924</v>
      </c>
      <c r="E1905" t="s">
        <v>4016</v>
      </c>
      <c r="F1905">
        <v>41124</v>
      </c>
      <c r="G1905" t="s">
        <v>4035</v>
      </c>
      <c r="H1905" t="s">
        <v>4036</v>
      </c>
      <c r="I1905" s="4">
        <v>153.91999999999999</v>
      </c>
    </row>
    <row r="1906" spans="1:9" x14ac:dyDescent="0.2">
      <c r="A1906">
        <v>102</v>
      </c>
      <c r="B1906">
        <v>683951</v>
      </c>
      <c r="C1906" s="3">
        <v>43132</v>
      </c>
      <c r="D1906">
        <v>45924</v>
      </c>
      <c r="E1906" t="s">
        <v>4016</v>
      </c>
      <c r="F1906">
        <v>41124</v>
      </c>
      <c r="G1906" t="s">
        <v>4021</v>
      </c>
      <c r="H1906" t="s">
        <v>4022</v>
      </c>
      <c r="I1906" s="4">
        <v>35.15</v>
      </c>
    </row>
    <row r="1907" spans="1:9" x14ac:dyDescent="0.2">
      <c r="A1907">
        <v>102</v>
      </c>
      <c r="B1907">
        <v>685889</v>
      </c>
      <c r="C1907" s="3">
        <v>43132</v>
      </c>
      <c r="D1907">
        <v>45924</v>
      </c>
      <c r="E1907" t="s">
        <v>4016</v>
      </c>
      <c r="F1907">
        <v>41124</v>
      </c>
      <c r="G1907" t="s">
        <v>4017</v>
      </c>
      <c r="H1907" t="s">
        <v>4018</v>
      </c>
      <c r="I1907" s="4">
        <v>1.66</v>
      </c>
    </row>
    <row r="1908" spans="1:9" x14ac:dyDescent="0.2">
      <c r="A1908">
        <v>102</v>
      </c>
      <c r="B1908">
        <v>685890</v>
      </c>
      <c r="C1908" s="3">
        <v>43132</v>
      </c>
      <c r="D1908">
        <v>45924</v>
      </c>
      <c r="E1908" t="s">
        <v>4016</v>
      </c>
      <c r="F1908">
        <v>41124</v>
      </c>
      <c r="G1908" t="s">
        <v>4267</v>
      </c>
      <c r="H1908" t="s">
        <v>4268</v>
      </c>
      <c r="I1908" s="4">
        <v>2.7</v>
      </c>
    </row>
    <row r="1909" spans="1:9" x14ac:dyDescent="0.2">
      <c r="A1909">
        <v>102</v>
      </c>
      <c r="B1909">
        <v>683961</v>
      </c>
      <c r="C1909" s="3">
        <v>43132</v>
      </c>
      <c r="D1909">
        <v>45929</v>
      </c>
      <c r="E1909" t="s">
        <v>4016</v>
      </c>
      <c r="F1909">
        <v>41126</v>
      </c>
      <c r="G1909" t="s">
        <v>4017</v>
      </c>
      <c r="H1909" t="s">
        <v>4018</v>
      </c>
      <c r="I1909" s="4">
        <v>4.8600000000000003</v>
      </c>
    </row>
    <row r="1910" spans="1:9" x14ac:dyDescent="0.2">
      <c r="A1910">
        <v>102</v>
      </c>
      <c r="B1910">
        <v>683962</v>
      </c>
      <c r="C1910" s="3">
        <v>43132</v>
      </c>
      <c r="D1910">
        <v>45929</v>
      </c>
      <c r="E1910" t="s">
        <v>4016</v>
      </c>
      <c r="F1910">
        <v>41126</v>
      </c>
      <c r="G1910" t="s">
        <v>4019</v>
      </c>
      <c r="H1910" t="s">
        <v>4020</v>
      </c>
      <c r="I1910" s="4">
        <v>29.16</v>
      </c>
    </row>
    <row r="1911" spans="1:9" x14ac:dyDescent="0.2">
      <c r="A1911">
        <v>102</v>
      </c>
      <c r="B1911">
        <v>683965</v>
      </c>
      <c r="C1911" s="3">
        <v>43132</v>
      </c>
      <c r="D1911">
        <v>45929</v>
      </c>
      <c r="E1911" t="s">
        <v>4016</v>
      </c>
      <c r="F1911">
        <v>41126</v>
      </c>
      <c r="G1911" t="s">
        <v>4033</v>
      </c>
      <c r="H1911" t="s">
        <v>4034</v>
      </c>
      <c r="I1911" s="4">
        <v>45.13</v>
      </c>
    </row>
    <row r="1912" spans="1:9" x14ac:dyDescent="0.2">
      <c r="A1912">
        <v>102</v>
      </c>
      <c r="B1912">
        <v>683966</v>
      </c>
      <c r="C1912" s="3">
        <v>43132</v>
      </c>
      <c r="D1912">
        <v>45929</v>
      </c>
      <c r="E1912" t="s">
        <v>4016</v>
      </c>
      <c r="F1912">
        <v>41126</v>
      </c>
      <c r="G1912" t="s">
        <v>4021</v>
      </c>
      <c r="H1912" t="s">
        <v>4022</v>
      </c>
      <c r="I1912" s="4">
        <v>21.87</v>
      </c>
    </row>
    <row r="1913" spans="1:9" x14ac:dyDescent="0.2">
      <c r="A1913">
        <v>102</v>
      </c>
      <c r="B1913">
        <v>683967</v>
      </c>
      <c r="C1913" s="3">
        <v>43132</v>
      </c>
      <c r="D1913">
        <v>45929</v>
      </c>
      <c r="E1913" t="s">
        <v>4016</v>
      </c>
      <c r="F1913">
        <v>41126</v>
      </c>
      <c r="G1913" t="s">
        <v>4035</v>
      </c>
      <c r="H1913" t="s">
        <v>4036</v>
      </c>
      <c r="I1913" s="4">
        <v>58.32</v>
      </c>
    </row>
    <row r="1914" spans="1:9" x14ac:dyDescent="0.2">
      <c r="A1914">
        <v>102</v>
      </c>
      <c r="B1914">
        <v>683968</v>
      </c>
      <c r="C1914" s="3">
        <v>43132</v>
      </c>
      <c r="D1914">
        <v>45929</v>
      </c>
      <c r="E1914" t="s">
        <v>4016</v>
      </c>
      <c r="F1914">
        <v>41126</v>
      </c>
      <c r="G1914" t="s">
        <v>4331</v>
      </c>
      <c r="H1914" t="s">
        <v>4332</v>
      </c>
      <c r="I1914" s="4">
        <v>28.83</v>
      </c>
    </row>
    <row r="1915" spans="1:9" x14ac:dyDescent="0.2">
      <c r="A1915">
        <v>102</v>
      </c>
      <c r="B1915">
        <v>683970</v>
      </c>
      <c r="C1915" s="3">
        <v>43132</v>
      </c>
      <c r="D1915">
        <v>45929</v>
      </c>
      <c r="E1915" t="s">
        <v>4016</v>
      </c>
      <c r="F1915">
        <v>41126</v>
      </c>
      <c r="G1915" t="s">
        <v>4039</v>
      </c>
      <c r="H1915" t="s">
        <v>4040</v>
      </c>
      <c r="I1915" s="4">
        <v>7.0000000000000007E-2</v>
      </c>
    </row>
    <row r="1916" spans="1:9" x14ac:dyDescent="0.2">
      <c r="A1916">
        <v>102</v>
      </c>
      <c r="B1916">
        <v>683971</v>
      </c>
      <c r="C1916" s="3">
        <v>43132</v>
      </c>
      <c r="D1916">
        <v>45929</v>
      </c>
      <c r="E1916" t="s">
        <v>4016</v>
      </c>
      <c r="F1916">
        <v>41126</v>
      </c>
      <c r="G1916" t="s">
        <v>4027</v>
      </c>
      <c r="H1916" t="s">
        <v>4028</v>
      </c>
      <c r="I1916" s="4">
        <v>0.12</v>
      </c>
    </row>
    <row r="1917" spans="1:9" x14ac:dyDescent="0.2">
      <c r="A1917">
        <v>102</v>
      </c>
      <c r="B1917">
        <v>685921</v>
      </c>
      <c r="C1917" s="3">
        <v>43132</v>
      </c>
      <c r="D1917">
        <v>45929</v>
      </c>
      <c r="E1917" t="s">
        <v>4016</v>
      </c>
      <c r="F1917">
        <v>41126</v>
      </c>
      <c r="G1917" t="s">
        <v>4025</v>
      </c>
      <c r="H1917" t="s">
        <v>4026</v>
      </c>
      <c r="I1917" s="4">
        <v>1.26</v>
      </c>
    </row>
    <row r="1918" spans="1:9" x14ac:dyDescent="0.2">
      <c r="A1918">
        <v>102</v>
      </c>
      <c r="B1918">
        <v>685922</v>
      </c>
      <c r="C1918" s="3">
        <v>43132</v>
      </c>
      <c r="D1918">
        <v>45929</v>
      </c>
      <c r="E1918" t="s">
        <v>4016</v>
      </c>
      <c r="F1918">
        <v>41126</v>
      </c>
      <c r="G1918" t="s">
        <v>4273</v>
      </c>
      <c r="H1918" t="s">
        <v>4274</v>
      </c>
      <c r="I1918" s="4">
        <v>4.49</v>
      </c>
    </row>
    <row r="1919" spans="1:9" x14ac:dyDescent="0.2">
      <c r="A1919">
        <v>102</v>
      </c>
      <c r="B1919">
        <v>685952</v>
      </c>
      <c r="C1919" s="3">
        <v>43132</v>
      </c>
      <c r="D1919">
        <v>45929</v>
      </c>
      <c r="E1919" t="s">
        <v>4016</v>
      </c>
      <c r="F1919">
        <v>41126</v>
      </c>
      <c r="G1919" t="s">
        <v>4093</v>
      </c>
      <c r="H1919" t="s">
        <v>4094</v>
      </c>
      <c r="I1919" s="4">
        <v>0.28999999999999998</v>
      </c>
    </row>
    <row r="1920" spans="1:9" x14ac:dyDescent="0.2">
      <c r="A1920">
        <v>102</v>
      </c>
      <c r="B1920">
        <v>683980</v>
      </c>
      <c r="C1920" s="3">
        <v>43132</v>
      </c>
      <c r="D1920">
        <v>45927</v>
      </c>
      <c r="E1920" t="s">
        <v>4016</v>
      </c>
      <c r="F1920">
        <v>41128</v>
      </c>
      <c r="G1920" t="s">
        <v>4017</v>
      </c>
      <c r="H1920" t="s">
        <v>4018</v>
      </c>
      <c r="I1920" s="4">
        <v>0.26</v>
      </c>
    </row>
    <row r="1921" spans="1:9" x14ac:dyDescent="0.2">
      <c r="A1921">
        <v>102</v>
      </c>
      <c r="B1921">
        <v>683981</v>
      </c>
      <c r="C1921" s="3">
        <v>43132</v>
      </c>
      <c r="D1921">
        <v>45927</v>
      </c>
      <c r="E1921" t="s">
        <v>4016</v>
      </c>
      <c r="F1921">
        <v>41128</v>
      </c>
      <c r="G1921" t="s">
        <v>4019</v>
      </c>
      <c r="H1921" t="s">
        <v>4020</v>
      </c>
      <c r="I1921" s="4">
        <v>1.55</v>
      </c>
    </row>
    <row r="1922" spans="1:9" x14ac:dyDescent="0.2">
      <c r="A1922">
        <v>102</v>
      </c>
      <c r="B1922">
        <v>683982</v>
      </c>
      <c r="C1922" s="3">
        <v>43132</v>
      </c>
      <c r="D1922">
        <v>45927</v>
      </c>
      <c r="E1922" t="s">
        <v>4016</v>
      </c>
      <c r="F1922">
        <v>41128</v>
      </c>
      <c r="G1922" t="s">
        <v>4025</v>
      </c>
      <c r="H1922" t="s">
        <v>4026</v>
      </c>
      <c r="I1922" s="4">
        <v>7.0000000000000007E-2</v>
      </c>
    </row>
    <row r="1923" spans="1:9" x14ac:dyDescent="0.2">
      <c r="A1923">
        <v>102</v>
      </c>
      <c r="B1923">
        <v>683983</v>
      </c>
      <c r="C1923" s="3">
        <v>43132</v>
      </c>
      <c r="D1923">
        <v>45927</v>
      </c>
      <c r="E1923" t="s">
        <v>4016</v>
      </c>
      <c r="F1923">
        <v>41128</v>
      </c>
      <c r="G1923" t="s">
        <v>4061</v>
      </c>
      <c r="H1923" t="s">
        <v>4062</v>
      </c>
      <c r="I1923" s="4">
        <v>0.1</v>
      </c>
    </row>
    <row r="1924" spans="1:9" x14ac:dyDescent="0.2">
      <c r="A1924">
        <v>102</v>
      </c>
      <c r="B1924">
        <v>683984</v>
      </c>
      <c r="C1924" s="3">
        <v>43132</v>
      </c>
      <c r="D1924">
        <v>45927</v>
      </c>
      <c r="E1924" t="s">
        <v>4016</v>
      </c>
      <c r="F1924">
        <v>41128</v>
      </c>
      <c r="G1924" t="s">
        <v>4033</v>
      </c>
      <c r="H1924" t="s">
        <v>4034</v>
      </c>
      <c r="I1924" s="4">
        <v>2.4</v>
      </c>
    </row>
    <row r="1925" spans="1:9" x14ac:dyDescent="0.2">
      <c r="A1925">
        <v>102</v>
      </c>
      <c r="B1925">
        <v>683985</v>
      </c>
      <c r="C1925" s="3">
        <v>43132</v>
      </c>
      <c r="D1925">
        <v>45927</v>
      </c>
      <c r="E1925" t="s">
        <v>4016</v>
      </c>
      <c r="F1925">
        <v>41128</v>
      </c>
      <c r="G1925" t="s">
        <v>4021</v>
      </c>
      <c r="H1925" t="s">
        <v>4022</v>
      </c>
      <c r="I1925" s="4">
        <v>1.1599999999999999</v>
      </c>
    </row>
    <row r="1926" spans="1:9" x14ac:dyDescent="0.2">
      <c r="A1926">
        <v>102</v>
      </c>
      <c r="B1926">
        <v>683986</v>
      </c>
      <c r="C1926" s="3">
        <v>43132</v>
      </c>
      <c r="D1926">
        <v>45927</v>
      </c>
      <c r="E1926" t="s">
        <v>4016</v>
      </c>
      <c r="F1926">
        <v>41128</v>
      </c>
      <c r="G1926" t="s">
        <v>4027</v>
      </c>
      <c r="H1926" t="s">
        <v>4028</v>
      </c>
      <c r="I1926" s="4">
        <v>0</v>
      </c>
    </row>
    <row r="1927" spans="1:9" x14ac:dyDescent="0.2">
      <c r="A1927">
        <v>102</v>
      </c>
      <c r="B1927">
        <v>683987</v>
      </c>
      <c r="C1927" s="3">
        <v>43132</v>
      </c>
      <c r="D1927">
        <v>45927</v>
      </c>
      <c r="E1927" t="s">
        <v>4016</v>
      </c>
      <c r="F1927">
        <v>41128</v>
      </c>
      <c r="G1927" t="s">
        <v>4035</v>
      </c>
      <c r="H1927" t="s">
        <v>4036</v>
      </c>
      <c r="I1927" s="4">
        <v>3.11</v>
      </c>
    </row>
    <row r="1928" spans="1:9" x14ac:dyDescent="0.2">
      <c r="A1928">
        <v>102</v>
      </c>
      <c r="B1928">
        <v>683988</v>
      </c>
      <c r="C1928" s="3">
        <v>43132</v>
      </c>
      <c r="D1928">
        <v>45927</v>
      </c>
      <c r="E1928" t="s">
        <v>4016</v>
      </c>
      <c r="F1928">
        <v>41128</v>
      </c>
      <c r="G1928" t="s">
        <v>4331</v>
      </c>
      <c r="H1928" t="s">
        <v>4332</v>
      </c>
      <c r="I1928" s="4">
        <v>1.53</v>
      </c>
    </row>
    <row r="1929" spans="1:9" x14ac:dyDescent="0.2">
      <c r="A1929">
        <v>102</v>
      </c>
      <c r="B1929">
        <v>683989</v>
      </c>
      <c r="C1929" s="3">
        <v>43132</v>
      </c>
      <c r="D1929">
        <v>45927</v>
      </c>
      <c r="E1929" t="s">
        <v>4016</v>
      </c>
      <c r="F1929">
        <v>41128</v>
      </c>
      <c r="G1929" t="s">
        <v>4093</v>
      </c>
      <c r="H1929" t="s">
        <v>4094</v>
      </c>
      <c r="I1929" s="4">
        <v>0.02</v>
      </c>
    </row>
    <row r="1930" spans="1:9" x14ac:dyDescent="0.2">
      <c r="A1930">
        <v>102</v>
      </c>
      <c r="B1930">
        <v>683990</v>
      </c>
      <c r="C1930" s="3">
        <v>43132</v>
      </c>
      <c r="D1930">
        <v>45927</v>
      </c>
      <c r="E1930" t="s">
        <v>4016</v>
      </c>
      <c r="F1930">
        <v>41128</v>
      </c>
      <c r="G1930" t="s">
        <v>4039</v>
      </c>
      <c r="H1930" t="s">
        <v>4040</v>
      </c>
      <c r="I1930" s="4">
        <v>0.01</v>
      </c>
    </row>
    <row r="1931" spans="1:9" x14ac:dyDescent="0.2">
      <c r="A1931">
        <v>102</v>
      </c>
      <c r="B1931">
        <v>685951</v>
      </c>
      <c r="C1931" s="3">
        <v>43132</v>
      </c>
      <c r="D1931">
        <v>45927</v>
      </c>
      <c r="E1931" t="s">
        <v>4016</v>
      </c>
      <c r="F1931">
        <v>41128</v>
      </c>
      <c r="G1931" t="s">
        <v>4217</v>
      </c>
      <c r="H1931" t="s">
        <v>4218</v>
      </c>
      <c r="I1931" s="4">
        <v>0.14000000000000001</v>
      </c>
    </row>
    <row r="1932" spans="1:9" x14ac:dyDescent="0.2">
      <c r="A1932">
        <v>102</v>
      </c>
      <c r="B1932">
        <v>683993</v>
      </c>
      <c r="C1932" s="3">
        <v>43129</v>
      </c>
      <c r="D1932">
        <v>45821</v>
      </c>
      <c r="E1932" t="s">
        <v>4016</v>
      </c>
      <c r="F1932">
        <v>41129</v>
      </c>
      <c r="G1932" t="s">
        <v>4257</v>
      </c>
      <c r="H1932" t="s">
        <v>4258</v>
      </c>
      <c r="I1932" s="4">
        <v>360</v>
      </c>
    </row>
    <row r="1933" spans="1:9" x14ac:dyDescent="0.2">
      <c r="A1933">
        <v>102</v>
      </c>
      <c r="B1933">
        <v>683998</v>
      </c>
      <c r="C1933" s="3">
        <v>43129</v>
      </c>
      <c r="D1933">
        <v>45826</v>
      </c>
      <c r="E1933" t="s">
        <v>4016</v>
      </c>
      <c r="F1933">
        <v>41130</v>
      </c>
      <c r="G1933" t="s">
        <v>4257</v>
      </c>
      <c r="H1933" t="s">
        <v>4258</v>
      </c>
      <c r="I1933" s="4">
        <v>350</v>
      </c>
    </row>
    <row r="1934" spans="1:9" x14ac:dyDescent="0.2">
      <c r="A1934">
        <v>102</v>
      </c>
      <c r="B1934">
        <v>684003</v>
      </c>
      <c r="C1934" s="3">
        <v>43129</v>
      </c>
      <c r="D1934">
        <v>45834</v>
      </c>
      <c r="E1934" t="s">
        <v>4016</v>
      </c>
      <c r="F1934">
        <v>41131</v>
      </c>
      <c r="G1934" t="s">
        <v>4257</v>
      </c>
      <c r="H1934" t="s">
        <v>4258</v>
      </c>
      <c r="I1934" s="4">
        <v>350</v>
      </c>
    </row>
    <row r="1935" spans="1:9" x14ac:dyDescent="0.2">
      <c r="A1935">
        <v>102</v>
      </c>
      <c r="B1935">
        <v>684018</v>
      </c>
      <c r="C1935" s="3">
        <v>43129</v>
      </c>
      <c r="D1935">
        <v>45819</v>
      </c>
      <c r="E1935" t="s">
        <v>4016</v>
      </c>
      <c r="F1935">
        <v>41134</v>
      </c>
      <c r="G1935" t="s">
        <v>4361</v>
      </c>
      <c r="H1935" t="s">
        <v>4362</v>
      </c>
      <c r="I1935" s="4">
        <v>400</v>
      </c>
    </row>
    <row r="1936" spans="1:9" x14ac:dyDescent="0.2">
      <c r="A1936">
        <v>102</v>
      </c>
      <c r="B1936">
        <v>684249</v>
      </c>
      <c r="C1936" s="3">
        <v>43129</v>
      </c>
      <c r="D1936">
        <v>45822</v>
      </c>
      <c r="E1936" t="s">
        <v>4016</v>
      </c>
      <c r="F1936">
        <v>41135</v>
      </c>
      <c r="G1936" t="s">
        <v>4361</v>
      </c>
      <c r="H1936" t="s">
        <v>4362</v>
      </c>
      <c r="I1936" s="4">
        <v>300</v>
      </c>
    </row>
    <row r="1937" spans="1:9" x14ac:dyDescent="0.2">
      <c r="A1937">
        <v>102</v>
      </c>
      <c r="B1937">
        <v>684064</v>
      </c>
      <c r="C1937" s="3">
        <v>43126</v>
      </c>
      <c r="D1937">
        <v>45814</v>
      </c>
      <c r="E1937" t="s">
        <v>4016</v>
      </c>
      <c r="F1937">
        <v>41140</v>
      </c>
      <c r="G1937" t="s">
        <v>4259</v>
      </c>
      <c r="H1937" t="s">
        <v>4260</v>
      </c>
      <c r="I1937" s="4">
        <v>1877.19</v>
      </c>
    </row>
    <row r="1938" spans="1:9" x14ac:dyDescent="0.2">
      <c r="A1938">
        <v>102</v>
      </c>
      <c r="B1938">
        <v>684065</v>
      </c>
      <c r="C1938" s="3">
        <v>43126</v>
      </c>
      <c r="D1938">
        <v>45814</v>
      </c>
      <c r="E1938" t="s">
        <v>4016</v>
      </c>
      <c r="F1938">
        <v>41140</v>
      </c>
      <c r="G1938" t="s">
        <v>4261</v>
      </c>
      <c r="H1938" t="s">
        <v>4262</v>
      </c>
      <c r="I1938" s="4">
        <v>147</v>
      </c>
    </row>
    <row r="1939" spans="1:9" x14ac:dyDescent="0.2">
      <c r="A1939">
        <v>102</v>
      </c>
      <c r="B1939">
        <v>684078</v>
      </c>
      <c r="C1939" s="3">
        <v>43137</v>
      </c>
      <c r="D1939">
        <v>45973</v>
      </c>
      <c r="E1939" t="s">
        <v>4016</v>
      </c>
      <c r="F1939">
        <v>41142</v>
      </c>
      <c r="G1939" t="s">
        <v>4139</v>
      </c>
      <c r="H1939" t="s">
        <v>4140</v>
      </c>
      <c r="I1939" s="4">
        <v>9.75</v>
      </c>
    </row>
    <row r="1940" spans="1:9" x14ac:dyDescent="0.2">
      <c r="A1940">
        <v>102</v>
      </c>
      <c r="B1940">
        <v>684080</v>
      </c>
      <c r="C1940" s="3">
        <v>43137</v>
      </c>
      <c r="D1940">
        <v>45973</v>
      </c>
      <c r="E1940" t="s">
        <v>4016</v>
      </c>
      <c r="F1940">
        <v>41142</v>
      </c>
      <c r="G1940" t="s">
        <v>4135</v>
      </c>
      <c r="H1940" t="s">
        <v>4136</v>
      </c>
      <c r="I1940" s="4">
        <v>19.5</v>
      </c>
    </row>
    <row r="1941" spans="1:9" x14ac:dyDescent="0.2">
      <c r="A1941">
        <v>102</v>
      </c>
      <c r="B1941">
        <v>684081</v>
      </c>
      <c r="C1941" s="3">
        <v>43137</v>
      </c>
      <c r="D1941">
        <v>45973</v>
      </c>
      <c r="E1941" t="s">
        <v>4016</v>
      </c>
      <c r="F1941">
        <v>41142</v>
      </c>
      <c r="G1941" t="s">
        <v>4385</v>
      </c>
      <c r="H1941" t="s">
        <v>4386</v>
      </c>
      <c r="I1941" s="4">
        <v>36.21</v>
      </c>
    </row>
    <row r="1942" spans="1:9" x14ac:dyDescent="0.2">
      <c r="A1942">
        <v>102</v>
      </c>
      <c r="B1942">
        <v>684082</v>
      </c>
      <c r="C1942" s="3">
        <v>43137</v>
      </c>
      <c r="D1942">
        <v>45973</v>
      </c>
      <c r="E1942" t="s">
        <v>4016</v>
      </c>
      <c r="F1942">
        <v>41142</v>
      </c>
      <c r="G1942" t="s">
        <v>4229</v>
      </c>
      <c r="H1942" t="s">
        <v>4230</v>
      </c>
      <c r="I1942" s="4">
        <v>16.71</v>
      </c>
    </row>
    <row r="1943" spans="1:9" x14ac:dyDescent="0.2">
      <c r="A1943">
        <v>102</v>
      </c>
      <c r="B1943">
        <v>684083</v>
      </c>
      <c r="C1943" s="3">
        <v>43137</v>
      </c>
      <c r="D1943">
        <v>45973</v>
      </c>
      <c r="E1943" t="s">
        <v>4016</v>
      </c>
      <c r="F1943">
        <v>41142</v>
      </c>
      <c r="G1943" t="s">
        <v>4129</v>
      </c>
      <c r="H1943" t="s">
        <v>4130</v>
      </c>
      <c r="I1943" s="4">
        <v>16.71</v>
      </c>
    </row>
    <row r="1944" spans="1:9" x14ac:dyDescent="0.2">
      <c r="A1944">
        <v>102</v>
      </c>
      <c r="B1944">
        <v>684084</v>
      </c>
      <c r="C1944" s="3">
        <v>43137</v>
      </c>
      <c r="D1944">
        <v>45973</v>
      </c>
      <c r="E1944" t="s">
        <v>4016</v>
      </c>
      <c r="F1944">
        <v>41142</v>
      </c>
      <c r="G1944" t="s">
        <v>4071</v>
      </c>
      <c r="H1944" t="s">
        <v>4072</v>
      </c>
      <c r="I1944" s="4">
        <v>16.71</v>
      </c>
    </row>
    <row r="1945" spans="1:9" x14ac:dyDescent="0.2">
      <c r="A1945">
        <v>102</v>
      </c>
      <c r="B1945">
        <v>684085</v>
      </c>
      <c r="C1945" s="3">
        <v>43137</v>
      </c>
      <c r="D1945">
        <v>45973</v>
      </c>
      <c r="E1945" t="s">
        <v>4016</v>
      </c>
      <c r="F1945">
        <v>41142</v>
      </c>
      <c r="G1945" t="s">
        <v>4235</v>
      </c>
      <c r="H1945" t="s">
        <v>4236</v>
      </c>
      <c r="I1945" s="4">
        <v>33.42</v>
      </c>
    </row>
    <row r="1946" spans="1:9" x14ac:dyDescent="0.2">
      <c r="A1946">
        <v>102</v>
      </c>
      <c r="B1946">
        <v>684086</v>
      </c>
      <c r="C1946" s="3">
        <v>43137</v>
      </c>
      <c r="D1946">
        <v>45973</v>
      </c>
      <c r="E1946" t="s">
        <v>4016</v>
      </c>
      <c r="F1946">
        <v>41142</v>
      </c>
      <c r="G1946" t="s">
        <v>4231</v>
      </c>
      <c r="H1946" t="s">
        <v>4232</v>
      </c>
      <c r="I1946" s="4">
        <v>22.28</v>
      </c>
    </row>
    <row r="1947" spans="1:9" x14ac:dyDescent="0.2">
      <c r="A1947">
        <v>102</v>
      </c>
      <c r="B1947">
        <v>684087</v>
      </c>
      <c r="C1947" s="3">
        <v>43137</v>
      </c>
      <c r="D1947">
        <v>45973</v>
      </c>
      <c r="E1947" t="s">
        <v>4016</v>
      </c>
      <c r="F1947">
        <v>41142</v>
      </c>
      <c r="G1947" t="s">
        <v>4089</v>
      </c>
      <c r="H1947" t="s">
        <v>4090</v>
      </c>
      <c r="I1947" s="4">
        <v>278.5</v>
      </c>
    </row>
    <row r="1948" spans="1:9" x14ac:dyDescent="0.2">
      <c r="A1948">
        <v>102</v>
      </c>
      <c r="B1948">
        <v>684088</v>
      </c>
      <c r="C1948" s="3">
        <v>43137</v>
      </c>
      <c r="D1948">
        <v>45973</v>
      </c>
      <c r="E1948" t="s">
        <v>4016</v>
      </c>
      <c r="F1948">
        <v>41142</v>
      </c>
      <c r="G1948" t="s">
        <v>4103</v>
      </c>
      <c r="H1948" t="s">
        <v>4104</v>
      </c>
      <c r="I1948" s="4">
        <v>55.7</v>
      </c>
    </row>
    <row r="1949" spans="1:9" x14ac:dyDescent="0.2">
      <c r="A1949">
        <v>102</v>
      </c>
      <c r="B1949">
        <v>684089</v>
      </c>
      <c r="C1949" s="3">
        <v>43137</v>
      </c>
      <c r="D1949">
        <v>45973</v>
      </c>
      <c r="E1949" t="s">
        <v>4016</v>
      </c>
      <c r="F1949">
        <v>41142</v>
      </c>
      <c r="G1949" t="s">
        <v>4035</v>
      </c>
      <c r="H1949" t="s">
        <v>4036</v>
      </c>
      <c r="I1949" s="4">
        <v>50.13</v>
      </c>
    </row>
    <row r="1950" spans="1:9" x14ac:dyDescent="0.2">
      <c r="A1950">
        <v>102</v>
      </c>
      <c r="B1950">
        <v>686132</v>
      </c>
      <c r="C1950" s="3">
        <v>43137</v>
      </c>
      <c r="D1950">
        <v>45973</v>
      </c>
      <c r="E1950" t="s">
        <v>4016</v>
      </c>
      <c r="F1950">
        <v>41142</v>
      </c>
      <c r="G1950" t="s">
        <v>4053</v>
      </c>
      <c r="H1950" t="s">
        <v>4054</v>
      </c>
      <c r="I1950" s="4">
        <v>1.39</v>
      </c>
    </row>
    <row r="1951" spans="1:9" x14ac:dyDescent="0.2">
      <c r="A1951">
        <v>102</v>
      </c>
      <c r="B1951">
        <v>684129</v>
      </c>
      <c r="C1951" s="3">
        <v>43137</v>
      </c>
      <c r="D1951">
        <v>45979</v>
      </c>
      <c r="E1951" t="s">
        <v>4016</v>
      </c>
      <c r="F1951">
        <v>41148</v>
      </c>
      <c r="G1951" t="s">
        <v>4139</v>
      </c>
      <c r="H1951" t="s">
        <v>4140</v>
      </c>
      <c r="I1951" s="4">
        <v>12.6</v>
      </c>
    </row>
    <row r="1952" spans="1:9" x14ac:dyDescent="0.2">
      <c r="A1952">
        <v>102</v>
      </c>
      <c r="B1952">
        <v>684130</v>
      </c>
      <c r="C1952" s="3">
        <v>43137</v>
      </c>
      <c r="D1952">
        <v>45979</v>
      </c>
      <c r="E1952" t="s">
        <v>4016</v>
      </c>
      <c r="F1952">
        <v>41148</v>
      </c>
      <c r="G1952" t="s">
        <v>4053</v>
      </c>
      <c r="H1952" t="s">
        <v>4054</v>
      </c>
      <c r="I1952" s="4">
        <v>1.8</v>
      </c>
    </row>
    <row r="1953" spans="1:9" x14ac:dyDescent="0.2">
      <c r="A1953">
        <v>102</v>
      </c>
      <c r="B1953">
        <v>684131</v>
      </c>
      <c r="C1953" s="3">
        <v>43137</v>
      </c>
      <c r="D1953">
        <v>45979</v>
      </c>
      <c r="E1953" t="s">
        <v>4016</v>
      </c>
      <c r="F1953">
        <v>41148</v>
      </c>
      <c r="G1953" t="s">
        <v>4135</v>
      </c>
      <c r="H1953" t="s">
        <v>4136</v>
      </c>
      <c r="I1953" s="4">
        <v>25.2</v>
      </c>
    </row>
    <row r="1954" spans="1:9" x14ac:dyDescent="0.2">
      <c r="A1954">
        <v>102</v>
      </c>
      <c r="B1954">
        <v>684132</v>
      </c>
      <c r="C1954" s="3">
        <v>43137</v>
      </c>
      <c r="D1954">
        <v>45979</v>
      </c>
      <c r="E1954" t="s">
        <v>4016</v>
      </c>
      <c r="F1954">
        <v>41148</v>
      </c>
      <c r="G1954" t="s">
        <v>4385</v>
      </c>
      <c r="H1954" t="s">
        <v>4386</v>
      </c>
      <c r="I1954" s="4">
        <v>46.8</v>
      </c>
    </row>
    <row r="1955" spans="1:9" x14ac:dyDescent="0.2">
      <c r="A1955">
        <v>102</v>
      </c>
      <c r="B1955">
        <v>684133</v>
      </c>
      <c r="C1955" s="3">
        <v>43137</v>
      </c>
      <c r="D1955">
        <v>45979</v>
      </c>
      <c r="E1955" t="s">
        <v>4016</v>
      </c>
      <c r="F1955">
        <v>41148</v>
      </c>
      <c r="G1955" t="s">
        <v>4229</v>
      </c>
      <c r="H1955" t="s">
        <v>4230</v>
      </c>
      <c r="I1955" s="4">
        <v>21.6</v>
      </c>
    </row>
    <row r="1956" spans="1:9" x14ac:dyDescent="0.2">
      <c r="A1956">
        <v>102</v>
      </c>
      <c r="B1956">
        <v>684134</v>
      </c>
      <c r="C1956" s="3">
        <v>43137</v>
      </c>
      <c r="D1956">
        <v>45979</v>
      </c>
      <c r="E1956" t="s">
        <v>4016</v>
      </c>
      <c r="F1956">
        <v>41148</v>
      </c>
      <c r="G1956" t="s">
        <v>4129</v>
      </c>
      <c r="H1956" t="s">
        <v>4130</v>
      </c>
      <c r="I1956" s="4">
        <v>21.6</v>
      </c>
    </row>
    <row r="1957" spans="1:9" x14ac:dyDescent="0.2">
      <c r="A1957">
        <v>102</v>
      </c>
      <c r="B1957">
        <v>684135</v>
      </c>
      <c r="C1957" s="3">
        <v>43137</v>
      </c>
      <c r="D1957">
        <v>45979</v>
      </c>
      <c r="E1957" t="s">
        <v>4016</v>
      </c>
      <c r="F1957">
        <v>41148</v>
      </c>
      <c r="G1957" t="s">
        <v>4071</v>
      </c>
      <c r="H1957" t="s">
        <v>4072</v>
      </c>
      <c r="I1957" s="4">
        <v>21.6</v>
      </c>
    </row>
    <row r="1958" spans="1:9" x14ac:dyDescent="0.2">
      <c r="A1958">
        <v>102</v>
      </c>
      <c r="B1958">
        <v>684136</v>
      </c>
      <c r="C1958" s="3">
        <v>43137</v>
      </c>
      <c r="D1958">
        <v>45979</v>
      </c>
      <c r="E1958" t="s">
        <v>4016</v>
      </c>
      <c r="F1958">
        <v>41148</v>
      </c>
      <c r="G1958" t="s">
        <v>4235</v>
      </c>
      <c r="H1958" t="s">
        <v>4236</v>
      </c>
      <c r="I1958" s="4">
        <v>43.2</v>
      </c>
    </row>
    <row r="1959" spans="1:9" x14ac:dyDescent="0.2">
      <c r="A1959">
        <v>102</v>
      </c>
      <c r="B1959">
        <v>684137</v>
      </c>
      <c r="C1959" s="3">
        <v>43137</v>
      </c>
      <c r="D1959">
        <v>45979</v>
      </c>
      <c r="E1959" t="s">
        <v>4016</v>
      </c>
      <c r="F1959">
        <v>41148</v>
      </c>
      <c r="G1959" t="s">
        <v>4231</v>
      </c>
      <c r="H1959" t="s">
        <v>4232</v>
      </c>
      <c r="I1959" s="4">
        <v>28.8</v>
      </c>
    </row>
    <row r="1960" spans="1:9" x14ac:dyDescent="0.2">
      <c r="A1960">
        <v>102</v>
      </c>
      <c r="B1960">
        <v>684138</v>
      </c>
      <c r="C1960" s="3">
        <v>43137</v>
      </c>
      <c r="D1960">
        <v>45979</v>
      </c>
      <c r="E1960" t="s">
        <v>4016</v>
      </c>
      <c r="F1960">
        <v>41148</v>
      </c>
      <c r="G1960" t="s">
        <v>4089</v>
      </c>
      <c r="H1960" t="s">
        <v>4090</v>
      </c>
      <c r="I1960" s="4">
        <v>360</v>
      </c>
    </row>
    <row r="1961" spans="1:9" x14ac:dyDescent="0.2">
      <c r="A1961">
        <v>102</v>
      </c>
      <c r="B1961">
        <v>684139</v>
      </c>
      <c r="C1961" s="3">
        <v>43137</v>
      </c>
      <c r="D1961">
        <v>45979</v>
      </c>
      <c r="E1961" t="s">
        <v>4016</v>
      </c>
      <c r="F1961">
        <v>41148</v>
      </c>
      <c r="G1961" t="s">
        <v>4103</v>
      </c>
      <c r="H1961" t="s">
        <v>4104</v>
      </c>
      <c r="I1961" s="4">
        <v>72</v>
      </c>
    </row>
    <row r="1962" spans="1:9" x14ac:dyDescent="0.2">
      <c r="A1962">
        <v>102</v>
      </c>
      <c r="B1962">
        <v>684140</v>
      </c>
      <c r="C1962" s="3">
        <v>43137</v>
      </c>
      <c r="D1962">
        <v>45979</v>
      </c>
      <c r="E1962" t="s">
        <v>4016</v>
      </c>
      <c r="F1962">
        <v>41148</v>
      </c>
      <c r="G1962" t="s">
        <v>4035</v>
      </c>
      <c r="H1962" t="s">
        <v>4036</v>
      </c>
      <c r="I1962" s="4">
        <v>64.8</v>
      </c>
    </row>
    <row r="1963" spans="1:9" x14ac:dyDescent="0.2">
      <c r="A1963">
        <v>102</v>
      </c>
      <c r="B1963">
        <v>684146</v>
      </c>
      <c r="C1963" s="3">
        <v>43137</v>
      </c>
      <c r="D1963">
        <v>45974</v>
      </c>
      <c r="E1963" t="s">
        <v>4016</v>
      </c>
      <c r="F1963">
        <v>41150</v>
      </c>
      <c r="G1963" t="s">
        <v>4139</v>
      </c>
      <c r="H1963" t="s">
        <v>4140</v>
      </c>
      <c r="I1963" s="4">
        <v>12.6</v>
      </c>
    </row>
    <row r="1964" spans="1:9" x14ac:dyDescent="0.2">
      <c r="A1964">
        <v>102</v>
      </c>
      <c r="B1964">
        <v>684147</v>
      </c>
      <c r="C1964" s="3">
        <v>43137</v>
      </c>
      <c r="D1964">
        <v>45974</v>
      </c>
      <c r="E1964" t="s">
        <v>4016</v>
      </c>
      <c r="F1964">
        <v>41150</v>
      </c>
      <c r="G1964" t="s">
        <v>4053</v>
      </c>
      <c r="H1964" t="s">
        <v>4054</v>
      </c>
      <c r="I1964" s="4">
        <v>1.8</v>
      </c>
    </row>
    <row r="1965" spans="1:9" x14ac:dyDescent="0.2">
      <c r="A1965">
        <v>102</v>
      </c>
      <c r="B1965">
        <v>684148</v>
      </c>
      <c r="C1965" s="3">
        <v>43137</v>
      </c>
      <c r="D1965">
        <v>45974</v>
      </c>
      <c r="E1965" t="s">
        <v>4016</v>
      </c>
      <c r="F1965">
        <v>41150</v>
      </c>
      <c r="G1965" t="s">
        <v>4135</v>
      </c>
      <c r="H1965" t="s">
        <v>4136</v>
      </c>
      <c r="I1965" s="4">
        <v>25.2</v>
      </c>
    </row>
    <row r="1966" spans="1:9" x14ac:dyDescent="0.2">
      <c r="A1966">
        <v>102</v>
      </c>
      <c r="B1966">
        <v>684149</v>
      </c>
      <c r="C1966" s="3">
        <v>43137</v>
      </c>
      <c r="D1966">
        <v>45974</v>
      </c>
      <c r="E1966" t="s">
        <v>4016</v>
      </c>
      <c r="F1966">
        <v>41150</v>
      </c>
      <c r="G1966" t="s">
        <v>4385</v>
      </c>
      <c r="H1966" t="s">
        <v>4386</v>
      </c>
      <c r="I1966" s="4">
        <v>46.8</v>
      </c>
    </row>
    <row r="1967" spans="1:9" x14ac:dyDescent="0.2">
      <c r="A1967">
        <v>102</v>
      </c>
      <c r="B1967">
        <v>684150</v>
      </c>
      <c r="C1967" s="3">
        <v>43137</v>
      </c>
      <c r="D1967">
        <v>45974</v>
      </c>
      <c r="E1967" t="s">
        <v>4016</v>
      </c>
      <c r="F1967">
        <v>41150</v>
      </c>
      <c r="G1967" t="s">
        <v>4229</v>
      </c>
      <c r="H1967" t="s">
        <v>4230</v>
      </c>
      <c r="I1967" s="4">
        <v>21.6</v>
      </c>
    </row>
    <row r="1968" spans="1:9" x14ac:dyDescent="0.2">
      <c r="A1968">
        <v>102</v>
      </c>
      <c r="B1968">
        <v>684151</v>
      </c>
      <c r="C1968" s="3">
        <v>43137</v>
      </c>
      <c r="D1968">
        <v>45974</v>
      </c>
      <c r="E1968" t="s">
        <v>4016</v>
      </c>
      <c r="F1968">
        <v>41150</v>
      </c>
      <c r="G1968" t="s">
        <v>4129</v>
      </c>
      <c r="H1968" t="s">
        <v>4130</v>
      </c>
      <c r="I1968" s="4">
        <v>21.6</v>
      </c>
    </row>
    <row r="1969" spans="1:9" x14ac:dyDescent="0.2">
      <c r="A1969">
        <v>102</v>
      </c>
      <c r="B1969">
        <v>684152</v>
      </c>
      <c r="C1969" s="3">
        <v>43137</v>
      </c>
      <c r="D1969">
        <v>45974</v>
      </c>
      <c r="E1969" t="s">
        <v>4016</v>
      </c>
      <c r="F1969">
        <v>41150</v>
      </c>
      <c r="G1969" t="s">
        <v>4071</v>
      </c>
      <c r="H1969" t="s">
        <v>4072</v>
      </c>
      <c r="I1969" s="4">
        <v>21.6</v>
      </c>
    </row>
    <row r="1970" spans="1:9" x14ac:dyDescent="0.2">
      <c r="A1970">
        <v>102</v>
      </c>
      <c r="B1970">
        <v>684153</v>
      </c>
      <c r="C1970" s="3">
        <v>43137</v>
      </c>
      <c r="D1970">
        <v>45974</v>
      </c>
      <c r="E1970" t="s">
        <v>4016</v>
      </c>
      <c r="F1970">
        <v>41150</v>
      </c>
      <c r="G1970" t="s">
        <v>4235</v>
      </c>
      <c r="H1970" t="s">
        <v>4236</v>
      </c>
      <c r="I1970" s="4">
        <v>43.2</v>
      </c>
    </row>
    <row r="1971" spans="1:9" x14ac:dyDescent="0.2">
      <c r="A1971">
        <v>102</v>
      </c>
      <c r="B1971">
        <v>684154</v>
      </c>
      <c r="C1971" s="3">
        <v>43137</v>
      </c>
      <c r="D1971">
        <v>45974</v>
      </c>
      <c r="E1971" t="s">
        <v>4016</v>
      </c>
      <c r="F1971">
        <v>41150</v>
      </c>
      <c r="G1971" t="s">
        <v>4231</v>
      </c>
      <c r="H1971" t="s">
        <v>4232</v>
      </c>
      <c r="I1971" s="4">
        <v>28.8</v>
      </c>
    </row>
    <row r="1972" spans="1:9" x14ac:dyDescent="0.2">
      <c r="A1972">
        <v>102</v>
      </c>
      <c r="B1972">
        <v>684155</v>
      </c>
      <c r="C1972" s="3">
        <v>43137</v>
      </c>
      <c r="D1972">
        <v>45974</v>
      </c>
      <c r="E1972" t="s">
        <v>4016</v>
      </c>
      <c r="F1972">
        <v>41150</v>
      </c>
      <c r="G1972" t="s">
        <v>4089</v>
      </c>
      <c r="H1972" t="s">
        <v>4090</v>
      </c>
      <c r="I1972" s="4">
        <v>360</v>
      </c>
    </row>
    <row r="1973" spans="1:9" x14ac:dyDescent="0.2">
      <c r="A1973">
        <v>102</v>
      </c>
      <c r="B1973">
        <v>684156</v>
      </c>
      <c r="C1973" s="3">
        <v>43137</v>
      </c>
      <c r="D1973">
        <v>45974</v>
      </c>
      <c r="E1973" t="s">
        <v>4016</v>
      </c>
      <c r="F1973">
        <v>41150</v>
      </c>
      <c r="G1973" t="s">
        <v>4103</v>
      </c>
      <c r="H1973" t="s">
        <v>4104</v>
      </c>
      <c r="I1973" s="4">
        <v>72</v>
      </c>
    </row>
    <row r="1974" spans="1:9" x14ac:dyDescent="0.2">
      <c r="A1974">
        <v>102</v>
      </c>
      <c r="B1974">
        <v>684157</v>
      </c>
      <c r="C1974" s="3">
        <v>43137</v>
      </c>
      <c r="D1974">
        <v>45974</v>
      </c>
      <c r="E1974" t="s">
        <v>4016</v>
      </c>
      <c r="F1974">
        <v>41150</v>
      </c>
      <c r="G1974" t="s">
        <v>4035</v>
      </c>
      <c r="H1974" t="s">
        <v>4036</v>
      </c>
      <c r="I1974" s="4">
        <v>64.8</v>
      </c>
    </row>
    <row r="1975" spans="1:9" x14ac:dyDescent="0.2">
      <c r="A1975">
        <v>102</v>
      </c>
      <c r="B1975">
        <v>684159</v>
      </c>
      <c r="C1975" s="3">
        <v>43129</v>
      </c>
      <c r="D1975">
        <v>45824</v>
      </c>
      <c r="E1975" t="s">
        <v>4016</v>
      </c>
      <c r="F1975">
        <v>41151</v>
      </c>
      <c r="G1975" t="s">
        <v>4361</v>
      </c>
      <c r="H1975" t="s">
        <v>4362</v>
      </c>
      <c r="I1975" s="4">
        <v>100</v>
      </c>
    </row>
    <row r="1976" spans="1:9" x14ac:dyDescent="0.2">
      <c r="A1976">
        <v>102</v>
      </c>
      <c r="B1976">
        <v>684214</v>
      </c>
      <c r="C1976" s="3">
        <v>43132</v>
      </c>
      <c r="D1976">
        <v>45901</v>
      </c>
      <c r="E1976" t="s">
        <v>4016</v>
      </c>
      <c r="F1976">
        <v>41159</v>
      </c>
      <c r="G1976" t="s">
        <v>4033</v>
      </c>
      <c r="H1976" t="s">
        <v>4034</v>
      </c>
      <c r="I1976" s="4">
        <v>63</v>
      </c>
    </row>
    <row r="1977" spans="1:9" x14ac:dyDescent="0.2">
      <c r="A1977">
        <v>102</v>
      </c>
      <c r="B1977">
        <v>684215</v>
      </c>
      <c r="C1977" s="3">
        <v>43132</v>
      </c>
      <c r="D1977">
        <v>45901</v>
      </c>
      <c r="E1977" t="s">
        <v>4016</v>
      </c>
      <c r="F1977">
        <v>41159</v>
      </c>
      <c r="G1977" t="s">
        <v>4325</v>
      </c>
      <c r="H1977" t="s">
        <v>4326</v>
      </c>
      <c r="I1977" s="4">
        <v>360</v>
      </c>
    </row>
    <row r="1978" spans="1:9" x14ac:dyDescent="0.2">
      <c r="A1978">
        <v>102</v>
      </c>
      <c r="B1978">
        <v>684217</v>
      </c>
      <c r="C1978" s="3">
        <v>43132</v>
      </c>
      <c r="D1978">
        <v>45900</v>
      </c>
      <c r="E1978" t="s">
        <v>4016</v>
      </c>
      <c r="F1978">
        <v>41160</v>
      </c>
      <c r="G1978" t="s">
        <v>4033</v>
      </c>
      <c r="H1978" t="s">
        <v>4034</v>
      </c>
      <c r="I1978" s="4">
        <v>63</v>
      </c>
    </row>
    <row r="1979" spans="1:9" x14ac:dyDescent="0.2">
      <c r="A1979">
        <v>102</v>
      </c>
      <c r="B1979">
        <v>684218</v>
      </c>
      <c r="C1979" s="3">
        <v>43132</v>
      </c>
      <c r="D1979">
        <v>45900</v>
      </c>
      <c r="E1979" t="s">
        <v>4016</v>
      </c>
      <c r="F1979">
        <v>41160</v>
      </c>
      <c r="G1979" t="s">
        <v>4325</v>
      </c>
      <c r="H1979" t="s">
        <v>4326</v>
      </c>
      <c r="I1979" s="4">
        <v>360</v>
      </c>
    </row>
    <row r="1980" spans="1:9" x14ac:dyDescent="0.2">
      <c r="A1980">
        <v>102</v>
      </c>
      <c r="B1980">
        <v>684220</v>
      </c>
      <c r="C1980" s="3">
        <v>43132</v>
      </c>
      <c r="D1980">
        <v>45899</v>
      </c>
      <c r="E1980" t="s">
        <v>4016</v>
      </c>
      <c r="F1980">
        <v>41161</v>
      </c>
      <c r="G1980" t="s">
        <v>4033</v>
      </c>
      <c r="H1980" t="s">
        <v>4034</v>
      </c>
      <c r="I1980" s="4">
        <v>63</v>
      </c>
    </row>
    <row r="1981" spans="1:9" x14ac:dyDescent="0.2">
      <c r="A1981">
        <v>102</v>
      </c>
      <c r="B1981">
        <v>684221</v>
      </c>
      <c r="C1981" s="3">
        <v>43132</v>
      </c>
      <c r="D1981">
        <v>45899</v>
      </c>
      <c r="E1981" t="s">
        <v>4016</v>
      </c>
      <c r="F1981">
        <v>41161</v>
      </c>
      <c r="G1981" t="s">
        <v>4325</v>
      </c>
      <c r="H1981" t="s">
        <v>4326</v>
      </c>
      <c r="I1981" s="4">
        <v>360</v>
      </c>
    </row>
    <row r="1982" spans="1:9" x14ac:dyDescent="0.2">
      <c r="A1982">
        <v>102</v>
      </c>
      <c r="B1982">
        <v>684223</v>
      </c>
      <c r="C1982" s="3">
        <v>43132</v>
      </c>
      <c r="D1982">
        <v>45898</v>
      </c>
      <c r="E1982" t="s">
        <v>4016</v>
      </c>
      <c r="F1982">
        <v>41162</v>
      </c>
      <c r="G1982" t="s">
        <v>4033</v>
      </c>
      <c r="H1982" t="s">
        <v>4034</v>
      </c>
      <c r="I1982" s="4">
        <v>63</v>
      </c>
    </row>
    <row r="1983" spans="1:9" x14ac:dyDescent="0.2">
      <c r="A1983">
        <v>102</v>
      </c>
      <c r="B1983">
        <v>684224</v>
      </c>
      <c r="C1983" s="3">
        <v>43132</v>
      </c>
      <c r="D1983">
        <v>45898</v>
      </c>
      <c r="E1983" t="s">
        <v>4016</v>
      </c>
      <c r="F1983">
        <v>41162</v>
      </c>
      <c r="G1983" t="s">
        <v>4325</v>
      </c>
      <c r="H1983" t="s">
        <v>4326</v>
      </c>
      <c r="I1983" s="4">
        <v>360</v>
      </c>
    </row>
    <row r="1984" spans="1:9" x14ac:dyDescent="0.2">
      <c r="A1984">
        <v>102</v>
      </c>
      <c r="B1984">
        <v>684226</v>
      </c>
      <c r="C1984" s="3">
        <v>43132</v>
      </c>
      <c r="D1984">
        <v>45897</v>
      </c>
      <c r="E1984" t="s">
        <v>4016</v>
      </c>
      <c r="F1984">
        <v>41163</v>
      </c>
      <c r="G1984" t="s">
        <v>4033</v>
      </c>
      <c r="H1984" t="s">
        <v>4034</v>
      </c>
      <c r="I1984" s="4">
        <v>63</v>
      </c>
    </row>
    <row r="1985" spans="1:9" x14ac:dyDescent="0.2">
      <c r="A1985">
        <v>102</v>
      </c>
      <c r="B1985">
        <v>684227</v>
      </c>
      <c r="C1985" s="3">
        <v>43132</v>
      </c>
      <c r="D1985">
        <v>45897</v>
      </c>
      <c r="E1985" t="s">
        <v>4016</v>
      </c>
      <c r="F1985">
        <v>41163</v>
      </c>
      <c r="G1985" t="s">
        <v>4325</v>
      </c>
      <c r="H1985" t="s">
        <v>4326</v>
      </c>
      <c r="I1985" s="4">
        <v>360</v>
      </c>
    </row>
    <row r="1986" spans="1:9" x14ac:dyDescent="0.2">
      <c r="A1986">
        <v>102</v>
      </c>
      <c r="B1986">
        <v>684285</v>
      </c>
      <c r="C1986" s="3">
        <v>43129</v>
      </c>
      <c r="D1986">
        <v>45840</v>
      </c>
      <c r="E1986" t="s">
        <v>4016</v>
      </c>
      <c r="F1986">
        <v>41164</v>
      </c>
      <c r="G1986" t="s">
        <v>4259</v>
      </c>
      <c r="H1986" t="s">
        <v>4260</v>
      </c>
      <c r="I1986" s="4">
        <v>3620.3</v>
      </c>
    </row>
    <row r="1987" spans="1:9" x14ac:dyDescent="0.2">
      <c r="A1987">
        <v>102</v>
      </c>
      <c r="B1987">
        <v>684286</v>
      </c>
      <c r="C1987" s="3">
        <v>43129</v>
      </c>
      <c r="D1987">
        <v>45840</v>
      </c>
      <c r="E1987" t="s">
        <v>4016</v>
      </c>
      <c r="F1987">
        <v>41164</v>
      </c>
      <c r="G1987" t="s">
        <v>4261</v>
      </c>
      <c r="H1987" t="s">
        <v>4262</v>
      </c>
      <c r="I1987" s="4">
        <v>283.5</v>
      </c>
    </row>
    <row r="1988" spans="1:9" x14ac:dyDescent="0.2">
      <c r="A1988">
        <v>102</v>
      </c>
      <c r="B1988">
        <v>684327</v>
      </c>
      <c r="C1988" s="3">
        <v>43129</v>
      </c>
      <c r="D1988">
        <v>45842</v>
      </c>
      <c r="E1988" t="s">
        <v>4016</v>
      </c>
      <c r="F1988">
        <v>41167</v>
      </c>
      <c r="G1988" t="s">
        <v>4259</v>
      </c>
      <c r="H1988" t="s">
        <v>4260</v>
      </c>
      <c r="I1988" s="4">
        <v>603.38</v>
      </c>
    </row>
    <row r="1989" spans="1:9" x14ac:dyDescent="0.2">
      <c r="A1989">
        <v>102</v>
      </c>
      <c r="B1989">
        <v>684328</v>
      </c>
      <c r="C1989" s="3">
        <v>43129</v>
      </c>
      <c r="D1989">
        <v>45842</v>
      </c>
      <c r="E1989" t="s">
        <v>4016</v>
      </c>
      <c r="F1989">
        <v>41167</v>
      </c>
      <c r="G1989" t="s">
        <v>4261</v>
      </c>
      <c r="H1989" t="s">
        <v>4262</v>
      </c>
      <c r="I1989" s="4">
        <v>47.25</v>
      </c>
    </row>
    <row r="1990" spans="1:9" x14ac:dyDescent="0.2">
      <c r="A1990">
        <v>102</v>
      </c>
      <c r="B1990">
        <v>684464</v>
      </c>
      <c r="C1990" s="3">
        <v>43130</v>
      </c>
      <c r="D1990">
        <v>45868</v>
      </c>
      <c r="E1990" t="s">
        <v>4016</v>
      </c>
      <c r="F1990">
        <v>41177</v>
      </c>
      <c r="G1990" t="s">
        <v>4259</v>
      </c>
      <c r="H1990" t="s">
        <v>4260</v>
      </c>
      <c r="I1990" s="4">
        <v>797.49</v>
      </c>
    </row>
    <row r="1991" spans="1:9" x14ac:dyDescent="0.2">
      <c r="A1991">
        <v>102</v>
      </c>
      <c r="B1991">
        <v>684465</v>
      </c>
      <c r="C1991" s="3">
        <v>43130</v>
      </c>
      <c r="D1991">
        <v>45868</v>
      </c>
      <c r="E1991" t="s">
        <v>4016</v>
      </c>
      <c r="F1991">
        <v>41177</v>
      </c>
      <c r="G1991" t="s">
        <v>4261</v>
      </c>
      <c r="H1991" t="s">
        <v>4262</v>
      </c>
      <c r="I1991" s="4">
        <v>63</v>
      </c>
    </row>
    <row r="1992" spans="1:9" x14ac:dyDescent="0.2">
      <c r="A1992">
        <v>102</v>
      </c>
      <c r="B1992">
        <v>684491</v>
      </c>
      <c r="C1992" s="3">
        <v>43130</v>
      </c>
      <c r="D1992">
        <v>45855</v>
      </c>
      <c r="E1992" t="s">
        <v>4016</v>
      </c>
      <c r="F1992">
        <v>41179</v>
      </c>
      <c r="G1992" t="s">
        <v>4147</v>
      </c>
      <c r="H1992" t="s">
        <v>4148</v>
      </c>
      <c r="I1992" s="4">
        <v>2.85</v>
      </c>
    </row>
    <row r="1993" spans="1:9" x14ac:dyDescent="0.2">
      <c r="A1993">
        <v>102</v>
      </c>
      <c r="B1993">
        <v>684492</v>
      </c>
      <c r="C1993" s="3">
        <v>43130</v>
      </c>
      <c r="D1993">
        <v>45855</v>
      </c>
      <c r="E1993" t="s">
        <v>4016</v>
      </c>
      <c r="F1993">
        <v>41179</v>
      </c>
      <c r="G1993" t="s">
        <v>4135</v>
      </c>
      <c r="H1993" t="s">
        <v>4136</v>
      </c>
      <c r="I1993" s="4">
        <v>0.56999999999999995</v>
      </c>
    </row>
    <row r="1994" spans="1:9" x14ac:dyDescent="0.2">
      <c r="A1994">
        <v>102</v>
      </c>
      <c r="B1994">
        <v>684493</v>
      </c>
      <c r="C1994" s="3">
        <v>43130</v>
      </c>
      <c r="D1994">
        <v>45855</v>
      </c>
      <c r="E1994" t="s">
        <v>4016</v>
      </c>
      <c r="F1994">
        <v>41179</v>
      </c>
      <c r="G1994" t="s">
        <v>4119</v>
      </c>
      <c r="H1994" t="s">
        <v>4120</v>
      </c>
      <c r="I1994" s="4">
        <v>1.1399999999999999</v>
      </c>
    </row>
    <row r="1995" spans="1:9" x14ac:dyDescent="0.2">
      <c r="A1995">
        <v>102</v>
      </c>
      <c r="B1995">
        <v>684494</v>
      </c>
      <c r="C1995" s="3">
        <v>43130</v>
      </c>
      <c r="D1995">
        <v>45855</v>
      </c>
      <c r="E1995" t="s">
        <v>4016</v>
      </c>
      <c r="F1995">
        <v>41179</v>
      </c>
      <c r="G1995" t="s">
        <v>4301</v>
      </c>
      <c r="H1995" t="s">
        <v>4302</v>
      </c>
      <c r="I1995" s="4">
        <v>5.91</v>
      </c>
    </row>
    <row r="1996" spans="1:9" x14ac:dyDescent="0.2">
      <c r="A1996">
        <v>102</v>
      </c>
      <c r="B1996">
        <v>684495</v>
      </c>
      <c r="C1996" s="3">
        <v>43130</v>
      </c>
      <c r="D1996">
        <v>45855</v>
      </c>
      <c r="E1996" t="s">
        <v>4016</v>
      </c>
      <c r="F1996">
        <v>41179</v>
      </c>
      <c r="G1996" t="s">
        <v>4129</v>
      </c>
      <c r="H1996" t="s">
        <v>4130</v>
      </c>
      <c r="I1996" s="4">
        <v>1.71</v>
      </c>
    </row>
    <row r="1997" spans="1:9" x14ac:dyDescent="0.2">
      <c r="A1997">
        <v>102</v>
      </c>
      <c r="B1997">
        <v>684496</v>
      </c>
      <c r="C1997" s="3">
        <v>43130</v>
      </c>
      <c r="D1997">
        <v>45855</v>
      </c>
      <c r="E1997" t="s">
        <v>4016</v>
      </c>
      <c r="F1997">
        <v>41179</v>
      </c>
      <c r="G1997" t="s">
        <v>4185</v>
      </c>
      <c r="H1997" t="s">
        <v>4186</v>
      </c>
      <c r="I1997" s="4">
        <v>5.7</v>
      </c>
    </row>
    <row r="1998" spans="1:9" x14ac:dyDescent="0.2">
      <c r="A1998">
        <v>102</v>
      </c>
      <c r="B1998">
        <v>684497</v>
      </c>
      <c r="C1998" s="3">
        <v>43130</v>
      </c>
      <c r="D1998">
        <v>45855</v>
      </c>
      <c r="E1998" t="s">
        <v>4016</v>
      </c>
      <c r="F1998">
        <v>41179</v>
      </c>
      <c r="G1998" t="s">
        <v>4035</v>
      </c>
      <c r="H1998" t="s">
        <v>4036</v>
      </c>
      <c r="I1998" s="4">
        <v>0.56999999999999995</v>
      </c>
    </row>
    <row r="1999" spans="1:9" x14ac:dyDescent="0.2">
      <c r="A1999">
        <v>102</v>
      </c>
      <c r="B1999">
        <v>684498</v>
      </c>
      <c r="C1999" s="3">
        <v>43130</v>
      </c>
      <c r="D1999">
        <v>45855</v>
      </c>
      <c r="E1999" t="s">
        <v>4016</v>
      </c>
      <c r="F1999">
        <v>41179</v>
      </c>
      <c r="G1999" t="s">
        <v>4033</v>
      </c>
      <c r="H1999" t="s">
        <v>4034</v>
      </c>
      <c r="I1999" s="4">
        <v>5.66</v>
      </c>
    </row>
    <row r="2000" spans="1:9" x14ac:dyDescent="0.2">
      <c r="A2000">
        <v>102</v>
      </c>
      <c r="B2000">
        <v>684499</v>
      </c>
      <c r="C2000" s="3">
        <v>43130</v>
      </c>
      <c r="D2000">
        <v>45855</v>
      </c>
      <c r="E2000" t="s">
        <v>4016</v>
      </c>
      <c r="F2000">
        <v>41179</v>
      </c>
      <c r="G2000" t="s">
        <v>4183</v>
      </c>
      <c r="H2000" t="s">
        <v>4184</v>
      </c>
      <c r="I2000" s="4">
        <v>8.27</v>
      </c>
    </row>
    <row r="2001" spans="1:9" x14ac:dyDescent="0.2">
      <c r="A2001">
        <v>102</v>
      </c>
      <c r="B2001">
        <v>684501</v>
      </c>
      <c r="C2001" s="3">
        <v>43130</v>
      </c>
      <c r="D2001">
        <v>45855</v>
      </c>
      <c r="E2001" t="s">
        <v>4016</v>
      </c>
      <c r="F2001">
        <v>41179</v>
      </c>
      <c r="G2001" t="s">
        <v>4021</v>
      </c>
      <c r="H2001" t="s">
        <v>4022</v>
      </c>
      <c r="I2001" s="4">
        <v>2.85</v>
      </c>
    </row>
    <row r="2002" spans="1:9" x14ac:dyDescent="0.2">
      <c r="A2002">
        <v>102</v>
      </c>
      <c r="B2002">
        <v>684502</v>
      </c>
      <c r="C2002" s="3">
        <v>43130</v>
      </c>
      <c r="D2002">
        <v>45855</v>
      </c>
      <c r="E2002" t="s">
        <v>4016</v>
      </c>
      <c r="F2002">
        <v>41179</v>
      </c>
      <c r="G2002" t="s">
        <v>4081</v>
      </c>
      <c r="H2002" t="s">
        <v>4082</v>
      </c>
      <c r="I2002" s="4">
        <v>0.82</v>
      </c>
    </row>
    <row r="2003" spans="1:9" x14ac:dyDescent="0.2">
      <c r="A2003">
        <v>102</v>
      </c>
      <c r="B2003">
        <v>684503</v>
      </c>
      <c r="C2003" s="3">
        <v>43130</v>
      </c>
      <c r="D2003">
        <v>45855</v>
      </c>
      <c r="E2003" t="s">
        <v>4016</v>
      </c>
      <c r="F2003">
        <v>41179</v>
      </c>
      <c r="G2003" t="s">
        <v>4179</v>
      </c>
      <c r="H2003" t="s">
        <v>4180</v>
      </c>
      <c r="I2003" s="4">
        <v>0.56999999999999995</v>
      </c>
    </row>
    <row r="2004" spans="1:9" x14ac:dyDescent="0.2">
      <c r="A2004">
        <v>102</v>
      </c>
      <c r="B2004">
        <v>684504</v>
      </c>
      <c r="C2004" s="3">
        <v>43130</v>
      </c>
      <c r="D2004">
        <v>45855</v>
      </c>
      <c r="E2004" t="s">
        <v>4016</v>
      </c>
      <c r="F2004">
        <v>41179</v>
      </c>
      <c r="G2004" t="s">
        <v>4163</v>
      </c>
      <c r="H2004" t="s">
        <v>4164</v>
      </c>
      <c r="I2004" s="4">
        <v>1.1399999999999999</v>
      </c>
    </row>
    <row r="2005" spans="1:9" x14ac:dyDescent="0.2">
      <c r="A2005">
        <v>102</v>
      </c>
      <c r="B2005">
        <v>684505</v>
      </c>
      <c r="C2005" s="3">
        <v>43130</v>
      </c>
      <c r="D2005">
        <v>45855</v>
      </c>
      <c r="E2005" t="s">
        <v>4016</v>
      </c>
      <c r="F2005">
        <v>41179</v>
      </c>
      <c r="G2005" t="s">
        <v>4459</v>
      </c>
      <c r="H2005" t="s">
        <v>4460</v>
      </c>
      <c r="I2005" s="4">
        <v>14.82</v>
      </c>
    </row>
    <row r="2006" spans="1:9" x14ac:dyDescent="0.2">
      <c r="A2006">
        <v>102</v>
      </c>
      <c r="B2006">
        <v>684506</v>
      </c>
      <c r="C2006" s="3">
        <v>43130</v>
      </c>
      <c r="D2006">
        <v>45855</v>
      </c>
      <c r="E2006" t="s">
        <v>4016</v>
      </c>
      <c r="F2006">
        <v>41179</v>
      </c>
      <c r="G2006" t="s">
        <v>4065</v>
      </c>
      <c r="H2006" t="s">
        <v>4066</v>
      </c>
      <c r="I2006" s="4">
        <v>0.86</v>
      </c>
    </row>
    <row r="2007" spans="1:9" x14ac:dyDescent="0.2">
      <c r="A2007">
        <v>102</v>
      </c>
      <c r="B2007">
        <v>684507</v>
      </c>
      <c r="C2007" s="3">
        <v>43130</v>
      </c>
      <c r="D2007">
        <v>45855</v>
      </c>
      <c r="E2007" t="s">
        <v>4016</v>
      </c>
      <c r="F2007">
        <v>41179</v>
      </c>
      <c r="G2007" t="s">
        <v>4059</v>
      </c>
      <c r="H2007" t="s">
        <v>4060</v>
      </c>
      <c r="I2007" s="4">
        <v>0.16</v>
      </c>
    </row>
    <row r="2008" spans="1:9" x14ac:dyDescent="0.2">
      <c r="A2008">
        <v>102</v>
      </c>
      <c r="B2008">
        <v>684545</v>
      </c>
      <c r="C2008" s="3">
        <v>43130</v>
      </c>
      <c r="D2008">
        <v>45867</v>
      </c>
      <c r="E2008" t="s">
        <v>4016</v>
      </c>
      <c r="F2008">
        <v>41180</v>
      </c>
      <c r="G2008" t="s">
        <v>4259</v>
      </c>
      <c r="H2008" t="s">
        <v>4260</v>
      </c>
      <c r="I2008" s="4">
        <v>2733.62</v>
      </c>
    </row>
    <row r="2009" spans="1:9" x14ac:dyDescent="0.2">
      <c r="A2009">
        <v>102</v>
      </c>
      <c r="B2009">
        <v>684546</v>
      </c>
      <c r="C2009" s="3">
        <v>43130</v>
      </c>
      <c r="D2009">
        <v>45867</v>
      </c>
      <c r="E2009" t="s">
        <v>4016</v>
      </c>
      <c r="F2009">
        <v>41180</v>
      </c>
      <c r="G2009" t="s">
        <v>4261</v>
      </c>
      <c r="H2009" t="s">
        <v>4262</v>
      </c>
      <c r="I2009" s="4">
        <v>215.95</v>
      </c>
    </row>
    <row r="2010" spans="1:9" x14ac:dyDescent="0.2">
      <c r="A2010">
        <v>102</v>
      </c>
      <c r="B2010">
        <v>684549</v>
      </c>
      <c r="C2010" s="3">
        <v>43131</v>
      </c>
      <c r="D2010">
        <v>45890</v>
      </c>
      <c r="E2010" t="s">
        <v>4016</v>
      </c>
      <c r="F2010">
        <v>41181</v>
      </c>
      <c r="G2010" t="s">
        <v>4129</v>
      </c>
      <c r="H2010" t="s">
        <v>4130</v>
      </c>
      <c r="I2010" s="4">
        <v>54</v>
      </c>
    </row>
    <row r="2011" spans="1:9" x14ac:dyDescent="0.2">
      <c r="A2011">
        <v>102</v>
      </c>
      <c r="B2011">
        <v>685508</v>
      </c>
      <c r="C2011" s="3">
        <v>43131</v>
      </c>
      <c r="D2011">
        <v>45889</v>
      </c>
      <c r="E2011" t="s">
        <v>4016</v>
      </c>
      <c r="F2011">
        <v>41182</v>
      </c>
      <c r="G2011" t="s">
        <v>4317</v>
      </c>
      <c r="H2011" t="s">
        <v>4318</v>
      </c>
      <c r="I2011" s="4">
        <v>313.5</v>
      </c>
    </row>
    <row r="2012" spans="1:9" x14ac:dyDescent="0.2">
      <c r="A2012">
        <v>102</v>
      </c>
      <c r="B2012">
        <v>684567</v>
      </c>
      <c r="C2012" s="3">
        <v>43131</v>
      </c>
      <c r="D2012">
        <v>45884</v>
      </c>
      <c r="E2012" t="s">
        <v>4016</v>
      </c>
      <c r="F2012">
        <v>41183</v>
      </c>
      <c r="G2012" t="s">
        <v>4317</v>
      </c>
      <c r="H2012" t="s">
        <v>4318</v>
      </c>
      <c r="I2012" s="4">
        <v>334.5</v>
      </c>
    </row>
    <row r="2013" spans="1:9" x14ac:dyDescent="0.2">
      <c r="A2013">
        <v>102</v>
      </c>
      <c r="B2013">
        <v>684583</v>
      </c>
      <c r="C2013" s="3">
        <v>43132</v>
      </c>
      <c r="D2013">
        <v>45923</v>
      </c>
      <c r="E2013" t="s">
        <v>4016</v>
      </c>
      <c r="F2013">
        <v>41185</v>
      </c>
      <c r="G2013" t="s">
        <v>4017</v>
      </c>
      <c r="H2013" t="s">
        <v>4018</v>
      </c>
      <c r="I2013" s="4">
        <v>3.9</v>
      </c>
    </row>
    <row r="2014" spans="1:9" x14ac:dyDescent="0.2">
      <c r="A2014">
        <v>102</v>
      </c>
      <c r="B2014">
        <v>684584</v>
      </c>
      <c r="C2014" s="3">
        <v>43132</v>
      </c>
      <c r="D2014">
        <v>45923</v>
      </c>
      <c r="E2014" t="s">
        <v>4016</v>
      </c>
      <c r="F2014">
        <v>41185</v>
      </c>
      <c r="G2014" t="s">
        <v>4019</v>
      </c>
      <c r="H2014" t="s">
        <v>4020</v>
      </c>
      <c r="I2014" s="4">
        <v>46.54</v>
      </c>
    </row>
    <row r="2015" spans="1:9" x14ac:dyDescent="0.2">
      <c r="A2015">
        <v>102</v>
      </c>
      <c r="B2015">
        <v>684585</v>
      </c>
      <c r="C2015" s="3">
        <v>43132</v>
      </c>
      <c r="D2015">
        <v>45923</v>
      </c>
      <c r="E2015" t="s">
        <v>4016</v>
      </c>
      <c r="F2015">
        <v>41185</v>
      </c>
      <c r="G2015" t="s">
        <v>4033</v>
      </c>
      <c r="H2015" t="s">
        <v>4034</v>
      </c>
      <c r="I2015" s="4">
        <v>57.8</v>
      </c>
    </row>
    <row r="2016" spans="1:9" x14ac:dyDescent="0.2">
      <c r="A2016">
        <v>102</v>
      </c>
      <c r="B2016">
        <v>684586</v>
      </c>
      <c r="C2016" s="3">
        <v>43132</v>
      </c>
      <c r="D2016">
        <v>45923</v>
      </c>
      <c r="E2016" t="s">
        <v>4016</v>
      </c>
      <c r="F2016">
        <v>41185</v>
      </c>
      <c r="G2016" t="s">
        <v>4021</v>
      </c>
      <c r="H2016" t="s">
        <v>4022</v>
      </c>
      <c r="I2016" s="4">
        <v>17.55</v>
      </c>
    </row>
    <row r="2017" spans="1:9" x14ac:dyDescent="0.2">
      <c r="A2017">
        <v>102</v>
      </c>
      <c r="B2017">
        <v>684587</v>
      </c>
      <c r="C2017" s="3">
        <v>43132</v>
      </c>
      <c r="D2017">
        <v>45923</v>
      </c>
      <c r="E2017" t="s">
        <v>4016</v>
      </c>
      <c r="F2017">
        <v>41185</v>
      </c>
      <c r="G2017" t="s">
        <v>4023</v>
      </c>
      <c r="H2017" t="s">
        <v>4024</v>
      </c>
      <c r="I2017" s="4">
        <v>0.65</v>
      </c>
    </row>
    <row r="2018" spans="1:9" x14ac:dyDescent="0.2">
      <c r="A2018">
        <v>102</v>
      </c>
      <c r="B2018">
        <v>684588</v>
      </c>
      <c r="C2018" s="3">
        <v>43132</v>
      </c>
      <c r="D2018">
        <v>45923</v>
      </c>
      <c r="E2018" t="s">
        <v>4016</v>
      </c>
      <c r="F2018">
        <v>41185</v>
      </c>
      <c r="G2018" t="s">
        <v>4025</v>
      </c>
      <c r="H2018" t="s">
        <v>4026</v>
      </c>
      <c r="I2018" s="4">
        <v>0.39</v>
      </c>
    </row>
    <row r="2019" spans="1:9" x14ac:dyDescent="0.2">
      <c r="A2019">
        <v>102</v>
      </c>
      <c r="B2019">
        <v>684589</v>
      </c>
      <c r="C2019" s="3">
        <v>43132</v>
      </c>
      <c r="D2019">
        <v>45923</v>
      </c>
      <c r="E2019" t="s">
        <v>4016</v>
      </c>
      <c r="F2019">
        <v>41185</v>
      </c>
      <c r="G2019" t="s">
        <v>4027</v>
      </c>
      <c r="H2019" t="s">
        <v>4028</v>
      </c>
      <c r="I2019" s="4">
        <v>0</v>
      </c>
    </row>
    <row r="2020" spans="1:9" x14ac:dyDescent="0.2">
      <c r="A2020">
        <v>102</v>
      </c>
      <c r="B2020">
        <v>684590</v>
      </c>
      <c r="C2020" s="3">
        <v>43132</v>
      </c>
      <c r="D2020">
        <v>45923</v>
      </c>
      <c r="E2020" t="s">
        <v>4016</v>
      </c>
      <c r="F2020">
        <v>41185</v>
      </c>
      <c r="G2020" t="s">
        <v>4029</v>
      </c>
      <c r="H2020" t="s">
        <v>4030</v>
      </c>
      <c r="I2020" s="4">
        <v>0.87</v>
      </c>
    </row>
    <row r="2021" spans="1:9" x14ac:dyDescent="0.2">
      <c r="A2021">
        <v>102</v>
      </c>
      <c r="B2021">
        <v>684591</v>
      </c>
      <c r="C2021" s="3">
        <v>43132</v>
      </c>
      <c r="D2021">
        <v>45923</v>
      </c>
      <c r="E2021" t="s">
        <v>4016</v>
      </c>
      <c r="F2021">
        <v>41185</v>
      </c>
      <c r="G2021" t="s">
        <v>4031</v>
      </c>
      <c r="H2021" t="s">
        <v>4032</v>
      </c>
      <c r="I2021" s="4">
        <v>2.29</v>
      </c>
    </row>
    <row r="2022" spans="1:9" x14ac:dyDescent="0.2">
      <c r="A2022">
        <v>102</v>
      </c>
      <c r="B2022">
        <v>684617</v>
      </c>
      <c r="C2022" s="3">
        <v>43139</v>
      </c>
      <c r="D2022">
        <v>46018</v>
      </c>
      <c r="E2022" t="s">
        <v>4016</v>
      </c>
      <c r="F2022">
        <v>41189</v>
      </c>
      <c r="G2022" t="s">
        <v>4017</v>
      </c>
      <c r="H2022" t="s">
        <v>4018</v>
      </c>
      <c r="I2022" s="4">
        <v>7.2</v>
      </c>
    </row>
    <row r="2023" spans="1:9" x14ac:dyDescent="0.2">
      <c r="A2023">
        <v>102</v>
      </c>
      <c r="B2023">
        <v>684618</v>
      </c>
      <c r="C2023" s="3">
        <v>43139</v>
      </c>
      <c r="D2023">
        <v>46018</v>
      </c>
      <c r="E2023" t="s">
        <v>4016</v>
      </c>
      <c r="F2023">
        <v>41189</v>
      </c>
      <c r="G2023" t="s">
        <v>4019</v>
      </c>
      <c r="H2023" t="s">
        <v>4020</v>
      </c>
      <c r="I2023" s="4">
        <v>85.92</v>
      </c>
    </row>
    <row r="2024" spans="1:9" x14ac:dyDescent="0.2">
      <c r="A2024">
        <v>102</v>
      </c>
      <c r="B2024">
        <v>684619</v>
      </c>
      <c r="C2024" s="3">
        <v>43139</v>
      </c>
      <c r="D2024">
        <v>46018</v>
      </c>
      <c r="E2024" t="s">
        <v>4016</v>
      </c>
      <c r="F2024">
        <v>41189</v>
      </c>
      <c r="G2024" t="s">
        <v>4027</v>
      </c>
      <c r="H2024" t="s">
        <v>4028</v>
      </c>
      <c r="I2024" s="4">
        <v>0.05</v>
      </c>
    </row>
    <row r="2025" spans="1:9" x14ac:dyDescent="0.2">
      <c r="A2025">
        <v>102</v>
      </c>
      <c r="B2025">
        <v>684620</v>
      </c>
      <c r="C2025" s="3">
        <v>43139</v>
      </c>
      <c r="D2025">
        <v>46018</v>
      </c>
      <c r="E2025" t="s">
        <v>4016</v>
      </c>
      <c r="F2025">
        <v>41189</v>
      </c>
      <c r="G2025" t="s">
        <v>4025</v>
      </c>
      <c r="H2025" t="s">
        <v>4026</v>
      </c>
      <c r="I2025" s="4">
        <v>2.16</v>
      </c>
    </row>
    <row r="2026" spans="1:9" x14ac:dyDescent="0.2">
      <c r="A2026">
        <v>102</v>
      </c>
      <c r="B2026">
        <v>684621</v>
      </c>
      <c r="C2026" s="3">
        <v>43139</v>
      </c>
      <c r="D2026">
        <v>46018</v>
      </c>
      <c r="E2026" t="s">
        <v>4016</v>
      </c>
      <c r="F2026">
        <v>41189</v>
      </c>
      <c r="G2026" t="s">
        <v>4093</v>
      </c>
      <c r="H2026" t="s">
        <v>4094</v>
      </c>
      <c r="I2026" s="4">
        <v>0.24</v>
      </c>
    </row>
    <row r="2027" spans="1:9" x14ac:dyDescent="0.2">
      <c r="A2027">
        <v>102</v>
      </c>
      <c r="B2027">
        <v>684623</v>
      </c>
      <c r="C2027" s="3">
        <v>43139</v>
      </c>
      <c r="D2027">
        <v>46018</v>
      </c>
      <c r="E2027" t="s">
        <v>4016</v>
      </c>
      <c r="F2027">
        <v>41189</v>
      </c>
      <c r="G2027" t="s">
        <v>4271</v>
      </c>
      <c r="H2027" t="s">
        <v>4272</v>
      </c>
      <c r="I2027" s="4">
        <v>6.72</v>
      </c>
    </row>
    <row r="2028" spans="1:9" x14ac:dyDescent="0.2">
      <c r="A2028">
        <v>102</v>
      </c>
      <c r="B2028">
        <v>684624</v>
      </c>
      <c r="C2028" s="3">
        <v>43139</v>
      </c>
      <c r="D2028">
        <v>46018</v>
      </c>
      <c r="E2028" t="s">
        <v>4016</v>
      </c>
      <c r="F2028">
        <v>41189</v>
      </c>
      <c r="G2028" t="s">
        <v>4021</v>
      </c>
      <c r="H2028" t="s">
        <v>4022</v>
      </c>
      <c r="I2028" s="4">
        <v>32.4</v>
      </c>
    </row>
    <row r="2029" spans="1:9" x14ac:dyDescent="0.2">
      <c r="A2029">
        <v>102</v>
      </c>
      <c r="B2029">
        <v>687149</v>
      </c>
      <c r="C2029" s="3">
        <v>43139</v>
      </c>
      <c r="D2029">
        <v>46018</v>
      </c>
      <c r="E2029" t="s">
        <v>4016</v>
      </c>
      <c r="F2029">
        <v>41189</v>
      </c>
      <c r="G2029" t="s">
        <v>4033</v>
      </c>
      <c r="H2029" t="s">
        <v>4034</v>
      </c>
      <c r="I2029" s="4">
        <v>105.31</v>
      </c>
    </row>
    <row r="2030" spans="1:9" x14ac:dyDescent="0.2">
      <c r="A2030">
        <v>102</v>
      </c>
      <c r="B2030">
        <v>684666</v>
      </c>
      <c r="C2030" s="3">
        <v>43139</v>
      </c>
      <c r="D2030">
        <v>46028</v>
      </c>
      <c r="E2030" t="s">
        <v>4016</v>
      </c>
      <c r="F2030">
        <v>41195</v>
      </c>
      <c r="G2030" t="s">
        <v>4017</v>
      </c>
      <c r="H2030" t="s">
        <v>4018</v>
      </c>
      <c r="I2030" s="4">
        <v>9.7200000000000006</v>
      </c>
    </row>
    <row r="2031" spans="1:9" x14ac:dyDescent="0.2">
      <c r="A2031">
        <v>102</v>
      </c>
      <c r="B2031">
        <v>684667</v>
      </c>
      <c r="C2031" s="3">
        <v>43139</v>
      </c>
      <c r="D2031">
        <v>46028</v>
      </c>
      <c r="E2031" t="s">
        <v>4016</v>
      </c>
      <c r="F2031">
        <v>41195</v>
      </c>
      <c r="G2031" t="s">
        <v>4019</v>
      </c>
      <c r="H2031" t="s">
        <v>4020</v>
      </c>
      <c r="I2031" s="4">
        <v>58.32</v>
      </c>
    </row>
    <row r="2032" spans="1:9" x14ac:dyDescent="0.2">
      <c r="A2032">
        <v>102</v>
      </c>
      <c r="B2032">
        <v>684668</v>
      </c>
      <c r="C2032" s="3">
        <v>43139</v>
      </c>
      <c r="D2032">
        <v>46028</v>
      </c>
      <c r="E2032" t="s">
        <v>4016</v>
      </c>
      <c r="F2032">
        <v>41195</v>
      </c>
      <c r="G2032" t="s">
        <v>4025</v>
      </c>
      <c r="H2032" t="s">
        <v>4026</v>
      </c>
      <c r="I2032" s="4">
        <v>2.5299999999999998</v>
      </c>
    </row>
    <row r="2033" spans="1:9" x14ac:dyDescent="0.2">
      <c r="A2033">
        <v>102</v>
      </c>
      <c r="B2033">
        <v>684669</v>
      </c>
      <c r="C2033" s="3">
        <v>43139</v>
      </c>
      <c r="D2033">
        <v>46028</v>
      </c>
      <c r="E2033" t="s">
        <v>4016</v>
      </c>
      <c r="F2033">
        <v>41195</v>
      </c>
      <c r="G2033" t="s">
        <v>4271</v>
      </c>
      <c r="H2033" t="s">
        <v>4272</v>
      </c>
      <c r="I2033" s="4">
        <v>8.75</v>
      </c>
    </row>
    <row r="2034" spans="1:9" x14ac:dyDescent="0.2">
      <c r="A2034">
        <v>102</v>
      </c>
      <c r="B2034">
        <v>684670</v>
      </c>
      <c r="C2034" s="3">
        <v>43139</v>
      </c>
      <c r="D2034">
        <v>46028</v>
      </c>
      <c r="E2034" t="s">
        <v>4016</v>
      </c>
      <c r="F2034">
        <v>41195</v>
      </c>
      <c r="G2034" t="s">
        <v>4033</v>
      </c>
      <c r="H2034" t="s">
        <v>4034</v>
      </c>
      <c r="I2034" s="4">
        <v>90.8</v>
      </c>
    </row>
    <row r="2035" spans="1:9" x14ac:dyDescent="0.2">
      <c r="A2035">
        <v>102</v>
      </c>
      <c r="B2035">
        <v>684671</v>
      </c>
      <c r="C2035" s="3">
        <v>43139</v>
      </c>
      <c r="D2035">
        <v>46028</v>
      </c>
      <c r="E2035" t="s">
        <v>4016</v>
      </c>
      <c r="F2035">
        <v>41195</v>
      </c>
      <c r="G2035" t="s">
        <v>4021</v>
      </c>
      <c r="H2035" t="s">
        <v>4022</v>
      </c>
      <c r="I2035" s="4">
        <v>43.74</v>
      </c>
    </row>
    <row r="2036" spans="1:9" x14ac:dyDescent="0.2">
      <c r="A2036">
        <v>102</v>
      </c>
      <c r="B2036">
        <v>684672</v>
      </c>
      <c r="C2036" s="3">
        <v>43139</v>
      </c>
      <c r="D2036">
        <v>46028</v>
      </c>
      <c r="E2036" t="s">
        <v>4016</v>
      </c>
      <c r="F2036">
        <v>41195</v>
      </c>
      <c r="G2036" t="s">
        <v>4035</v>
      </c>
      <c r="H2036" t="s">
        <v>4036</v>
      </c>
      <c r="I2036" s="4">
        <v>116.64</v>
      </c>
    </row>
    <row r="2037" spans="1:9" x14ac:dyDescent="0.2">
      <c r="A2037">
        <v>102</v>
      </c>
      <c r="B2037">
        <v>684673</v>
      </c>
      <c r="C2037" s="3">
        <v>43139</v>
      </c>
      <c r="D2037">
        <v>46028</v>
      </c>
      <c r="E2037" t="s">
        <v>4016</v>
      </c>
      <c r="F2037">
        <v>41195</v>
      </c>
      <c r="G2037" t="s">
        <v>4331</v>
      </c>
      <c r="H2037" t="s">
        <v>4332</v>
      </c>
      <c r="I2037" s="4">
        <v>57.66</v>
      </c>
    </row>
    <row r="2038" spans="1:9" x14ac:dyDescent="0.2">
      <c r="A2038">
        <v>102</v>
      </c>
      <c r="B2038">
        <v>684675</v>
      </c>
      <c r="C2038" s="3">
        <v>43139</v>
      </c>
      <c r="D2038">
        <v>46028</v>
      </c>
      <c r="E2038" t="s">
        <v>4016</v>
      </c>
      <c r="F2038">
        <v>41195</v>
      </c>
      <c r="G2038" t="s">
        <v>4027</v>
      </c>
      <c r="H2038" t="s">
        <v>4028</v>
      </c>
      <c r="I2038" s="4">
        <v>7.0000000000000007E-2</v>
      </c>
    </row>
    <row r="2039" spans="1:9" x14ac:dyDescent="0.2">
      <c r="A2039">
        <v>102</v>
      </c>
      <c r="B2039">
        <v>687199</v>
      </c>
      <c r="C2039" s="3">
        <v>43139</v>
      </c>
      <c r="D2039">
        <v>46028</v>
      </c>
      <c r="E2039" t="s">
        <v>4016</v>
      </c>
      <c r="F2039">
        <v>41195</v>
      </c>
      <c r="G2039" t="s">
        <v>4093</v>
      </c>
      <c r="H2039" t="s">
        <v>4094</v>
      </c>
      <c r="I2039" s="4">
        <v>0.57999999999999996</v>
      </c>
    </row>
    <row r="2040" spans="1:9" x14ac:dyDescent="0.2">
      <c r="A2040">
        <v>102</v>
      </c>
      <c r="B2040">
        <v>684683</v>
      </c>
      <c r="C2040" s="3">
        <v>43139</v>
      </c>
      <c r="D2040">
        <v>46015</v>
      </c>
      <c r="E2040" t="s">
        <v>4016</v>
      </c>
      <c r="F2040">
        <v>41197</v>
      </c>
      <c r="G2040" t="s">
        <v>4053</v>
      </c>
      <c r="H2040" t="s">
        <v>4054</v>
      </c>
      <c r="I2040" s="4">
        <v>0.81</v>
      </c>
    </row>
    <row r="2041" spans="1:9" x14ac:dyDescent="0.2">
      <c r="A2041">
        <v>102</v>
      </c>
      <c r="B2041">
        <v>684684</v>
      </c>
      <c r="C2041" s="3">
        <v>43139</v>
      </c>
      <c r="D2041">
        <v>46015</v>
      </c>
      <c r="E2041" t="s">
        <v>4016</v>
      </c>
      <c r="F2041">
        <v>41197</v>
      </c>
      <c r="G2041" t="s">
        <v>4035</v>
      </c>
      <c r="H2041" t="s">
        <v>4036</v>
      </c>
      <c r="I2041" s="4">
        <v>193.81</v>
      </c>
    </row>
    <row r="2042" spans="1:9" x14ac:dyDescent="0.2">
      <c r="A2042">
        <v>102</v>
      </c>
      <c r="B2042">
        <v>684685</v>
      </c>
      <c r="C2042" s="3">
        <v>43139</v>
      </c>
      <c r="D2042">
        <v>46015</v>
      </c>
      <c r="E2042" t="s">
        <v>4016</v>
      </c>
      <c r="F2042">
        <v>41197</v>
      </c>
      <c r="G2042" t="s">
        <v>4033</v>
      </c>
      <c r="H2042" t="s">
        <v>4034</v>
      </c>
      <c r="I2042" s="4">
        <v>88.65</v>
      </c>
    </row>
    <row r="2043" spans="1:9" x14ac:dyDescent="0.2">
      <c r="A2043">
        <v>102</v>
      </c>
      <c r="B2043">
        <v>684687</v>
      </c>
      <c r="C2043" s="3">
        <v>43139</v>
      </c>
      <c r="D2043">
        <v>46015</v>
      </c>
      <c r="E2043" t="s">
        <v>4016</v>
      </c>
      <c r="F2043">
        <v>41197</v>
      </c>
      <c r="G2043" t="s">
        <v>4027</v>
      </c>
      <c r="H2043" t="s">
        <v>4028</v>
      </c>
      <c r="I2043" s="4">
        <v>0.04</v>
      </c>
    </row>
    <row r="2044" spans="1:9" x14ac:dyDescent="0.2">
      <c r="A2044">
        <v>102</v>
      </c>
      <c r="B2044">
        <v>684688</v>
      </c>
      <c r="C2044" s="3">
        <v>43139</v>
      </c>
      <c r="D2044">
        <v>46015</v>
      </c>
      <c r="E2044" t="s">
        <v>4016</v>
      </c>
      <c r="F2044">
        <v>41197</v>
      </c>
      <c r="G2044" t="s">
        <v>4371</v>
      </c>
      <c r="H2044" t="s">
        <v>4372</v>
      </c>
      <c r="I2044" s="4">
        <v>35.64</v>
      </c>
    </row>
    <row r="2045" spans="1:9" x14ac:dyDescent="0.2">
      <c r="A2045">
        <v>102</v>
      </c>
      <c r="B2045">
        <v>687096</v>
      </c>
      <c r="C2045" s="3">
        <v>43139</v>
      </c>
      <c r="D2045">
        <v>46015</v>
      </c>
      <c r="E2045" t="s">
        <v>4016</v>
      </c>
      <c r="F2045">
        <v>41197</v>
      </c>
      <c r="G2045" t="s">
        <v>4029</v>
      </c>
      <c r="H2045" t="s">
        <v>4030</v>
      </c>
      <c r="I2045" s="4">
        <v>0.03</v>
      </c>
    </row>
    <row r="2046" spans="1:9" x14ac:dyDescent="0.2">
      <c r="A2046">
        <v>102</v>
      </c>
      <c r="B2046">
        <v>687107</v>
      </c>
      <c r="C2046" s="3">
        <v>43139</v>
      </c>
      <c r="D2046">
        <v>46015</v>
      </c>
      <c r="E2046" t="s">
        <v>4016</v>
      </c>
      <c r="F2046">
        <v>41197</v>
      </c>
      <c r="G2046" t="s">
        <v>4373</v>
      </c>
      <c r="H2046" t="s">
        <v>4374</v>
      </c>
      <c r="I2046" s="4">
        <v>5.83</v>
      </c>
    </row>
    <row r="2047" spans="1:9" x14ac:dyDescent="0.2">
      <c r="A2047">
        <v>102</v>
      </c>
      <c r="B2047">
        <v>684697</v>
      </c>
      <c r="C2047" s="3">
        <v>43150</v>
      </c>
      <c r="D2047">
        <v>46173</v>
      </c>
      <c r="E2047" t="s">
        <v>4016</v>
      </c>
      <c r="F2047">
        <v>41199</v>
      </c>
      <c r="G2047" t="s">
        <v>4053</v>
      </c>
      <c r="H2047" t="s">
        <v>4054</v>
      </c>
      <c r="I2047" s="4">
        <v>0.81</v>
      </c>
    </row>
    <row r="2048" spans="1:9" x14ac:dyDescent="0.2">
      <c r="A2048">
        <v>102</v>
      </c>
      <c r="B2048">
        <v>684699</v>
      </c>
      <c r="C2048" s="3">
        <v>43150</v>
      </c>
      <c r="D2048">
        <v>46173</v>
      </c>
      <c r="E2048" t="s">
        <v>4016</v>
      </c>
      <c r="F2048">
        <v>41199</v>
      </c>
      <c r="G2048" t="s">
        <v>4033</v>
      </c>
      <c r="H2048" t="s">
        <v>4034</v>
      </c>
      <c r="I2048" s="4">
        <v>88.65</v>
      </c>
    </row>
    <row r="2049" spans="1:9" x14ac:dyDescent="0.2">
      <c r="A2049">
        <v>102</v>
      </c>
      <c r="B2049">
        <v>684700</v>
      </c>
      <c r="C2049" s="3">
        <v>43150</v>
      </c>
      <c r="D2049">
        <v>46173</v>
      </c>
      <c r="E2049" t="s">
        <v>4016</v>
      </c>
      <c r="F2049">
        <v>41199</v>
      </c>
      <c r="G2049" t="s">
        <v>4083</v>
      </c>
      <c r="H2049" t="s">
        <v>4084</v>
      </c>
      <c r="I2049" s="4">
        <v>0.26</v>
      </c>
    </row>
    <row r="2050" spans="1:9" x14ac:dyDescent="0.2">
      <c r="A2050">
        <v>102</v>
      </c>
      <c r="B2050">
        <v>684701</v>
      </c>
      <c r="C2050" s="3">
        <v>43150</v>
      </c>
      <c r="D2050">
        <v>46173</v>
      </c>
      <c r="E2050" t="s">
        <v>4016</v>
      </c>
      <c r="F2050">
        <v>41199</v>
      </c>
      <c r="G2050" t="s">
        <v>4371</v>
      </c>
      <c r="H2050" t="s">
        <v>4372</v>
      </c>
      <c r="I2050" s="4">
        <v>35.64</v>
      </c>
    </row>
    <row r="2051" spans="1:9" x14ac:dyDescent="0.2">
      <c r="A2051">
        <v>102</v>
      </c>
      <c r="B2051">
        <v>684702</v>
      </c>
      <c r="C2051" s="3">
        <v>43150</v>
      </c>
      <c r="D2051">
        <v>46173</v>
      </c>
      <c r="E2051" t="s">
        <v>4016</v>
      </c>
      <c r="F2051">
        <v>41199</v>
      </c>
      <c r="G2051" t="s">
        <v>4027</v>
      </c>
      <c r="H2051" t="s">
        <v>4028</v>
      </c>
      <c r="I2051" s="4">
        <v>0.06</v>
      </c>
    </row>
    <row r="2052" spans="1:9" x14ac:dyDescent="0.2">
      <c r="A2052">
        <v>102</v>
      </c>
      <c r="B2052">
        <v>684703</v>
      </c>
      <c r="C2052" s="3">
        <v>43150</v>
      </c>
      <c r="D2052">
        <v>46173</v>
      </c>
      <c r="E2052" t="s">
        <v>4016</v>
      </c>
      <c r="F2052">
        <v>41199</v>
      </c>
      <c r="G2052" t="s">
        <v>4461</v>
      </c>
      <c r="H2052" t="s">
        <v>4462</v>
      </c>
      <c r="I2052" s="4">
        <v>3.89</v>
      </c>
    </row>
    <row r="2053" spans="1:9" x14ac:dyDescent="0.2">
      <c r="A2053">
        <v>102</v>
      </c>
      <c r="B2053">
        <v>688603</v>
      </c>
      <c r="C2053" s="3">
        <v>43150</v>
      </c>
      <c r="D2053">
        <v>46173</v>
      </c>
      <c r="E2053" t="s">
        <v>4016</v>
      </c>
      <c r="F2053">
        <v>41199</v>
      </c>
      <c r="G2053" t="s">
        <v>4035</v>
      </c>
      <c r="H2053" t="s">
        <v>4036</v>
      </c>
      <c r="I2053" s="4">
        <v>195.5</v>
      </c>
    </row>
    <row r="2054" spans="1:9" x14ac:dyDescent="0.2">
      <c r="A2054">
        <v>102</v>
      </c>
      <c r="B2054">
        <v>684724</v>
      </c>
      <c r="C2054" s="3">
        <v>43139</v>
      </c>
      <c r="D2054">
        <v>46030</v>
      </c>
      <c r="E2054" t="s">
        <v>4016</v>
      </c>
      <c r="F2054">
        <v>41203</v>
      </c>
      <c r="G2054" t="s">
        <v>4017</v>
      </c>
      <c r="H2054" t="s">
        <v>4018</v>
      </c>
      <c r="I2054" s="4">
        <v>3.9</v>
      </c>
    </row>
    <row r="2055" spans="1:9" x14ac:dyDescent="0.2">
      <c r="A2055">
        <v>102</v>
      </c>
      <c r="B2055">
        <v>684725</v>
      </c>
      <c r="C2055" s="3">
        <v>43139</v>
      </c>
      <c r="D2055">
        <v>46030</v>
      </c>
      <c r="E2055" t="s">
        <v>4016</v>
      </c>
      <c r="F2055">
        <v>41203</v>
      </c>
      <c r="G2055" t="s">
        <v>4019</v>
      </c>
      <c r="H2055" t="s">
        <v>4020</v>
      </c>
      <c r="I2055" s="4">
        <v>46.8</v>
      </c>
    </row>
    <row r="2056" spans="1:9" x14ac:dyDescent="0.2">
      <c r="A2056">
        <v>102</v>
      </c>
      <c r="B2056">
        <v>684727</v>
      </c>
      <c r="C2056" s="3">
        <v>43139</v>
      </c>
      <c r="D2056">
        <v>46030</v>
      </c>
      <c r="E2056" t="s">
        <v>4016</v>
      </c>
      <c r="F2056">
        <v>41203</v>
      </c>
      <c r="G2056" t="s">
        <v>4021</v>
      </c>
      <c r="H2056" t="s">
        <v>4022</v>
      </c>
      <c r="I2056" s="4">
        <v>17.55</v>
      </c>
    </row>
    <row r="2057" spans="1:9" x14ac:dyDescent="0.2">
      <c r="A2057">
        <v>102</v>
      </c>
      <c r="B2057">
        <v>684728</v>
      </c>
      <c r="C2057" s="3">
        <v>43139</v>
      </c>
      <c r="D2057">
        <v>46030</v>
      </c>
      <c r="E2057" t="s">
        <v>4016</v>
      </c>
      <c r="F2057">
        <v>41203</v>
      </c>
      <c r="G2057" t="s">
        <v>4093</v>
      </c>
      <c r="H2057" t="s">
        <v>4094</v>
      </c>
      <c r="I2057" s="4">
        <v>0.13</v>
      </c>
    </row>
    <row r="2058" spans="1:9" x14ac:dyDescent="0.2">
      <c r="A2058">
        <v>102</v>
      </c>
      <c r="B2058">
        <v>684729</v>
      </c>
      <c r="C2058" s="3">
        <v>43139</v>
      </c>
      <c r="D2058">
        <v>46030</v>
      </c>
      <c r="E2058" t="s">
        <v>4016</v>
      </c>
      <c r="F2058">
        <v>41203</v>
      </c>
      <c r="G2058" t="s">
        <v>4025</v>
      </c>
      <c r="H2058" t="s">
        <v>4026</v>
      </c>
      <c r="I2058" s="4">
        <v>1.17</v>
      </c>
    </row>
    <row r="2059" spans="1:9" x14ac:dyDescent="0.2">
      <c r="A2059">
        <v>102</v>
      </c>
      <c r="B2059">
        <v>684730</v>
      </c>
      <c r="C2059" s="3">
        <v>43139</v>
      </c>
      <c r="D2059">
        <v>46030</v>
      </c>
      <c r="E2059" t="s">
        <v>4016</v>
      </c>
      <c r="F2059">
        <v>41203</v>
      </c>
      <c r="G2059" t="s">
        <v>4027</v>
      </c>
      <c r="H2059" t="s">
        <v>4028</v>
      </c>
      <c r="I2059" s="4">
        <v>0.01</v>
      </c>
    </row>
    <row r="2060" spans="1:9" x14ac:dyDescent="0.2">
      <c r="A2060">
        <v>102</v>
      </c>
      <c r="B2060">
        <v>684731</v>
      </c>
      <c r="C2060" s="3">
        <v>43139</v>
      </c>
      <c r="D2060">
        <v>46030</v>
      </c>
      <c r="E2060" t="s">
        <v>4016</v>
      </c>
      <c r="F2060">
        <v>41203</v>
      </c>
      <c r="G2060" t="s">
        <v>4275</v>
      </c>
      <c r="H2060" t="s">
        <v>4276</v>
      </c>
      <c r="I2060" s="4">
        <v>4.03</v>
      </c>
    </row>
    <row r="2061" spans="1:9" x14ac:dyDescent="0.2">
      <c r="A2061">
        <v>102</v>
      </c>
      <c r="B2061">
        <v>687202</v>
      </c>
      <c r="C2061" s="3">
        <v>43139</v>
      </c>
      <c r="D2061">
        <v>46030</v>
      </c>
      <c r="E2061" t="s">
        <v>4016</v>
      </c>
      <c r="F2061">
        <v>41203</v>
      </c>
      <c r="G2061" t="s">
        <v>4033</v>
      </c>
      <c r="H2061" t="s">
        <v>4034</v>
      </c>
      <c r="I2061" s="4">
        <v>56.41</v>
      </c>
    </row>
    <row r="2062" spans="1:9" x14ac:dyDescent="0.2">
      <c r="A2062">
        <v>102</v>
      </c>
      <c r="B2062">
        <v>684742</v>
      </c>
      <c r="C2062" s="3">
        <v>43140</v>
      </c>
      <c r="D2062">
        <v>46037</v>
      </c>
      <c r="E2062" t="s">
        <v>4016</v>
      </c>
      <c r="F2062">
        <v>41205</v>
      </c>
      <c r="G2062" t="s">
        <v>4035</v>
      </c>
      <c r="H2062" t="s">
        <v>4036</v>
      </c>
      <c r="I2062" s="4">
        <v>388.89</v>
      </c>
    </row>
    <row r="2063" spans="1:9" x14ac:dyDescent="0.2">
      <c r="A2063">
        <v>102</v>
      </c>
      <c r="B2063">
        <v>684743</v>
      </c>
      <c r="C2063" s="3">
        <v>43140</v>
      </c>
      <c r="D2063">
        <v>46037</v>
      </c>
      <c r="E2063" t="s">
        <v>4016</v>
      </c>
      <c r="F2063">
        <v>41205</v>
      </c>
      <c r="G2063" t="s">
        <v>4269</v>
      </c>
      <c r="H2063" t="s">
        <v>4270</v>
      </c>
      <c r="I2063" s="4">
        <v>2.86</v>
      </c>
    </row>
    <row r="2064" spans="1:9" x14ac:dyDescent="0.2">
      <c r="A2064">
        <v>102</v>
      </c>
      <c r="B2064">
        <v>684744</v>
      </c>
      <c r="C2064" s="3">
        <v>43140</v>
      </c>
      <c r="D2064">
        <v>46037</v>
      </c>
      <c r="E2064" t="s">
        <v>4016</v>
      </c>
      <c r="F2064">
        <v>41205</v>
      </c>
      <c r="G2064" t="s">
        <v>4021</v>
      </c>
      <c r="H2064" t="s">
        <v>4022</v>
      </c>
      <c r="I2064" s="4">
        <v>88.23</v>
      </c>
    </row>
    <row r="2065" spans="1:9" x14ac:dyDescent="0.2">
      <c r="A2065">
        <v>102</v>
      </c>
      <c r="B2065">
        <v>684745</v>
      </c>
      <c r="C2065" s="3">
        <v>43140</v>
      </c>
      <c r="D2065">
        <v>46037</v>
      </c>
      <c r="E2065" t="s">
        <v>4016</v>
      </c>
      <c r="F2065">
        <v>41205</v>
      </c>
      <c r="G2065" t="s">
        <v>4027</v>
      </c>
      <c r="H2065" t="s">
        <v>4028</v>
      </c>
      <c r="I2065" s="4">
        <v>0.1</v>
      </c>
    </row>
    <row r="2066" spans="1:9" x14ac:dyDescent="0.2">
      <c r="A2066">
        <v>102</v>
      </c>
      <c r="B2066">
        <v>687256</v>
      </c>
      <c r="C2066" s="3">
        <v>43140</v>
      </c>
      <c r="D2066">
        <v>46037</v>
      </c>
      <c r="E2066" t="s">
        <v>4016</v>
      </c>
      <c r="F2066">
        <v>41205</v>
      </c>
      <c r="G2066" t="s">
        <v>4019</v>
      </c>
      <c r="H2066" t="s">
        <v>4020</v>
      </c>
      <c r="I2066" s="4">
        <v>34.770000000000003</v>
      </c>
    </row>
    <row r="2067" spans="1:9" x14ac:dyDescent="0.2">
      <c r="A2067">
        <v>102</v>
      </c>
      <c r="B2067">
        <v>687257</v>
      </c>
      <c r="C2067" s="3">
        <v>43140</v>
      </c>
      <c r="D2067">
        <v>46037</v>
      </c>
      <c r="E2067" t="s">
        <v>4016</v>
      </c>
      <c r="F2067">
        <v>41205</v>
      </c>
      <c r="G2067" t="s">
        <v>4017</v>
      </c>
      <c r="H2067" t="s">
        <v>4018</v>
      </c>
      <c r="I2067" s="4">
        <v>4.1500000000000004</v>
      </c>
    </row>
    <row r="2068" spans="1:9" x14ac:dyDescent="0.2">
      <c r="A2068">
        <v>102</v>
      </c>
      <c r="B2068">
        <v>684755</v>
      </c>
      <c r="C2068" s="3">
        <v>43140</v>
      </c>
      <c r="D2068">
        <v>46040</v>
      </c>
      <c r="E2068" t="s">
        <v>4016</v>
      </c>
      <c r="F2068">
        <v>41207</v>
      </c>
      <c r="G2068" t="s">
        <v>4061</v>
      </c>
      <c r="H2068" t="s">
        <v>4062</v>
      </c>
      <c r="I2068" s="4">
        <v>1.17</v>
      </c>
    </row>
    <row r="2069" spans="1:9" x14ac:dyDescent="0.2">
      <c r="A2069">
        <v>102</v>
      </c>
      <c r="B2069">
        <v>684758</v>
      </c>
      <c r="C2069" s="3">
        <v>43140</v>
      </c>
      <c r="D2069">
        <v>46040</v>
      </c>
      <c r="E2069" t="s">
        <v>4016</v>
      </c>
      <c r="F2069">
        <v>41207</v>
      </c>
      <c r="G2069" t="s">
        <v>4035</v>
      </c>
      <c r="H2069" t="s">
        <v>4036</v>
      </c>
      <c r="I2069" s="4">
        <v>388.61</v>
      </c>
    </row>
    <row r="2070" spans="1:9" x14ac:dyDescent="0.2">
      <c r="A2070">
        <v>102</v>
      </c>
      <c r="B2070">
        <v>684760</v>
      </c>
      <c r="C2070" s="3">
        <v>43140</v>
      </c>
      <c r="D2070">
        <v>46040</v>
      </c>
      <c r="E2070" t="s">
        <v>4016</v>
      </c>
      <c r="F2070">
        <v>41207</v>
      </c>
      <c r="G2070" t="s">
        <v>4021</v>
      </c>
      <c r="H2070" t="s">
        <v>4022</v>
      </c>
      <c r="I2070" s="4">
        <v>88.23</v>
      </c>
    </row>
    <row r="2071" spans="1:9" x14ac:dyDescent="0.2">
      <c r="A2071">
        <v>102</v>
      </c>
      <c r="B2071">
        <v>684761</v>
      </c>
      <c r="C2071" s="3">
        <v>43140</v>
      </c>
      <c r="D2071">
        <v>46040</v>
      </c>
      <c r="E2071" t="s">
        <v>4016</v>
      </c>
      <c r="F2071">
        <v>41207</v>
      </c>
      <c r="G2071" t="s">
        <v>4217</v>
      </c>
      <c r="H2071" t="s">
        <v>4218</v>
      </c>
      <c r="I2071" s="4">
        <v>1.87</v>
      </c>
    </row>
    <row r="2072" spans="1:9" x14ac:dyDescent="0.2">
      <c r="A2072">
        <v>102</v>
      </c>
      <c r="B2072">
        <v>687263</v>
      </c>
      <c r="C2072" s="3">
        <v>43140</v>
      </c>
      <c r="D2072">
        <v>46040</v>
      </c>
      <c r="E2072" t="s">
        <v>4016</v>
      </c>
      <c r="F2072">
        <v>41207</v>
      </c>
      <c r="G2072" t="s">
        <v>4019</v>
      </c>
      <c r="H2072" t="s">
        <v>4020</v>
      </c>
      <c r="I2072" s="4">
        <v>34.770000000000003</v>
      </c>
    </row>
    <row r="2073" spans="1:9" x14ac:dyDescent="0.2">
      <c r="A2073">
        <v>102</v>
      </c>
      <c r="B2073">
        <v>687264</v>
      </c>
      <c r="C2073" s="3">
        <v>43140</v>
      </c>
      <c r="D2073">
        <v>46040</v>
      </c>
      <c r="E2073" t="s">
        <v>4016</v>
      </c>
      <c r="F2073">
        <v>41207</v>
      </c>
      <c r="G2073" t="s">
        <v>4027</v>
      </c>
      <c r="H2073" t="s">
        <v>4028</v>
      </c>
      <c r="I2073" s="4">
        <v>0.02</v>
      </c>
    </row>
    <row r="2074" spans="1:9" x14ac:dyDescent="0.2">
      <c r="A2074">
        <v>102</v>
      </c>
      <c r="B2074">
        <v>687265</v>
      </c>
      <c r="C2074" s="3">
        <v>43140</v>
      </c>
      <c r="D2074">
        <v>46040</v>
      </c>
      <c r="E2074" t="s">
        <v>4016</v>
      </c>
      <c r="F2074">
        <v>41207</v>
      </c>
      <c r="G2074" t="s">
        <v>4039</v>
      </c>
      <c r="H2074" t="s">
        <v>4040</v>
      </c>
      <c r="I2074" s="4">
        <v>0.18</v>
      </c>
    </row>
    <row r="2075" spans="1:9" x14ac:dyDescent="0.2">
      <c r="A2075">
        <v>102</v>
      </c>
      <c r="B2075">
        <v>687266</v>
      </c>
      <c r="C2075" s="3">
        <v>43140</v>
      </c>
      <c r="D2075">
        <v>46040</v>
      </c>
      <c r="E2075" t="s">
        <v>4016</v>
      </c>
      <c r="F2075">
        <v>41207</v>
      </c>
      <c r="G2075" t="s">
        <v>4017</v>
      </c>
      <c r="H2075" t="s">
        <v>4018</v>
      </c>
      <c r="I2075" s="4">
        <v>4.1500000000000004</v>
      </c>
    </row>
    <row r="2076" spans="1:9" x14ac:dyDescent="0.2">
      <c r="A2076">
        <v>102</v>
      </c>
      <c r="B2076">
        <v>684769</v>
      </c>
      <c r="C2076" s="3">
        <v>43140</v>
      </c>
      <c r="D2076">
        <v>46041</v>
      </c>
      <c r="E2076" t="s">
        <v>4016</v>
      </c>
      <c r="F2076">
        <v>41209</v>
      </c>
      <c r="G2076" t="s">
        <v>4017</v>
      </c>
      <c r="H2076" t="s">
        <v>4018</v>
      </c>
      <c r="I2076" s="4">
        <v>3.32</v>
      </c>
    </row>
    <row r="2077" spans="1:9" x14ac:dyDescent="0.2">
      <c r="A2077">
        <v>102</v>
      </c>
      <c r="B2077">
        <v>684770</v>
      </c>
      <c r="C2077" s="3">
        <v>43140</v>
      </c>
      <c r="D2077">
        <v>46041</v>
      </c>
      <c r="E2077" t="s">
        <v>4016</v>
      </c>
      <c r="F2077">
        <v>41209</v>
      </c>
      <c r="G2077" t="s">
        <v>4019</v>
      </c>
      <c r="H2077" t="s">
        <v>4020</v>
      </c>
      <c r="I2077" s="4">
        <v>27.81</v>
      </c>
    </row>
    <row r="2078" spans="1:9" x14ac:dyDescent="0.2">
      <c r="A2078">
        <v>102</v>
      </c>
      <c r="B2078">
        <v>684771</v>
      </c>
      <c r="C2078" s="3">
        <v>43140</v>
      </c>
      <c r="D2078">
        <v>46041</v>
      </c>
      <c r="E2078" t="s">
        <v>4016</v>
      </c>
      <c r="F2078">
        <v>41209</v>
      </c>
      <c r="G2078" t="s">
        <v>4035</v>
      </c>
      <c r="H2078" t="s">
        <v>4036</v>
      </c>
      <c r="I2078" s="4">
        <v>310.57</v>
      </c>
    </row>
    <row r="2079" spans="1:9" x14ac:dyDescent="0.2">
      <c r="A2079">
        <v>102</v>
      </c>
      <c r="B2079">
        <v>684772</v>
      </c>
      <c r="C2079" s="3">
        <v>43140</v>
      </c>
      <c r="D2079">
        <v>46041</v>
      </c>
      <c r="E2079" t="s">
        <v>4016</v>
      </c>
      <c r="F2079">
        <v>41209</v>
      </c>
      <c r="G2079" t="s">
        <v>4039</v>
      </c>
      <c r="H2079" t="s">
        <v>4040</v>
      </c>
      <c r="I2079" s="4">
        <v>0.1</v>
      </c>
    </row>
    <row r="2080" spans="1:9" x14ac:dyDescent="0.2">
      <c r="A2080">
        <v>102</v>
      </c>
      <c r="B2080">
        <v>684773</v>
      </c>
      <c r="C2080" s="3">
        <v>43140</v>
      </c>
      <c r="D2080">
        <v>46041</v>
      </c>
      <c r="E2080" t="s">
        <v>4016</v>
      </c>
      <c r="F2080">
        <v>41209</v>
      </c>
      <c r="G2080" t="s">
        <v>4021</v>
      </c>
      <c r="H2080" t="s">
        <v>4022</v>
      </c>
      <c r="I2080" s="4">
        <v>70.55</v>
      </c>
    </row>
    <row r="2081" spans="1:9" x14ac:dyDescent="0.2">
      <c r="A2081">
        <v>102</v>
      </c>
      <c r="B2081">
        <v>684774</v>
      </c>
      <c r="C2081" s="3">
        <v>43140</v>
      </c>
      <c r="D2081">
        <v>46041</v>
      </c>
      <c r="E2081" t="s">
        <v>4016</v>
      </c>
      <c r="F2081">
        <v>41209</v>
      </c>
      <c r="G2081" t="s">
        <v>4037</v>
      </c>
      <c r="H2081" t="s">
        <v>4038</v>
      </c>
      <c r="I2081" s="4">
        <v>2.66</v>
      </c>
    </row>
    <row r="2082" spans="1:9" x14ac:dyDescent="0.2">
      <c r="A2082">
        <v>102</v>
      </c>
      <c r="B2082">
        <v>684836</v>
      </c>
      <c r="C2082" s="3">
        <v>43140</v>
      </c>
      <c r="D2082">
        <v>46046</v>
      </c>
      <c r="E2082" t="s">
        <v>4016</v>
      </c>
      <c r="F2082">
        <v>41217</v>
      </c>
      <c r="G2082" t="s">
        <v>4291</v>
      </c>
      <c r="H2082" t="s">
        <v>4292</v>
      </c>
      <c r="I2082" s="4">
        <v>402</v>
      </c>
    </row>
    <row r="2083" spans="1:9" x14ac:dyDescent="0.2">
      <c r="A2083">
        <v>102</v>
      </c>
      <c r="B2083">
        <v>684845</v>
      </c>
      <c r="C2083" s="3">
        <v>43143</v>
      </c>
      <c r="D2083">
        <v>46064</v>
      </c>
      <c r="E2083" t="s">
        <v>4016</v>
      </c>
      <c r="F2083">
        <v>41219</v>
      </c>
      <c r="G2083" t="s">
        <v>4291</v>
      </c>
      <c r="H2083" t="s">
        <v>4292</v>
      </c>
      <c r="I2083" s="4">
        <v>405</v>
      </c>
    </row>
    <row r="2084" spans="1:9" x14ac:dyDescent="0.2">
      <c r="A2084">
        <v>102</v>
      </c>
      <c r="B2084">
        <v>684854</v>
      </c>
      <c r="C2084" s="3">
        <v>43143</v>
      </c>
      <c r="D2084">
        <v>46051</v>
      </c>
      <c r="E2084" t="s">
        <v>4016</v>
      </c>
      <c r="F2084">
        <v>41221</v>
      </c>
      <c r="G2084" t="s">
        <v>4041</v>
      </c>
      <c r="H2084" t="s">
        <v>4042</v>
      </c>
      <c r="I2084" s="4">
        <v>214.52</v>
      </c>
    </row>
    <row r="2085" spans="1:9" x14ac:dyDescent="0.2">
      <c r="A2085">
        <v>102</v>
      </c>
      <c r="B2085">
        <v>684855</v>
      </c>
      <c r="C2085" s="3">
        <v>43143</v>
      </c>
      <c r="D2085">
        <v>46051</v>
      </c>
      <c r="E2085" t="s">
        <v>4016</v>
      </c>
      <c r="F2085">
        <v>41221</v>
      </c>
      <c r="G2085" t="s">
        <v>4043</v>
      </c>
      <c r="H2085" t="s">
        <v>4044</v>
      </c>
      <c r="I2085" s="4">
        <v>13.62</v>
      </c>
    </row>
    <row r="2086" spans="1:9" x14ac:dyDescent="0.2">
      <c r="A2086">
        <v>102</v>
      </c>
      <c r="B2086">
        <v>684856</v>
      </c>
      <c r="C2086" s="3">
        <v>43143</v>
      </c>
      <c r="D2086">
        <v>46051</v>
      </c>
      <c r="E2086" t="s">
        <v>4016</v>
      </c>
      <c r="F2086">
        <v>41221</v>
      </c>
      <c r="G2086" t="s">
        <v>4045</v>
      </c>
      <c r="H2086" t="s">
        <v>4046</v>
      </c>
      <c r="I2086" s="4">
        <v>3.41</v>
      </c>
    </row>
    <row r="2087" spans="1:9" x14ac:dyDescent="0.2">
      <c r="A2087">
        <v>102</v>
      </c>
      <c r="B2087">
        <v>684857</v>
      </c>
      <c r="C2087" s="3">
        <v>43143</v>
      </c>
      <c r="D2087">
        <v>46051</v>
      </c>
      <c r="E2087" t="s">
        <v>4016</v>
      </c>
      <c r="F2087">
        <v>41221</v>
      </c>
      <c r="G2087" t="s">
        <v>4035</v>
      </c>
      <c r="H2087" t="s">
        <v>4036</v>
      </c>
      <c r="I2087" s="4">
        <v>102.15</v>
      </c>
    </row>
    <row r="2088" spans="1:9" x14ac:dyDescent="0.2">
      <c r="A2088">
        <v>102</v>
      </c>
      <c r="B2088">
        <v>684858</v>
      </c>
      <c r="C2088" s="3">
        <v>43143</v>
      </c>
      <c r="D2088">
        <v>46051</v>
      </c>
      <c r="E2088" t="s">
        <v>4016</v>
      </c>
      <c r="F2088">
        <v>41221</v>
      </c>
      <c r="G2088" t="s">
        <v>4047</v>
      </c>
      <c r="H2088" t="s">
        <v>4048</v>
      </c>
      <c r="I2088" s="4">
        <v>3.41</v>
      </c>
    </row>
    <row r="2089" spans="1:9" x14ac:dyDescent="0.2">
      <c r="A2089">
        <v>102</v>
      </c>
      <c r="B2089">
        <v>684859</v>
      </c>
      <c r="C2089" s="3">
        <v>43143</v>
      </c>
      <c r="D2089">
        <v>46051</v>
      </c>
      <c r="E2089" t="s">
        <v>4016</v>
      </c>
      <c r="F2089">
        <v>41221</v>
      </c>
      <c r="G2089" t="s">
        <v>4049</v>
      </c>
      <c r="H2089" t="s">
        <v>4050</v>
      </c>
      <c r="I2089" s="4">
        <v>3.41</v>
      </c>
    </row>
    <row r="2090" spans="1:9" x14ac:dyDescent="0.2">
      <c r="A2090">
        <v>102</v>
      </c>
      <c r="B2090">
        <v>684860</v>
      </c>
      <c r="C2090" s="3">
        <v>43143</v>
      </c>
      <c r="D2090">
        <v>46051</v>
      </c>
      <c r="E2090" t="s">
        <v>4016</v>
      </c>
      <c r="F2090">
        <v>41221</v>
      </c>
      <c r="G2090" t="s">
        <v>4057</v>
      </c>
      <c r="H2090" t="s">
        <v>4058</v>
      </c>
      <c r="I2090" s="4">
        <v>204.3</v>
      </c>
    </row>
    <row r="2091" spans="1:9" x14ac:dyDescent="0.2">
      <c r="A2091">
        <v>102</v>
      </c>
      <c r="B2091">
        <v>684863</v>
      </c>
      <c r="C2091" s="3">
        <v>43143</v>
      </c>
      <c r="D2091">
        <v>46051</v>
      </c>
      <c r="E2091" t="s">
        <v>4016</v>
      </c>
      <c r="F2091">
        <v>41221</v>
      </c>
      <c r="G2091" t="s">
        <v>4053</v>
      </c>
      <c r="H2091" t="s">
        <v>4054</v>
      </c>
      <c r="I2091" s="4">
        <v>20.43</v>
      </c>
    </row>
    <row r="2092" spans="1:9" x14ac:dyDescent="0.2">
      <c r="A2092">
        <v>102</v>
      </c>
      <c r="B2092">
        <v>687321</v>
      </c>
      <c r="C2092" s="3">
        <v>43143</v>
      </c>
      <c r="D2092">
        <v>46051</v>
      </c>
      <c r="E2092" t="s">
        <v>4016</v>
      </c>
      <c r="F2092">
        <v>41221</v>
      </c>
      <c r="G2092" t="s">
        <v>4065</v>
      </c>
      <c r="H2092" t="s">
        <v>4066</v>
      </c>
      <c r="I2092" s="4">
        <v>7.15</v>
      </c>
    </row>
    <row r="2093" spans="1:9" x14ac:dyDescent="0.2">
      <c r="A2093">
        <v>102</v>
      </c>
      <c r="B2093">
        <v>687322</v>
      </c>
      <c r="C2093" s="3">
        <v>43143</v>
      </c>
      <c r="D2093">
        <v>46051</v>
      </c>
      <c r="E2093" t="s">
        <v>4016</v>
      </c>
      <c r="F2093">
        <v>41221</v>
      </c>
      <c r="G2093" t="s">
        <v>4059</v>
      </c>
      <c r="H2093" t="s">
        <v>4060</v>
      </c>
      <c r="I2093" s="4">
        <v>1.36</v>
      </c>
    </row>
    <row r="2094" spans="1:9" x14ac:dyDescent="0.2">
      <c r="A2094">
        <v>102</v>
      </c>
      <c r="B2094">
        <v>687323</v>
      </c>
      <c r="C2094" s="3">
        <v>43143</v>
      </c>
      <c r="D2094">
        <v>46051</v>
      </c>
      <c r="E2094" t="s">
        <v>4016</v>
      </c>
      <c r="F2094">
        <v>41221</v>
      </c>
      <c r="G2094" t="s">
        <v>4095</v>
      </c>
      <c r="H2094" t="s">
        <v>4096</v>
      </c>
      <c r="I2094" s="4">
        <v>0.68</v>
      </c>
    </row>
    <row r="2095" spans="1:9" x14ac:dyDescent="0.2">
      <c r="A2095">
        <v>102</v>
      </c>
      <c r="B2095">
        <v>687324</v>
      </c>
      <c r="C2095" s="3">
        <v>43143</v>
      </c>
      <c r="D2095">
        <v>46051</v>
      </c>
      <c r="E2095" t="s">
        <v>4016</v>
      </c>
      <c r="F2095">
        <v>41221</v>
      </c>
      <c r="G2095" t="s">
        <v>4033</v>
      </c>
      <c r="H2095" t="s">
        <v>4034</v>
      </c>
      <c r="I2095" s="4">
        <v>92.27</v>
      </c>
    </row>
    <row r="2096" spans="1:9" x14ac:dyDescent="0.2">
      <c r="A2096">
        <v>102</v>
      </c>
      <c r="B2096">
        <v>687325</v>
      </c>
      <c r="C2096" s="3">
        <v>43143</v>
      </c>
      <c r="D2096">
        <v>46051</v>
      </c>
      <c r="E2096" t="s">
        <v>4016</v>
      </c>
      <c r="F2096">
        <v>41221</v>
      </c>
      <c r="G2096" t="s">
        <v>4285</v>
      </c>
      <c r="H2096" t="s">
        <v>4286</v>
      </c>
      <c r="I2096" s="4">
        <v>14.3</v>
      </c>
    </row>
    <row r="2097" spans="1:9" x14ac:dyDescent="0.2">
      <c r="A2097">
        <v>102</v>
      </c>
      <c r="B2097">
        <v>684875</v>
      </c>
      <c r="C2097" s="3">
        <v>43143</v>
      </c>
      <c r="D2097">
        <v>46052</v>
      </c>
      <c r="E2097" t="s">
        <v>4016</v>
      </c>
      <c r="F2097">
        <v>41223</v>
      </c>
      <c r="G2097" t="s">
        <v>4041</v>
      </c>
      <c r="H2097" t="s">
        <v>4042</v>
      </c>
      <c r="I2097" s="4">
        <v>214.2</v>
      </c>
    </row>
    <row r="2098" spans="1:9" x14ac:dyDescent="0.2">
      <c r="A2098">
        <v>102</v>
      </c>
      <c r="B2098">
        <v>684876</v>
      </c>
      <c r="C2098" s="3">
        <v>43143</v>
      </c>
      <c r="D2098">
        <v>46052</v>
      </c>
      <c r="E2098" t="s">
        <v>4016</v>
      </c>
      <c r="F2098">
        <v>41223</v>
      </c>
      <c r="G2098" t="s">
        <v>4043</v>
      </c>
      <c r="H2098" t="s">
        <v>4044</v>
      </c>
      <c r="I2098" s="4">
        <v>13.6</v>
      </c>
    </row>
    <row r="2099" spans="1:9" x14ac:dyDescent="0.2">
      <c r="A2099">
        <v>102</v>
      </c>
      <c r="B2099">
        <v>684877</v>
      </c>
      <c r="C2099" s="3">
        <v>43143</v>
      </c>
      <c r="D2099">
        <v>46052</v>
      </c>
      <c r="E2099" t="s">
        <v>4016</v>
      </c>
      <c r="F2099">
        <v>41223</v>
      </c>
      <c r="G2099" t="s">
        <v>4045</v>
      </c>
      <c r="H2099" t="s">
        <v>4046</v>
      </c>
      <c r="I2099" s="4">
        <v>3.4</v>
      </c>
    </row>
    <row r="2100" spans="1:9" x14ac:dyDescent="0.2">
      <c r="A2100">
        <v>102</v>
      </c>
      <c r="B2100">
        <v>684878</v>
      </c>
      <c r="C2100" s="3">
        <v>43143</v>
      </c>
      <c r="D2100">
        <v>46052</v>
      </c>
      <c r="E2100" t="s">
        <v>4016</v>
      </c>
      <c r="F2100">
        <v>41223</v>
      </c>
      <c r="G2100" t="s">
        <v>4035</v>
      </c>
      <c r="H2100" t="s">
        <v>4036</v>
      </c>
      <c r="I2100" s="4">
        <v>102</v>
      </c>
    </row>
    <row r="2101" spans="1:9" x14ac:dyDescent="0.2">
      <c r="A2101">
        <v>102</v>
      </c>
      <c r="B2101">
        <v>684879</v>
      </c>
      <c r="C2101" s="3">
        <v>43143</v>
      </c>
      <c r="D2101">
        <v>46052</v>
      </c>
      <c r="E2101" t="s">
        <v>4016</v>
      </c>
      <c r="F2101">
        <v>41223</v>
      </c>
      <c r="G2101" t="s">
        <v>4047</v>
      </c>
      <c r="H2101" t="s">
        <v>4048</v>
      </c>
      <c r="I2101" s="4">
        <v>3.4</v>
      </c>
    </row>
    <row r="2102" spans="1:9" x14ac:dyDescent="0.2">
      <c r="A2102">
        <v>102</v>
      </c>
      <c r="B2102">
        <v>684880</v>
      </c>
      <c r="C2102" s="3">
        <v>43143</v>
      </c>
      <c r="D2102">
        <v>46052</v>
      </c>
      <c r="E2102" t="s">
        <v>4016</v>
      </c>
      <c r="F2102">
        <v>41223</v>
      </c>
      <c r="G2102" t="s">
        <v>4049</v>
      </c>
      <c r="H2102" t="s">
        <v>4050</v>
      </c>
      <c r="I2102" s="4">
        <v>3.4</v>
      </c>
    </row>
    <row r="2103" spans="1:9" x14ac:dyDescent="0.2">
      <c r="A2103">
        <v>102</v>
      </c>
      <c r="B2103">
        <v>684881</v>
      </c>
      <c r="C2103" s="3">
        <v>43143</v>
      </c>
      <c r="D2103">
        <v>46052</v>
      </c>
      <c r="E2103" t="s">
        <v>4016</v>
      </c>
      <c r="F2103">
        <v>41223</v>
      </c>
      <c r="G2103" t="s">
        <v>4057</v>
      </c>
      <c r="H2103" t="s">
        <v>4058</v>
      </c>
      <c r="I2103" s="4">
        <v>204</v>
      </c>
    </row>
    <row r="2104" spans="1:9" x14ac:dyDescent="0.2">
      <c r="A2104">
        <v>102</v>
      </c>
      <c r="B2104">
        <v>684882</v>
      </c>
      <c r="C2104" s="3">
        <v>43143</v>
      </c>
      <c r="D2104">
        <v>46052</v>
      </c>
      <c r="E2104" t="s">
        <v>4016</v>
      </c>
      <c r="F2104">
        <v>41223</v>
      </c>
      <c r="G2104" t="s">
        <v>4065</v>
      </c>
      <c r="H2104" t="s">
        <v>4066</v>
      </c>
      <c r="I2104" s="4">
        <v>7.14</v>
      </c>
    </row>
    <row r="2105" spans="1:9" x14ac:dyDescent="0.2">
      <c r="A2105">
        <v>102</v>
      </c>
      <c r="B2105">
        <v>684883</v>
      </c>
      <c r="C2105" s="3">
        <v>43143</v>
      </c>
      <c r="D2105">
        <v>46052</v>
      </c>
      <c r="E2105" t="s">
        <v>4016</v>
      </c>
      <c r="F2105">
        <v>41223</v>
      </c>
      <c r="G2105" t="s">
        <v>4059</v>
      </c>
      <c r="H2105" t="s">
        <v>4060</v>
      </c>
      <c r="I2105" s="4">
        <v>1.36</v>
      </c>
    </row>
    <row r="2106" spans="1:9" x14ac:dyDescent="0.2">
      <c r="A2106">
        <v>102</v>
      </c>
      <c r="B2106">
        <v>684884</v>
      </c>
      <c r="C2106" s="3">
        <v>43143</v>
      </c>
      <c r="D2106">
        <v>46052</v>
      </c>
      <c r="E2106" t="s">
        <v>4016</v>
      </c>
      <c r="F2106">
        <v>41223</v>
      </c>
      <c r="G2106" t="s">
        <v>4053</v>
      </c>
      <c r="H2106" t="s">
        <v>4054</v>
      </c>
      <c r="I2106" s="4">
        <v>20.399999999999999</v>
      </c>
    </row>
    <row r="2107" spans="1:9" x14ac:dyDescent="0.2">
      <c r="A2107">
        <v>102</v>
      </c>
      <c r="B2107">
        <v>684885</v>
      </c>
      <c r="C2107" s="3">
        <v>43143</v>
      </c>
      <c r="D2107">
        <v>46052</v>
      </c>
      <c r="E2107" t="s">
        <v>4016</v>
      </c>
      <c r="F2107">
        <v>41223</v>
      </c>
      <c r="G2107" t="s">
        <v>4033</v>
      </c>
      <c r="H2107" t="s">
        <v>4034</v>
      </c>
      <c r="I2107" s="4">
        <v>96.9</v>
      </c>
    </row>
    <row r="2108" spans="1:9" x14ac:dyDescent="0.2">
      <c r="A2108">
        <v>102</v>
      </c>
      <c r="B2108">
        <v>684886</v>
      </c>
      <c r="C2108" s="3">
        <v>43143</v>
      </c>
      <c r="D2108">
        <v>46052</v>
      </c>
      <c r="E2108" t="s">
        <v>4016</v>
      </c>
      <c r="F2108">
        <v>41223</v>
      </c>
      <c r="G2108" t="s">
        <v>4381</v>
      </c>
      <c r="H2108" t="s">
        <v>4382</v>
      </c>
      <c r="I2108" s="4">
        <v>10.199999999999999</v>
      </c>
    </row>
    <row r="2109" spans="1:9" x14ac:dyDescent="0.2">
      <c r="A2109">
        <v>102</v>
      </c>
      <c r="B2109">
        <v>684920</v>
      </c>
      <c r="C2109" s="3">
        <v>43143</v>
      </c>
      <c r="D2109">
        <v>46059</v>
      </c>
      <c r="E2109" t="s">
        <v>4016</v>
      </c>
      <c r="F2109">
        <v>41229</v>
      </c>
      <c r="G2109" t="s">
        <v>4041</v>
      </c>
      <c r="H2109" t="s">
        <v>4042</v>
      </c>
      <c r="I2109" s="4">
        <v>398.16</v>
      </c>
    </row>
    <row r="2110" spans="1:9" x14ac:dyDescent="0.2">
      <c r="A2110">
        <v>102</v>
      </c>
      <c r="B2110">
        <v>684922</v>
      </c>
      <c r="C2110" s="3">
        <v>43143</v>
      </c>
      <c r="D2110">
        <v>46059</v>
      </c>
      <c r="E2110" t="s">
        <v>4016</v>
      </c>
      <c r="F2110">
        <v>41229</v>
      </c>
      <c r="G2110" t="s">
        <v>4035</v>
      </c>
      <c r="H2110" t="s">
        <v>4036</v>
      </c>
      <c r="I2110" s="4">
        <v>189.6</v>
      </c>
    </row>
    <row r="2111" spans="1:9" x14ac:dyDescent="0.2">
      <c r="A2111">
        <v>102</v>
      </c>
      <c r="B2111">
        <v>684923</v>
      </c>
      <c r="C2111" s="3">
        <v>43143</v>
      </c>
      <c r="D2111">
        <v>46059</v>
      </c>
      <c r="E2111" t="s">
        <v>4016</v>
      </c>
      <c r="F2111">
        <v>41229</v>
      </c>
      <c r="G2111" t="s">
        <v>4047</v>
      </c>
      <c r="H2111" t="s">
        <v>4048</v>
      </c>
      <c r="I2111" s="4">
        <v>5.0599999999999996</v>
      </c>
    </row>
    <row r="2112" spans="1:9" x14ac:dyDescent="0.2">
      <c r="A2112">
        <v>102</v>
      </c>
      <c r="B2112">
        <v>684925</v>
      </c>
      <c r="C2112" s="3">
        <v>43143</v>
      </c>
      <c r="D2112">
        <v>46059</v>
      </c>
      <c r="E2112" t="s">
        <v>4016</v>
      </c>
      <c r="F2112">
        <v>41229</v>
      </c>
      <c r="G2112" t="s">
        <v>4095</v>
      </c>
      <c r="H2112" t="s">
        <v>4096</v>
      </c>
      <c r="I2112" s="4">
        <v>0.38</v>
      </c>
    </row>
    <row r="2113" spans="1:9" x14ac:dyDescent="0.2">
      <c r="A2113">
        <v>102</v>
      </c>
      <c r="B2113">
        <v>687355</v>
      </c>
      <c r="C2113" s="3">
        <v>43143</v>
      </c>
      <c r="D2113">
        <v>46059</v>
      </c>
      <c r="E2113" t="s">
        <v>4016</v>
      </c>
      <c r="F2113">
        <v>41229</v>
      </c>
      <c r="G2113" t="s">
        <v>4091</v>
      </c>
      <c r="H2113" t="s">
        <v>4092</v>
      </c>
      <c r="I2113" s="4">
        <v>1.26</v>
      </c>
    </row>
    <row r="2114" spans="1:9" x14ac:dyDescent="0.2">
      <c r="A2114">
        <v>102</v>
      </c>
      <c r="B2114">
        <v>687357</v>
      </c>
      <c r="C2114" s="3">
        <v>43143</v>
      </c>
      <c r="D2114">
        <v>46059</v>
      </c>
      <c r="E2114" t="s">
        <v>4016</v>
      </c>
      <c r="F2114">
        <v>41229</v>
      </c>
      <c r="G2114" t="s">
        <v>4033</v>
      </c>
      <c r="H2114" t="s">
        <v>4034</v>
      </c>
      <c r="I2114" s="4">
        <v>37.54</v>
      </c>
    </row>
    <row r="2115" spans="1:9" x14ac:dyDescent="0.2">
      <c r="A2115">
        <v>102</v>
      </c>
      <c r="B2115">
        <v>684949</v>
      </c>
      <c r="C2115" s="3">
        <v>43143</v>
      </c>
      <c r="D2115">
        <v>46048</v>
      </c>
      <c r="E2115" t="s">
        <v>4016</v>
      </c>
      <c r="F2115">
        <v>41233</v>
      </c>
      <c r="G2115" t="s">
        <v>4343</v>
      </c>
      <c r="H2115" t="s">
        <v>4344</v>
      </c>
      <c r="I2115" s="4">
        <v>19.7</v>
      </c>
    </row>
    <row r="2116" spans="1:9" x14ac:dyDescent="0.2">
      <c r="A2116">
        <v>102</v>
      </c>
      <c r="B2116">
        <v>684950</v>
      </c>
      <c r="C2116" s="3">
        <v>43143</v>
      </c>
      <c r="D2116">
        <v>46048</v>
      </c>
      <c r="E2116" t="s">
        <v>4016</v>
      </c>
      <c r="F2116">
        <v>41233</v>
      </c>
      <c r="G2116" t="s">
        <v>4219</v>
      </c>
      <c r="H2116" t="s">
        <v>4220</v>
      </c>
      <c r="I2116" s="4">
        <v>24.88</v>
      </c>
    </row>
    <row r="2117" spans="1:9" x14ac:dyDescent="0.2">
      <c r="A2117">
        <v>102</v>
      </c>
      <c r="B2117">
        <v>684951</v>
      </c>
      <c r="C2117" s="3">
        <v>43143</v>
      </c>
      <c r="D2117">
        <v>46048</v>
      </c>
      <c r="E2117" t="s">
        <v>4016</v>
      </c>
      <c r="F2117">
        <v>41233</v>
      </c>
      <c r="G2117" t="s">
        <v>4345</v>
      </c>
      <c r="H2117" t="s">
        <v>4346</v>
      </c>
      <c r="I2117" s="4">
        <v>10.37</v>
      </c>
    </row>
    <row r="2118" spans="1:9" x14ac:dyDescent="0.2">
      <c r="A2118">
        <v>102</v>
      </c>
      <c r="B2118">
        <v>684952</v>
      </c>
      <c r="C2118" s="3">
        <v>43143</v>
      </c>
      <c r="D2118">
        <v>46048</v>
      </c>
      <c r="E2118" t="s">
        <v>4016</v>
      </c>
      <c r="F2118">
        <v>41233</v>
      </c>
      <c r="G2118" t="s">
        <v>4211</v>
      </c>
      <c r="H2118" t="s">
        <v>4212</v>
      </c>
      <c r="I2118" s="4">
        <v>12.44</v>
      </c>
    </row>
    <row r="2119" spans="1:9" x14ac:dyDescent="0.2">
      <c r="A2119">
        <v>102</v>
      </c>
      <c r="B2119">
        <v>684955</v>
      </c>
      <c r="C2119" s="3">
        <v>43143</v>
      </c>
      <c r="D2119">
        <v>46048</v>
      </c>
      <c r="E2119" t="s">
        <v>4016</v>
      </c>
      <c r="F2119">
        <v>41233</v>
      </c>
      <c r="G2119" t="s">
        <v>4093</v>
      </c>
      <c r="H2119" t="s">
        <v>4094</v>
      </c>
      <c r="I2119" s="4">
        <v>0.23</v>
      </c>
    </row>
    <row r="2120" spans="1:9" x14ac:dyDescent="0.2">
      <c r="A2120">
        <v>102</v>
      </c>
      <c r="B2120">
        <v>684958</v>
      </c>
      <c r="C2120" s="3">
        <v>43143</v>
      </c>
      <c r="D2120">
        <v>46048</v>
      </c>
      <c r="E2120" t="s">
        <v>4016</v>
      </c>
      <c r="F2120">
        <v>41233</v>
      </c>
      <c r="G2120" t="s">
        <v>4033</v>
      </c>
      <c r="H2120" t="s">
        <v>4034</v>
      </c>
      <c r="I2120" s="4">
        <v>21.64</v>
      </c>
    </row>
    <row r="2121" spans="1:9" x14ac:dyDescent="0.2">
      <c r="A2121">
        <v>102</v>
      </c>
      <c r="B2121">
        <v>687307</v>
      </c>
      <c r="C2121" s="3">
        <v>43143</v>
      </c>
      <c r="D2121">
        <v>46048</v>
      </c>
      <c r="E2121" t="s">
        <v>4016</v>
      </c>
      <c r="F2121">
        <v>41233</v>
      </c>
      <c r="G2121" t="s">
        <v>4027</v>
      </c>
      <c r="H2121" t="s">
        <v>4028</v>
      </c>
      <c r="I2121" s="4">
        <v>0.01</v>
      </c>
    </row>
    <row r="2122" spans="1:9" x14ac:dyDescent="0.2">
      <c r="A2122">
        <v>102</v>
      </c>
      <c r="B2122">
        <v>687308</v>
      </c>
      <c r="C2122" s="3">
        <v>43143</v>
      </c>
      <c r="D2122">
        <v>46048</v>
      </c>
      <c r="E2122" t="s">
        <v>4016</v>
      </c>
      <c r="F2122">
        <v>41233</v>
      </c>
      <c r="G2122" t="s">
        <v>4029</v>
      </c>
      <c r="H2122" t="s">
        <v>4030</v>
      </c>
      <c r="I2122" s="4">
        <v>0.41</v>
      </c>
    </row>
    <row r="2123" spans="1:9" x14ac:dyDescent="0.2">
      <c r="A2123">
        <v>102</v>
      </c>
      <c r="B2123">
        <v>687309</v>
      </c>
      <c r="C2123" s="3">
        <v>43143</v>
      </c>
      <c r="D2123">
        <v>46048</v>
      </c>
      <c r="E2123" t="s">
        <v>4016</v>
      </c>
      <c r="F2123">
        <v>41233</v>
      </c>
      <c r="G2123" t="s">
        <v>4207</v>
      </c>
      <c r="H2123" t="s">
        <v>4208</v>
      </c>
      <c r="I2123" s="4">
        <v>1.55</v>
      </c>
    </row>
    <row r="2124" spans="1:9" x14ac:dyDescent="0.2">
      <c r="A2124">
        <v>102</v>
      </c>
      <c r="B2124">
        <v>687310</v>
      </c>
      <c r="C2124" s="3">
        <v>43143</v>
      </c>
      <c r="D2124">
        <v>46048</v>
      </c>
      <c r="E2124" t="s">
        <v>4016</v>
      </c>
      <c r="F2124">
        <v>41233</v>
      </c>
      <c r="G2124" t="s">
        <v>4347</v>
      </c>
      <c r="H2124" t="s">
        <v>4348</v>
      </c>
      <c r="I2124" s="4">
        <v>12.44</v>
      </c>
    </row>
    <row r="2125" spans="1:9" x14ac:dyDescent="0.2">
      <c r="A2125">
        <v>102</v>
      </c>
      <c r="B2125">
        <v>685014</v>
      </c>
      <c r="C2125" s="3">
        <v>43144</v>
      </c>
      <c r="D2125">
        <v>46072</v>
      </c>
      <c r="E2125" t="s">
        <v>4016</v>
      </c>
      <c r="F2125">
        <v>41239</v>
      </c>
      <c r="G2125" t="s">
        <v>4185</v>
      </c>
      <c r="H2125" t="s">
        <v>4186</v>
      </c>
      <c r="I2125" s="4">
        <v>88</v>
      </c>
    </row>
    <row r="2126" spans="1:9" x14ac:dyDescent="0.2">
      <c r="A2126">
        <v>102</v>
      </c>
      <c r="B2126">
        <v>685015</v>
      </c>
      <c r="C2126" s="3">
        <v>43144</v>
      </c>
      <c r="D2126">
        <v>46072</v>
      </c>
      <c r="E2126" t="s">
        <v>4016</v>
      </c>
      <c r="F2126">
        <v>41239</v>
      </c>
      <c r="G2126" t="s">
        <v>4085</v>
      </c>
      <c r="H2126" t="s">
        <v>4086</v>
      </c>
      <c r="I2126" s="4">
        <v>0.2</v>
      </c>
    </row>
    <row r="2127" spans="1:9" x14ac:dyDescent="0.2">
      <c r="A2127">
        <v>102</v>
      </c>
      <c r="B2127">
        <v>685016</v>
      </c>
      <c r="C2127" s="3">
        <v>43144</v>
      </c>
      <c r="D2127">
        <v>46072</v>
      </c>
      <c r="E2127" t="s">
        <v>4016</v>
      </c>
      <c r="F2127">
        <v>41239</v>
      </c>
      <c r="G2127" t="s">
        <v>4157</v>
      </c>
      <c r="H2127" t="s">
        <v>4158</v>
      </c>
      <c r="I2127" s="4">
        <v>8</v>
      </c>
    </row>
    <row r="2128" spans="1:9" x14ac:dyDescent="0.2">
      <c r="A2128">
        <v>102</v>
      </c>
      <c r="B2128">
        <v>685017</v>
      </c>
      <c r="C2128" s="3">
        <v>43144</v>
      </c>
      <c r="D2128">
        <v>46072</v>
      </c>
      <c r="E2128" t="s">
        <v>4016</v>
      </c>
      <c r="F2128">
        <v>41239</v>
      </c>
      <c r="G2128" t="s">
        <v>4123</v>
      </c>
      <c r="H2128" t="s">
        <v>4124</v>
      </c>
      <c r="I2128" s="4">
        <v>16</v>
      </c>
    </row>
    <row r="2129" spans="1:9" x14ac:dyDescent="0.2">
      <c r="A2129">
        <v>102</v>
      </c>
      <c r="B2129">
        <v>685018</v>
      </c>
      <c r="C2129" s="3">
        <v>43144</v>
      </c>
      <c r="D2129">
        <v>46072</v>
      </c>
      <c r="E2129" t="s">
        <v>4016</v>
      </c>
      <c r="F2129">
        <v>41239</v>
      </c>
      <c r="G2129" t="s">
        <v>4119</v>
      </c>
      <c r="H2129" t="s">
        <v>4120</v>
      </c>
      <c r="I2129" s="4">
        <v>6</v>
      </c>
    </row>
    <row r="2130" spans="1:9" x14ac:dyDescent="0.2">
      <c r="A2130">
        <v>102</v>
      </c>
      <c r="B2130">
        <v>685019</v>
      </c>
      <c r="C2130" s="3">
        <v>43144</v>
      </c>
      <c r="D2130">
        <v>46072</v>
      </c>
      <c r="E2130" t="s">
        <v>4016</v>
      </c>
      <c r="F2130">
        <v>41239</v>
      </c>
      <c r="G2130" t="s">
        <v>4165</v>
      </c>
      <c r="H2130" t="s">
        <v>4166</v>
      </c>
      <c r="I2130" s="4">
        <v>18</v>
      </c>
    </row>
    <row r="2131" spans="1:9" x14ac:dyDescent="0.2">
      <c r="A2131">
        <v>102</v>
      </c>
      <c r="B2131">
        <v>685020</v>
      </c>
      <c r="C2131" s="3">
        <v>43144</v>
      </c>
      <c r="D2131">
        <v>46072</v>
      </c>
      <c r="E2131" t="s">
        <v>4016</v>
      </c>
      <c r="F2131">
        <v>41239</v>
      </c>
      <c r="G2131" t="s">
        <v>4187</v>
      </c>
      <c r="H2131" t="s">
        <v>4188</v>
      </c>
      <c r="I2131" s="4">
        <v>0.6</v>
      </c>
    </row>
    <row r="2132" spans="1:9" x14ac:dyDescent="0.2">
      <c r="A2132">
        <v>102</v>
      </c>
      <c r="B2132">
        <v>685021</v>
      </c>
      <c r="C2132" s="3">
        <v>43144</v>
      </c>
      <c r="D2132">
        <v>46072</v>
      </c>
      <c r="E2132" t="s">
        <v>4016</v>
      </c>
      <c r="F2132">
        <v>41239</v>
      </c>
      <c r="G2132" t="s">
        <v>4033</v>
      </c>
      <c r="H2132" t="s">
        <v>4034</v>
      </c>
      <c r="I2132" s="4">
        <v>27.32</v>
      </c>
    </row>
    <row r="2133" spans="1:9" x14ac:dyDescent="0.2">
      <c r="A2133">
        <v>102</v>
      </c>
      <c r="B2133">
        <v>685022</v>
      </c>
      <c r="C2133" s="3">
        <v>43144</v>
      </c>
      <c r="D2133">
        <v>46072</v>
      </c>
      <c r="E2133" t="s">
        <v>4016</v>
      </c>
      <c r="F2133">
        <v>41239</v>
      </c>
      <c r="G2133" t="s">
        <v>4017</v>
      </c>
      <c r="H2133" t="s">
        <v>4018</v>
      </c>
      <c r="I2133" s="4">
        <v>0.4</v>
      </c>
    </row>
    <row r="2134" spans="1:9" x14ac:dyDescent="0.2">
      <c r="A2134">
        <v>102</v>
      </c>
      <c r="B2134">
        <v>685023</v>
      </c>
      <c r="C2134" s="3">
        <v>43144</v>
      </c>
      <c r="D2134">
        <v>46072</v>
      </c>
      <c r="E2134" t="s">
        <v>4016</v>
      </c>
      <c r="F2134">
        <v>41239</v>
      </c>
      <c r="G2134" t="s">
        <v>4229</v>
      </c>
      <c r="H2134" t="s">
        <v>4230</v>
      </c>
      <c r="I2134" s="4">
        <v>0.6</v>
      </c>
    </row>
    <row r="2135" spans="1:9" x14ac:dyDescent="0.2">
      <c r="A2135">
        <v>102</v>
      </c>
      <c r="B2135">
        <v>685024</v>
      </c>
      <c r="C2135" s="3">
        <v>43144</v>
      </c>
      <c r="D2135">
        <v>46072</v>
      </c>
      <c r="E2135" t="s">
        <v>4016</v>
      </c>
      <c r="F2135">
        <v>41239</v>
      </c>
      <c r="G2135" t="s">
        <v>4219</v>
      </c>
      <c r="H2135" t="s">
        <v>4220</v>
      </c>
      <c r="I2135" s="4">
        <v>10</v>
      </c>
    </row>
    <row r="2136" spans="1:9" x14ac:dyDescent="0.2">
      <c r="A2136">
        <v>102</v>
      </c>
      <c r="B2136">
        <v>685025</v>
      </c>
      <c r="C2136" s="3">
        <v>43144</v>
      </c>
      <c r="D2136">
        <v>46072</v>
      </c>
      <c r="E2136" t="s">
        <v>4016</v>
      </c>
      <c r="F2136">
        <v>41239</v>
      </c>
      <c r="G2136" t="s">
        <v>4021</v>
      </c>
      <c r="H2136" t="s">
        <v>4022</v>
      </c>
      <c r="I2136" s="4">
        <v>19</v>
      </c>
    </row>
    <row r="2137" spans="1:9" x14ac:dyDescent="0.2">
      <c r="A2137">
        <v>102</v>
      </c>
      <c r="B2137">
        <v>685026</v>
      </c>
      <c r="C2137" s="3">
        <v>43144</v>
      </c>
      <c r="D2137">
        <v>46072</v>
      </c>
      <c r="E2137" t="s">
        <v>4016</v>
      </c>
      <c r="F2137">
        <v>41239</v>
      </c>
      <c r="G2137" t="s">
        <v>4167</v>
      </c>
      <c r="H2137" t="s">
        <v>4168</v>
      </c>
      <c r="I2137" s="4">
        <v>4.5999999999999996</v>
      </c>
    </row>
    <row r="2138" spans="1:9" x14ac:dyDescent="0.2">
      <c r="A2138">
        <v>102</v>
      </c>
      <c r="B2138">
        <v>685027</v>
      </c>
      <c r="C2138" s="3">
        <v>43144</v>
      </c>
      <c r="D2138">
        <v>46072</v>
      </c>
      <c r="E2138" t="s">
        <v>4016</v>
      </c>
      <c r="F2138">
        <v>41239</v>
      </c>
      <c r="G2138" t="s">
        <v>4135</v>
      </c>
      <c r="H2138" t="s">
        <v>4136</v>
      </c>
      <c r="I2138" s="4">
        <v>0.4</v>
      </c>
    </row>
    <row r="2139" spans="1:9" x14ac:dyDescent="0.2">
      <c r="A2139">
        <v>102</v>
      </c>
      <c r="B2139">
        <v>685028</v>
      </c>
      <c r="C2139" s="3">
        <v>43144</v>
      </c>
      <c r="D2139">
        <v>46072</v>
      </c>
      <c r="E2139" t="s">
        <v>4016</v>
      </c>
      <c r="F2139">
        <v>41239</v>
      </c>
      <c r="G2139" t="s">
        <v>4027</v>
      </c>
      <c r="H2139" t="s">
        <v>4028</v>
      </c>
      <c r="I2139" s="4">
        <v>0.02</v>
      </c>
    </row>
    <row r="2140" spans="1:9" x14ac:dyDescent="0.2">
      <c r="A2140">
        <v>102</v>
      </c>
      <c r="B2140">
        <v>685029</v>
      </c>
      <c r="C2140" s="3">
        <v>43144</v>
      </c>
      <c r="D2140">
        <v>46072</v>
      </c>
      <c r="E2140" t="s">
        <v>4016</v>
      </c>
      <c r="F2140">
        <v>41239</v>
      </c>
      <c r="G2140" t="s">
        <v>4029</v>
      </c>
      <c r="H2140" t="s">
        <v>4030</v>
      </c>
      <c r="I2140" s="4">
        <v>0.46</v>
      </c>
    </row>
    <row r="2141" spans="1:9" x14ac:dyDescent="0.2">
      <c r="A2141">
        <v>102</v>
      </c>
      <c r="B2141">
        <v>685030</v>
      </c>
      <c r="C2141" s="3">
        <v>43144</v>
      </c>
      <c r="D2141">
        <v>46072</v>
      </c>
      <c r="E2141" t="s">
        <v>4016</v>
      </c>
      <c r="F2141">
        <v>41239</v>
      </c>
      <c r="G2141" t="s">
        <v>4221</v>
      </c>
      <c r="H2141" t="s">
        <v>4222</v>
      </c>
      <c r="I2141" s="4">
        <v>0.4</v>
      </c>
    </row>
    <row r="2142" spans="1:9" x14ac:dyDescent="0.2">
      <c r="A2142">
        <v>102</v>
      </c>
      <c r="B2142">
        <v>685040</v>
      </c>
      <c r="C2142" s="3">
        <v>43144</v>
      </c>
      <c r="D2142">
        <v>46079</v>
      </c>
      <c r="E2142" t="s">
        <v>4016</v>
      </c>
      <c r="F2142">
        <v>41241</v>
      </c>
      <c r="G2142" t="s">
        <v>4133</v>
      </c>
      <c r="H2142" t="s">
        <v>4134</v>
      </c>
      <c r="I2142" s="4">
        <v>3.63</v>
      </c>
    </row>
    <row r="2143" spans="1:9" x14ac:dyDescent="0.2">
      <c r="A2143">
        <v>102</v>
      </c>
      <c r="B2143">
        <v>685041</v>
      </c>
      <c r="C2143" s="3">
        <v>43144</v>
      </c>
      <c r="D2143">
        <v>46079</v>
      </c>
      <c r="E2143" t="s">
        <v>4016</v>
      </c>
      <c r="F2143">
        <v>41241</v>
      </c>
      <c r="G2143" t="s">
        <v>4119</v>
      </c>
      <c r="H2143" t="s">
        <v>4120</v>
      </c>
      <c r="I2143" s="4">
        <v>7.26</v>
      </c>
    </row>
    <row r="2144" spans="1:9" x14ac:dyDescent="0.2">
      <c r="A2144">
        <v>102</v>
      </c>
      <c r="B2144">
        <v>685044</v>
      </c>
      <c r="C2144" s="3">
        <v>43144</v>
      </c>
      <c r="D2144">
        <v>46079</v>
      </c>
      <c r="E2144" t="s">
        <v>4016</v>
      </c>
      <c r="F2144">
        <v>41241</v>
      </c>
      <c r="G2144" t="s">
        <v>4183</v>
      </c>
      <c r="H2144" t="s">
        <v>4184</v>
      </c>
      <c r="I2144" s="4">
        <v>54.45</v>
      </c>
    </row>
    <row r="2145" spans="1:9" x14ac:dyDescent="0.2">
      <c r="A2145">
        <v>102</v>
      </c>
      <c r="B2145">
        <v>685046</v>
      </c>
      <c r="C2145" s="3">
        <v>43144</v>
      </c>
      <c r="D2145">
        <v>46079</v>
      </c>
      <c r="E2145" t="s">
        <v>4016</v>
      </c>
      <c r="F2145">
        <v>41241</v>
      </c>
      <c r="G2145" t="s">
        <v>4021</v>
      </c>
      <c r="H2145" t="s">
        <v>4022</v>
      </c>
      <c r="I2145" s="4">
        <v>3.63</v>
      </c>
    </row>
    <row r="2146" spans="1:9" x14ac:dyDescent="0.2">
      <c r="A2146">
        <v>102</v>
      </c>
      <c r="B2146">
        <v>685047</v>
      </c>
      <c r="C2146" s="3">
        <v>43144</v>
      </c>
      <c r="D2146">
        <v>46079</v>
      </c>
      <c r="E2146" t="s">
        <v>4016</v>
      </c>
      <c r="F2146">
        <v>41241</v>
      </c>
      <c r="G2146" t="s">
        <v>4301</v>
      </c>
      <c r="H2146" t="s">
        <v>4302</v>
      </c>
      <c r="I2146" s="4">
        <v>29.04</v>
      </c>
    </row>
    <row r="2147" spans="1:9" x14ac:dyDescent="0.2">
      <c r="A2147">
        <v>102</v>
      </c>
      <c r="B2147">
        <v>685048</v>
      </c>
      <c r="C2147" s="3">
        <v>43144</v>
      </c>
      <c r="D2147">
        <v>46079</v>
      </c>
      <c r="E2147" t="s">
        <v>4016</v>
      </c>
      <c r="F2147">
        <v>41241</v>
      </c>
      <c r="G2147" t="s">
        <v>4121</v>
      </c>
      <c r="H2147" t="s">
        <v>4122</v>
      </c>
      <c r="I2147" s="4">
        <v>7.26</v>
      </c>
    </row>
    <row r="2148" spans="1:9" x14ac:dyDescent="0.2">
      <c r="A2148">
        <v>102</v>
      </c>
      <c r="B2148">
        <v>685049</v>
      </c>
      <c r="C2148" s="3">
        <v>43144</v>
      </c>
      <c r="D2148">
        <v>46079</v>
      </c>
      <c r="E2148" t="s">
        <v>4016</v>
      </c>
      <c r="F2148">
        <v>41241</v>
      </c>
      <c r="G2148" t="s">
        <v>4225</v>
      </c>
      <c r="H2148" t="s">
        <v>4226</v>
      </c>
      <c r="I2148" s="4">
        <v>7.26</v>
      </c>
    </row>
    <row r="2149" spans="1:9" x14ac:dyDescent="0.2">
      <c r="A2149">
        <v>102</v>
      </c>
      <c r="B2149">
        <v>685050</v>
      </c>
      <c r="C2149" s="3">
        <v>43144</v>
      </c>
      <c r="D2149">
        <v>46079</v>
      </c>
      <c r="E2149" t="s">
        <v>4016</v>
      </c>
      <c r="F2149">
        <v>41241</v>
      </c>
      <c r="G2149" t="s">
        <v>4223</v>
      </c>
      <c r="H2149" t="s">
        <v>4224</v>
      </c>
      <c r="I2149" s="4">
        <v>3.63</v>
      </c>
    </row>
    <row r="2150" spans="1:9" x14ac:dyDescent="0.2">
      <c r="A2150">
        <v>102</v>
      </c>
      <c r="B2150">
        <v>685051</v>
      </c>
      <c r="C2150" s="3">
        <v>43144</v>
      </c>
      <c r="D2150">
        <v>46079</v>
      </c>
      <c r="E2150" t="s">
        <v>4016</v>
      </c>
      <c r="F2150">
        <v>41241</v>
      </c>
      <c r="G2150" t="s">
        <v>4129</v>
      </c>
      <c r="H2150" t="s">
        <v>4130</v>
      </c>
      <c r="I2150" s="4">
        <v>18.149999999999999</v>
      </c>
    </row>
    <row r="2151" spans="1:9" x14ac:dyDescent="0.2">
      <c r="A2151">
        <v>102</v>
      </c>
      <c r="B2151">
        <v>687417</v>
      </c>
      <c r="C2151" s="3">
        <v>43144</v>
      </c>
      <c r="D2151">
        <v>46079</v>
      </c>
      <c r="E2151" t="s">
        <v>4016</v>
      </c>
      <c r="F2151">
        <v>41241</v>
      </c>
      <c r="G2151" t="s">
        <v>4057</v>
      </c>
      <c r="H2151" t="s">
        <v>4058</v>
      </c>
      <c r="I2151" s="4">
        <v>83.85</v>
      </c>
    </row>
    <row r="2152" spans="1:9" x14ac:dyDescent="0.2">
      <c r="A2152">
        <v>102</v>
      </c>
      <c r="B2152">
        <v>687418</v>
      </c>
      <c r="C2152" s="3">
        <v>43144</v>
      </c>
      <c r="D2152">
        <v>46079</v>
      </c>
      <c r="E2152" t="s">
        <v>4016</v>
      </c>
      <c r="F2152">
        <v>41241</v>
      </c>
      <c r="G2152" t="s">
        <v>4089</v>
      </c>
      <c r="H2152" t="s">
        <v>4090</v>
      </c>
      <c r="I2152" s="4">
        <v>5.44</v>
      </c>
    </row>
    <row r="2153" spans="1:9" x14ac:dyDescent="0.2">
      <c r="A2153">
        <v>102</v>
      </c>
      <c r="B2153">
        <v>687419</v>
      </c>
      <c r="C2153" s="3">
        <v>43144</v>
      </c>
      <c r="D2153">
        <v>46079</v>
      </c>
      <c r="E2153" t="s">
        <v>4016</v>
      </c>
      <c r="F2153">
        <v>41241</v>
      </c>
      <c r="G2153" t="s">
        <v>4085</v>
      </c>
      <c r="H2153" t="s">
        <v>4086</v>
      </c>
      <c r="I2153" s="4">
        <v>0.36</v>
      </c>
    </row>
    <row r="2154" spans="1:9" x14ac:dyDescent="0.2">
      <c r="A2154">
        <v>102</v>
      </c>
      <c r="B2154">
        <v>687420</v>
      </c>
      <c r="C2154" s="3">
        <v>43144</v>
      </c>
      <c r="D2154">
        <v>46079</v>
      </c>
      <c r="E2154" t="s">
        <v>4016</v>
      </c>
      <c r="F2154">
        <v>41241</v>
      </c>
      <c r="G2154" t="s">
        <v>4111</v>
      </c>
      <c r="H2154" t="s">
        <v>4112</v>
      </c>
      <c r="I2154" s="4">
        <v>0.54</v>
      </c>
    </row>
    <row r="2155" spans="1:9" x14ac:dyDescent="0.2">
      <c r="A2155">
        <v>102</v>
      </c>
      <c r="B2155">
        <v>687421</v>
      </c>
      <c r="C2155" s="3">
        <v>43144</v>
      </c>
      <c r="D2155">
        <v>46079</v>
      </c>
      <c r="E2155" t="s">
        <v>4016</v>
      </c>
      <c r="F2155">
        <v>41241</v>
      </c>
      <c r="G2155" t="s">
        <v>4131</v>
      </c>
      <c r="H2155" t="s">
        <v>4132</v>
      </c>
      <c r="I2155" s="4">
        <v>0.36</v>
      </c>
    </row>
    <row r="2156" spans="1:9" x14ac:dyDescent="0.2">
      <c r="A2156">
        <v>102</v>
      </c>
      <c r="B2156">
        <v>687425</v>
      </c>
      <c r="C2156" s="3">
        <v>43144</v>
      </c>
      <c r="D2156">
        <v>46079</v>
      </c>
      <c r="E2156" t="s">
        <v>4016</v>
      </c>
      <c r="F2156">
        <v>41241</v>
      </c>
      <c r="G2156" t="s">
        <v>4157</v>
      </c>
      <c r="H2156" t="s">
        <v>4158</v>
      </c>
      <c r="I2156" s="4">
        <v>2.9</v>
      </c>
    </row>
    <row r="2157" spans="1:9" x14ac:dyDescent="0.2">
      <c r="A2157">
        <v>102</v>
      </c>
      <c r="B2157">
        <v>687426</v>
      </c>
      <c r="C2157" s="3">
        <v>43144</v>
      </c>
      <c r="D2157">
        <v>46079</v>
      </c>
      <c r="E2157" t="s">
        <v>4016</v>
      </c>
      <c r="F2157">
        <v>41241</v>
      </c>
      <c r="G2157" t="s">
        <v>4211</v>
      </c>
      <c r="H2157" t="s">
        <v>4212</v>
      </c>
      <c r="I2157" s="4">
        <v>41.74</v>
      </c>
    </row>
    <row r="2158" spans="1:9" x14ac:dyDescent="0.2">
      <c r="A2158">
        <v>102</v>
      </c>
      <c r="B2158">
        <v>687429</v>
      </c>
      <c r="C2158" s="3">
        <v>43144</v>
      </c>
      <c r="D2158">
        <v>46079</v>
      </c>
      <c r="E2158" t="s">
        <v>4016</v>
      </c>
      <c r="F2158">
        <v>41241</v>
      </c>
      <c r="G2158" t="s">
        <v>4033</v>
      </c>
      <c r="H2158" t="s">
        <v>4034</v>
      </c>
      <c r="I2158" s="4">
        <v>93.47</v>
      </c>
    </row>
    <row r="2159" spans="1:9" x14ac:dyDescent="0.2">
      <c r="A2159">
        <v>102</v>
      </c>
      <c r="B2159">
        <v>685061</v>
      </c>
      <c r="C2159" s="3">
        <v>43144</v>
      </c>
      <c r="D2159">
        <v>46087</v>
      </c>
      <c r="E2159" t="s">
        <v>4016</v>
      </c>
      <c r="F2159">
        <v>41243</v>
      </c>
      <c r="G2159" t="s">
        <v>4103</v>
      </c>
      <c r="H2159" t="s">
        <v>4104</v>
      </c>
      <c r="I2159" s="4">
        <v>16.2</v>
      </c>
    </row>
    <row r="2160" spans="1:9" x14ac:dyDescent="0.2">
      <c r="A2160">
        <v>102</v>
      </c>
      <c r="B2160">
        <v>685062</v>
      </c>
      <c r="C2160" s="3">
        <v>43144</v>
      </c>
      <c r="D2160">
        <v>46087</v>
      </c>
      <c r="E2160" t="s">
        <v>4016</v>
      </c>
      <c r="F2160">
        <v>41243</v>
      </c>
      <c r="G2160" t="s">
        <v>4067</v>
      </c>
      <c r="H2160" t="s">
        <v>4068</v>
      </c>
      <c r="I2160" s="4">
        <v>175.61</v>
      </c>
    </row>
    <row r="2161" spans="1:9" x14ac:dyDescent="0.2">
      <c r="A2161">
        <v>102</v>
      </c>
      <c r="B2161">
        <v>685064</v>
      </c>
      <c r="C2161" s="3">
        <v>43144</v>
      </c>
      <c r="D2161">
        <v>46087</v>
      </c>
      <c r="E2161" t="s">
        <v>4016</v>
      </c>
      <c r="F2161">
        <v>41243</v>
      </c>
      <c r="G2161" t="s">
        <v>4117</v>
      </c>
      <c r="H2161" t="s">
        <v>4118</v>
      </c>
      <c r="I2161" s="4">
        <v>3.24</v>
      </c>
    </row>
    <row r="2162" spans="1:9" x14ac:dyDescent="0.2">
      <c r="A2162">
        <v>102</v>
      </c>
      <c r="B2162">
        <v>685065</v>
      </c>
      <c r="C2162" s="3">
        <v>43144</v>
      </c>
      <c r="D2162">
        <v>46087</v>
      </c>
      <c r="E2162" t="s">
        <v>4016</v>
      </c>
      <c r="F2162">
        <v>41243</v>
      </c>
      <c r="G2162" t="s">
        <v>4033</v>
      </c>
      <c r="H2162" t="s">
        <v>4034</v>
      </c>
      <c r="I2162" s="4">
        <v>63.5</v>
      </c>
    </row>
    <row r="2163" spans="1:9" x14ac:dyDescent="0.2">
      <c r="A2163">
        <v>102</v>
      </c>
      <c r="B2163">
        <v>685066</v>
      </c>
      <c r="C2163" s="3">
        <v>43144</v>
      </c>
      <c r="D2163">
        <v>46087</v>
      </c>
      <c r="E2163" t="s">
        <v>4016</v>
      </c>
      <c r="F2163">
        <v>41243</v>
      </c>
      <c r="G2163" t="s">
        <v>4081</v>
      </c>
      <c r="H2163" t="s">
        <v>4082</v>
      </c>
      <c r="I2163" s="4">
        <v>4.8600000000000003</v>
      </c>
    </row>
    <row r="2164" spans="1:9" x14ac:dyDescent="0.2">
      <c r="A2164">
        <v>102</v>
      </c>
      <c r="B2164">
        <v>685067</v>
      </c>
      <c r="C2164" s="3">
        <v>43144</v>
      </c>
      <c r="D2164">
        <v>46087</v>
      </c>
      <c r="E2164" t="s">
        <v>4016</v>
      </c>
      <c r="F2164">
        <v>41243</v>
      </c>
      <c r="G2164" t="s">
        <v>4369</v>
      </c>
      <c r="H2164" t="s">
        <v>4370</v>
      </c>
      <c r="I2164" s="4">
        <v>16.2</v>
      </c>
    </row>
    <row r="2165" spans="1:9" x14ac:dyDescent="0.2">
      <c r="A2165">
        <v>102</v>
      </c>
      <c r="B2165">
        <v>685068</v>
      </c>
      <c r="C2165" s="3">
        <v>43144</v>
      </c>
      <c r="D2165">
        <v>46087</v>
      </c>
      <c r="E2165" t="s">
        <v>4016</v>
      </c>
      <c r="F2165">
        <v>41243</v>
      </c>
      <c r="G2165" t="s">
        <v>4119</v>
      </c>
      <c r="H2165" t="s">
        <v>4120</v>
      </c>
      <c r="I2165" s="4">
        <v>3.24</v>
      </c>
    </row>
    <row r="2166" spans="1:9" x14ac:dyDescent="0.2">
      <c r="A2166">
        <v>102</v>
      </c>
      <c r="B2166">
        <v>685069</v>
      </c>
      <c r="C2166" s="3">
        <v>43144</v>
      </c>
      <c r="D2166">
        <v>46087</v>
      </c>
      <c r="E2166" t="s">
        <v>4016</v>
      </c>
      <c r="F2166">
        <v>41243</v>
      </c>
      <c r="G2166" t="s">
        <v>4173</v>
      </c>
      <c r="H2166" t="s">
        <v>4174</v>
      </c>
      <c r="I2166" s="4">
        <v>3.24</v>
      </c>
    </row>
    <row r="2167" spans="1:9" x14ac:dyDescent="0.2">
      <c r="A2167">
        <v>102</v>
      </c>
      <c r="B2167">
        <v>685070</v>
      </c>
      <c r="C2167" s="3">
        <v>43144</v>
      </c>
      <c r="D2167">
        <v>46087</v>
      </c>
      <c r="E2167" t="s">
        <v>4016</v>
      </c>
      <c r="F2167">
        <v>41243</v>
      </c>
      <c r="G2167" t="s">
        <v>4129</v>
      </c>
      <c r="H2167" t="s">
        <v>4130</v>
      </c>
      <c r="I2167" s="4">
        <v>3.24</v>
      </c>
    </row>
    <row r="2168" spans="1:9" x14ac:dyDescent="0.2">
      <c r="A2168">
        <v>102</v>
      </c>
      <c r="B2168">
        <v>685071</v>
      </c>
      <c r="C2168" s="3">
        <v>43144</v>
      </c>
      <c r="D2168">
        <v>46087</v>
      </c>
      <c r="E2168" t="s">
        <v>4016</v>
      </c>
      <c r="F2168">
        <v>41243</v>
      </c>
      <c r="G2168" t="s">
        <v>4107</v>
      </c>
      <c r="H2168" t="s">
        <v>4108</v>
      </c>
      <c r="I2168" s="4">
        <v>33.700000000000003</v>
      </c>
    </row>
    <row r="2169" spans="1:9" x14ac:dyDescent="0.2">
      <c r="A2169">
        <v>102</v>
      </c>
      <c r="B2169">
        <v>687456</v>
      </c>
      <c r="C2169" s="3">
        <v>43144</v>
      </c>
      <c r="D2169">
        <v>46087</v>
      </c>
      <c r="E2169" t="s">
        <v>4016</v>
      </c>
      <c r="F2169">
        <v>41243</v>
      </c>
      <c r="G2169" t="s">
        <v>4105</v>
      </c>
      <c r="H2169" t="s">
        <v>4106</v>
      </c>
      <c r="I2169" s="4">
        <v>0.97</v>
      </c>
    </row>
    <row r="2170" spans="1:9" x14ac:dyDescent="0.2">
      <c r="A2170">
        <v>102</v>
      </c>
      <c r="B2170">
        <v>685079</v>
      </c>
      <c r="C2170" s="3">
        <v>43144</v>
      </c>
      <c r="D2170">
        <v>46088</v>
      </c>
      <c r="E2170" t="s">
        <v>4016</v>
      </c>
      <c r="F2170">
        <v>41245</v>
      </c>
      <c r="G2170" t="s">
        <v>4327</v>
      </c>
      <c r="H2170" t="s">
        <v>4328</v>
      </c>
      <c r="I2170" s="4">
        <v>14.18</v>
      </c>
    </row>
    <row r="2171" spans="1:9" x14ac:dyDescent="0.2">
      <c r="A2171">
        <v>102</v>
      </c>
      <c r="B2171">
        <v>685080</v>
      </c>
      <c r="C2171" s="3">
        <v>43144</v>
      </c>
      <c r="D2171">
        <v>46088</v>
      </c>
      <c r="E2171" t="s">
        <v>4016</v>
      </c>
      <c r="F2171">
        <v>41245</v>
      </c>
      <c r="G2171" t="s">
        <v>4071</v>
      </c>
      <c r="H2171" t="s">
        <v>4072</v>
      </c>
      <c r="I2171" s="4">
        <v>8.1</v>
      </c>
    </row>
    <row r="2172" spans="1:9" x14ac:dyDescent="0.2">
      <c r="A2172">
        <v>102</v>
      </c>
      <c r="B2172">
        <v>685081</v>
      </c>
      <c r="C2172" s="3">
        <v>43144</v>
      </c>
      <c r="D2172">
        <v>46088</v>
      </c>
      <c r="E2172" t="s">
        <v>4016</v>
      </c>
      <c r="F2172">
        <v>41245</v>
      </c>
      <c r="G2172" t="s">
        <v>4235</v>
      </c>
      <c r="H2172" t="s">
        <v>4236</v>
      </c>
      <c r="I2172" s="4">
        <v>4.05</v>
      </c>
    </row>
    <row r="2173" spans="1:9" x14ac:dyDescent="0.2">
      <c r="A2173">
        <v>102</v>
      </c>
      <c r="B2173">
        <v>685082</v>
      </c>
      <c r="C2173" s="3">
        <v>43144</v>
      </c>
      <c r="D2173">
        <v>46088</v>
      </c>
      <c r="E2173" t="s">
        <v>4016</v>
      </c>
      <c r="F2173">
        <v>41245</v>
      </c>
      <c r="G2173" t="s">
        <v>4089</v>
      </c>
      <c r="H2173" t="s">
        <v>4090</v>
      </c>
      <c r="I2173" s="4">
        <v>101.25</v>
      </c>
    </row>
    <row r="2174" spans="1:9" x14ac:dyDescent="0.2">
      <c r="A2174">
        <v>102</v>
      </c>
      <c r="B2174">
        <v>685084</v>
      </c>
      <c r="C2174" s="3">
        <v>43144</v>
      </c>
      <c r="D2174">
        <v>46088</v>
      </c>
      <c r="E2174" t="s">
        <v>4016</v>
      </c>
      <c r="F2174">
        <v>41245</v>
      </c>
      <c r="G2174" t="s">
        <v>4103</v>
      </c>
      <c r="H2174" t="s">
        <v>4104</v>
      </c>
      <c r="I2174" s="4">
        <v>20.25</v>
      </c>
    </row>
    <row r="2175" spans="1:9" x14ac:dyDescent="0.2">
      <c r="A2175">
        <v>102</v>
      </c>
      <c r="B2175">
        <v>685085</v>
      </c>
      <c r="C2175" s="3">
        <v>43144</v>
      </c>
      <c r="D2175">
        <v>46088</v>
      </c>
      <c r="E2175" t="s">
        <v>4016</v>
      </c>
      <c r="F2175">
        <v>41245</v>
      </c>
      <c r="G2175" t="s">
        <v>4329</v>
      </c>
      <c r="H2175" t="s">
        <v>4330</v>
      </c>
      <c r="I2175" s="4">
        <v>153.9</v>
      </c>
    </row>
    <row r="2176" spans="1:9" x14ac:dyDescent="0.2">
      <c r="A2176">
        <v>102</v>
      </c>
      <c r="B2176">
        <v>687466</v>
      </c>
      <c r="C2176" s="3">
        <v>43144</v>
      </c>
      <c r="D2176">
        <v>46088</v>
      </c>
      <c r="E2176" t="s">
        <v>4016</v>
      </c>
      <c r="F2176">
        <v>41245</v>
      </c>
      <c r="G2176" t="s">
        <v>4219</v>
      </c>
      <c r="H2176" t="s">
        <v>4220</v>
      </c>
      <c r="I2176" s="4">
        <v>103.27</v>
      </c>
    </row>
    <row r="2177" spans="1:9" x14ac:dyDescent="0.2">
      <c r="A2177">
        <v>102</v>
      </c>
      <c r="B2177">
        <v>685119</v>
      </c>
      <c r="C2177" s="3">
        <v>43144</v>
      </c>
      <c r="D2177">
        <v>46073</v>
      </c>
      <c r="E2177" t="s">
        <v>4016</v>
      </c>
      <c r="F2177">
        <v>41249</v>
      </c>
      <c r="G2177" t="s">
        <v>4067</v>
      </c>
      <c r="H2177" t="s">
        <v>4068</v>
      </c>
      <c r="I2177" s="4">
        <v>65.86</v>
      </c>
    </row>
    <row r="2178" spans="1:9" x14ac:dyDescent="0.2">
      <c r="A2178">
        <v>102</v>
      </c>
      <c r="B2178">
        <v>685120</v>
      </c>
      <c r="C2178" s="3">
        <v>43144</v>
      </c>
      <c r="D2178">
        <v>46073</v>
      </c>
      <c r="E2178" t="s">
        <v>4016</v>
      </c>
      <c r="F2178">
        <v>41249</v>
      </c>
      <c r="G2178" t="s">
        <v>4077</v>
      </c>
      <c r="H2178" t="s">
        <v>4078</v>
      </c>
      <c r="I2178" s="4">
        <v>136.88999999999999</v>
      </c>
    </row>
    <row r="2179" spans="1:9" x14ac:dyDescent="0.2">
      <c r="A2179">
        <v>102</v>
      </c>
      <c r="B2179">
        <v>685121</v>
      </c>
      <c r="C2179" s="3">
        <v>43144</v>
      </c>
      <c r="D2179">
        <v>46073</v>
      </c>
      <c r="E2179" t="s">
        <v>4016</v>
      </c>
      <c r="F2179">
        <v>41249</v>
      </c>
      <c r="G2179" t="s">
        <v>4171</v>
      </c>
      <c r="H2179" t="s">
        <v>4172</v>
      </c>
      <c r="I2179" s="4">
        <v>18.82</v>
      </c>
    </row>
    <row r="2180" spans="1:9" x14ac:dyDescent="0.2">
      <c r="A2180">
        <v>102</v>
      </c>
      <c r="B2180">
        <v>685123</v>
      </c>
      <c r="C2180" s="3">
        <v>43144</v>
      </c>
      <c r="D2180">
        <v>46073</v>
      </c>
      <c r="E2180" t="s">
        <v>4016</v>
      </c>
      <c r="F2180">
        <v>41249</v>
      </c>
      <c r="G2180" t="s">
        <v>4169</v>
      </c>
      <c r="H2180" t="s">
        <v>4170</v>
      </c>
      <c r="I2180" s="4">
        <v>7.06</v>
      </c>
    </row>
    <row r="2181" spans="1:9" x14ac:dyDescent="0.2">
      <c r="A2181">
        <v>102</v>
      </c>
      <c r="B2181">
        <v>685128</v>
      </c>
      <c r="C2181" s="3">
        <v>43144</v>
      </c>
      <c r="D2181">
        <v>46073</v>
      </c>
      <c r="E2181" t="s">
        <v>4016</v>
      </c>
      <c r="F2181">
        <v>41249</v>
      </c>
      <c r="G2181" t="s">
        <v>4117</v>
      </c>
      <c r="H2181" t="s">
        <v>4118</v>
      </c>
      <c r="I2181" s="4">
        <v>9.41</v>
      </c>
    </row>
    <row r="2182" spans="1:9" x14ac:dyDescent="0.2">
      <c r="A2182">
        <v>102</v>
      </c>
      <c r="B2182">
        <v>685129</v>
      </c>
      <c r="C2182" s="3">
        <v>43144</v>
      </c>
      <c r="D2182">
        <v>46073</v>
      </c>
      <c r="E2182" t="s">
        <v>4016</v>
      </c>
      <c r="F2182">
        <v>41249</v>
      </c>
      <c r="G2182" t="s">
        <v>4179</v>
      </c>
      <c r="H2182" t="s">
        <v>4180</v>
      </c>
      <c r="I2182" s="4">
        <v>18.82</v>
      </c>
    </row>
    <row r="2183" spans="1:9" x14ac:dyDescent="0.2">
      <c r="A2183">
        <v>102</v>
      </c>
      <c r="B2183">
        <v>685132</v>
      </c>
      <c r="C2183" s="3">
        <v>43144</v>
      </c>
      <c r="D2183">
        <v>46073</v>
      </c>
      <c r="E2183" t="s">
        <v>4016</v>
      </c>
      <c r="F2183">
        <v>41249</v>
      </c>
      <c r="G2183" t="s">
        <v>4133</v>
      </c>
      <c r="H2183" t="s">
        <v>4134</v>
      </c>
      <c r="I2183" s="4">
        <v>23.52</v>
      </c>
    </row>
    <row r="2184" spans="1:9" x14ac:dyDescent="0.2">
      <c r="A2184">
        <v>102</v>
      </c>
      <c r="B2184">
        <v>685133</v>
      </c>
      <c r="C2184" s="3">
        <v>43144</v>
      </c>
      <c r="D2184">
        <v>46073</v>
      </c>
      <c r="E2184" t="s">
        <v>4016</v>
      </c>
      <c r="F2184">
        <v>41249</v>
      </c>
      <c r="G2184" t="s">
        <v>4163</v>
      </c>
      <c r="H2184" t="s">
        <v>4164</v>
      </c>
      <c r="I2184" s="4">
        <v>9.41</v>
      </c>
    </row>
    <row r="2185" spans="1:9" x14ac:dyDescent="0.2">
      <c r="A2185">
        <v>102</v>
      </c>
      <c r="B2185">
        <v>685137</v>
      </c>
      <c r="C2185" s="3">
        <v>43144</v>
      </c>
      <c r="D2185">
        <v>46073</v>
      </c>
      <c r="E2185" t="s">
        <v>4016</v>
      </c>
      <c r="F2185">
        <v>41249</v>
      </c>
      <c r="G2185" t="s">
        <v>4131</v>
      </c>
      <c r="H2185" t="s">
        <v>4132</v>
      </c>
      <c r="I2185" s="4">
        <v>0.24</v>
      </c>
    </row>
    <row r="2186" spans="1:9" x14ac:dyDescent="0.2">
      <c r="A2186">
        <v>102</v>
      </c>
      <c r="B2186">
        <v>687391</v>
      </c>
      <c r="C2186" s="3">
        <v>43144</v>
      </c>
      <c r="D2186">
        <v>46073</v>
      </c>
      <c r="E2186" t="s">
        <v>4016</v>
      </c>
      <c r="F2186">
        <v>41249</v>
      </c>
      <c r="G2186" t="s">
        <v>4183</v>
      </c>
      <c r="H2186" t="s">
        <v>4184</v>
      </c>
      <c r="I2186" s="4">
        <v>4.7</v>
      </c>
    </row>
    <row r="2187" spans="1:9" x14ac:dyDescent="0.2">
      <c r="A2187">
        <v>102</v>
      </c>
      <c r="B2187">
        <v>687392</v>
      </c>
      <c r="C2187" s="3">
        <v>43144</v>
      </c>
      <c r="D2187">
        <v>46073</v>
      </c>
      <c r="E2187" t="s">
        <v>4016</v>
      </c>
      <c r="F2187">
        <v>41249</v>
      </c>
      <c r="G2187" t="s">
        <v>4085</v>
      </c>
      <c r="H2187" t="s">
        <v>4086</v>
      </c>
      <c r="I2187" s="4">
        <v>0.47</v>
      </c>
    </row>
    <row r="2188" spans="1:9" x14ac:dyDescent="0.2">
      <c r="A2188">
        <v>102</v>
      </c>
      <c r="B2188">
        <v>687393</v>
      </c>
      <c r="C2188" s="3">
        <v>43144</v>
      </c>
      <c r="D2188">
        <v>46073</v>
      </c>
      <c r="E2188" t="s">
        <v>4016</v>
      </c>
      <c r="F2188">
        <v>41249</v>
      </c>
      <c r="G2188" t="s">
        <v>4121</v>
      </c>
      <c r="H2188" t="s">
        <v>4122</v>
      </c>
      <c r="I2188" s="4">
        <v>3.76</v>
      </c>
    </row>
    <row r="2189" spans="1:9" x14ac:dyDescent="0.2">
      <c r="A2189">
        <v>102</v>
      </c>
      <c r="B2189">
        <v>687394</v>
      </c>
      <c r="C2189" s="3">
        <v>43144</v>
      </c>
      <c r="D2189">
        <v>46073</v>
      </c>
      <c r="E2189" t="s">
        <v>4016</v>
      </c>
      <c r="F2189">
        <v>41249</v>
      </c>
      <c r="G2189" t="s">
        <v>4089</v>
      </c>
      <c r="H2189" t="s">
        <v>4090</v>
      </c>
      <c r="I2189" s="4">
        <v>63.5</v>
      </c>
    </row>
    <row r="2190" spans="1:9" x14ac:dyDescent="0.2">
      <c r="A2190">
        <v>102</v>
      </c>
      <c r="B2190">
        <v>687395</v>
      </c>
      <c r="C2190" s="3">
        <v>43144</v>
      </c>
      <c r="D2190">
        <v>46073</v>
      </c>
      <c r="E2190" t="s">
        <v>4016</v>
      </c>
      <c r="F2190">
        <v>41249</v>
      </c>
      <c r="G2190" t="s">
        <v>4155</v>
      </c>
      <c r="H2190" t="s">
        <v>4156</v>
      </c>
      <c r="I2190" s="4">
        <v>0.47</v>
      </c>
    </row>
    <row r="2191" spans="1:9" x14ac:dyDescent="0.2">
      <c r="A2191">
        <v>102</v>
      </c>
      <c r="B2191">
        <v>687396</v>
      </c>
      <c r="C2191" s="3">
        <v>43144</v>
      </c>
      <c r="D2191">
        <v>46073</v>
      </c>
      <c r="E2191" t="s">
        <v>4016</v>
      </c>
      <c r="F2191">
        <v>41249</v>
      </c>
      <c r="G2191" t="s">
        <v>4033</v>
      </c>
      <c r="H2191" t="s">
        <v>4034</v>
      </c>
      <c r="I2191" s="4">
        <v>92.9</v>
      </c>
    </row>
    <row r="2192" spans="1:9" x14ac:dyDescent="0.2">
      <c r="A2192">
        <v>102</v>
      </c>
      <c r="B2192">
        <v>687397</v>
      </c>
      <c r="C2192" s="3">
        <v>43144</v>
      </c>
      <c r="D2192">
        <v>46073</v>
      </c>
      <c r="E2192" t="s">
        <v>4016</v>
      </c>
      <c r="F2192">
        <v>41249</v>
      </c>
      <c r="G2192" t="s">
        <v>4035</v>
      </c>
      <c r="H2192" t="s">
        <v>4036</v>
      </c>
      <c r="I2192" s="4">
        <v>4.7</v>
      </c>
    </row>
    <row r="2193" spans="1:9" x14ac:dyDescent="0.2">
      <c r="A2193">
        <v>102</v>
      </c>
      <c r="B2193">
        <v>687398</v>
      </c>
      <c r="C2193" s="3">
        <v>43144</v>
      </c>
      <c r="D2193">
        <v>46073</v>
      </c>
      <c r="E2193" t="s">
        <v>4016</v>
      </c>
      <c r="F2193">
        <v>41249</v>
      </c>
      <c r="G2193" t="s">
        <v>4129</v>
      </c>
      <c r="H2193" t="s">
        <v>4130</v>
      </c>
      <c r="I2193" s="4">
        <v>4.7</v>
      </c>
    </row>
    <row r="2194" spans="1:9" x14ac:dyDescent="0.2">
      <c r="A2194">
        <v>102</v>
      </c>
      <c r="B2194">
        <v>687399</v>
      </c>
      <c r="C2194" s="3">
        <v>43144</v>
      </c>
      <c r="D2194">
        <v>46073</v>
      </c>
      <c r="E2194" t="s">
        <v>4016</v>
      </c>
      <c r="F2194">
        <v>41249</v>
      </c>
      <c r="G2194" t="s">
        <v>4173</v>
      </c>
      <c r="H2194" t="s">
        <v>4174</v>
      </c>
      <c r="I2194" s="4">
        <v>4.7</v>
      </c>
    </row>
    <row r="2195" spans="1:9" x14ac:dyDescent="0.2">
      <c r="A2195">
        <v>102</v>
      </c>
      <c r="B2195">
        <v>687400</v>
      </c>
      <c r="C2195" s="3">
        <v>43144</v>
      </c>
      <c r="D2195">
        <v>46073</v>
      </c>
      <c r="E2195" t="s">
        <v>4016</v>
      </c>
      <c r="F2195">
        <v>41249</v>
      </c>
      <c r="G2195" t="s">
        <v>4145</v>
      </c>
      <c r="H2195" t="s">
        <v>4146</v>
      </c>
      <c r="I2195" s="4">
        <v>0.47</v>
      </c>
    </row>
    <row r="2196" spans="1:9" x14ac:dyDescent="0.2">
      <c r="A2196">
        <v>102</v>
      </c>
      <c r="B2196">
        <v>685148</v>
      </c>
      <c r="C2196" s="3">
        <v>43144</v>
      </c>
      <c r="D2196">
        <v>46074</v>
      </c>
      <c r="E2196" t="s">
        <v>4016</v>
      </c>
      <c r="F2196">
        <v>41251</v>
      </c>
      <c r="G2196" t="s">
        <v>4089</v>
      </c>
      <c r="H2196" t="s">
        <v>4090</v>
      </c>
      <c r="I2196" s="4">
        <v>97.2</v>
      </c>
    </row>
    <row r="2197" spans="1:9" x14ac:dyDescent="0.2">
      <c r="A2197">
        <v>102</v>
      </c>
      <c r="B2197">
        <v>685149</v>
      </c>
      <c r="C2197" s="3">
        <v>43144</v>
      </c>
      <c r="D2197">
        <v>46074</v>
      </c>
      <c r="E2197" t="s">
        <v>4016</v>
      </c>
      <c r="F2197">
        <v>41251</v>
      </c>
      <c r="G2197" t="s">
        <v>4169</v>
      </c>
      <c r="H2197" t="s">
        <v>4170</v>
      </c>
      <c r="I2197" s="4">
        <v>6.48</v>
      </c>
    </row>
    <row r="2198" spans="1:9" x14ac:dyDescent="0.2">
      <c r="A2198">
        <v>102</v>
      </c>
      <c r="B2198">
        <v>685150</v>
      </c>
      <c r="C2198" s="3">
        <v>43144</v>
      </c>
      <c r="D2198">
        <v>46074</v>
      </c>
      <c r="E2198" t="s">
        <v>4016</v>
      </c>
      <c r="F2198">
        <v>41251</v>
      </c>
      <c r="G2198" t="s">
        <v>4107</v>
      </c>
      <c r="H2198" t="s">
        <v>4108</v>
      </c>
      <c r="I2198" s="4">
        <v>64.8</v>
      </c>
    </row>
    <row r="2199" spans="1:9" x14ac:dyDescent="0.2">
      <c r="A2199">
        <v>102</v>
      </c>
      <c r="B2199">
        <v>685151</v>
      </c>
      <c r="C2199" s="3">
        <v>43144</v>
      </c>
      <c r="D2199">
        <v>46074</v>
      </c>
      <c r="E2199" t="s">
        <v>4016</v>
      </c>
      <c r="F2199">
        <v>41251</v>
      </c>
      <c r="G2199" t="s">
        <v>4135</v>
      </c>
      <c r="H2199" t="s">
        <v>4136</v>
      </c>
      <c r="I2199" s="4">
        <v>3.24</v>
      </c>
    </row>
    <row r="2200" spans="1:9" x14ac:dyDescent="0.2">
      <c r="A2200">
        <v>102</v>
      </c>
      <c r="B2200">
        <v>685152</v>
      </c>
      <c r="C2200" s="3">
        <v>43144</v>
      </c>
      <c r="D2200">
        <v>46074</v>
      </c>
      <c r="E2200" t="s">
        <v>4016</v>
      </c>
      <c r="F2200">
        <v>41251</v>
      </c>
      <c r="G2200" t="s">
        <v>4177</v>
      </c>
      <c r="H2200" t="s">
        <v>4178</v>
      </c>
      <c r="I2200" s="4">
        <v>1.62</v>
      </c>
    </row>
    <row r="2201" spans="1:9" x14ac:dyDescent="0.2">
      <c r="A2201">
        <v>102</v>
      </c>
      <c r="B2201">
        <v>685153</v>
      </c>
      <c r="C2201" s="3">
        <v>43144</v>
      </c>
      <c r="D2201">
        <v>46074</v>
      </c>
      <c r="E2201" t="s">
        <v>4016</v>
      </c>
      <c r="F2201">
        <v>41251</v>
      </c>
      <c r="G2201" t="s">
        <v>4147</v>
      </c>
      <c r="H2201" t="s">
        <v>4148</v>
      </c>
      <c r="I2201" s="4">
        <v>3.24</v>
      </c>
    </row>
    <row r="2202" spans="1:9" x14ac:dyDescent="0.2">
      <c r="A2202">
        <v>102</v>
      </c>
      <c r="B2202">
        <v>685154</v>
      </c>
      <c r="C2202" s="3">
        <v>43144</v>
      </c>
      <c r="D2202">
        <v>46074</v>
      </c>
      <c r="E2202" t="s">
        <v>4016</v>
      </c>
      <c r="F2202">
        <v>41251</v>
      </c>
      <c r="G2202" t="s">
        <v>4133</v>
      </c>
      <c r="H2202" t="s">
        <v>4134</v>
      </c>
      <c r="I2202" s="4">
        <v>16.2</v>
      </c>
    </row>
    <row r="2203" spans="1:9" x14ac:dyDescent="0.2">
      <c r="A2203">
        <v>102</v>
      </c>
      <c r="B2203">
        <v>685155</v>
      </c>
      <c r="C2203" s="3">
        <v>43144</v>
      </c>
      <c r="D2203">
        <v>46074</v>
      </c>
      <c r="E2203" t="s">
        <v>4016</v>
      </c>
      <c r="F2203">
        <v>41251</v>
      </c>
      <c r="G2203" t="s">
        <v>4033</v>
      </c>
      <c r="H2203" t="s">
        <v>4034</v>
      </c>
      <c r="I2203" s="4">
        <v>93.64</v>
      </c>
    </row>
    <row r="2204" spans="1:9" x14ac:dyDescent="0.2">
      <c r="A2204">
        <v>102</v>
      </c>
      <c r="B2204">
        <v>685156</v>
      </c>
      <c r="C2204" s="3">
        <v>43144</v>
      </c>
      <c r="D2204">
        <v>46074</v>
      </c>
      <c r="E2204" t="s">
        <v>4016</v>
      </c>
      <c r="F2204">
        <v>41251</v>
      </c>
      <c r="G2204" t="s">
        <v>4179</v>
      </c>
      <c r="H2204" t="s">
        <v>4180</v>
      </c>
      <c r="I2204" s="4">
        <v>29.16</v>
      </c>
    </row>
    <row r="2205" spans="1:9" x14ac:dyDescent="0.2">
      <c r="A2205">
        <v>102</v>
      </c>
      <c r="B2205">
        <v>687402</v>
      </c>
      <c r="C2205" s="3">
        <v>43144</v>
      </c>
      <c r="D2205">
        <v>46074</v>
      </c>
      <c r="E2205" t="s">
        <v>4016</v>
      </c>
      <c r="F2205">
        <v>41251</v>
      </c>
      <c r="G2205" t="s">
        <v>4117</v>
      </c>
      <c r="H2205" t="s">
        <v>4118</v>
      </c>
      <c r="I2205" s="4">
        <v>2.59</v>
      </c>
    </row>
    <row r="2206" spans="1:9" x14ac:dyDescent="0.2">
      <c r="A2206">
        <v>102</v>
      </c>
      <c r="B2206">
        <v>687416</v>
      </c>
      <c r="C2206" s="3">
        <v>43144</v>
      </c>
      <c r="D2206">
        <v>46074</v>
      </c>
      <c r="E2206" t="s">
        <v>4016</v>
      </c>
      <c r="F2206">
        <v>41251</v>
      </c>
      <c r="G2206" t="s">
        <v>4181</v>
      </c>
      <c r="H2206" t="s">
        <v>4182</v>
      </c>
      <c r="I2206" s="4">
        <v>5.83</v>
      </c>
    </row>
    <row r="2207" spans="1:9" x14ac:dyDescent="0.2">
      <c r="A2207">
        <v>102</v>
      </c>
      <c r="B2207">
        <v>685165</v>
      </c>
      <c r="C2207" s="3">
        <v>43144</v>
      </c>
      <c r="D2207">
        <v>46091</v>
      </c>
      <c r="E2207" t="s">
        <v>4016</v>
      </c>
      <c r="F2207">
        <v>41253</v>
      </c>
      <c r="G2207" t="s">
        <v>4103</v>
      </c>
      <c r="H2207" t="s">
        <v>4104</v>
      </c>
      <c r="I2207" s="4">
        <v>12.96</v>
      </c>
    </row>
    <row r="2208" spans="1:9" x14ac:dyDescent="0.2">
      <c r="A2208">
        <v>102</v>
      </c>
      <c r="B2208">
        <v>685166</v>
      </c>
      <c r="C2208" s="3">
        <v>43144</v>
      </c>
      <c r="D2208">
        <v>46091</v>
      </c>
      <c r="E2208" t="s">
        <v>4016</v>
      </c>
      <c r="F2208">
        <v>41253</v>
      </c>
      <c r="G2208" t="s">
        <v>4033</v>
      </c>
      <c r="H2208" t="s">
        <v>4034</v>
      </c>
      <c r="I2208" s="4">
        <v>84.89</v>
      </c>
    </row>
    <row r="2209" spans="1:9" x14ac:dyDescent="0.2">
      <c r="A2209">
        <v>102</v>
      </c>
      <c r="B2209">
        <v>685167</v>
      </c>
      <c r="C2209" s="3">
        <v>43144</v>
      </c>
      <c r="D2209">
        <v>46091</v>
      </c>
      <c r="E2209" t="s">
        <v>4016</v>
      </c>
      <c r="F2209">
        <v>41253</v>
      </c>
      <c r="G2209" t="s">
        <v>4107</v>
      </c>
      <c r="H2209" t="s">
        <v>4108</v>
      </c>
      <c r="I2209" s="4">
        <v>87.48</v>
      </c>
    </row>
    <row r="2210" spans="1:9" x14ac:dyDescent="0.2">
      <c r="A2210">
        <v>102</v>
      </c>
      <c r="B2210">
        <v>685168</v>
      </c>
      <c r="C2210" s="3">
        <v>43144</v>
      </c>
      <c r="D2210">
        <v>46091</v>
      </c>
      <c r="E2210" t="s">
        <v>4016</v>
      </c>
      <c r="F2210">
        <v>41253</v>
      </c>
      <c r="G2210" t="s">
        <v>4105</v>
      </c>
      <c r="H2210" t="s">
        <v>4106</v>
      </c>
      <c r="I2210" s="4">
        <v>2.16</v>
      </c>
    </row>
    <row r="2211" spans="1:9" x14ac:dyDescent="0.2">
      <c r="A2211">
        <v>102</v>
      </c>
      <c r="B2211">
        <v>685169</v>
      </c>
      <c r="C2211" s="3">
        <v>43144</v>
      </c>
      <c r="D2211">
        <v>46091</v>
      </c>
      <c r="E2211" t="s">
        <v>4016</v>
      </c>
      <c r="F2211">
        <v>41253</v>
      </c>
      <c r="G2211" t="s">
        <v>4147</v>
      </c>
      <c r="H2211" t="s">
        <v>4148</v>
      </c>
      <c r="I2211" s="4">
        <v>1.08</v>
      </c>
    </row>
    <row r="2212" spans="1:9" x14ac:dyDescent="0.2">
      <c r="A2212">
        <v>102</v>
      </c>
      <c r="B2212">
        <v>685170</v>
      </c>
      <c r="C2212" s="3">
        <v>43144</v>
      </c>
      <c r="D2212">
        <v>46091</v>
      </c>
      <c r="E2212" t="s">
        <v>4016</v>
      </c>
      <c r="F2212">
        <v>41253</v>
      </c>
      <c r="G2212" t="s">
        <v>4067</v>
      </c>
      <c r="H2212" t="s">
        <v>4068</v>
      </c>
      <c r="I2212" s="4">
        <v>21.6</v>
      </c>
    </row>
    <row r="2213" spans="1:9" x14ac:dyDescent="0.2">
      <c r="A2213">
        <v>102</v>
      </c>
      <c r="B2213">
        <v>685172</v>
      </c>
      <c r="C2213" s="3">
        <v>43144</v>
      </c>
      <c r="D2213">
        <v>46091</v>
      </c>
      <c r="E2213" t="s">
        <v>4016</v>
      </c>
      <c r="F2213">
        <v>41253</v>
      </c>
      <c r="G2213" t="s">
        <v>4199</v>
      </c>
      <c r="H2213" t="s">
        <v>4200</v>
      </c>
      <c r="I2213" s="4">
        <v>1.3</v>
      </c>
    </row>
    <row r="2214" spans="1:9" x14ac:dyDescent="0.2">
      <c r="A2214">
        <v>102</v>
      </c>
      <c r="B2214">
        <v>685173</v>
      </c>
      <c r="C2214" s="3">
        <v>43144</v>
      </c>
      <c r="D2214">
        <v>46091</v>
      </c>
      <c r="E2214" t="s">
        <v>4016</v>
      </c>
      <c r="F2214">
        <v>41253</v>
      </c>
      <c r="G2214" t="s">
        <v>4117</v>
      </c>
      <c r="H2214" t="s">
        <v>4118</v>
      </c>
      <c r="I2214" s="4">
        <v>2.16</v>
      </c>
    </row>
    <row r="2215" spans="1:9" x14ac:dyDescent="0.2">
      <c r="A2215">
        <v>102</v>
      </c>
      <c r="B2215">
        <v>687485</v>
      </c>
      <c r="C2215" s="3">
        <v>43144</v>
      </c>
      <c r="D2215">
        <v>46091</v>
      </c>
      <c r="E2215" t="s">
        <v>4016</v>
      </c>
      <c r="F2215">
        <v>41253</v>
      </c>
      <c r="G2215" t="s">
        <v>4081</v>
      </c>
      <c r="H2215" t="s">
        <v>4082</v>
      </c>
      <c r="I2215" s="4">
        <v>2.37</v>
      </c>
    </row>
    <row r="2216" spans="1:9" x14ac:dyDescent="0.2">
      <c r="A2216">
        <v>102</v>
      </c>
      <c r="B2216">
        <v>685181</v>
      </c>
      <c r="C2216" s="3">
        <v>43144</v>
      </c>
      <c r="D2216">
        <v>46092</v>
      </c>
      <c r="E2216" t="s">
        <v>4016</v>
      </c>
      <c r="F2216">
        <v>41255</v>
      </c>
      <c r="G2216" t="s">
        <v>4103</v>
      </c>
      <c r="H2216" t="s">
        <v>4104</v>
      </c>
      <c r="I2216" s="4">
        <v>12.96</v>
      </c>
    </row>
    <row r="2217" spans="1:9" x14ac:dyDescent="0.2">
      <c r="A2217">
        <v>102</v>
      </c>
      <c r="B2217">
        <v>685182</v>
      </c>
      <c r="C2217" s="3">
        <v>43144</v>
      </c>
      <c r="D2217">
        <v>46092</v>
      </c>
      <c r="E2217" t="s">
        <v>4016</v>
      </c>
      <c r="F2217">
        <v>41255</v>
      </c>
      <c r="G2217" t="s">
        <v>4067</v>
      </c>
      <c r="H2217" t="s">
        <v>4068</v>
      </c>
      <c r="I2217" s="4">
        <v>120.96</v>
      </c>
    </row>
    <row r="2218" spans="1:9" x14ac:dyDescent="0.2">
      <c r="A2218">
        <v>102</v>
      </c>
      <c r="B2218">
        <v>685183</v>
      </c>
      <c r="C2218" s="3">
        <v>43144</v>
      </c>
      <c r="D2218">
        <v>46092</v>
      </c>
      <c r="E2218" t="s">
        <v>4016</v>
      </c>
      <c r="F2218">
        <v>41255</v>
      </c>
      <c r="G2218" t="s">
        <v>4105</v>
      </c>
      <c r="H2218" t="s">
        <v>4106</v>
      </c>
      <c r="I2218" s="4">
        <v>1.08</v>
      </c>
    </row>
    <row r="2219" spans="1:9" x14ac:dyDescent="0.2">
      <c r="A2219">
        <v>102</v>
      </c>
      <c r="B2219">
        <v>685184</v>
      </c>
      <c r="C2219" s="3">
        <v>43144</v>
      </c>
      <c r="D2219">
        <v>46092</v>
      </c>
      <c r="E2219" t="s">
        <v>4016</v>
      </c>
      <c r="F2219">
        <v>41255</v>
      </c>
      <c r="G2219" t="s">
        <v>4117</v>
      </c>
      <c r="H2219" t="s">
        <v>4118</v>
      </c>
      <c r="I2219" s="4">
        <v>1.51</v>
      </c>
    </row>
    <row r="2220" spans="1:9" x14ac:dyDescent="0.2">
      <c r="A2220">
        <v>102</v>
      </c>
      <c r="B2220">
        <v>685185</v>
      </c>
      <c r="C2220" s="3">
        <v>43144</v>
      </c>
      <c r="D2220">
        <v>46092</v>
      </c>
      <c r="E2220" t="s">
        <v>4016</v>
      </c>
      <c r="F2220">
        <v>41255</v>
      </c>
      <c r="G2220" t="s">
        <v>4033</v>
      </c>
      <c r="H2220" t="s">
        <v>4034</v>
      </c>
      <c r="I2220" s="4">
        <v>32.619999999999997</v>
      </c>
    </row>
    <row r="2221" spans="1:9" x14ac:dyDescent="0.2">
      <c r="A2221">
        <v>102</v>
      </c>
      <c r="B2221">
        <v>685186</v>
      </c>
      <c r="C2221" s="3">
        <v>43144</v>
      </c>
      <c r="D2221">
        <v>46092</v>
      </c>
      <c r="E2221" t="s">
        <v>4016</v>
      </c>
      <c r="F2221">
        <v>41255</v>
      </c>
      <c r="G2221" t="s">
        <v>4089</v>
      </c>
      <c r="H2221" t="s">
        <v>4090</v>
      </c>
      <c r="I2221" s="4">
        <v>40.39</v>
      </c>
    </row>
    <row r="2222" spans="1:9" x14ac:dyDescent="0.2">
      <c r="A2222">
        <v>102</v>
      </c>
      <c r="B2222">
        <v>685187</v>
      </c>
      <c r="C2222" s="3">
        <v>43144</v>
      </c>
      <c r="D2222">
        <v>46092</v>
      </c>
      <c r="E2222" t="s">
        <v>4016</v>
      </c>
      <c r="F2222">
        <v>41255</v>
      </c>
      <c r="G2222" t="s">
        <v>4463</v>
      </c>
      <c r="H2222" t="s">
        <v>4464</v>
      </c>
      <c r="I2222" s="4">
        <v>4.32</v>
      </c>
    </row>
    <row r="2223" spans="1:9" x14ac:dyDescent="0.2">
      <c r="A2223">
        <v>102</v>
      </c>
      <c r="B2223">
        <v>685188</v>
      </c>
      <c r="C2223" s="3">
        <v>43144</v>
      </c>
      <c r="D2223">
        <v>46092</v>
      </c>
      <c r="E2223" t="s">
        <v>4016</v>
      </c>
      <c r="F2223">
        <v>41255</v>
      </c>
      <c r="G2223" t="s">
        <v>4465</v>
      </c>
      <c r="H2223" t="s">
        <v>4466</v>
      </c>
      <c r="I2223" s="4">
        <v>2.16</v>
      </c>
    </row>
    <row r="2224" spans="1:9" x14ac:dyDescent="0.2">
      <c r="A2224">
        <v>102</v>
      </c>
      <c r="B2224">
        <v>685213</v>
      </c>
      <c r="C2224" s="3">
        <v>43145</v>
      </c>
      <c r="D2224">
        <v>46114</v>
      </c>
      <c r="E2224" t="s">
        <v>4016</v>
      </c>
      <c r="F2224">
        <v>41259</v>
      </c>
      <c r="G2224" t="s">
        <v>4185</v>
      </c>
      <c r="H2224" t="s">
        <v>4186</v>
      </c>
      <c r="I2224" s="4">
        <v>83</v>
      </c>
    </row>
    <row r="2225" spans="1:9" x14ac:dyDescent="0.2">
      <c r="A2225">
        <v>102</v>
      </c>
      <c r="B2225">
        <v>685214</v>
      </c>
      <c r="C2225" s="3">
        <v>43145</v>
      </c>
      <c r="D2225">
        <v>46114</v>
      </c>
      <c r="E2225" t="s">
        <v>4016</v>
      </c>
      <c r="F2225">
        <v>41259</v>
      </c>
      <c r="G2225" t="s">
        <v>4085</v>
      </c>
      <c r="H2225" t="s">
        <v>4086</v>
      </c>
      <c r="I2225" s="4">
        <v>0.4</v>
      </c>
    </row>
    <row r="2226" spans="1:9" x14ac:dyDescent="0.2">
      <c r="A2226">
        <v>102</v>
      </c>
      <c r="B2226">
        <v>685215</v>
      </c>
      <c r="C2226" s="3">
        <v>43145</v>
      </c>
      <c r="D2226">
        <v>46114</v>
      </c>
      <c r="E2226" t="s">
        <v>4016</v>
      </c>
      <c r="F2226">
        <v>41259</v>
      </c>
      <c r="G2226" t="s">
        <v>4157</v>
      </c>
      <c r="H2226" t="s">
        <v>4158</v>
      </c>
      <c r="I2226" s="4">
        <v>20</v>
      </c>
    </row>
    <row r="2227" spans="1:9" x14ac:dyDescent="0.2">
      <c r="A2227">
        <v>102</v>
      </c>
      <c r="B2227">
        <v>685216</v>
      </c>
      <c r="C2227" s="3">
        <v>43145</v>
      </c>
      <c r="D2227">
        <v>46114</v>
      </c>
      <c r="E2227" t="s">
        <v>4016</v>
      </c>
      <c r="F2227">
        <v>41259</v>
      </c>
      <c r="G2227" t="s">
        <v>4123</v>
      </c>
      <c r="H2227" t="s">
        <v>4124</v>
      </c>
      <c r="I2227" s="4">
        <v>4</v>
      </c>
    </row>
    <row r="2228" spans="1:9" x14ac:dyDescent="0.2">
      <c r="A2228">
        <v>102</v>
      </c>
      <c r="B2228">
        <v>685217</v>
      </c>
      <c r="C2228" s="3">
        <v>43145</v>
      </c>
      <c r="D2228">
        <v>46114</v>
      </c>
      <c r="E2228" t="s">
        <v>4016</v>
      </c>
      <c r="F2228">
        <v>41259</v>
      </c>
      <c r="G2228" t="s">
        <v>4127</v>
      </c>
      <c r="H2228" t="s">
        <v>4128</v>
      </c>
      <c r="I2228" s="4">
        <v>1</v>
      </c>
    </row>
    <row r="2229" spans="1:9" x14ac:dyDescent="0.2">
      <c r="A2229">
        <v>102</v>
      </c>
      <c r="B2229">
        <v>685220</v>
      </c>
      <c r="C2229" s="3">
        <v>43145</v>
      </c>
      <c r="D2229">
        <v>46114</v>
      </c>
      <c r="E2229" t="s">
        <v>4016</v>
      </c>
      <c r="F2229">
        <v>41259</v>
      </c>
      <c r="G2229" t="s">
        <v>4017</v>
      </c>
      <c r="H2229" t="s">
        <v>4018</v>
      </c>
      <c r="I2229" s="4">
        <v>1.6</v>
      </c>
    </row>
    <row r="2230" spans="1:9" x14ac:dyDescent="0.2">
      <c r="A2230">
        <v>102</v>
      </c>
      <c r="B2230">
        <v>685229</v>
      </c>
      <c r="C2230" s="3">
        <v>43145</v>
      </c>
      <c r="D2230">
        <v>46114</v>
      </c>
      <c r="E2230" t="s">
        <v>4016</v>
      </c>
      <c r="F2230">
        <v>41259</v>
      </c>
      <c r="G2230" t="s">
        <v>4027</v>
      </c>
      <c r="H2230" t="s">
        <v>4028</v>
      </c>
      <c r="I2230" s="4">
        <v>0.06</v>
      </c>
    </row>
    <row r="2231" spans="1:9" x14ac:dyDescent="0.2">
      <c r="A2231">
        <v>102</v>
      </c>
      <c r="B2231">
        <v>685230</v>
      </c>
      <c r="C2231" s="3">
        <v>43145</v>
      </c>
      <c r="D2231">
        <v>46114</v>
      </c>
      <c r="E2231" t="s">
        <v>4016</v>
      </c>
      <c r="F2231">
        <v>41259</v>
      </c>
      <c r="G2231" t="s">
        <v>4029</v>
      </c>
      <c r="H2231" t="s">
        <v>4030</v>
      </c>
      <c r="I2231" s="4">
        <v>1.2</v>
      </c>
    </row>
    <row r="2232" spans="1:9" x14ac:dyDescent="0.2">
      <c r="A2232">
        <v>102</v>
      </c>
      <c r="B2232">
        <v>685218</v>
      </c>
      <c r="C2232" s="3">
        <v>43146</v>
      </c>
      <c r="D2232">
        <v>46114</v>
      </c>
      <c r="E2232" t="s">
        <v>4016</v>
      </c>
      <c r="F2232">
        <v>41259</v>
      </c>
      <c r="G2232" t="s">
        <v>4089</v>
      </c>
      <c r="H2232" t="s">
        <v>4090</v>
      </c>
      <c r="I2232" s="4">
        <v>31.2</v>
      </c>
    </row>
    <row r="2233" spans="1:9" x14ac:dyDescent="0.2">
      <c r="A2233">
        <v>102</v>
      </c>
      <c r="B2233">
        <v>685219</v>
      </c>
      <c r="C2233" s="3">
        <v>43146</v>
      </c>
      <c r="D2233">
        <v>46114</v>
      </c>
      <c r="E2233" t="s">
        <v>4016</v>
      </c>
      <c r="F2233">
        <v>41259</v>
      </c>
      <c r="G2233" t="s">
        <v>4033</v>
      </c>
      <c r="H2233" t="s">
        <v>4034</v>
      </c>
      <c r="I2233" s="4">
        <v>94.74</v>
      </c>
    </row>
    <row r="2234" spans="1:9" x14ac:dyDescent="0.2">
      <c r="A2234">
        <v>102</v>
      </c>
      <c r="B2234">
        <v>685221</v>
      </c>
      <c r="C2234" s="3">
        <v>43146</v>
      </c>
      <c r="D2234">
        <v>46114</v>
      </c>
      <c r="E2234" t="s">
        <v>4016</v>
      </c>
      <c r="F2234">
        <v>41259</v>
      </c>
      <c r="G2234" t="s">
        <v>4133</v>
      </c>
      <c r="H2234" t="s">
        <v>4134</v>
      </c>
      <c r="I2234" s="4">
        <v>6</v>
      </c>
    </row>
    <row r="2235" spans="1:9" x14ac:dyDescent="0.2">
      <c r="A2235">
        <v>102</v>
      </c>
      <c r="B2235">
        <v>685222</v>
      </c>
      <c r="C2235" s="3">
        <v>43146</v>
      </c>
      <c r="D2235">
        <v>46114</v>
      </c>
      <c r="E2235" t="s">
        <v>4016</v>
      </c>
      <c r="F2235">
        <v>41259</v>
      </c>
      <c r="G2235" t="s">
        <v>4165</v>
      </c>
      <c r="H2235" t="s">
        <v>4166</v>
      </c>
      <c r="I2235" s="4">
        <v>48</v>
      </c>
    </row>
    <row r="2236" spans="1:9" x14ac:dyDescent="0.2">
      <c r="A2236">
        <v>102</v>
      </c>
      <c r="B2236">
        <v>685223</v>
      </c>
      <c r="C2236" s="3">
        <v>43146</v>
      </c>
      <c r="D2236">
        <v>46114</v>
      </c>
      <c r="E2236" t="s">
        <v>4016</v>
      </c>
      <c r="F2236">
        <v>41259</v>
      </c>
      <c r="G2236" t="s">
        <v>4229</v>
      </c>
      <c r="H2236" t="s">
        <v>4230</v>
      </c>
      <c r="I2236" s="4">
        <v>1.2</v>
      </c>
    </row>
    <row r="2237" spans="1:9" x14ac:dyDescent="0.2">
      <c r="A2237">
        <v>102</v>
      </c>
      <c r="B2237">
        <v>685224</v>
      </c>
      <c r="C2237" s="3">
        <v>43146</v>
      </c>
      <c r="D2237">
        <v>46114</v>
      </c>
      <c r="E2237" t="s">
        <v>4016</v>
      </c>
      <c r="F2237">
        <v>41259</v>
      </c>
      <c r="G2237" t="s">
        <v>4219</v>
      </c>
      <c r="H2237" t="s">
        <v>4220</v>
      </c>
      <c r="I2237" s="4">
        <v>20</v>
      </c>
    </row>
    <row r="2238" spans="1:9" x14ac:dyDescent="0.2">
      <c r="A2238">
        <v>102</v>
      </c>
      <c r="B2238">
        <v>685225</v>
      </c>
      <c r="C2238" s="3">
        <v>43146</v>
      </c>
      <c r="D2238">
        <v>46114</v>
      </c>
      <c r="E2238" t="s">
        <v>4016</v>
      </c>
      <c r="F2238">
        <v>41259</v>
      </c>
      <c r="G2238" t="s">
        <v>4021</v>
      </c>
      <c r="H2238" t="s">
        <v>4022</v>
      </c>
      <c r="I2238" s="4">
        <v>52</v>
      </c>
    </row>
    <row r="2239" spans="1:9" x14ac:dyDescent="0.2">
      <c r="A2239">
        <v>102</v>
      </c>
      <c r="B2239">
        <v>685226</v>
      </c>
      <c r="C2239" s="3">
        <v>43146</v>
      </c>
      <c r="D2239">
        <v>46114</v>
      </c>
      <c r="E2239" t="s">
        <v>4016</v>
      </c>
      <c r="F2239">
        <v>41259</v>
      </c>
      <c r="G2239" t="s">
        <v>4167</v>
      </c>
      <c r="H2239" t="s">
        <v>4168</v>
      </c>
      <c r="I2239" s="4">
        <v>5.2</v>
      </c>
    </row>
    <row r="2240" spans="1:9" x14ac:dyDescent="0.2">
      <c r="A2240">
        <v>102</v>
      </c>
      <c r="B2240">
        <v>685227</v>
      </c>
      <c r="C2240" s="3">
        <v>43146</v>
      </c>
      <c r="D2240">
        <v>46114</v>
      </c>
      <c r="E2240" t="s">
        <v>4016</v>
      </c>
      <c r="F2240">
        <v>41259</v>
      </c>
      <c r="G2240" t="s">
        <v>4227</v>
      </c>
      <c r="H2240" t="s">
        <v>4228</v>
      </c>
      <c r="I2240" s="4">
        <v>0.8</v>
      </c>
    </row>
    <row r="2241" spans="1:9" x14ac:dyDescent="0.2">
      <c r="A2241">
        <v>102</v>
      </c>
      <c r="B2241">
        <v>685228</v>
      </c>
      <c r="C2241" s="3">
        <v>43146</v>
      </c>
      <c r="D2241">
        <v>46114</v>
      </c>
      <c r="E2241" t="s">
        <v>4016</v>
      </c>
      <c r="F2241">
        <v>41259</v>
      </c>
      <c r="G2241" t="s">
        <v>4119</v>
      </c>
      <c r="H2241" t="s">
        <v>4120</v>
      </c>
      <c r="I2241" s="4">
        <v>4</v>
      </c>
    </row>
    <row r="2242" spans="1:9" x14ac:dyDescent="0.2">
      <c r="A2242">
        <v>102</v>
      </c>
      <c r="B2242">
        <v>685231</v>
      </c>
      <c r="C2242" s="3">
        <v>43146</v>
      </c>
      <c r="D2242">
        <v>46114</v>
      </c>
      <c r="E2242" t="s">
        <v>4016</v>
      </c>
      <c r="F2242">
        <v>41259</v>
      </c>
      <c r="G2242" t="s">
        <v>4221</v>
      </c>
      <c r="H2242" t="s">
        <v>4222</v>
      </c>
      <c r="I2242" s="4">
        <v>1.6</v>
      </c>
    </row>
    <row r="2243" spans="1:9" x14ac:dyDescent="0.2">
      <c r="A2243">
        <v>102</v>
      </c>
      <c r="B2243">
        <v>685233</v>
      </c>
      <c r="C2243" s="3">
        <v>43146</v>
      </c>
      <c r="D2243">
        <v>46114</v>
      </c>
      <c r="E2243" t="s">
        <v>4016</v>
      </c>
      <c r="F2243">
        <v>41259</v>
      </c>
      <c r="G2243" t="s">
        <v>4129</v>
      </c>
      <c r="H2243" t="s">
        <v>4130</v>
      </c>
      <c r="I2243" s="4">
        <v>6</v>
      </c>
    </row>
    <row r="2244" spans="1:9" x14ac:dyDescent="0.2">
      <c r="A2244">
        <v>102</v>
      </c>
      <c r="B2244">
        <v>685234</v>
      </c>
      <c r="C2244" s="3">
        <v>43146</v>
      </c>
      <c r="D2244">
        <v>46114</v>
      </c>
      <c r="E2244" t="s">
        <v>4016</v>
      </c>
      <c r="F2244">
        <v>41259</v>
      </c>
      <c r="G2244" t="s">
        <v>4121</v>
      </c>
      <c r="H2244" t="s">
        <v>4122</v>
      </c>
      <c r="I2244" s="4">
        <v>4</v>
      </c>
    </row>
    <row r="2245" spans="1:9" x14ac:dyDescent="0.2">
      <c r="A2245">
        <v>102</v>
      </c>
      <c r="B2245">
        <v>685235</v>
      </c>
      <c r="C2245" s="3">
        <v>43146</v>
      </c>
      <c r="D2245">
        <v>46114</v>
      </c>
      <c r="E2245" t="s">
        <v>4016</v>
      </c>
      <c r="F2245">
        <v>41259</v>
      </c>
      <c r="G2245" t="s">
        <v>4125</v>
      </c>
      <c r="H2245" t="s">
        <v>4126</v>
      </c>
      <c r="I2245" s="4">
        <v>2</v>
      </c>
    </row>
    <row r="2246" spans="1:9" x14ac:dyDescent="0.2">
      <c r="A2246">
        <v>102</v>
      </c>
      <c r="B2246">
        <v>685232</v>
      </c>
      <c r="C2246" s="3">
        <v>43159</v>
      </c>
      <c r="D2246">
        <v>46114</v>
      </c>
      <c r="E2246" t="s">
        <v>4016</v>
      </c>
      <c r="F2246">
        <v>41259</v>
      </c>
      <c r="G2246" t="s">
        <v>4223</v>
      </c>
      <c r="H2246" t="s">
        <v>4224</v>
      </c>
      <c r="I2246" s="4">
        <v>8</v>
      </c>
    </row>
    <row r="2247" spans="1:9" x14ac:dyDescent="0.2">
      <c r="A2247">
        <v>102</v>
      </c>
      <c r="B2247">
        <v>685236</v>
      </c>
      <c r="C2247" s="3">
        <v>43159</v>
      </c>
      <c r="D2247">
        <v>46114</v>
      </c>
      <c r="E2247" t="s">
        <v>4016</v>
      </c>
      <c r="F2247">
        <v>41259</v>
      </c>
      <c r="G2247" t="s">
        <v>4225</v>
      </c>
      <c r="H2247" t="s">
        <v>4226</v>
      </c>
      <c r="I2247" s="4">
        <v>4</v>
      </c>
    </row>
    <row r="2248" spans="1:9" x14ac:dyDescent="0.2">
      <c r="A2248">
        <v>102</v>
      </c>
      <c r="B2248">
        <v>685247</v>
      </c>
      <c r="C2248" s="3">
        <v>43145</v>
      </c>
      <c r="D2248">
        <v>46107</v>
      </c>
      <c r="E2248" t="s">
        <v>4016</v>
      </c>
      <c r="F2248">
        <v>41261</v>
      </c>
      <c r="G2248" t="s">
        <v>4169</v>
      </c>
      <c r="H2248" t="s">
        <v>4170</v>
      </c>
      <c r="I2248" s="4">
        <v>7.06</v>
      </c>
    </row>
    <row r="2249" spans="1:9" x14ac:dyDescent="0.2">
      <c r="A2249">
        <v>102</v>
      </c>
      <c r="B2249">
        <v>685248</v>
      </c>
      <c r="C2249" s="3">
        <v>43145</v>
      </c>
      <c r="D2249">
        <v>46107</v>
      </c>
      <c r="E2249" t="s">
        <v>4016</v>
      </c>
      <c r="F2249">
        <v>41261</v>
      </c>
      <c r="G2249" t="s">
        <v>4085</v>
      </c>
      <c r="H2249" t="s">
        <v>4086</v>
      </c>
      <c r="I2249" s="4">
        <v>0.71</v>
      </c>
    </row>
    <row r="2250" spans="1:9" x14ac:dyDescent="0.2">
      <c r="A2250">
        <v>102</v>
      </c>
      <c r="B2250">
        <v>685249</v>
      </c>
      <c r="C2250" s="3">
        <v>43145</v>
      </c>
      <c r="D2250">
        <v>46107</v>
      </c>
      <c r="E2250" t="s">
        <v>4016</v>
      </c>
      <c r="F2250">
        <v>41261</v>
      </c>
      <c r="G2250" t="s">
        <v>4129</v>
      </c>
      <c r="H2250" t="s">
        <v>4130</v>
      </c>
      <c r="I2250" s="4">
        <v>23.52</v>
      </c>
    </row>
    <row r="2251" spans="1:9" x14ac:dyDescent="0.2">
      <c r="A2251">
        <v>102</v>
      </c>
      <c r="B2251">
        <v>685250</v>
      </c>
      <c r="C2251" s="3">
        <v>43145</v>
      </c>
      <c r="D2251">
        <v>46107</v>
      </c>
      <c r="E2251" t="s">
        <v>4016</v>
      </c>
      <c r="F2251">
        <v>41261</v>
      </c>
      <c r="G2251" t="s">
        <v>4117</v>
      </c>
      <c r="H2251" t="s">
        <v>4118</v>
      </c>
      <c r="I2251" s="4">
        <v>18.82</v>
      </c>
    </row>
    <row r="2252" spans="1:9" x14ac:dyDescent="0.2">
      <c r="A2252">
        <v>102</v>
      </c>
      <c r="B2252">
        <v>685251</v>
      </c>
      <c r="C2252" s="3">
        <v>43145</v>
      </c>
      <c r="D2252">
        <v>46107</v>
      </c>
      <c r="E2252" t="s">
        <v>4016</v>
      </c>
      <c r="F2252">
        <v>41261</v>
      </c>
      <c r="G2252" t="s">
        <v>4179</v>
      </c>
      <c r="H2252" t="s">
        <v>4180</v>
      </c>
      <c r="I2252" s="4">
        <v>65.86</v>
      </c>
    </row>
    <row r="2253" spans="1:9" x14ac:dyDescent="0.2">
      <c r="A2253">
        <v>102</v>
      </c>
      <c r="B2253">
        <v>685252</v>
      </c>
      <c r="C2253" s="3">
        <v>43145</v>
      </c>
      <c r="D2253">
        <v>46107</v>
      </c>
      <c r="E2253" t="s">
        <v>4016</v>
      </c>
      <c r="F2253">
        <v>41261</v>
      </c>
      <c r="G2253" t="s">
        <v>4077</v>
      </c>
      <c r="H2253" t="s">
        <v>4078</v>
      </c>
      <c r="I2253" s="4">
        <v>98.78</v>
      </c>
    </row>
    <row r="2254" spans="1:9" x14ac:dyDescent="0.2">
      <c r="A2254">
        <v>102</v>
      </c>
      <c r="B2254">
        <v>685253</v>
      </c>
      <c r="C2254" s="3">
        <v>43145</v>
      </c>
      <c r="D2254">
        <v>46107</v>
      </c>
      <c r="E2254" t="s">
        <v>4016</v>
      </c>
      <c r="F2254">
        <v>41261</v>
      </c>
      <c r="G2254" t="s">
        <v>4035</v>
      </c>
      <c r="H2254" t="s">
        <v>4036</v>
      </c>
      <c r="I2254" s="4">
        <v>9.41</v>
      </c>
    </row>
    <row r="2255" spans="1:9" x14ac:dyDescent="0.2">
      <c r="A2255">
        <v>102</v>
      </c>
      <c r="B2255">
        <v>685255</v>
      </c>
      <c r="C2255" s="3">
        <v>43145</v>
      </c>
      <c r="D2255">
        <v>46107</v>
      </c>
      <c r="E2255" t="s">
        <v>4016</v>
      </c>
      <c r="F2255">
        <v>41261</v>
      </c>
      <c r="G2255" t="s">
        <v>4177</v>
      </c>
      <c r="H2255" t="s">
        <v>4178</v>
      </c>
      <c r="I2255" s="4">
        <v>7.06</v>
      </c>
    </row>
    <row r="2256" spans="1:9" x14ac:dyDescent="0.2">
      <c r="A2256">
        <v>102</v>
      </c>
      <c r="B2256">
        <v>685258</v>
      </c>
      <c r="C2256" s="3">
        <v>43145</v>
      </c>
      <c r="D2256">
        <v>46107</v>
      </c>
      <c r="E2256" t="s">
        <v>4016</v>
      </c>
      <c r="F2256">
        <v>41261</v>
      </c>
      <c r="G2256" t="s">
        <v>4133</v>
      </c>
      <c r="H2256" t="s">
        <v>4134</v>
      </c>
      <c r="I2256" s="4">
        <v>47.04</v>
      </c>
    </row>
    <row r="2257" spans="1:9" x14ac:dyDescent="0.2">
      <c r="A2257">
        <v>102</v>
      </c>
      <c r="B2257">
        <v>685259</v>
      </c>
      <c r="C2257" s="3">
        <v>43145</v>
      </c>
      <c r="D2257">
        <v>46107</v>
      </c>
      <c r="E2257" t="s">
        <v>4016</v>
      </c>
      <c r="F2257">
        <v>41261</v>
      </c>
      <c r="G2257" t="s">
        <v>4017</v>
      </c>
      <c r="H2257" t="s">
        <v>4018</v>
      </c>
      <c r="I2257" s="4">
        <v>18.82</v>
      </c>
    </row>
    <row r="2258" spans="1:9" x14ac:dyDescent="0.2">
      <c r="A2258">
        <v>102</v>
      </c>
      <c r="B2258">
        <v>685260</v>
      </c>
      <c r="C2258" s="3">
        <v>43145</v>
      </c>
      <c r="D2258">
        <v>46107</v>
      </c>
      <c r="E2258" t="s">
        <v>4016</v>
      </c>
      <c r="F2258">
        <v>41261</v>
      </c>
      <c r="G2258" t="s">
        <v>4139</v>
      </c>
      <c r="H2258" t="s">
        <v>4140</v>
      </c>
      <c r="I2258" s="4">
        <v>7.06</v>
      </c>
    </row>
    <row r="2259" spans="1:9" x14ac:dyDescent="0.2">
      <c r="A2259">
        <v>102</v>
      </c>
      <c r="B2259">
        <v>685264</v>
      </c>
      <c r="C2259" s="3">
        <v>43145</v>
      </c>
      <c r="D2259">
        <v>46107</v>
      </c>
      <c r="E2259" t="s">
        <v>4016</v>
      </c>
      <c r="F2259">
        <v>41261</v>
      </c>
      <c r="G2259" t="s">
        <v>4033</v>
      </c>
      <c r="H2259" t="s">
        <v>4034</v>
      </c>
      <c r="I2259" s="4">
        <v>73.62</v>
      </c>
    </row>
    <row r="2260" spans="1:9" x14ac:dyDescent="0.2">
      <c r="A2260">
        <v>102</v>
      </c>
      <c r="B2260">
        <v>688138</v>
      </c>
      <c r="C2260" s="3">
        <v>43145</v>
      </c>
      <c r="D2260">
        <v>46107</v>
      </c>
      <c r="E2260" t="s">
        <v>4016</v>
      </c>
      <c r="F2260">
        <v>41261</v>
      </c>
      <c r="G2260" t="s">
        <v>4089</v>
      </c>
      <c r="H2260" t="s">
        <v>4090</v>
      </c>
      <c r="I2260" s="4">
        <v>64.44</v>
      </c>
    </row>
    <row r="2261" spans="1:9" x14ac:dyDescent="0.2">
      <c r="A2261">
        <v>102</v>
      </c>
      <c r="B2261">
        <v>688145</v>
      </c>
      <c r="C2261" s="3">
        <v>43145</v>
      </c>
      <c r="D2261">
        <v>46107</v>
      </c>
      <c r="E2261" t="s">
        <v>4016</v>
      </c>
      <c r="F2261">
        <v>41261</v>
      </c>
      <c r="G2261" t="s">
        <v>4155</v>
      </c>
      <c r="H2261" t="s">
        <v>4156</v>
      </c>
      <c r="I2261" s="4">
        <v>0.94</v>
      </c>
    </row>
    <row r="2262" spans="1:9" x14ac:dyDescent="0.2">
      <c r="A2262">
        <v>102</v>
      </c>
      <c r="B2262">
        <v>688146</v>
      </c>
      <c r="C2262" s="3">
        <v>43145</v>
      </c>
      <c r="D2262">
        <v>46107</v>
      </c>
      <c r="E2262" t="s">
        <v>4016</v>
      </c>
      <c r="F2262">
        <v>41261</v>
      </c>
      <c r="G2262" t="s">
        <v>4131</v>
      </c>
      <c r="H2262" t="s">
        <v>4132</v>
      </c>
      <c r="I2262" s="4">
        <v>0.94</v>
      </c>
    </row>
    <row r="2263" spans="1:9" x14ac:dyDescent="0.2">
      <c r="A2263">
        <v>102</v>
      </c>
      <c r="B2263">
        <v>688149</v>
      </c>
      <c r="C2263" s="3">
        <v>43145</v>
      </c>
      <c r="D2263">
        <v>46107</v>
      </c>
      <c r="E2263" t="s">
        <v>4016</v>
      </c>
      <c r="F2263">
        <v>41261</v>
      </c>
      <c r="G2263" t="s">
        <v>4127</v>
      </c>
      <c r="H2263" t="s">
        <v>4128</v>
      </c>
      <c r="I2263" s="4">
        <v>1.41</v>
      </c>
    </row>
    <row r="2264" spans="1:9" x14ac:dyDescent="0.2">
      <c r="A2264">
        <v>102</v>
      </c>
      <c r="B2264">
        <v>688150</v>
      </c>
      <c r="C2264" s="3">
        <v>43145</v>
      </c>
      <c r="D2264">
        <v>46107</v>
      </c>
      <c r="E2264" t="s">
        <v>4016</v>
      </c>
      <c r="F2264">
        <v>41261</v>
      </c>
      <c r="G2264" t="s">
        <v>4099</v>
      </c>
      <c r="H2264" t="s">
        <v>4100</v>
      </c>
      <c r="I2264" s="4">
        <v>14.11</v>
      </c>
    </row>
    <row r="2265" spans="1:9" x14ac:dyDescent="0.2">
      <c r="A2265">
        <v>102</v>
      </c>
      <c r="B2265">
        <v>688151</v>
      </c>
      <c r="C2265" s="3">
        <v>43145</v>
      </c>
      <c r="D2265">
        <v>46107</v>
      </c>
      <c r="E2265" t="s">
        <v>4016</v>
      </c>
      <c r="F2265">
        <v>41261</v>
      </c>
      <c r="G2265" t="s">
        <v>4147</v>
      </c>
      <c r="H2265" t="s">
        <v>4148</v>
      </c>
      <c r="I2265" s="4">
        <v>4.7</v>
      </c>
    </row>
    <row r="2266" spans="1:9" x14ac:dyDescent="0.2">
      <c r="A2266">
        <v>102</v>
      </c>
      <c r="B2266">
        <v>688152</v>
      </c>
      <c r="C2266" s="3">
        <v>43145</v>
      </c>
      <c r="D2266">
        <v>46107</v>
      </c>
      <c r="E2266" t="s">
        <v>4016</v>
      </c>
      <c r="F2266">
        <v>41261</v>
      </c>
      <c r="G2266" t="s">
        <v>4199</v>
      </c>
      <c r="H2266" t="s">
        <v>4200</v>
      </c>
      <c r="I2266" s="4">
        <v>4.2300000000000004</v>
      </c>
    </row>
    <row r="2267" spans="1:9" x14ac:dyDescent="0.2">
      <c r="A2267">
        <v>102</v>
      </c>
      <c r="B2267">
        <v>688153</v>
      </c>
      <c r="C2267" s="3">
        <v>43145</v>
      </c>
      <c r="D2267">
        <v>46107</v>
      </c>
      <c r="E2267" t="s">
        <v>4016</v>
      </c>
      <c r="F2267">
        <v>41261</v>
      </c>
      <c r="G2267" t="s">
        <v>4135</v>
      </c>
      <c r="H2267" t="s">
        <v>4136</v>
      </c>
      <c r="I2267" s="4">
        <v>1.41</v>
      </c>
    </row>
    <row r="2268" spans="1:9" x14ac:dyDescent="0.2">
      <c r="A2268">
        <v>102</v>
      </c>
      <c r="B2268">
        <v>688154</v>
      </c>
      <c r="C2268" s="3">
        <v>43145</v>
      </c>
      <c r="D2268">
        <v>46107</v>
      </c>
      <c r="E2268" t="s">
        <v>4016</v>
      </c>
      <c r="F2268">
        <v>41261</v>
      </c>
      <c r="G2268" t="s">
        <v>4145</v>
      </c>
      <c r="H2268" t="s">
        <v>4146</v>
      </c>
      <c r="I2268" s="4">
        <v>0.47</v>
      </c>
    </row>
    <row r="2269" spans="1:9" x14ac:dyDescent="0.2">
      <c r="A2269">
        <v>102</v>
      </c>
      <c r="B2269">
        <v>685273</v>
      </c>
      <c r="C2269" s="3">
        <v>43145</v>
      </c>
      <c r="D2269">
        <v>46104</v>
      </c>
      <c r="E2269" t="s">
        <v>4016</v>
      </c>
      <c r="F2269">
        <v>41263</v>
      </c>
      <c r="G2269" t="s">
        <v>4185</v>
      </c>
      <c r="H2269" t="s">
        <v>4186</v>
      </c>
      <c r="I2269" s="4">
        <v>12.45</v>
      </c>
    </row>
    <row r="2270" spans="1:9" x14ac:dyDescent="0.2">
      <c r="A2270">
        <v>102</v>
      </c>
      <c r="B2270">
        <v>685274</v>
      </c>
      <c r="C2270" s="3">
        <v>43145</v>
      </c>
      <c r="D2270">
        <v>46104</v>
      </c>
      <c r="E2270" t="s">
        <v>4016</v>
      </c>
      <c r="F2270">
        <v>41263</v>
      </c>
      <c r="G2270" t="s">
        <v>4085</v>
      </c>
      <c r="H2270" t="s">
        <v>4086</v>
      </c>
      <c r="I2270" s="4">
        <v>0.06</v>
      </c>
    </row>
    <row r="2271" spans="1:9" x14ac:dyDescent="0.2">
      <c r="A2271">
        <v>102</v>
      </c>
      <c r="B2271">
        <v>685275</v>
      </c>
      <c r="C2271" s="3">
        <v>43145</v>
      </c>
      <c r="D2271">
        <v>46104</v>
      </c>
      <c r="E2271" t="s">
        <v>4016</v>
      </c>
      <c r="F2271">
        <v>41263</v>
      </c>
      <c r="G2271" t="s">
        <v>4157</v>
      </c>
      <c r="H2271" t="s">
        <v>4158</v>
      </c>
      <c r="I2271" s="4">
        <v>3</v>
      </c>
    </row>
    <row r="2272" spans="1:9" x14ac:dyDescent="0.2">
      <c r="A2272">
        <v>102</v>
      </c>
      <c r="B2272">
        <v>685276</v>
      </c>
      <c r="C2272" s="3">
        <v>43145</v>
      </c>
      <c r="D2272">
        <v>46104</v>
      </c>
      <c r="E2272" t="s">
        <v>4016</v>
      </c>
      <c r="F2272">
        <v>41263</v>
      </c>
      <c r="G2272" t="s">
        <v>4123</v>
      </c>
      <c r="H2272" t="s">
        <v>4124</v>
      </c>
      <c r="I2272" s="4">
        <v>0.6</v>
      </c>
    </row>
    <row r="2273" spans="1:9" x14ac:dyDescent="0.2">
      <c r="A2273">
        <v>102</v>
      </c>
      <c r="B2273">
        <v>685277</v>
      </c>
      <c r="C2273" s="3">
        <v>43145</v>
      </c>
      <c r="D2273">
        <v>46104</v>
      </c>
      <c r="E2273" t="s">
        <v>4016</v>
      </c>
      <c r="F2273">
        <v>41263</v>
      </c>
      <c r="G2273" t="s">
        <v>4127</v>
      </c>
      <c r="H2273" t="s">
        <v>4128</v>
      </c>
      <c r="I2273" s="4">
        <v>0.15</v>
      </c>
    </row>
    <row r="2274" spans="1:9" x14ac:dyDescent="0.2">
      <c r="A2274">
        <v>102</v>
      </c>
      <c r="B2274">
        <v>685278</v>
      </c>
      <c r="C2274" s="3">
        <v>43145</v>
      </c>
      <c r="D2274">
        <v>46104</v>
      </c>
      <c r="E2274" t="s">
        <v>4016</v>
      </c>
      <c r="F2274">
        <v>41263</v>
      </c>
      <c r="G2274" t="s">
        <v>4033</v>
      </c>
      <c r="H2274" t="s">
        <v>4034</v>
      </c>
      <c r="I2274" s="4">
        <v>19.190000000000001</v>
      </c>
    </row>
    <row r="2275" spans="1:9" x14ac:dyDescent="0.2">
      <c r="A2275">
        <v>102</v>
      </c>
      <c r="B2275">
        <v>685279</v>
      </c>
      <c r="C2275" s="3">
        <v>43145</v>
      </c>
      <c r="D2275">
        <v>46104</v>
      </c>
      <c r="E2275" t="s">
        <v>4016</v>
      </c>
      <c r="F2275">
        <v>41263</v>
      </c>
      <c r="G2275" t="s">
        <v>4017</v>
      </c>
      <c r="H2275" t="s">
        <v>4018</v>
      </c>
      <c r="I2275" s="4">
        <v>0.24</v>
      </c>
    </row>
    <row r="2276" spans="1:9" x14ac:dyDescent="0.2">
      <c r="A2276">
        <v>102</v>
      </c>
      <c r="B2276">
        <v>685280</v>
      </c>
      <c r="C2276" s="3">
        <v>43145</v>
      </c>
      <c r="D2276">
        <v>46104</v>
      </c>
      <c r="E2276" t="s">
        <v>4016</v>
      </c>
      <c r="F2276">
        <v>41263</v>
      </c>
      <c r="G2276" t="s">
        <v>4229</v>
      </c>
      <c r="H2276" t="s">
        <v>4230</v>
      </c>
      <c r="I2276" s="4">
        <v>0.18</v>
      </c>
    </row>
    <row r="2277" spans="1:9" x14ac:dyDescent="0.2">
      <c r="A2277">
        <v>102</v>
      </c>
      <c r="B2277">
        <v>685281</v>
      </c>
      <c r="C2277" s="3">
        <v>43145</v>
      </c>
      <c r="D2277">
        <v>46104</v>
      </c>
      <c r="E2277" t="s">
        <v>4016</v>
      </c>
      <c r="F2277">
        <v>41263</v>
      </c>
      <c r="G2277" t="s">
        <v>4219</v>
      </c>
      <c r="H2277" t="s">
        <v>4220</v>
      </c>
      <c r="I2277" s="4">
        <v>3</v>
      </c>
    </row>
    <row r="2278" spans="1:9" x14ac:dyDescent="0.2">
      <c r="A2278">
        <v>102</v>
      </c>
      <c r="B2278">
        <v>685282</v>
      </c>
      <c r="C2278" s="3">
        <v>43145</v>
      </c>
      <c r="D2278">
        <v>46104</v>
      </c>
      <c r="E2278" t="s">
        <v>4016</v>
      </c>
      <c r="F2278">
        <v>41263</v>
      </c>
      <c r="G2278" t="s">
        <v>4021</v>
      </c>
      <c r="H2278" t="s">
        <v>4022</v>
      </c>
      <c r="I2278" s="4">
        <v>7.8</v>
      </c>
    </row>
    <row r="2279" spans="1:9" x14ac:dyDescent="0.2">
      <c r="A2279">
        <v>102</v>
      </c>
      <c r="B2279">
        <v>685283</v>
      </c>
      <c r="C2279" s="3">
        <v>43145</v>
      </c>
      <c r="D2279">
        <v>46104</v>
      </c>
      <c r="E2279" t="s">
        <v>4016</v>
      </c>
      <c r="F2279">
        <v>41263</v>
      </c>
      <c r="G2279" t="s">
        <v>4167</v>
      </c>
      <c r="H2279" t="s">
        <v>4168</v>
      </c>
      <c r="I2279" s="4">
        <v>1.38</v>
      </c>
    </row>
    <row r="2280" spans="1:9" x14ac:dyDescent="0.2">
      <c r="A2280">
        <v>102</v>
      </c>
      <c r="B2280">
        <v>685284</v>
      </c>
      <c r="C2280" s="3">
        <v>43145</v>
      </c>
      <c r="D2280">
        <v>46104</v>
      </c>
      <c r="E2280" t="s">
        <v>4016</v>
      </c>
      <c r="F2280">
        <v>41263</v>
      </c>
      <c r="G2280" t="s">
        <v>4227</v>
      </c>
      <c r="H2280" t="s">
        <v>4228</v>
      </c>
      <c r="I2280" s="4">
        <v>0.12</v>
      </c>
    </row>
    <row r="2281" spans="1:9" x14ac:dyDescent="0.2">
      <c r="A2281">
        <v>102</v>
      </c>
      <c r="B2281">
        <v>685285</v>
      </c>
      <c r="C2281" s="3">
        <v>43145</v>
      </c>
      <c r="D2281">
        <v>46104</v>
      </c>
      <c r="E2281" t="s">
        <v>4016</v>
      </c>
      <c r="F2281">
        <v>41263</v>
      </c>
      <c r="G2281" t="s">
        <v>4027</v>
      </c>
      <c r="H2281" t="s">
        <v>4028</v>
      </c>
      <c r="I2281" s="4">
        <v>0.01</v>
      </c>
    </row>
    <row r="2282" spans="1:9" x14ac:dyDescent="0.2">
      <c r="A2282">
        <v>102</v>
      </c>
      <c r="B2282">
        <v>685286</v>
      </c>
      <c r="C2282" s="3">
        <v>43145</v>
      </c>
      <c r="D2282">
        <v>46104</v>
      </c>
      <c r="E2282" t="s">
        <v>4016</v>
      </c>
      <c r="F2282">
        <v>41263</v>
      </c>
      <c r="G2282" t="s">
        <v>4029</v>
      </c>
      <c r="H2282" t="s">
        <v>4030</v>
      </c>
      <c r="I2282" s="4">
        <v>0.18</v>
      </c>
    </row>
    <row r="2283" spans="1:9" x14ac:dyDescent="0.2">
      <c r="A2283">
        <v>102</v>
      </c>
      <c r="B2283">
        <v>685287</v>
      </c>
      <c r="C2283" s="3">
        <v>43145</v>
      </c>
      <c r="D2283">
        <v>46104</v>
      </c>
      <c r="E2283" t="s">
        <v>4016</v>
      </c>
      <c r="F2283">
        <v>41263</v>
      </c>
      <c r="G2283" t="s">
        <v>4221</v>
      </c>
      <c r="H2283" t="s">
        <v>4222</v>
      </c>
      <c r="I2283" s="4">
        <v>0.24</v>
      </c>
    </row>
    <row r="2284" spans="1:9" x14ac:dyDescent="0.2">
      <c r="A2284">
        <v>102</v>
      </c>
      <c r="B2284">
        <v>685288</v>
      </c>
      <c r="C2284" s="3">
        <v>43145</v>
      </c>
      <c r="D2284">
        <v>46104</v>
      </c>
      <c r="E2284" t="s">
        <v>4016</v>
      </c>
      <c r="F2284">
        <v>41263</v>
      </c>
      <c r="G2284" t="s">
        <v>4165</v>
      </c>
      <c r="H2284" t="s">
        <v>4166</v>
      </c>
      <c r="I2284" s="4">
        <v>7.2</v>
      </c>
    </row>
    <row r="2285" spans="1:9" x14ac:dyDescent="0.2">
      <c r="A2285">
        <v>102</v>
      </c>
      <c r="B2285">
        <v>685289</v>
      </c>
      <c r="C2285" s="3">
        <v>43145</v>
      </c>
      <c r="D2285">
        <v>46104</v>
      </c>
      <c r="E2285" t="s">
        <v>4016</v>
      </c>
      <c r="F2285">
        <v>41263</v>
      </c>
      <c r="G2285" t="s">
        <v>4223</v>
      </c>
      <c r="H2285" t="s">
        <v>4224</v>
      </c>
      <c r="I2285" s="4">
        <v>1.2</v>
      </c>
    </row>
    <row r="2286" spans="1:9" x14ac:dyDescent="0.2">
      <c r="A2286">
        <v>102</v>
      </c>
      <c r="B2286">
        <v>685290</v>
      </c>
      <c r="C2286" s="3">
        <v>43145</v>
      </c>
      <c r="D2286">
        <v>46104</v>
      </c>
      <c r="E2286" t="s">
        <v>4016</v>
      </c>
      <c r="F2286">
        <v>41263</v>
      </c>
      <c r="G2286" t="s">
        <v>4129</v>
      </c>
      <c r="H2286" t="s">
        <v>4130</v>
      </c>
      <c r="I2286" s="4">
        <v>0.9</v>
      </c>
    </row>
    <row r="2287" spans="1:9" x14ac:dyDescent="0.2">
      <c r="A2287">
        <v>102</v>
      </c>
      <c r="B2287">
        <v>685291</v>
      </c>
      <c r="C2287" s="3">
        <v>43145</v>
      </c>
      <c r="D2287">
        <v>46104</v>
      </c>
      <c r="E2287" t="s">
        <v>4016</v>
      </c>
      <c r="F2287">
        <v>41263</v>
      </c>
      <c r="G2287" t="s">
        <v>4121</v>
      </c>
      <c r="H2287" t="s">
        <v>4122</v>
      </c>
      <c r="I2287" s="4">
        <v>0.6</v>
      </c>
    </row>
    <row r="2288" spans="1:9" x14ac:dyDescent="0.2">
      <c r="A2288">
        <v>102</v>
      </c>
      <c r="B2288">
        <v>685292</v>
      </c>
      <c r="C2288" s="3">
        <v>43145</v>
      </c>
      <c r="D2288">
        <v>46104</v>
      </c>
      <c r="E2288" t="s">
        <v>4016</v>
      </c>
      <c r="F2288">
        <v>41263</v>
      </c>
      <c r="G2288" t="s">
        <v>4125</v>
      </c>
      <c r="H2288" t="s">
        <v>4126</v>
      </c>
      <c r="I2288" s="4">
        <v>0.3</v>
      </c>
    </row>
    <row r="2289" spans="1:9" x14ac:dyDescent="0.2">
      <c r="A2289">
        <v>102</v>
      </c>
      <c r="B2289">
        <v>685293</v>
      </c>
      <c r="C2289" s="3">
        <v>43145</v>
      </c>
      <c r="D2289">
        <v>46104</v>
      </c>
      <c r="E2289" t="s">
        <v>4016</v>
      </c>
      <c r="F2289">
        <v>41263</v>
      </c>
      <c r="G2289" t="s">
        <v>4119</v>
      </c>
      <c r="H2289" t="s">
        <v>4120</v>
      </c>
      <c r="I2289" s="4">
        <v>0.6</v>
      </c>
    </row>
    <row r="2290" spans="1:9" x14ac:dyDescent="0.2">
      <c r="A2290">
        <v>102</v>
      </c>
      <c r="B2290">
        <v>685294</v>
      </c>
      <c r="C2290" s="3">
        <v>43145</v>
      </c>
      <c r="D2290">
        <v>46104</v>
      </c>
      <c r="E2290" t="s">
        <v>4016</v>
      </c>
      <c r="F2290">
        <v>41263</v>
      </c>
      <c r="G2290" t="s">
        <v>4225</v>
      </c>
      <c r="H2290" t="s">
        <v>4226</v>
      </c>
      <c r="I2290" s="4">
        <v>0.6</v>
      </c>
    </row>
    <row r="2291" spans="1:9" x14ac:dyDescent="0.2">
      <c r="A2291">
        <v>102</v>
      </c>
      <c r="B2291">
        <v>685304</v>
      </c>
      <c r="C2291" s="3">
        <v>43145</v>
      </c>
      <c r="D2291">
        <v>46111</v>
      </c>
      <c r="E2291" t="s">
        <v>4016</v>
      </c>
      <c r="F2291">
        <v>41265</v>
      </c>
      <c r="G2291" t="s">
        <v>4133</v>
      </c>
      <c r="H2291" t="s">
        <v>4134</v>
      </c>
      <c r="I2291" s="4">
        <v>19.440000000000001</v>
      </c>
    </row>
    <row r="2292" spans="1:9" x14ac:dyDescent="0.2">
      <c r="A2292">
        <v>102</v>
      </c>
      <c r="B2292">
        <v>685305</v>
      </c>
      <c r="C2292" s="3">
        <v>43145</v>
      </c>
      <c r="D2292">
        <v>46111</v>
      </c>
      <c r="E2292" t="s">
        <v>4016</v>
      </c>
      <c r="F2292">
        <v>41265</v>
      </c>
      <c r="G2292" t="s">
        <v>4089</v>
      </c>
      <c r="H2292" t="s">
        <v>4090</v>
      </c>
      <c r="I2292" s="4">
        <v>136.08000000000001</v>
      </c>
    </row>
    <row r="2293" spans="1:9" x14ac:dyDescent="0.2">
      <c r="A2293">
        <v>102</v>
      </c>
      <c r="B2293">
        <v>685306</v>
      </c>
      <c r="C2293" s="3">
        <v>43145</v>
      </c>
      <c r="D2293">
        <v>46111</v>
      </c>
      <c r="E2293" t="s">
        <v>4016</v>
      </c>
      <c r="F2293">
        <v>41265</v>
      </c>
      <c r="G2293" t="s">
        <v>4119</v>
      </c>
      <c r="H2293" t="s">
        <v>4120</v>
      </c>
      <c r="I2293" s="4">
        <v>4.8600000000000003</v>
      </c>
    </row>
    <row r="2294" spans="1:9" x14ac:dyDescent="0.2">
      <c r="A2294">
        <v>102</v>
      </c>
      <c r="B2294">
        <v>685307</v>
      </c>
      <c r="C2294" s="3">
        <v>43145</v>
      </c>
      <c r="D2294">
        <v>46111</v>
      </c>
      <c r="E2294" t="s">
        <v>4016</v>
      </c>
      <c r="F2294">
        <v>41265</v>
      </c>
      <c r="G2294" t="s">
        <v>4107</v>
      </c>
      <c r="H2294" t="s">
        <v>4108</v>
      </c>
      <c r="I2294" s="4">
        <v>130.57</v>
      </c>
    </row>
    <row r="2295" spans="1:9" x14ac:dyDescent="0.2">
      <c r="A2295">
        <v>102</v>
      </c>
      <c r="B2295">
        <v>685309</v>
      </c>
      <c r="C2295" s="3">
        <v>43145</v>
      </c>
      <c r="D2295">
        <v>46111</v>
      </c>
      <c r="E2295" t="s">
        <v>4016</v>
      </c>
      <c r="F2295">
        <v>41265</v>
      </c>
      <c r="G2295" t="s">
        <v>4105</v>
      </c>
      <c r="H2295" t="s">
        <v>4106</v>
      </c>
      <c r="I2295" s="4">
        <v>12.96</v>
      </c>
    </row>
    <row r="2296" spans="1:9" x14ac:dyDescent="0.2">
      <c r="A2296">
        <v>102</v>
      </c>
      <c r="B2296">
        <v>685310</v>
      </c>
      <c r="C2296" s="3">
        <v>43145</v>
      </c>
      <c r="D2296">
        <v>46111</v>
      </c>
      <c r="E2296" t="s">
        <v>4016</v>
      </c>
      <c r="F2296">
        <v>41265</v>
      </c>
      <c r="G2296" t="s">
        <v>4113</v>
      </c>
      <c r="H2296" t="s">
        <v>4114</v>
      </c>
      <c r="I2296" s="4">
        <v>3.24</v>
      </c>
    </row>
    <row r="2297" spans="1:9" x14ac:dyDescent="0.2">
      <c r="A2297">
        <v>102</v>
      </c>
      <c r="B2297">
        <v>685311</v>
      </c>
      <c r="C2297" s="3">
        <v>43145</v>
      </c>
      <c r="D2297">
        <v>46111</v>
      </c>
      <c r="E2297" t="s">
        <v>4016</v>
      </c>
      <c r="F2297">
        <v>41265</v>
      </c>
      <c r="G2297" t="s">
        <v>4115</v>
      </c>
      <c r="H2297" t="s">
        <v>4116</v>
      </c>
      <c r="I2297" s="4">
        <v>3.24</v>
      </c>
    </row>
    <row r="2298" spans="1:9" x14ac:dyDescent="0.2">
      <c r="A2298">
        <v>102</v>
      </c>
      <c r="B2298">
        <v>685314</v>
      </c>
      <c r="C2298" s="3">
        <v>43145</v>
      </c>
      <c r="D2298">
        <v>46111</v>
      </c>
      <c r="E2298" t="s">
        <v>4016</v>
      </c>
      <c r="F2298">
        <v>41265</v>
      </c>
      <c r="G2298" t="s">
        <v>4167</v>
      </c>
      <c r="H2298" t="s">
        <v>4168</v>
      </c>
      <c r="I2298" s="4">
        <v>3.24</v>
      </c>
    </row>
    <row r="2299" spans="1:9" x14ac:dyDescent="0.2">
      <c r="A2299">
        <v>102</v>
      </c>
      <c r="B2299">
        <v>685315</v>
      </c>
      <c r="C2299" s="3">
        <v>43145</v>
      </c>
      <c r="D2299">
        <v>46111</v>
      </c>
      <c r="E2299" t="s">
        <v>4016</v>
      </c>
      <c r="F2299">
        <v>41265</v>
      </c>
      <c r="G2299" t="s">
        <v>4163</v>
      </c>
      <c r="H2299" t="s">
        <v>4164</v>
      </c>
      <c r="I2299" s="4">
        <v>4.8600000000000003</v>
      </c>
    </row>
    <row r="2300" spans="1:9" x14ac:dyDescent="0.2">
      <c r="A2300">
        <v>102</v>
      </c>
      <c r="B2300">
        <v>685316</v>
      </c>
      <c r="C2300" s="3">
        <v>43145</v>
      </c>
      <c r="D2300">
        <v>46111</v>
      </c>
      <c r="E2300" t="s">
        <v>4016</v>
      </c>
      <c r="F2300">
        <v>41265</v>
      </c>
      <c r="G2300" t="s">
        <v>4121</v>
      </c>
      <c r="H2300" t="s">
        <v>4122</v>
      </c>
      <c r="I2300" s="4">
        <v>0.65</v>
      </c>
    </row>
    <row r="2301" spans="1:9" x14ac:dyDescent="0.2">
      <c r="A2301">
        <v>102</v>
      </c>
      <c r="B2301">
        <v>688160</v>
      </c>
      <c r="C2301" s="3">
        <v>43145</v>
      </c>
      <c r="D2301">
        <v>46111</v>
      </c>
      <c r="E2301" t="s">
        <v>4016</v>
      </c>
      <c r="F2301">
        <v>41265</v>
      </c>
      <c r="G2301" t="s">
        <v>4135</v>
      </c>
      <c r="H2301" t="s">
        <v>4136</v>
      </c>
      <c r="I2301" s="4">
        <v>4.21</v>
      </c>
    </row>
    <row r="2302" spans="1:9" x14ac:dyDescent="0.2">
      <c r="A2302">
        <v>102</v>
      </c>
      <c r="B2302">
        <v>688161</v>
      </c>
      <c r="C2302" s="3">
        <v>43145</v>
      </c>
      <c r="D2302">
        <v>46111</v>
      </c>
      <c r="E2302" t="s">
        <v>4016</v>
      </c>
      <c r="F2302">
        <v>41265</v>
      </c>
      <c r="G2302" t="s">
        <v>4127</v>
      </c>
      <c r="H2302" t="s">
        <v>4128</v>
      </c>
      <c r="I2302" s="4">
        <v>0.32</v>
      </c>
    </row>
    <row r="2303" spans="1:9" x14ac:dyDescent="0.2">
      <c r="A2303">
        <v>102</v>
      </c>
      <c r="B2303">
        <v>688162</v>
      </c>
      <c r="C2303" s="3">
        <v>43145</v>
      </c>
      <c r="D2303">
        <v>46111</v>
      </c>
      <c r="E2303" t="s">
        <v>4016</v>
      </c>
      <c r="F2303">
        <v>41265</v>
      </c>
      <c r="G2303" t="s">
        <v>4155</v>
      </c>
      <c r="H2303" t="s">
        <v>4156</v>
      </c>
      <c r="I2303" s="4">
        <v>0.32</v>
      </c>
    </row>
    <row r="2304" spans="1:9" x14ac:dyDescent="0.2">
      <c r="A2304">
        <v>102</v>
      </c>
      <c r="B2304">
        <v>685541</v>
      </c>
      <c r="C2304" s="3">
        <v>43143</v>
      </c>
      <c r="D2304">
        <v>46058</v>
      </c>
      <c r="E2304" t="s">
        <v>4016</v>
      </c>
      <c r="F2304">
        <v>41269</v>
      </c>
      <c r="G2304" t="s">
        <v>4041</v>
      </c>
      <c r="H2304" t="s">
        <v>4042</v>
      </c>
      <c r="I2304" s="4">
        <v>398.16</v>
      </c>
    </row>
    <row r="2305" spans="1:9" x14ac:dyDescent="0.2">
      <c r="A2305">
        <v>102</v>
      </c>
      <c r="B2305">
        <v>685543</v>
      </c>
      <c r="C2305" s="3">
        <v>43143</v>
      </c>
      <c r="D2305">
        <v>46058</v>
      </c>
      <c r="E2305" t="s">
        <v>4016</v>
      </c>
      <c r="F2305">
        <v>41269</v>
      </c>
      <c r="G2305" t="s">
        <v>4035</v>
      </c>
      <c r="H2305" t="s">
        <v>4036</v>
      </c>
      <c r="I2305" s="4">
        <v>189.6</v>
      </c>
    </row>
    <row r="2306" spans="1:9" x14ac:dyDescent="0.2">
      <c r="A2306">
        <v>102</v>
      </c>
      <c r="B2306">
        <v>685544</v>
      </c>
      <c r="C2306" s="3">
        <v>43143</v>
      </c>
      <c r="D2306">
        <v>46058</v>
      </c>
      <c r="E2306" t="s">
        <v>4016</v>
      </c>
      <c r="F2306">
        <v>41269</v>
      </c>
      <c r="G2306" t="s">
        <v>4047</v>
      </c>
      <c r="H2306" t="s">
        <v>4048</v>
      </c>
      <c r="I2306" s="4">
        <v>5.0599999999999996</v>
      </c>
    </row>
    <row r="2307" spans="1:9" x14ac:dyDescent="0.2">
      <c r="A2307">
        <v>102</v>
      </c>
      <c r="B2307">
        <v>685546</v>
      </c>
      <c r="C2307" s="3">
        <v>43143</v>
      </c>
      <c r="D2307">
        <v>46058</v>
      </c>
      <c r="E2307" t="s">
        <v>4016</v>
      </c>
      <c r="F2307">
        <v>41269</v>
      </c>
      <c r="G2307" t="s">
        <v>4287</v>
      </c>
      <c r="H2307" t="s">
        <v>4288</v>
      </c>
      <c r="I2307" s="4">
        <v>0.51</v>
      </c>
    </row>
    <row r="2308" spans="1:9" x14ac:dyDescent="0.2">
      <c r="A2308">
        <v>102</v>
      </c>
      <c r="B2308">
        <v>687353</v>
      </c>
      <c r="C2308" s="3">
        <v>43143</v>
      </c>
      <c r="D2308">
        <v>46058</v>
      </c>
      <c r="E2308" t="s">
        <v>4016</v>
      </c>
      <c r="F2308">
        <v>41269</v>
      </c>
      <c r="G2308" t="s">
        <v>4091</v>
      </c>
      <c r="H2308" t="s">
        <v>4092</v>
      </c>
      <c r="I2308" s="4">
        <v>1.26</v>
      </c>
    </row>
    <row r="2309" spans="1:9" x14ac:dyDescent="0.2">
      <c r="A2309">
        <v>102</v>
      </c>
      <c r="B2309">
        <v>687354</v>
      </c>
      <c r="C2309" s="3">
        <v>43143</v>
      </c>
      <c r="D2309">
        <v>46058</v>
      </c>
      <c r="E2309" t="s">
        <v>4016</v>
      </c>
      <c r="F2309">
        <v>41269</v>
      </c>
      <c r="G2309" t="s">
        <v>4033</v>
      </c>
      <c r="H2309" t="s">
        <v>4034</v>
      </c>
      <c r="I2309" s="4">
        <v>37.409999999999997</v>
      </c>
    </row>
    <row r="2310" spans="1:9" x14ac:dyDescent="0.2">
      <c r="A2310">
        <v>102</v>
      </c>
      <c r="B2310">
        <v>685555</v>
      </c>
      <c r="C2310" s="3">
        <v>43140</v>
      </c>
      <c r="D2310">
        <v>46038</v>
      </c>
      <c r="E2310" t="s">
        <v>4016</v>
      </c>
      <c r="F2310">
        <v>41271</v>
      </c>
      <c r="G2310" t="s">
        <v>4033</v>
      </c>
      <c r="H2310" t="s">
        <v>4034</v>
      </c>
      <c r="I2310" s="4">
        <v>73.599999999999994</v>
      </c>
    </row>
    <row r="2311" spans="1:9" x14ac:dyDescent="0.2">
      <c r="A2311">
        <v>102</v>
      </c>
      <c r="B2311">
        <v>685557</v>
      </c>
      <c r="C2311" s="3">
        <v>43140</v>
      </c>
      <c r="D2311">
        <v>46038</v>
      </c>
      <c r="E2311" t="s">
        <v>4016</v>
      </c>
      <c r="F2311">
        <v>41271</v>
      </c>
      <c r="G2311" t="s">
        <v>4371</v>
      </c>
      <c r="H2311" t="s">
        <v>4372</v>
      </c>
      <c r="I2311" s="4">
        <v>29.59</v>
      </c>
    </row>
    <row r="2312" spans="1:9" x14ac:dyDescent="0.2">
      <c r="A2312">
        <v>102</v>
      </c>
      <c r="B2312">
        <v>685558</v>
      </c>
      <c r="C2312" s="3">
        <v>43140</v>
      </c>
      <c r="D2312">
        <v>46038</v>
      </c>
      <c r="E2312" t="s">
        <v>4016</v>
      </c>
      <c r="F2312">
        <v>41271</v>
      </c>
      <c r="G2312" t="s">
        <v>4037</v>
      </c>
      <c r="H2312" t="s">
        <v>4038</v>
      </c>
      <c r="I2312" s="4">
        <v>3.23</v>
      </c>
    </row>
    <row r="2313" spans="1:9" x14ac:dyDescent="0.2">
      <c r="A2313">
        <v>102</v>
      </c>
      <c r="B2313">
        <v>687258</v>
      </c>
      <c r="C2313" s="3">
        <v>43140</v>
      </c>
      <c r="D2313">
        <v>46038</v>
      </c>
      <c r="E2313" t="s">
        <v>4016</v>
      </c>
      <c r="F2313">
        <v>41271</v>
      </c>
      <c r="G2313" t="s">
        <v>4053</v>
      </c>
      <c r="H2313" t="s">
        <v>4054</v>
      </c>
      <c r="I2313" s="4">
        <v>0.67</v>
      </c>
    </row>
    <row r="2314" spans="1:9" x14ac:dyDescent="0.2">
      <c r="A2314">
        <v>102</v>
      </c>
      <c r="B2314">
        <v>687259</v>
      </c>
      <c r="C2314" s="3">
        <v>43140</v>
      </c>
      <c r="D2314">
        <v>46038</v>
      </c>
      <c r="E2314" t="s">
        <v>4016</v>
      </c>
      <c r="F2314">
        <v>41271</v>
      </c>
      <c r="G2314" t="s">
        <v>4035</v>
      </c>
      <c r="H2314" t="s">
        <v>4036</v>
      </c>
      <c r="I2314" s="4">
        <v>160.32</v>
      </c>
    </row>
    <row r="2315" spans="1:9" x14ac:dyDescent="0.2">
      <c r="A2315">
        <v>102</v>
      </c>
      <c r="B2315">
        <v>687260</v>
      </c>
      <c r="C2315" s="3">
        <v>43140</v>
      </c>
      <c r="D2315">
        <v>46038</v>
      </c>
      <c r="E2315" t="s">
        <v>4016</v>
      </c>
      <c r="F2315">
        <v>41271</v>
      </c>
      <c r="G2315" t="s">
        <v>4083</v>
      </c>
      <c r="H2315" t="s">
        <v>4084</v>
      </c>
      <c r="I2315" s="4">
        <v>0.64</v>
      </c>
    </row>
    <row r="2316" spans="1:9" x14ac:dyDescent="0.2">
      <c r="A2316">
        <v>102</v>
      </c>
      <c r="B2316">
        <v>687261</v>
      </c>
      <c r="C2316" s="3">
        <v>43140</v>
      </c>
      <c r="D2316">
        <v>46038</v>
      </c>
      <c r="E2316" t="s">
        <v>4016</v>
      </c>
      <c r="F2316">
        <v>41271</v>
      </c>
      <c r="G2316" t="s">
        <v>4255</v>
      </c>
      <c r="H2316" t="s">
        <v>4256</v>
      </c>
      <c r="I2316" s="4">
        <v>1.61</v>
      </c>
    </row>
    <row r="2317" spans="1:9" x14ac:dyDescent="0.2">
      <c r="A2317">
        <v>102</v>
      </c>
      <c r="B2317">
        <v>685567</v>
      </c>
      <c r="C2317" s="3">
        <v>43139</v>
      </c>
      <c r="D2317">
        <v>46026</v>
      </c>
      <c r="E2317" t="s">
        <v>4016</v>
      </c>
      <c r="F2317">
        <v>41273</v>
      </c>
      <c r="G2317" t="s">
        <v>4035</v>
      </c>
      <c r="H2317" t="s">
        <v>4036</v>
      </c>
      <c r="I2317" s="4">
        <v>160.91</v>
      </c>
    </row>
    <row r="2318" spans="1:9" x14ac:dyDescent="0.2">
      <c r="A2318">
        <v>102</v>
      </c>
      <c r="B2318">
        <v>685570</v>
      </c>
      <c r="C2318" s="3">
        <v>43139</v>
      </c>
      <c r="D2318">
        <v>46026</v>
      </c>
      <c r="E2318" t="s">
        <v>4016</v>
      </c>
      <c r="F2318">
        <v>41273</v>
      </c>
      <c r="G2318" t="s">
        <v>4371</v>
      </c>
      <c r="H2318" t="s">
        <v>4372</v>
      </c>
      <c r="I2318" s="4">
        <v>29.59</v>
      </c>
    </row>
    <row r="2319" spans="1:9" x14ac:dyDescent="0.2">
      <c r="A2319">
        <v>102</v>
      </c>
      <c r="B2319">
        <v>685572</v>
      </c>
      <c r="C2319" s="3">
        <v>43139</v>
      </c>
      <c r="D2319">
        <v>46026</v>
      </c>
      <c r="E2319" t="s">
        <v>4016</v>
      </c>
      <c r="F2319">
        <v>41273</v>
      </c>
      <c r="G2319" t="s">
        <v>4083</v>
      </c>
      <c r="H2319" t="s">
        <v>4084</v>
      </c>
      <c r="I2319" s="4">
        <v>0.27</v>
      </c>
    </row>
    <row r="2320" spans="1:9" x14ac:dyDescent="0.2">
      <c r="A2320">
        <v>102</v>
      </c>
      <c r="B2320">
        <v>687189</v>
      </c>
      <c r="C2320" s="3">
        <v>43139</v>
      </c>
      <c r="D2320">
        <v>46026</v>
      </c>
      <c r="E2320" t="s">
        <v>4016</v>
      </c>
      <c r="F2320">
        <v>41273</v>
      </c>
      <c r="G2320" t="s">
        <v>4053</v>
      </c>
      <c r="H2320" t="s">
        <v>4054</v>
      </c>
      <c r="I2320" s="4">
        <v>0.67</v>
      </c>
    </row>
    <row r="2321" spans="1:9" x14ac:dyDescent="0.2">
      <c r="A2321">
        <v>102</v>
      </c>
      <c r="B2321">
        <v>687190</v>
      </c>
      <c r="C2321" s="3">
        <v>43139</v>
      </c>
      <c r="D2321">
        <v>46026</v>
      </c>
      <c r="E2321" t="s">
        <v>4016</v>
      </c>
      <c r="F2321">
        <v>41273</v>
      </c>
      <c r="G2321" t="s">
        <v>4027</v>
      </c>
      <c r="H2321" t="s">
        <v>4028</v>
      </c>
      <c r="I2321" s="4">
        <v>0.06</v>
      </c>
    </row>
    <row r="2322" spans="1:9" x14ac:dyDescent="0.2">
      <c r="A2322">
        <v>102</v>
      </c>
      <c r="B2322">
        <v>687191</v>
      </c>
      <c r="C2322" s="3">
        <v>43139</v>
      </c>
      <c r="D2322">
        <v>46026</v>
      </c>
      <c r="E2322" t="s">
        <v>4016</v>
      </c>
      <c r="F2322">
        <v>41273</v>
      </c>
      <c r="G2322" t="s">
        <v>4277</v>
      </c>
      <c r="H2322" t="s">
        <v>4278</v>
      </c>
      <c r="I2322" s="4">
        <v>2.15</v>
      </c>
    </row>
    <row r="2323" spans="1:9" x14ac:dyDescent="0.2">
      <c r="A2323">
        <v>102</v>
      </c>
      <c r="B2323">
        <v>687192</v>
      </c>
      <c r="C2323" s="3">
        <v>43139</v>
      </c>
      <c r="D2323">
        <v>46026</v>
      </c>
      <c r="E2323" t="s">
        <v>4016</v>
      </c>
      <c r="F2323">
        <v>41273</v>
      </c>
      <c r="G2323" t="s">
        <v>4033</v>
      </c>
      <c r="H2323" t="s">
        <v>4034</v>
      </c>
      <c r="I2323" s="4">
        <v>76.010000000000005</v>
      </c>
    </row>
    <row r="2324" spans="1:9" x14ac:dyDescent="0.2">
      <c r="A2324">
        <v>102</v>
      </c>
      <c r="B2324">
        <v>685702</v>
      </c>
      <c r="C2324" s="3">
        <v>43143</v>
      </c>
      <c r="D2324">
        <v>46049</v>
      </c>
      <c r="E2324" t="s">
        <v>4016</v>
      </c>
      <c r="F2324">
        <v>41285</v>
      </c>
      <c r="G2324" t="s">
        <v>4467</v>
      </c>
      <c r="H2324" t="s">
        <v>4468</v>
      </c>
      <c r="I2324" s="4">
        <v>3.89</v>
      </c>
    </row>
    <row r="2325" spans="1:9" x14ac:dyDescent="0.2">
      <c r="A2325">
        <v>102</v>
      </c>
      <c r="B2325">
        <v>685703</v>
      </c>
      <c r="C2325" s="3">
        <v>43143</v>
      </c>
      <c r="D2325">
        <v>46049</v>
      </c>
      <c r="E2325" t="s">
        <v>4016</v>
      </c>
      <c r="F2325">
        <v>41285</v>
      </c>
      <c r="G2325" t="s">
        <v>4101</v>
      </c>
      <c r="H2325" t="s">
        <v>4102</v>
      </c>
      <c r="I2325" s="4">
        <v>25.2</v>
      </c>
    </row>
    <row r="2326" spans="1:9" x14ac:dyDescent="0.2">
      <c r="A2326">
        <v>102</v>
      </c>
      <c r="B2326">
        <v>685704</v>
      </c>
      <c r="C2326" s="3">
        <v>43143</v>
      </c>
      <c r="D2326">
        <v>46049</v>
      </c>
      <c r="E2326" t="s">
        <v>4016</v>
      </c>
      <c r="F2326">
        <v>41285</v>
      </c>
      <c r="G2326" t="s">
        <v>4089</v>
      </c>
      <c r="H2326" t="s">
        <v>4090</v>
      </c>
      <c r="I2326" s="4">
        <v>1.62</v>
      </c>
    </row>
    <row r="2327" spans="1:9" x14ac:dyDescent="0.2">
      <c r="A2327">
        <v>102</v>
      </c>
      <c r="B2327">
        <v>685705</v>
      </c>
      <c r="C2327" s="3">
        <v>43143</v>
      </c>
      <c r="D2327">
        <v>46049</v>
      </c>
      <c r="E2327" t="s">
        <v>4016</v>
      </c>
      <c r="F2327">
        <v>41285</v>
      </c>
      <c r="G2327" t="s">
        <v>4057</v>
      </c>
      <c r="H2327" t="s">
        <v>4058</v>
      </c>
      <c r="I2327" s="4">
        <v>90</v>
      </c>
    </row>
    <row r="2328" spans="1:9" x14ac:dyDescent="0.2">
      <c r="A2328">
        <v>102</v>
      </c>
      <c r="B2328">
        <v>685706</v>
      </c>
      <c r="C2328" s="3">
        <v>43143</v>
      </c>
      <c r="D2328">
        <v>46049</v>
      </c>
      <c r="E2328" t="s">
        <v>4016</v>
      </c>
      <c r="F2328">
        <v>41285</v>
      </c>
      <c r="G2328" t="s">
        <v>4073</v>
      </c>
      <c r="H2328" t="s">
        <v>4074</v>
      </c>
      <c r="I2328" s="4">
        <v>14.26</v>
      </c>
    </row>
    <row r="2329" spans="1:9" x14ac:dyDescent="0.2">
      <c r="A2329">
        <v>102</v>
      </c>
      <c r="B2329">
        <v>685707</v>
      </c>
      <c r="C2329" s="3">
        <v>43143</v>
      </c>
      <c r="D2329">
        <v>46049</v>
      </c>
      <c r="E2329" t="s">
        <v>4016</v>
      </c>
      <c r="F2329">
        <v>41285</v>
      </c>
      <c r="G2329" t="s">
        <v>4099</v>
      </c>
      <c r="H2329" t="s">
        <v>4100</v>
      </c>
      <c r="I2329" s="4">
        <v>4.05</v>
      </c>
    </row>
    <row r="2330" spans="1:9" x14ac:dyDescent="0.2">
      <c r="A2330">
        <v>102</v>
      </c>
      <c r="B2330">
        <v>685708</v>
      </c>
      <c r="C2330" s="3">
        <v>43143</v>
      </c>
      <c r="D2330">
        <v>46049</v>
      </c>
      <c r="E2330" t="s">
        <v>4016</v>
      </c>
      <c r="F2330">
        <v>41285</v>
      </c>
      <c r="G2330" t="s">
        <v>4033</v>
      </c>
      <c r="H2330" t="s">
        <v>4034</v>
      </c>
      <c r="I2330" s="4">
        <v>22.68</v>
      </c>
    </row>
    <row r="2331" spans="1:9" x14ac:dyDescent="0.2">
      <c r="A2331">
        <v>102</v>
      </c>
      <c r="B2331">
        <v>685710</v>
      </c>
      <c r="C2331" s="3">
        <v>43143</v>
      </c>
      <c r="D2331">
        <v>46049</v>
      </c>
      <c r="E2331" t="s">
        <v>4016</v>
      </c>
      <c r="F2331">
        <v>41285</v>
      </c>
      <c r="G2331" t="s">
        <v>4093</v>
      </c>
      <c r="H2331" t="s">
        <v>4094</v>
      </c>
      <c r="I2331" s="4">
        <v>0.09</v>
      </c>
    </row>
    <row r="2332" spans="1:9" x14ac:dyDescent="0.2">
      <c r="A2332">
        <v>102</v>
      </c>
      <c r="B2332">
        <v>685711</v>
      </c>
      <c r="C2332" s="3">
        <v>43143</v>
      </c>
      <c r="D2332">
        <v>46049</v>
      </c>
      <c r="E2332" t="s">
        <v>4016</v>
      </c>
      <c r="F2332">
        <v>41285</v>
      </c>
      <c r="G2332" t="s">
        <v>4363</v>
      </c>
      <c r="H2332" t="s">
        <v>4364</v>
      </c>
      <c r="I2332" s="4">
        <v>0.57999999999999996</v>
      </c>
    </row>
    <row r="2333" spans="1:9" x14ac:dyDescent="0.2">
      <c r="A2333">
        <v>102</v>
      </c>
      <c r="B2333">
        <v>685712</v>
      </c>
      <c r="C2333" s="3">
        <v>43143</v>
      </c>
      <c r="D2333">
        <v>46049</v>
      </c>
      <c r="E2333" t="s">
        <v>4016</v>
      </c>
      <c r="F2333">
        <v>41285</v>
      </c>
      <c r="G2333" t="s">
        <v>4311</v>
      </c>
      <c r="H2333" t="s">
        <v>4312</v>
      </c>
      <c r="I2333" s="4">
        <v>0.49</v>
      </c>
    </row>
    <row r="2334" spans="1:9" x14ac:dyDescent="0.2">
      <c r="A2334">
        <v>102</v>
      </c>
      <c r="B2334">
        <v>685714</v>
      </c>
      <c r="C2334" s="3">
        <v>43143</v>
      </c>
      <c r="D2334">
        <v>46049</v>
      </c>
      <c r="E2334" t="s">
        <v>4016</v>
      </c>
      <c r="F2334">
        <v>41285</v>
      </c>
      <c r="G2334" t="s">
        <v>4065</v>
      </c>
      <c r="H2334" t="s">
        <v>4066</v>
      </c>
      <c r="I2334" s="4">
        <v>3.96</v>
      </c>
    </row>
    <row r="2335" spans="1:9" x14ac:dyDescent="0.2">
      <c r="A2335">
        <v>102</v>
      </c>
      <c r="B2335">
        <v>685715</v>
      </c>
      <c r="C2335" s="3">
        <v>43143</v>
      </c>
      <c r="D2335">
        <v>46049</v>
      </c>
      <c r="E2335" t="s">
        <v>4016</v>
      </c>
      <c r="F2335">
        <v>41285</v>
      </c>
      <c r="G2335" t="s">
        <v>4283</v>
      </c>
      <c r="H2335" t="s">
        <v>4284</v>
      </c>
      <c r="I2335" s="4">
        <v>0.49</v>
      </c>
    </row>
    <row r="2336" spans="1:9" x14ac:dyDescent="0.2">
      <c r="A2336">
        <v>102</v>
      </c>
      <c r="B2336">
        <v>685716</v>
      </c>
      <c r="C2336" s="3">
        <v>43143</v>
      </c>
      <c r="D2336">
        <v>46049</v>
      </c>
      <c r="E2336" t="s">
        <v>4016</v>
      </c>
      <c r="F2336">
        <v>41285</v>
      </c>
      <c r="G2336" t="s">
        <v>4321</v>
      </c>
      <c r="H2336" t="s">
        <v>4322</v>
      </c>
      <c r="I2336" s="4">
        <v>3.6</v>
      </c>
    </row>
    <row r="2337" spans="1:9" x14ac:dyDescent="0.2">
      <c r="A2337">
        <v>102</v>
      </c>
      <c r="B2337">
        <v>685717</v>
      </c>
      <c r="C2337" s="3">
        <v>43143</v>
      </c>
      <c r="D2337">
        <v>46049</v>
      </c>
      <c r="E2337" t="s">
        <v>4016</v>
      </c>
      <c r="F2337">
        <v>41285</v>
      </c>
      <c r="G2337" t="s">
        <v>4055</v>
      </c>
      <c r="H2337" t="s">
        <v>4056</v>
      </c>
      <c r="I2337" s="4">
        <v>0.9</v>
      </c>
    </row>
    <row r="2338" spans="1:9" x14ac:dyDescent="0.2">
      <c r="A2338">
        <v>102</v>
      </c>
      <c r="B2338">
        <v>685718</v>
      </c>
      <c r="C2338" s="3">
        <v>43143</v>
      </c>
      <c r="D2338">
        <v>46049</v>
      </c>
      <c r="E2338" t="s">
        <v>4016</v>
      </c>
      <c r="F2338">
        <v>41285</v>
      </c>
      <c r="G2338" t="s">
        <v>4469</v>
      </c>
      <c r="H2338" t="s">
        <v>4470</v>
      </c>
      <c r="I2338" s="4">
        <v>4.8600000000000003</v>
      </c>
    </row>
    <row r="2339" spans="1:9" x14ac:dyDescent="0.2">
      <c r="A2339">
        <v>102</v>
      </c>
      <c r="B2339">
        <v>687311</v>
      </c>
      <c r="C2339" s="3">
        <v>43143</v>
      </c>
      <c r="D2339">
        <v>46049</v>
      </c>
      <c r="E2339" t="s">
        <v>4016</v>
      </c>
      <c r="F2339">
        <v>41285</v>
      </c>
      <c r="G2339" t="s">
        <v>4059</v>
      </c>
      <c r="H2339" t="s">
        <v>4060</v>
      </c>
      <c r="I2339" s="4">
        <v>1.67</v>
      </c>
    </row>
    <row r="2340" spans="1:9" x14ac:dyDescent="0.2">
      <c r="A2340">
        <v>102</v>
      </c>
      <c r="B2340">
        <v>687312</v>
      </c>
      <c r="C2340" s="3">
        <v>43143</v>
      </c>
      <c r="D2340">
        <v>46049</v>
      </c>
      <c r="E2340" t="s">
        <v>4016</v>
      </c>
      <c r="F2340">
        <v>41285</v>
      </c>
      <c r="G2340" t="s">
        <v>4035</v>
      </c>
      <c r="H2340" t="s">
        <v>4036</v>
      </c>
      <c r="I2340" s="4">
        <v>1.22</v>
      </c>
    </row>
    <row r="2341" spans="1:9" x14ac:dyDescent="0.2">
      <c r="A2341">
        <v>102</v>
      </c>
      <c r="B2341">
        <v>687316</v>
      </c>
      <c r="C2341" s="3">
        <v>43143</v>
      </c>
      <c r="D2341">
        <v>46049</v>
      </c>
      <c r="E2341" t="s">
        <v>4016</v>
      </c>
      <c r="F2341">
        <v>41285</v>
      </c>
      <c r="G2341" t="s">
        <v>4025</v>
      </c>
      <c r="H2341" t="s">
        <v>4026</v>
      </c>
      <c r="I2341" s="4">
        <v>0.45</v>
      </c>
    </row>
    <row r="2342" spans="1:9" x14ac:dyDescent="0.2">
      <c r="A2342">
        <v>102</v>
      </c>
      <c r="B2342">
        <v>685726</v>
      </c>
      <c r="C2342" s="3">
        <v>43143</v>
      </c>
      <c r="D2342">
        <v>46050</v>
      </c>
      <c r="E2342" t="s">
        <v>4016</v>
      </c>
      <c r="F2342">
        <v>41287</v>
      </c>
      <c r="G2342" t="s">
        <v>4101</v>
      </c>
      <c r="H2342" t="s">
        <v>4102</v>
      </c>
      <c r="I2342" s="4">
        <v>4.8600000000000003</v>
      </c>
    </row>
    <row r="2343" spans="1:9" x14ac:dyDescent="0.2">
      <c r="A2343">
        <v>102</v>
      </c>
      <c r="B2343">
        <v>685728</v>
      </c>
      <c r="C2343" s="3">
        <v>43143</v>
      </c>
      <c r="D2343">
        <v>46050</v>
      </c>
      <c r="E2343" t="s">
        <v>4016</v>
      </c>
      <c r="F2343">
        <v>41287</v>
      </c>
      <c r="G2343" t="s">
        <v>4033</v>
      </c>
      <c r="H2343" t="s">
        <v>4034</v>
      </c>
      <c r="I2343" s="4">
        <v>25</v>
      </c>
    </row>
    <row r="2344" spans="1:9" x14ac:dyDescent="0.2">
      <c r="A2344">
        <v>102</v>
      </c>
      <c r="B2344">
        <v>685729</v>
      </c>
      <c r="C2344" s="3">
        <v>43143</v>
      </c>
      <c r="D2344">
        <v>46050</v>
      </c>
      <c r="E2344" t="s">
        <v>4016</v>
      </c>
      <c r="F2344">
        <v>41287</v>
      </c>
      <c r="G2344" t="s">
        <v>4089</v>
      </c>
      <c r="H2344" t="s">
        <v>4090</v>
      </c>
      <c r="I2344" s="4">
        <v>1.62</v>
      </c>
    </row>
    <row r="2345" spans="1:9" x14ac:dyDescent="0.2">
      <c r="A2345">
        <v>102</v>
      </c>
      <c r="B2345">
        <v>685730</v>
      </c>
      <c r="C2345" s="3">
        <v>43143</v>
      </c>
      <c r="D2345">
        <v>46050</v>
      </c>
      <c r="E2345" t="s">
        <v>4016</v>
      </c>
      <c r="F2345">
        <v>41287</v>
      </c>
      <c r="G2345" t="s">
        <v>4057</v>
      </c>
      <c r="H2345" t="s">
        <v>4058</v>
      </c>
      <c r="I2345" s="4">
        <v>91.8</v>
      </c>
    </row>
    <row r="2346" spans="1:9" x14ac:dyDescent="0.2">
      <c r="A2346">
        <v>102</v>
      </c>
      <c r="B2346">
        <v>685731</v>
      </c>
      <c r="C2346" s="3">
        <v>43143</v>
      </c>
      <c r="D2346">
        <v>46050</v>
      </c>
      <c r="E2346" t="s">
        <v>4016</v>
      </c>
      <c r="F2346">
        <v>41287</v>
      </c>
      <c r="G2346" t="s">
        <v>4213</v>
      </c>
      <c r="H2346" t="s">
        <v>4214</v>
      </c>
      <c r="I2346" s="4">
        <v>7.29</v>
      </c>
    </row>
    <row r="2347" spans="1:9" x14ac:dyDescent="0.2">
      <c r="A2347">
        <v>102</v>
      </c>
      <c r="B2347">
        <v>685732</v>
      </c>
      <c r="C2347" s="3">
        <v>43143</v>
      </c>
      <c r="D2347">
        <v>46050</v>
      </c>
      <c r="E2347" t="s">
        <v>4016</v>
      </c>
      <c r="F2347">
        <v>41287</v>
      </c>
      <c r="G2347" t="s">
        <v>4073</v>
      </c>
      <c r="H2347" t="s">
        <v>4074</v>
      </c>
      <c r="I2347" s="4">
        <v>21.6</v>
      </c>
    </row>
    <row r="2348" spans="1:9" x14ac:dyDescent="0.2">
      <c r="A2348">
        <v>102</v>
      </c>
      <c r="B2348">
        <v>685733</v>
      </c>
      <c r="C2348" s="3">
        <v>43143</v>
      </c>
      <c r="D2348">
        <v>46050</v>
      </c>
      <c r="E2348" t="s">
        <v>4016</v>
      </c>
      <c r="F2348">
        <v>41287</v>
      </c>
      <c r="G2348" t="s">
        <v>4027</v>
      </c>
      <c r="H2348" t="s">
        <v>4028</v>
      </c>
      <c r="I2348" s="4">
        <v>0.02</v>
      </c>
    </row>
    <row r="2349" spans="1:9" x14ac:dyDescent="0.2">
      <c r="A2349">
        <v>102</v>
      </c>
      <c r="B2349">
        <v>685734</v>
      </c>
      <c r="C2349" s="3">
        <v>43143</v>
      </c>
      <c r="D2349">
        <v>46050</v>
      </c>
      <c r="E2349" t="s">
        <v>4016</v>
      </c>
      <c r="F2349">
        <v>41287</v>
      </c>
      <c r="G2349" t="s">
        <v>4099</v>
      </c>
      <c r="H2349" t="s">
        <v>4100</v>
      </c>
      <c r="I2349" s="4">
        <v>4.05</v>
      </c>
    </row>
    <row r="2350" spans="1:9" x14ac:dyDescent="0.2">
      <c r="A2350">
        <v>102</v>
      </c>
      <c r="B2350">
        <v>685736</v>
      </c>
      <c r="C2350" s="3">
        <v>43143</v>
      </c>
      <c r="D2350">
        <v>46050</v>
      </c>
      <c r="E2350" t="s">
        <v>4016</v>
      </c>
      <c r="F2350">
        <v>41287</v>
      </c>
      <c r="G2350" t="s">
        <v>4093</v>
      </c>
      <c r="H2350" t="s">
        <v>4094</v>
      </c>
      <c r="I2350" s="4">
        <v>0.09</v>
      </c>
    </row>
    <row r="2351" spans="1:9" x14ac:dyDescent="0.2">
      <c r="A2351">
        <v>102</v>
      </c>
      <c r="B2351">
        <v>685737</v>
      </c>
      <c r="C2351" s="3">
        <v>43143</v>
      </c>
      <c r="D2351">
        <v>46050</v>
      </c>
      <c r="E2351" t="s">
        <v>4016</v>
      </c>
      <c r="F2351">
        <v>41287</v>
      </c>
      <c r="G2351" t="s">
        <v>4363</v>
      </c>
      <c r="H2351" t="s">
        <v>4364</v>
      </c>
      <c r="I2351" s="4">
        <v>0.57999999999999996</v>
      </c>
    </row>
    <row r="2352" spans="1:9" x14ac:dyDescent="0.2">
      <c r="A2352">
        <v>102</v>
      </c>
      <c r="B2352">
        <v>685738</v>
      </c>
      <c r="C2352" s="3">
        <v>43143</v>
      </c>
      <c r="D2352">
        <v>46050</v>
      </c>
      <c r="E2352" t="s">
        <v>4016</v>
      </c>
      <c r="F2352">
        <v>41287</v>
      </c>
      <c r="G2352" t="s">
        <v>4283</v>
      </c>
      <c r="H2352" t="s">
        <v>4284</v>
      </c>
      <c r="I2352" s="4">
        <v>0.49</v>
      </c>
    </row>
    <row r="2353" spans="1:9" x14ac:dyDescent="0.2">
      <c r="A2353">
        <v>102</v>
      </c>
      <c r="B2353">
        <v>685739</v>
      </c>
      <c r="C2353" s="3">
        <v>43143</v>
      </c>
      <c r="D2353">
        <v>46050</v>
      </c>
      <c r="E2353" t="s">
        <v>4016</v>
      </c>
      <c r="F2353">
        <v>41287</v>
      </c>
      <c r="G2353" t="s">
        <v>4321</v>
      </c>
      <c r="H2353" t="s">
        <v>4322</v>
      </c>
      <c r="I2353" s="4">
        <v>7.2</v>
      </c>
    </row>
    <row r="2354" spans="1:9" x14ac:dyDescent="0.2">
      <c r="A2354">
        <v>102</v>
      </c>
      <c r="B2354">
        <v>685740</v>
      </c>
      <c r="C2354" s="3">
        <v>43143</v>
      </c>
      <c r="D2354">
        <v>46050</v>
      </c>
      <c r="E2354" t="s">
        <v>4016</v>
      </c>
      <c r="F2354">
        <v>41287</v>
      </c>
      <c r="G2354" t="s">
        <v>4065</v>
      </c>
      <c r="H2354" t="s">
        <v>4066</v>
      </c>
      <c r="I2354" s="4">
        <v>3.96</v>
      </c>
    </row>
    <row r="2355" spans="1:9" x14ac:dyDescent="0.2">
      <c r="A2355">
        <v>102</v>
      </c>
      <c r="B2355">
        <v>685741</v>
      </c>
      <c r="C2355" s="3">
        <v>43143</v>
      </c>
      <c r="D2355">
        <v>46050</v>
      </c>
      <c r="E2355" t="s">
        <v>4016</v>
      </c>
      <c r="F2355">
        <v>41287</v>
      </c>
      <c r="G2355" t="s">
        <v>4311</v>
      </c>
      <c r="H2355" t="s">
        <v>4312</v>
      </c>
      <c r="I2355" s="4">
        <v>0.49</v>
      </c>
    </row>
    <row r="2356" spans="1:9" x14ac:dyDescent="0.2">
      <c r="A2356">
        <v>102</v>
      </c>
      <c r="B2356">
        <v>685743</v>
      </c>
      <c r="C2356" s="3">
        <v>43143</v>
      </c>
      <c r="D2356">
        <v>46050</v>
      </c>
      <c r="E2356" t="s">
        <v>4016</v>
      </c>
      <c r="F2356">
        <v>41287</v>
      </c>
      <c r="G2356" t="s">
        <v>4469</v>
      </c>
      <c r="H2356" t="s">
        <v>4470</v>
      </c>
      <c r="I2356" s="4">
        <v>4.8600000000000003</v>
      </c>
    </row>
    <row r="2357" spans="1:9" x14ac:dyDescent="0.2">
      <c r="A2357">
        <v>102</v>
      </c>
      <c r="B2357">
        <v>687317</v>
      </c>
      <c r="C2357" s="3">
        <v>43143</v>
      </c>
      <c r="D2357">
        <v>46050</v>
      </c>
      <c r="E2357" t="s">
        <v>4016</v>
      </c>
      <c r="F2357">
        <v>41287</v>
      </c>
      <c r="G2357" t="s">
        <v>4059</v>
      </c>
      <c r="H2357" t="s">
        <v>4060</v>
      </c>
      <c r="I2357" s="4">
        <v>1.67</v>
      </c>
    </row>
    <row r="2358" spans="1:9" x14ac:dyDescent="0.2">
      <c r="A2358">
        <v>102</v>
      </c>
      <c r="B2358">
        <v>687318</v>
      </c>
      <c r="C2358" s="3">
        <v>43143</v>
      </c>
      <c r="D2358">
        <v>46050</v>
      </c>
      <c r="E2358" t="s">
        <v>4016</v>
      </c>
      <c r="F2358">
        <v>41287</v>
      </c>
      <c r="G2358" t="s">
        <v>4025</v>
      </c>
      <c r="H2358" t="s">
        <v>4026</v>
      </c>
      <c r="I2358" s="4">
        <v>0.45</v>
      </c>
    </row>
    <row r="2359" spans="1:9" x14ac:dyDescent="0.2">
      <c r="A2359">
        <v>102</v>
      </c>
      <c r="B2359">
        <v>687319</v>
      </c>
      <c r="C2359" s="3">
        <v>43143</v>
      </c>
      <c r="D2359">
        <v>46050</v>
      </c>
      <c r="E2359" t="s">
        <v>4016</v>
      </c>
      <c r="F2359">
        <v>41287</v>
      </c>
      <c r="G2359" t="s">
        <v>4035</v>
      </c>
      <c r="H2359" t="s">
        <v>4036</v>
      </c>
      <c r="I2359" s="4">
        <v>1.22</v>
      </c>
    </row>
    <row r="2360" spans="1:9" x14ac:dyDescent="0.2">
      <c r="A2360">
        <v>102</v>
      </c>
      <c r="B2360">
        <v>687320</v>
      </c>
      <c r="C2360" s="3">
        <v>43143</v>
      </c>
      <c r="D2360">
        <v>46050</v>
      </c>
      <c r="E2360" t="s">
        <v>4016</v>
      </c>
      <c r="F2360">
        <v>41287</v>
      </c>
      <c r="G2360" t="s">
        <v>4117</v>
      </c>
      <c r="H2360" t="s">
        <v>4118</v>
      </c>
      <c r="I2360" s="4">
        <v>2.75</v>
      </c>
    </row>
    <row r="2361" spans="1:9" x14ac:dyDescent="0.2">
      <c r="A2361">
        <v>102</v>
      </c>
      <c r="B2361">
        <v>685751</v>
      </c>
      <c r="C2361" s="3">
        <v>43132</v>
      </c>
      <c r="D2361">
        <v>45914</v>
      </c>
      <c r="E2361" t="s">
        <v>4016</v>
      </c>
      <c r="F2361">
        <v>41289</v>
      </c>
      <c r="G2361" t="s">
        <v>4017</v>
      </c>
      <c r="H2361" t="s">
        <v>4018</v>
      </c>
      <c r="I2361" s="4">
        <v>3.9</v>
      </c>
    </row>
    <row r="2362" spans="1:9" x14ac:dyDescent="0.2">
      <c r="A2362">
        <v>102</v>
      </c>
      <c r="B2362">
        <v>685752</v>
      </c>
      <c r="C2362" s="3">
        <v>43132</v>
      </c>
      <c r="D2362">
        <v>45914</v>
      </c>
      <c r="E2362" t="s">
        <v>4016</v>
      </c>
      <c r="F2362">
        <v>41289</v>
      </c>
      <c r="G2362" t="s">
        <v>4087</v>
      </c>
      <c r="H2362" t="s">
        <v>4088</v>
      </c>
      <c r="I2362" s="4">
        <v>2.11</v>
      </c>
    </row>
    <row r="2363" spans="1:9" x14ac:dyDescent="0.2">
      <c r="A2363">
        <v>102</v>
      </c>
      <c r="B2363">
        <v>685753</v>
      </c>
      <c r="C2363" s="3">
        <v>43132</v>
      </c>
      <c r="D2363">
        <v>45914</v>
      </c>
      <c r="E2363" t="s">
        <v>4016</v>
      </c>
      <c r="F2363">
        <v>41289</v>
      </c>
      <c r="G2363" t="s">
        <v>4019</v>
      </c>
      <c r="H2363" t="s">
        <v>4020</v>
      </c>
      <c r="I2363" s="4">
        <v>46.53</v>
      </c>
    </row>
    <row r="2364" spans="1:9" x14ac:dyDescent="0.2">
      <c r="A2364">
        <v>102</v>
      </c>
      <c r="B2364">
        <v>685754</v>
      </c>
      <c r="C2364" s="3">
        <v>43132</v>
      </c>
      <c r="D2364">
        <v>45914</v>
      </c>
      <c r="E2364" t="s">
        <v>4016</v>
      </c>
      <c r="F2364">
        <v>41289</v>
      </c>
      <c r="G2364" t="s">
        <v>4025</v>
      </c>
      <c r="H2364" t="s">
        <v>4026</v>
      </c>
      <c r="I2364" s="4">
        <v>0.39</v>
      </c>
    </row>
    <row r="2365" spans="1:9" x14ac:dyDescent="0.2">
      <c r="A2365">
        <v>102</v>
      </c>
      <c r="B2365">
        <v>685755</v>
      </c>
      <c r="C2365" s="3">
        <v>43132</v>
      </c>
      <c r="D2365">
        <v>45914</v>
      </c>
      <c r="E2365" t="s">
        <v>4016</v>
      </c>
      <c r="F2365">
        <v>41289</v>
      </c>
      <c r="G2365" t="s">
        <v>4023</v>
      </c>
      <c r="H2365" t="s">
        <v>4024</v>
      </c>
      <c r="I2365" s="4">
        <v>0.65</v>
      </c>
    </row>
    <row r="2366" spans="1:9" x14ac:dyDescent="0.2">
      <c r="A2366">
        <v>102</v>
      </c>
      <c r="B2366">
        <v>685757</v>
      </c>
      <c r="C2366" s="3">
        <v>43132</v>
      </c>
      <c r="D2366">
        <v>45914</v>
      </c>
      <c r="E2366" t="s">
        <v>4016</v>
      </c>
      <c r="F2366">
        <v>41289</v>
      </c>
      <c r="G2366" t="s">
        <v>4021</v>
      </c>
      <c r="H2366" t="s">
        <v>4022</v>
      </c>
      <c r="I2366" s="4">
        <v>17.55</v>
      </c>
    </row>
    <row r="2367" spans="1:9" x14ac:dyDescent="0.2">
      <c r="A2367">
        <v>102</v>
      </c>
      <c r="B2367">
        <v>685758</v>
      </c>
      <c r="C2367" s="3">
        <v>43132</v>
      </c>
      <c r="D2367">
        <v>45914</v>
      </c>
      <c r="E2367" t="s">
        <v>4016</v>
      </c>
      <c r="F2367">
        <v>41289</v>
      </c>
      <c r="G2367" t="s">
        <v>4029</v>
      </c>
      <c r="H2367" t="s">
        <v>4030</v>
      </c>
      <c r="I2367" s="4">
        <v>0.17</v>
      </c>
    </row>
    <row r="2368" spans="1:9" x14ac:dyDescent="0.2">
      <c r="A2368">
        <v>102</v>
      </c>
      <c r="B2368">
        <v>685759</v>
      </c>
      <c r="C2368" s="3">
        <v>43132</v>
      </c>
      <c r="D2368">
        <v>45914</v>
      </c>
      <c r="E2368" t="s">
        <v>4016</v>
      </c>
      <c r="F2368">
        <v>41289</v>
      </c>
      <c r="G2368" t="s">
        <v>4027</v>
      </c>
      <c r="H2368" t="s">
        <v>4028</v>
      </c>
      <c r="I2368" s="4">
        <v>0.06</v>
      </c>
    </row>
    <row r="2369" spans="1:9" x14ac:dyDescent="0.2">
      <c r="A2369">
        <v>102</v>
      </c>
      <c r="B2369">
        <v>685846</v>
      </c>
      <c r="C2369" s="3">
        <v>43132</v>
      </c>
      <c r="D2369">
        <v>45914</v>
      </c>
      <c r="E2369" t="s">
        <v>4016</v>
      </c>
      <c r="F2369">
        <v>41289</v>
      </c>
      <c r="G2369" t="s">
        <v>4033</v>
      </c>
      <c r="H2369" t="s">
        <v>4034</v>
      </c>
      <c r="I2369" s="4">
        <v>58.64</v>
      </c>
    </row>
    <row r="2370" spans="1:9" x14ac:dyDescent="0.2">
      <c r="A2370">
        <v>102</v>
      </c>
      <c r="B2370">
        <v>685772</v>
      </c>
      <c r="C2370" s="3">
        <v>43133</v>
      </c>
      <c r="D2370">
        <v>45932</v>
      </c>
      <c r="E2370" t="s">
        <v>4016</v>
      </c>
      <c r="F2370">
        <v>41291</v>
      </c>
      <c r="G2370" t="s">
        <v>4033</v>
      </c>
      <c r="H2370" t="s">
        <v>4034</v>
      </c>
      <c r="I2370" s="4">
        <v>204.3</v>
      </c>
    </row>
    <row r="2371" spans="1:9" x14ac:dyDescent="0.2">
      <c r="A2371">
        <v>102</v>
      </c>
      <c r="B2371">
        <v>685773</v>
      </c>
      <c r="C2371" s="3">
        <v>43133</v>
      </c>
      <c r="D2371">
        <v>45932</v>
      </c>
      <c r="E2371" t="s">
        <v>4016</v>
      </c>
      <c r="F2371">
        <v>41291</v>
      </c>
      <c r="G2371" t="s">
        <v>4427</v>
      </c>
      <c r="H2371" t="s">
        <v>4428</v>
      </c>
      <c r="I2371" s="4">
        <v>2.25</v>
      </c>
    </row>
    <row r="2372" spans="1:9" x14ac:dyDescent="0.2">
      <c r="A2372">
        <v>102</v>
      </c>
      <c r="B2372">
        <v>685774</v>
      </c>
      <c r="C2372" s="3">
        <v>43133</v>
      </c>
      <c r="D2372">
        <v>45932</v>
      </c>
      <c r="E2372" t="s">
        <v>4016</v>
      </c>
      <c r="F2372">
        <v>41291</v>
      </c>
      <c r="G2372" t="s">
        <v>4471</v>
      </c>
      <c r="H2372" t="s">
        <v>4472</v>
      </c>
      <c r="I2372" s="4">
        <v>5.63</v>
      </c>
    </row>
    <row r="2373" spans="1:9" x14ac:dyDescent="0.2">
      <c r="A2373">
        <v>102</v>
      </c>
      <c r="B2373">
        <v>685775</v>
      </c>
      <c r="C2373" s="3">
        <v>43133</v>
      </c>
      <c r="D2373">
        <v>45932</v>
      </c>
      <c r="E2373" t="s">
        <v>4016</v>
      </c>
      <c r="F2373">
        <v>41291</v>
      </c>
      <c r="G2373" t="s">
        <v>4431</v>
      </c>
      <c r="H2373" t="s">
        <v>4432</v>
      </c>
      <c r="I2373" s="4">
        <v>3.15</v>
      </c>
    </row>
    <row r="2374" spans="1:9" x14ac:dyDescent="0.2">
      <c r="A2374">
        <v>102</v>
      </c>
      <c r="B2374">
        <v>685776</v>
      </c>
      <c r="C2374" s="3">
        <v>43133</v>
      </c>
      <c r="D2374">
        <v>45932</v>
      </c>
      <c r="E2374" t="s">
        <v>4016</v>
      </c>
      <c r="F2374">
        <v>41291</v>
      </c>
      <c r="G2374" t="s">
        <v>4473</v>
      </c>
      <c r="H2374" t="s">
        <v>4474</v>
      </c>
      <c r="I2374" s="4">
        <v>4.5</v>
      </c>
    </row>
    <row r="2375" spans="1:9" x14ac:dyDescent="0.2">
      <c r="A2375">
        <v>102</v>
      </c>
      <c r="B2375">
        <v>685777</v>
      </c>
      <c r="C2375" s="3">
        <v>43133</v>
      </c>
      <c r="D2375">
        <v>45932</v>
      </c>
      <c r="E2375" t="s">
        <v>4016</v>
      </c>
      <c r="F2375">
        <v>41291</v>
      </c>
      <c r="G2375" t="s">
        <v>4475</v>
      </c>
      <c r="H2375" t="s">
        <v>4476</v>
      </c>
      <c r="I2375" s="4">
        <v>5.18</v>
      </c>
    </row>
    <row r="2376" spans="1:9" x14ac:dyDescent="0.2">
      <c r="A2376">
        <v>102</v>
      </c>
      <c r="B2376">
        <v>685779</v>
      </c>
      <c r="C2376" s="3">
        <v>43132</v>
      </c>
      <c r="D2376">
        <v>45910</v>
      </c>
      <c r="E2376" t="s">
        <v>4016</v>
      </c>
      <c r="F2376">
        <v>41292</v>
      </c>
      <c r="G2376" t="s">
        <v>4323</v>
      </c>
      <c r="H2376" t="s">
        <v>4324</v>
      </c>
      <c r="I2376" s="4">
        <v>500</v>
      </c>
    </row>
    <row r="2377" spans="1:9" x14ac:dyDescent="0.2">
      <c r="A2377">
        <v>102</v>
      </c>
      <c r="B2377">
        <v>685789</v>
      </c>
      <c r="C2377" s="3">
        <v>43132</v>
      </c>
      <c r="D2377">
        <v>45911</v>
      </c>
      <c r="E2377" t="s">
        <v>4016</v>
      </c>
      <c r="F2377">
        <v>41293</v>
      </c>
      <c r="G2377" t="s">
        <v>4323</v>
      </c>
      <c r="H2377" t="s">
        <v>4324</v>
      </c>
      <c r="I2377" s="4">
        <v>500</v>
      </c>
    </row>
    <row r="2378" spans="1:9" x14ac:dyDescent="0.2">
      <c r="A2378">
        <v>102</v>
      </c>
      <c r="B2378">
        <v>685796</v>
      </c>
      <c r="C2378" s="3">
        <v>43132</v>
      </c>
      <c r="D2378">
        <v>45918</v>
      </c>
      <c r="E2378" t="s">
        <v>4016</v>
      </c>
      <c r="F2378">
        <v>41294</v>
      </c>
      <c r="G2378" t="s">
        <v>4323</v>
      </c>
      <c r="H2378" t="s">
        <v>4324</v>
      </c>
      <c r="I2378" s="4">
        <v>500</v>
      </c>
    </row>
    <row r="2379" spans="1:9" x14ac:dyDescent="0.2">
      <c r="A2379">
        <v>102</v>
      </c>
      <c r="B2379">
        <v>685803</v>
      </c>
      <c r="C2379" s="3">
        <v>43132</v>
      </c>
      <c r="D2379">
        <v>45922</v>
      </c>
      <c r="E2379" t="s">
        <v>4016</v>
      </c>
      <c r="F2379">
        <v>41295</v>
      </c>
      <c r="G2379" t="s">
        <v>4323</v>
      </c>
      <c r="H2379" t="s">
        <v>4324</v>
      </c>
      <c r="I2379" s="4">
        <v>469.7</v>
      </c>
    </row>
    <row r="2380" spans="1:9" x14ac:dyDescent="0.2">
      <c r="A2380">
        <v>102</v>
      </c>
      <c r="B2380">
        <v>685878</v>
      </c>
      <c r="C2380" s="3">
        <v>43132</v>
      </c>
      <c r="D2380">
        <v>45925</v>
      </c>
      <c r="E2380" t="s">
        <v>4016</v>
      </c>
      <c r="F2380">
        <v>41298</v>
      </c>
      <c r="G2380" t="s">
        <v>4259</v>
      </c>
      <c r="H2380" t="s">
        <v>4260</v>
      </c>
      <c r="I2380" s="4">
        <v>2658.3</v>
      </c>
    </row>
    <row r="2381" spans="1:9" x14ac:dyDescent="0.2">
      <c r="A2381">
        <v>102</v>
      </c>
      <c r="B2381">
        <v>685879</v>
      </c>
      <c r="C2381" s="3">
        <v>43132</v>
      </c>
      <c r="D2381">
        <v>45925</v>
      </c>
      <c r="E2381" t="s">
        <v>4016</v>
      </c>
      <c r="F2381">
        <v>41298</v>
      </c>
      <c r="G2381" t="s">
        <v>4261</v>
      </c>
      <c r="H2381" t="s">
        <v>4262</v>
      </c>
      <c r="I2381" s="4">
        <v>210</v>
      </c>
    </row>
    <row r="2382" spans="1:9" x14ac:dyDescent="0.2">
      <c r="A2382">
        <v>102</v>
      </c>
      <c r="B2382">
        <v>685895</v>
      </c>
      <c r="C2382" s="3">
        <v>43132</v>
      </c>
      <c r="D2382">
        <v>45926</v>
      </c>
      <c r="E2382" t="s">
        <v>4016</v>
      </c>
      <c r="F2382">
        <v>41299</v>
      </c>
      <c r="G2382" t="s">
        <v>4259</v>
      </c>
      <c r="H2382" t="s">
        <v>4260</v>
      </c>
      <c r="I2382" s="4">
        <v>531.66</v>
      </c>
    </row>
    <row r="2383" spans="1:9" x14ac:dyDescent="0.2">
      <c r="A2383">
        <v>102</v>
      </c>
      <c r="B2383">
        <v>685896</v>
      </c>
      <c r="C2383" s="3">
        <v>43132</v>
      </c>
      <c r="D2383">
        <v>45926</v>
      </c>
      <c r="E2383" t="s">
        <v>4016</v>
      </c>
      <c r="F2383">
        <v>41299</v>
      </c>
      <c r="G2383" t="s">
        <v>4261</v>
      </c>
      <c r="H2383" t="s">
        <v>4262</v>
      </c>
      <c r="I2383" s="4">
        <v>42</v>
      </c>
    </row>
    <row r="2384" spans="1:9" x14ac:dyDescent="0.2">
      <c r="A2384">
        <v>102</v>
      </c>
      <c r="B2384">
        <v>685910</v>
      </c>
      <c r="C2384" s="3">
        <v>43138</v>
      </c>
      <c r="D2384">
        <v>45991</v>
      </c>
      <c r="E2384" t="s">
        <v>4016</v>
      </c>
      <c r="F2384">
        <v>41301</v>
      </c>
      <c r="G2384" t="s">
        <v>4103</v>
      </c>
      <c r="H2384" t="s">
        <v>4104</v>
      </c>
      <c r="I2384" s="4">
        <v>32.4</v>
      </c>
    </row>
    <row r="2385" spans="1:9" x14ac:dyDescent="0.2">
      <c r="A2385">
        <v>102</v>
      </c>
      <c r="B2385">
        <v>685911</v>
      </c>
      <c r="C2385" s="3">
        <v>43138</v>
      </c>
      <c r="D2385">
        <v>45991</v>
      </c>
      <c r="E2385" t="s">
        <v>4016</v>
      </c>
      <c r="F2385">
        <v>41301</v>
      </c>
      <c r="G2385" t="s">
        <v>4089</v>
      </c>
      <c r="H2385" t="s">
        <v>4090</v>
      </c>
      <c r="I2385" s="4">
        <v>291.60000000000002</v>
      </c>
    </row>
    <row r="2386" spans="1:9" x14ac:dyDescent="0.2">
      <c r="A2386">
        <v>102</v>
      </c>
      <c r="B2386">
        <v>685912</v>
      </c>
      <c r="C2386" s="3">
        <v>43138</v>
      </c>
      <c r="D2386">
        <v>45991</v>
      </c>
      <c r="E2386" t="s">
        <v>4016</v>
      </c>
      <c r="F2386">
        <v>41301</v>
      </c>
      <c r="G2386" t="s">
        <v>4085</v>
      </c>
      <c r="H2386" t="s">
        <v>4086</v>
      </c>
      <c r="I2386" s="4">
        <v>0.97</v>
      </c>
    </row>
    <row r="2387" spans="1:9" x14ac:dyDescent="0.2">
      <c r="A2387">
        <v>102</v>
      </c>
      <c r="B2387">
        <v>685913</v>
      </c>
      <c r="C2387" s="3">
        <v>43138</v>
      </c>
      <c r="D2387">
        <v>45991</v>
      </c>
      <c r="E2387" t="s">
        <v>4016</v>
      </c>
      <c r="F2387">
        <v>41301</v>
      </c>
      <c r="G2387" t="s">
        <v>4119</v>
      </c>
      <c r="H2387" t="s">
        <v>4120</v>
      </c>
      <c r="I2387" s="4">
        <v>25.92</v>
      </c>
    </row>
    <row r="2388" spans="1:9" x14ac:dyDescent="0.2">
      <c r="A2388">
        <v>102</v>
      </c>
      <c r="B2388">
        <v>685914</v>
      </c>
      <c r="C2388" s="3">
        <v>43138</v>
      </c>
      <c r="D2388">
        <v>45991</v>
      </c>
      <c r="E2388" t="s">
        <v>4016</v>
      </c>
      <c r="F2388">
        <v>41301</v>
      </c>
      <c r="G2388" t="s">
        <v>4107</v>
      </c>
      <c r="H2388" t="s">
        <v>4108</v>
      </c>
      <c r="I2388" s="4">
        <v>238.14</v>
      </c>
    </row>
    <row r="2389" spans="1:9" x14ac:dyDescent="0.2">
      <c r="A2389">
        <v>102</v>
      </c>
      <c r="B2389">
        <v>685916</v>
      </c>
      <c r="C2389" s="3">
        <v>43138</v>
      </c>
      <c r="D2389">
        <v>45991</v>
      </c>
      <c r="E2389" t="s">
        <v>4016</v>
      </c>
      <c r="F2389">
        <v>41301</v>
      </c>
      <c r="G2389" t="s">
        <v>4129</v>
      </c>
      <c r="H2389" t="s">
        <v>4130</v>
      </c>
      <c r="I2389" s="4">
        <v>27.86</v>
      </c>
    </row>
    <row r="2390" spans="1:9" x14ac:dyDescent="0.2">
      <c r="A2390">
        <v>102</v>
      </c>
      <c r="B2390">
        <v>685917</v>
      </c>
      <c r="C2390" s="3">
        <v>43138</v>
      </c>
      <c r="D2390">
        <v>45991</v>
      </c>
      <c r="E2390" t="s">
        <v>4016</v>
      </c>
      <c r="F2390">
        <v>41301</v>
      </c>
      <c r="G2390" t="s">
        <v>4127</v>
      </c>
      <c r="H2390" t="s">
        <v>4128</v>
      </c>
      <c r="I2390" s="4">
        <v>1.94</v>
      </c>
    </row>
    <row r="2391" spans="1:9" x14ac:dyDescent="0.2">
      <c r="A2391">
        <v>102</v>
      </c>
      <c r="B2391">
        <v>685919</v>
      </c>
      <c r="C2391" s="3">
        <v>43138</v>
      </c>
      <c r="D2391">
        <v>45991</v>
      </c>
      <c r="E2391" t="s">
        <v>4016</v>
      </c>
      <c r="F2391">
        <v>41301</v>
      </c>
      <c r="G2391" t="s">
        <v>4125</v>
      </c>
      <c r="H2391" t="s">
        <v>4126</v>
      </c>
      <c r="I2391" s="4">
        <v>6.48</v>
      </c>
    </row>
    <row r="2392" spans="1:9" x14ac:dyDescent="0.2">
      <c r="A2392">
        <v>102</v>
      </c>
      <c r="B2392">
        <v>685920</v>
      </c>
      <c r="C2392" s="3">
        <v>43138</v>
      </c>
      <c r="D2392">
        <v>45991</v>
      </c>
      <c r="E2392" t="s">
        <v>4016</v>
      </c>
      <c r="F2392">
        <v>41301</v>
      </c>
      <c r="G2392" t="s">
        <v>4053</v>
      </c>
      <c r="H2392" t="s">
        <v>4054</v>
      </c>
      <c r="I2392" s="4">
        <v>3.24</v>
      </c>
    </row>
    <row r="2393" spans="1:9" x14ac:dyDescent="0.2">
      <c r="A2393">
        <v>102</v>
      </c>
      <c r="B2393">
        <v>685915</v>
      </c>
      <c r="C2393" s="3">
        <v>43139</v>
      </c>
      <c r="D2393">
        <v>45991</v>
      </c>
      <c r="E2393" t="s">
        <v>4016</v>
      </c>
      <c r="F2393">
        <v>41301</v>
      </c>
      <c r="G2393" t="s">
        <v>4121</v>
      </c>
      <c r="H2393" t="s">
        <v>4122</v>
      </c>
      <c r="I2393" s="4">
        <v>6.48</v>
      </c>
    </row>
    <row r="2394" spans="1:9" x14ac:dyDescent="0.2">
      <c r="A2394">
        <v>102</v>
      </c>
      <c r="B2394">
        <v>685918</v>
      </c>
      <c r="C2394" s="3">
        <v>43139</v>
      </c>
      <c r="D2394">
        <v>45991</v>
      </c>
      <c r="E2394" t="s">
        <v>4016</v>
      </c>
      <c r="F2394">
        <v>41301</v>
      </c>
      <c r="G2394" t="s">
        <v>4123</v>
      </c>
      <c r="H2394" t="s">
        <v>4124</v>
      </c>
      <c r="I2394" s="4">
        <v>12.96</v>
      </c>
    </row>
    <row r="2395" spans="1:9" x14ac:dyDescent="0.2">
      <c r="A2395">
        <v>102</v>
      </c>
      <c r="B2395">
        <v>686012</v>
      </c>
      <c r="C2395" s="3">
        <v>43136</v>
      </c>
      <c r="D2395">
        <v>45955</v>
      </c>
      <c r="E2395" t="s">
        <v>4016</v>
      </c>
      <c r="F2395">
        <v>41309</v>
      </c>
      <c r="G2395" t="s">
        <v>4257</v>
      </c>
      <c r="H2395" t="s">
        <v>4258</v>
      </c>
      <c r="I2395" s="4">
        <v>350</v>
      </c>
    </row>
    <row r="2396" spans="1:9" x14ac:dyDescent="0.2">
      <c r="A2396">
        <v>102</v>
      </c>
      <c r="B2396">
        <v>686019</v>
      </c>
      <c r="C2396" s="3">
        <v>43136</v>
      </c>
      <c r="D2396">
        <v>45956</v>
      </c>
      <c r="E2396" t="s">
        <v>4016</v>
      </c>
      <c r="F2396">
        <v>41310</v>
      </c>
      <c r="G2396" t="s">
        <v>4033</v>
      </c>
      <c r="H2396" t="s">
        <v>4034</v>
      </c>
      <c r="I2396" s="4">
        <v>198</v>
      </c>
    </row>
    <row r="2397" spans="1:9" x14ac:dyDescent="0.2">
      <c r="A2397">
        <v>102</v>
      </c>
      <c r="B2397">
        <v>686047</v>
      </c>
      <c r="C2397" s="3">
        <v>43136</v>
      </c>
      <c r="D2397">
        <v>45942</v>
      </c>
      <c r="E2397" t="s">
        <v>4016</v>
      </c>
      <c r="F2397">
        <v>41314</v>
      </c>
      <c r="G2397" t="s">
        <v>4307</v>
      </c>
      <c r="H2397" t="s">
        <v>4308</v>
      </c>
      <c r="I2397" s="4">
        <v>277.01</v>
      </c>
    </row>
    <row r="2398" spans="1:9" x14ac:dyDescent="0.2">
      <c r="A2398">
        <v>102</v>
      </c>
      <c r="B2398">
        <v>686048</v>
      </c>
      <c r="C2398" s="3">
        <v>43136</v>
      </c>
      <c r="D2398">
        <v>45942</v>
      </c>
      <c r="E2398" t="s">
        <v>4016</v>
      </c>
      <c r="F2398">
        <v>41314</v>
      </c>
      <c r="G2398" t="s">
        <v>4111</v>
      </c>
      <c r="H2398" t="s">
        <v>4112</v>
      </c>
      <c r="I2398" s="4">
        <v>6.93</v>
      </c>
    </row>
    <row r="2399" spans="1:9" x14ac:dyDescent="0.2">
      <c r="A2399">
        <v>102</v>
      </c>
      <c r="B2399">
        <v>686049</v>
      </c>
      <c r="C2399" s="3">
        <v>43136</v>
      </c>
      <c r="D2399">
        <v>45942</v>
      </c>
      <c r="E2399" t="s">
        <v>4016</v>
      </c>
      <c r="F2399">
        <v>41314</v>
      </c>
      <c r="G2399" t="s">
        <v>4305</v>
      </c>
      <c r="H2399" t="s">
        <v>4306</v>
      </c>
      <c r="I2399" s="4">
        <v>27.7</v>
      </c>
    </row>
    <row r="2400" spans="1:9" x14ac:dyDescent="0.2">
      <c r="A2400">
        <v>102</v>
      </c>
      <c r="B2400">
        <v>686050</v>
      </c>
      <c r="C2400" s="3">
        <v>43136</v>
      </c>
      <c r="D2400">
        <v>45942</v>
      </c>
      <c r="E2400" t="s">
        <v>4016</v>
      </c>
      <c r="F2400">
        <v>41314</v>
      </c>
      <c r="G2400" t="s">
        <v>4167</v>
      </c>
      <c r="H2400" t="s">
        <v>4168</v>
      </c>
      <c r="I2400" s="4">
        <v>124.66</v>
      </c>
    </row>
    <row r="2401" spans="1:9" x14ac:dyDescent="0.2">
      <c r="A2401">
        <v>102</v>
      </c>
      <c r="B2401">
        <v>686051</v>
      </c>
      <c r="C2401" s="3">
        <v>43136</v>
      </c>
      <c r="D2401">
        <v>45942</v>
      </c>
      <c r="E2401" t="s">
        <v>4016</v>
      </c>
      <c r="F2401">
        <v>41314</v>
      </c>
      <c r="G2401" t="s">
        <v>4133</v>
      </c>
      <c r="H2401" t="s">
        <v>4134</v>
      </c>
      <c r="I2401" s="4">
        <v>41.55</v>
      </c>
    </row>
    <row r="2402" spans="1:9" x14ac:dyDescent="0.2">
      <c r="A2402">
        <v>102</v>
      </c>
      <c r="B2402">
        <v>686052</v>
      </c>
      <c r="C2402" s="3">
        <v>43136</v>
      </c>
      <c r="D2402">
        <v>45942</v>
      </c>
      <c r="E2402" t="s">
        <v>4016</v>
      </c>
      <c r="F2402">
        <v>41314</v>
      </c>
      <c r="G2402" t="s">
        <v>4309</v>
      </c>
      <c r="H2402" t="s">
        <v>4310</v>
      </c>
      <c r="I2402" s="4">
        <v>5.54</v>
      </c>
    </row>
    <row r="2403" spans="1:9" x14ac:dyDescent="0.2">
      <c r="A2403">
        <v>102</v>
      </c>
      <c r="B2403">
        <v>686053</v>
      </c>
      <c r="C2403" s="3">
        <v>43136</v>
      </c>
      <c r="D2403">
        <v>45942</v>
      </c>
      <c r="E2403" t="s">
        <v>4016</v>
      </c>
      <c r="F2403">
        <v>41314</v>
      </c>
      <c r="G2403" t="s">
        <v>4311</v>
      </c>
      <c r="H2403" t="s">
        <v>4312</v>
      </c>
      <c r="I2403" s="4">
        <v>16.62</v>
      </c>
    </row>
    <row r="2404" spans="1:9" x14ac:dyDescent="0.2">
      <c r="A2404">
        <v>102</v>
      </c>
      <c r="B2404">
        <v>686097</v>
      </c>
      <c r="C2404" s="3">
        <v>43136</v>
      </c>
      <c r="D2404">
        <v>45960</v>
      </c>
      <c r="E2404" t="s">
        <v>4016</v>
      </c>
      <c r="F2404">
        <v>41315</v>
      </c>
      <c r="G2404" t="s">
        <v>4259</v>
      </c>
      <c r="H2404" t="s">
        <v>4260</v>
      </c>
      <c r="I2404" s="4">
        <v>797.49</v>
      </c>
    </row>
    <row r="2405" spans="1:9" x14ac:dyDescent="0.2">
      <c r="A2405">
        <v>102</v>
      </c>
      <c r="B2405">
        <v>686098</v>
      </c>
      <c r="C2405" s="3">
        <v>43136</v>
      </c>
      <c r="D2405">
        <v>45960</v>
      </c>
      <c r="E2405" t="s">
        <v>4016</v>
      </c>
      <c r="F2405">
        <v>41315</v>
      </c>
      <c r="G2405" t="s">
        <v>4261</v>
      </c>
      <c r="H2405" t="s">
        <v>4262</v>
      </c>
      <c r="I2405" s="4">
        <v>63</v>
      </c>
    </row>
    <row r="2406" spans="1:9" x14ac:dyDescent="0.2">
      <c r="A2406">
        <v>102</v>
      </c>
      <c r="B2406">
        <v>686156</v>
      </c>
      <c r="C2406" s="3">
        <v>43139</v>
      </c>
      <c r="D2406">
        <v>46012</v>
      </c>
      <c r="E2406" t="s">
        <v>4016</v>
      </c>
      <c r="F2406">
        <v>41317</v>
      </c>
      <c r="G2406" t="s">
        <v>4017</v>
      </c>
      <c r="H2406" t="s">
        <v>4018</v>
      </c>
      <c r="I2406" s="4">
        <v>12.96</v>
      </c>
    </row>
    <row r="2407" spans="1:9" x14ac:dyDescent="0.2">
      <c r="A2407">
        <v>102</v>
      </c>
      <c r="B2407">
        <v>686157</v>
      </c>
      <c r="C2407" s="3">
        <v>43139</v>
      </c>
      <c r="D2407">
        <v>46012</v>
      </c>
      <c r="E2407" t="s">
        <v>4016</v>
      </c>
      <c r="F2407">
        <v>41317</v>
      </c>
      <c r="G2407" t="s">
        <v>4087</v>
      </c>
      <c r="H2407" t="s">
        <v>4088</v>
      </c>
      <c r="I2407" s="4">
        <v>7</v>
      </c>
    </row>
    <row r="2408" spans="1:9" x14ac:dyDescent="0.2">
      <c r="A2408">
        <v>102</v>
      </c>
      <c r="B2408">
        <v>686159</v>
      </c>
      <c r="C2408" s="3">
        <v>43139</v>
      </c>
      <c r="D2408">
        <v>46012</v>
      </c>
      <c r="E2408" t="s">
        <v>4016</v>
      </c>
      <c r="F2408">
        <v>41317</v>
      </c>
      <c r="G2408" t="s">
        <v>4025</v>
      </c>
      <c r="H2408" t="s">
        <v>4026</v>
      </c>
      <c r="I2408" s="4">
        <v>1.3</v>
      </c>
    </row>
    <row r="2409" spans="1:9" x14ac:dyDescent="0.2">
      <c r="A2409">
        <v>102</v>
      </c>
      <c r="B2409">
        <v>686160</v>
      </c>
      <c r="C2409" s="3">
        <v>43139</v>
      </c>
      <c r="D2409">
        <v>46012</v>
      </c>
      <c r="E2409" t="s">
        <v>4016</v>
      </c>
      <c r="F2409">
        <v>41317</v>
      </c>
      <c r="G2409" t="s">
        <v>4023</v>
      </c>
      <c r="H2409" t="s">
        <v>4024</v>
      </c>
      <c r="I2409" s="4">
        <v>2.16</v>
      </c>
    </row>
    <row r="2410" spans="1:9" x14ac:dyDescent="0.2">
      <c r="A2410">
        <v>102</v>
      </c>
      <c r="B2410">
        <v>686161</v>
      </c>
      <c r="C2410" s="3">
        <v>43139</v>
      </c>
      <c r="D2410">
        <v>46012</v>
      </c>
      <c r="E2410" t="s">
        <v>4016</v>
      </c>
      <c r="F2410">
        <v>41317</v>
      </c>
      <c r="G2410" t="s">
        <v>4033</v>
      </c>
      <c r="H2410" t="s">
        <v>4034</v>
      </c>
      <c r="I2410" s="4">
        <v>194.88</v>
      </c>
    </row>
    <row r="2411" spans="1:9" x14ac:dyDescent="0.2">
      <c r="A2411">
        <v>102</v>
      </c>
      <c r="B2411">
        <v>686162</v>
      </c>
      <c r="C2411" s="3">
        <v>43139</v>
      </c>
      <c r="D2411">
        <v>46012</v>
      </c>
      <c r="E2411" t="s">
        <v>4016</v>
      </c>
      <c r="F2411">
        <v>41317</v>
      </c>
      <c r="G2411" t="s">
        <v>4021</v>
      </c>
      <c r="H2411" t="s">
        <v>4022</v>
      </c>
      <c r="I2411" s="4">
        <v>58.32</v>
      </c>
    </row>
    <row r="2412" spans="1:9" x14ac:dyDescent="0.2">
      <c r="A2412">
        <v>102</v>
      </c>
      <c r="B2412">
        <v>686164</v>
      </c>
      <c r="C2412" s="3">
        <v>43139</v>
      </c>
      <c r="D2412">
        <v>46012</v>
      </c>
      <c r="E2412" t="s">
        <v>4016</v>
      </c>
      <c r="F2412">
        <v>41317</v>
      </c>
      <c r="G2412" t="s">
        <v>4027</v>
      </c>
      <c r="H2412" t="s">
        <v>4028</v>
      </c>
      <c r="I2412" s="4">
        <v>0.2</v>
      </c>
    </row>
    <row r="2413" spans="1:9" x14ac:dyDescent="0.2">
      <c r="A2413">
        <v>102</v>
      </c>
      <c r="B2413">
        <v>687089</v>
      </c>
      <c r="C2413" s="3">
        <v>43139</v>
      </c>
      <c r="D2413">
        <v>46012</v>
      </c>
      <c r="E2413" t="s">
        <v>4016</v>
      </c>
      <c r="F2413">
        <v>41317</v>
      </c>
      <c r="G2413" t="s">
        <v>4029</v>
      </c>
      <c r="H2413" t="s">
        <v>4030</v>
      </c>
      <c r="I2413" s="4">
        <v>0.57999999999999996</v>
      </c>
    </row>
    <row r="2414" spans="1:9" x14ac:dyDescent="0.2">
      <c r="A2414">
        <v>102</v>
      </c>
      <c r="B2414">
        <v>687090</v>
      </c>
      <c r="C2414" s="3">
        <v>43139</v>
      </c>
      <c r="D2414">
        <v>46012</v>
      </c>
      <c r="E2414" t="s">
        <v>4016</v>
      </c>
      <c r="F2414">
        <v>41317</v>
      </c>
      <c r="G2414" t="s">
        <v>4019</v>
      </c>
      <c r="H2414" t="s">
        <v>4020</v>
      </c>
      <c r="I2414" s="4">
        <v>154.61000000000001</v>
      </c>
    </row>
    <row r="2415" spans="1:9" x14ac:dyDescent="0.2">
      <c r="A2415">
        <v>102</v>
      </c>
      <c r="B2415">
        <v>686191</v>
      </c>
      <c r="C2415" s="3">
        <v>43140</v>
      </c>
      <c r="D2415">
        <v>46039</v>
      </c>
      <c r="E2415" t="s">
        <v>4016</v>
      </c>
      <c r="F2415">
        <v>41321</v>
      </c>
      <c r="G2415" t="s">
        <v>4017</v>
      </c>
      <c r="H2415" t="s">
        <v>4018</v>
      </c>
      <c r="I2415" s="4">
        <v>5.76</v>
      </c>
    </row>
    <row r="2416" spans="1:9" x14ac:dyDescent="0.2">
      <c r="A2416">
        <v>102</v>
      </c>
      <c r="B2416">
        <v>686192</v>
      </c>
      <c r="C2416" s="3">
        <v>43140</v>
      </c>
      <c r="D2416">
        <v>46039</v>
      </c>
      <c r="E2416" t="s">
        <v>4016</v>
      </c>
      <c r="F2416">
        <v>41321</v>
      </c>
      <c r="G2416" t="s">
        <v>4019</v>
      </c>
      <c r="H2416" t="s">
        <v>4020</v>
      </c>
      <c r="I2416" s="4">
        <v>34.56</v>
      </c>
    </row>
    <row r="2417" spans="1:9" x14ac:dyDescent="0.2">
      <c r="A2417">
        <v>102</v>
      </c>
      <c r="B2417">
        <v>686193</v>
      </c>
      <c r="C2417" s="3">
        <v>43140</v>
      </c>
      <c r="D2417">
        <v>46039</v>
      </c>
      <c r="E2417" t="s">
        <v>4016</v>
      </c>
      <c r="F2417">
        <v>41321</v>
      </c>
      <c r="G2417" t="s">
        <v>4025</v>
      </c>
      <c r="H2417" t="s">
        <v>4026</v>
      </c>
      <c r="I2417" s="4">
        <v>1.5</v>
      </c>
    </row>
    <row r="2418" spans="1:9" x14ac:dyDescent="0.2">
      <c r="A2418">
        <v>102</v>
      </c>
      <c r="B2418">
        <v>686194</v>
      </c>
      <c r="C2418" s="3">
        <v>43140</v>
      </c>
      <c r="D2418">
        <v>46039</v>
      </c>
      <c r="E2418" t="s">
        <v>4016</v>
      </c>
      <c r="F2418">
        <v>41321</v>
      </c>
      <c r="G2418" t="s">
        <v>4037</v>
      </c>
      <c r="H2418" t="s">
        <v>4038</v>
      </c>
      <c r="I2418" s="4">
        <v>5.21</v>
      </c>
    </row>
    <row r="2419" spans="1:9" x14ac:dyDescent="0.2">
      <c r="A2419">
        <v>102</v>
      </c>
      <c r="B2419">
        <v>686196</v>
      </c>
      <c r="C2419" s="3">
        <v>43140</v>
      </c>
      <c r="D2419">
        <v>46039</v>
      </c>
      <c r="E2419" t="s">
        <v>4016</v>
      </c>
      <c r="F2419">
        <v>41321</v>
      </c>
      <c r="G2419" t="s">
        <v>4021</v>
      </c>
      <c r="H2419" t="s">
        <v>4022</v>
      </c>
      <c r="I2419" s="4">
        <v>25.92</v>
      </c>
    </row>
    <row r="2420" spans="1:9" x14ac:dyDescent="0.2">
      <c r="A2420">
        <v>102</v>
      </c>
      <c r="B2420">
        <v>686197</v>
      </c>
      <c r="C2420" s="3">
        <v>43140</v>
      </c>
      <c r="D2420">
        <v>46039</v>
      </c>
      <c r="E2420" t="s">
        <v>4016</v>
      </c>
      <c r="F2420">
        <v>41321</v>
      </c>
      <c r="G2420" t="s">
        <v>4035</v>
      </c>
      <c r="H2420" t="s">
        <v>4036</v>
      </c>
      <c r="I2420" s="4">
        <v>69.12</v>
      </c>
    </row>
    <row r="2421" spans="1:9" x14ac:dyDescent="0.2">
      <c r="A2421">
        <v>102</v>
      </c>
      <c r="B2421">
        <v>686198</v>
      </c>
      <c r="C2421" s="3">
        <v>43140</v>
      </c>
      <c r="D2421">
        <v>46039</v>
      </c>
      <c r="E2421" t="s">
        <v>4016</v>
      </c>
      <c r="F2421">
        <v>41321</v>
      </c>
      <c r="G2421" t="s">
        <v>4331</v>
      </c>
      <c r="H2421" t="s">
        <v>4332</v>
      </c>
      <c r="I2421" s="4">
        <v>34.17</v>
      </c>
    </row>
    <row r="2422" spans="1:9" x14ac:dyDescent="0.2">
      <c r="A2422">
        <v>102</v>
      </c>
      <c r="B2422">
        <v>686199</v>
      </c>
      <c r="C2422" s="3">
        <v>43140</v>
      </c>
      <c r="D2422">
        <v>46039</v>
      </c>
      <c r="E2422" t="s">
        <v>4016</v>
      </c>
      <c r="F2422">
        <v>41321</v>
      </c>
      <c r="G2422" t="s">
        <v>4093</v>
      </c>
      <c r="H2422" t="s">
        <v>4094</v>
      </c>
      <c r="I2422" s="4">
        <v>0.35</v>
      </c>
    </row>
    <row r="2423" spans="1:9" x14ac:dyDescent="0.2">
      <c r="A2423">
        <v>102</v>
      </c>
      <c r="B2423">
        <v>686200</v>
      </c>
      <c r="C2423" s="3">
        <v>43140</v>
      </c>
      <c r="D2423">
        <v>46039</v>
      </c>
      <c r="E2423" t="s">
        <v>4016</v>
      </c>
      <c r="F2423">
        <v>41321</v>
      </c>
      <c r="G2423" t="s">
        <v>4039</v>
      </c>
      <c r="H2423" t="s">
        <v>4040</v>
      </c>
      <c r="I2423" s="4">
        <v>7.0000000000000007E-2</v>
      </c>
    </row>
    <row r="2424" spans="1:9" x14ac:dyDescent="0.2">
      <c r="A2424">
        <v>102</v>
      </c>
      <c r="B2424">
        <v>687262</v>
      </c>
      <c r="C2424" s="3">
        <v>43140</v>
      </c>
      <c r="D2424">
        <v>46039</v>
      </c>
      <c r="E2424" t="s">
        <v>4016</v>
      </c>
      <c r="F2424">
        <v>41321</v>
      </c>
      <c r="G2424" t="s">
        <v>4033</v>
      </c>
      <c r="H2424" t="s">
        <v>4034</v>
      </c>
      <c r="I2424" s="4">
        <v>53.75</v>
      </c>
    </row>
    <row r="2425" spans="1:9" x14ac:dyDescent="0.2">
      <c r="A2425">
        <v>102</v>
      </c>
      <c r="B2425">
        <v>686210</v>
      </c>
      <c r="C2425" s="3">
        <v>43140</v>
      </c>
      <c r="D2425">
        <v>46043</v>
      </c>
      <c r="E2425" t="s">
        <v>4016</v>
      </c>
      <c r="F2425">
        <v>41323</v>
      </c>
      <c r="G2425" t="s">
        <v>4017</v>
      </c>
      <c r="H2425" t="s">
        <v>4018</v>
      </c>
      <c r="I2425" s="4">
        <v>9.7200000000000006</v>
      </c>
    </row>
    <row r="2426" spans="1:9" x14ac:dyDescent="0.2">
      <c r="A2426">
        <v>102</v>
      </c>
      <c r="B2426">
        <v>686211</v>
      </c>
      <c r="C2426" s="3">
        <v>43140</v>
      </c>
      <c r="D2426">
        <v>46043</v>
      </c>
      <c r="E2426" t="s">
        <v>4016</v>
      </c>
      <c r="F2426">
        <v>41323</v>
      </c>
      <c r="G2426" t="s">
        <v>4019</v>
      </c>
      <c r="H2426" t="s">
        <v>4020</v>
      </c>
      <c r="I2426" s="4">
        <v>58.32</v>
      </c>
    </row>
    <row r="2427" spans="1:9" x14ac:dyDescent="0.2">
      <c r="A2427">
        <v>102</v>
      </c>
      <c r="B2427">
        <v>686212</v>
      </c>
      <c r="C2427" s="3">
        <v>43140</v>
      </c>
      <c r="D2427">
        <v>46043</v>
      </c>
      <c r="E2427" t="s">
        <v>4016</v>
      </c>
      <c r="F2427">
        <v>41323</v>
      </c>
      <c r="G2427" t="s">
        <v>4025</v>
      </c>
      <c r="H2427" t="s">
        <v>4026</v>
      </c>
      <c r="I2427" s="4">
        <v>2.5299999999999998</v>
      </c>
    </row>
    <row r="2428" spans="1:9" x14ac:dyDescent="0.2">
      <c r="A2428">
        <v>102</v>
      </c>
      <c r="B2428">
        <v>686213</v>
      </c>
      <c r="C2428" s="3">
        <v>43140</v>
      </c>
      <c r="D2428">
        <v>46043</v>
      </c>
      <c r="E2428" t="s">
        <v>4016</v>
      </c>
      <c r="F2428">
        <v>41323</v>
      </c>
      <c r="G2428" t="s">
        <v>4061</v>
      </c>
      <c r="H2428" t="s">
        <v>4062</v>
      </c>
      <c r="I2428" s="4">
        <v>3.58</v>
      </c>
    </row>
    <row r="2429" spans="1:9" x14ac:dyDescent="0.2">
      <c r="A2429">
        <v>102</v>
      </c>
      <c r="B2429">
        <v>686215</v>
      </c>
      <c r="C2429" s="3">
        <v>43140</v>
      </c>
      <c r="D2429">
        <v>46043</v>
      </c>
      <c r="E2429" t="s">
        <v>4016</v>
      </c>
      <c r="F2429">
        <v>41323</v>
      </c>
      <c r="G2429" t="s">
        <v>4021</v>
      </c>
      <c r="H2429" t="s">
        <v>4022</v>
      </c>
      <c r="I2429" s="4">
        <v>43.74</v>
      </c>
    </row>
    <row r="2430" spans="1:9" x14ac:dyDescent="0.2">
      <c r="A2430">
        <v>102</v>
      </c>
      <c r="B2430">
        <v>686216</v>
      </c>
      <c r="C2430" s="3">
        <v>43140</v>
      </c>
      <c r="D2430">
        <v>46043</v>
      </c>
      <c r="E2430" t="s">
        <v>4016</v>
      </c>
      <c r="F2430">
        <v>41323</v>
      </c>
      <c r="G2430" t="s">
        <v>4027</v>
      </c>
      <c r="H2430" t="s">
        <v>4028</v>
      </c>
      <c r="I2430" s="4">
        <v>0.03</v>
      </c>
    </row>
    <row r="2431" spans="1:9" x14ac:dyDescent="0.2">
      <c r="A2431">
        <v>102</v>
      </c>
      <c r="B2431">
        <v>686217</v>
      </c>
      <c r="C2431" s="3">
        <v>43140</v>
      </c>
      <c r="D2431">
        <v>46043</v>
      </c>
      <c r="E2431" t="s">
        <v>4016</v>
      </c>
      <c r="F2431">
        <v>41323</v>
      </c>
      <c r="G2431" t="s">
        <v>4035</v>
      </c>
      <c r="H2431" t="s">
        <v>4036</v>
      </c>
      <c r="I2431" s="4">
        <v>116.64</v>
      </c>
    </row>
    <row r="2432" spans="1:9" x14ac:dyDescent="0.2">
      <c r="A2432">
        <v>102</v>
      </c>
      <c r="B2432">
        <v>686218</v>
      </c>
      <c r="C2432" s="3">
        <v>43140</v>
      </c>
      <c r="D2432">
        <v>46043</v>
      </c>
      <c r="E2432" t="s">
        <v>4016</v>
      </c>
      <c r="F2432">
        <v>41323</v>
      </c>
      <c r="G2432" t="s">
        <v>4331</v>
      </c>
      <c r="H2432" t="s">
        <v>4332</v>
      </c>
      <c r="I2432" s="4">
        <v>57.66</v>
      </c>
    </row>
    <row r="2433" spans="1:9" x14ac:dyDescent="0.2">
      <c r="A2433">
        <v>102</v>
      </c>
      <c r="B2433">
        <v>686220</v>
      </c>
      <c r="C2433" s="3">
        <v>43140</v>
      </c>
      <c r="D2433">
        <v>46043</v>
      </c>
      <c r="E2433" t="s">
        <v>4016</v>
      </c>
      <c r="F2433">
        <v>41323</v>
      </c>
      <c r="G2433" t="s">
        <v>4039</v>
      </c>
      <c r="H2433" t="s">
        <v>4040</v>
      </c>
      <c r="I2433" s="4">
        <v>0.26</v>
      </c>
    </row>
    <row r="2434" spans="1:9" x14ac:dyDescent="0.2">
      <c r="A2434">
        <v>102</v>
      </c>
      <c r="B2434">
        <v>686221</v>
      </c>
      <c r="C2434" s="3">
        <v>43140</v>
      </c>
      <c r="D2434">
        <v>46043</v>
      </c>
      <c r="E2434" t="s">
        <v>4016</v>
      </c>
      <c r="F2434">
        <v>41323</v>
      </c>
      <c r="G2434" t="s">
        <v>4217</v>
      </c>
      <c r="H2434" t="s">
        <v>4218</v>
      </c>
      <c r="I2434" s="4">
        <v>5.44</v>
      </c>
    </row>
    <row r="2435" spans="1:9" x14ac:dyDescent="0.2">
      <c r="A2435">
        <v>102</v>
      </c>
      <c r="B2435">
        <v>687279</v>
      </c>
      <c r="C2435" s="3">
        <v>43140</v>
      </c>
      <c r="D2435">
        <v>46043</v>
      </c>
      <c r="E2435" t="s">
        <v>4016</v>
      </c>
      <c r="F2435">
        <v>41323</v>
      </c>
      <c r="G2435" t="s">
        <v>4093</v>
      </c>
      <c r="H2435" t="s">
        <v>4094</v>
      </c>
      <c r="I2435" s="4">
        <v>0.57999999999999996</v>
      </c>
    </row>
    <row r="2436" spans="1:9" x14ac:dyDescent="0.2">
      <c r="A2436">
        <v>102</v>
      </c>
      <c r="B2436">
        <v>686214</v>
      </c>
      <c r="C2436" s="3">
        <v>43143</v>
      </c>
      <c r="D2436">
        <v>46043</v>
      </c>
      <c r="E2436" t="s">
        <v>4016</v>
      </c>
      <c r="F2436">
        <v>41323</v>
      </c>
      <c r="G2436" t="s">
        <v>4033</v>
      </c>
      <c r="H2436" t="s">
        <v>4034</v>
      </c>
      <c r="I2436" s="4">
        <v>90.31</v>
      </c>
    </row>
    <row r="2437" spans="1:9" x14ac:dyDescent="0.2">
      <c r="A2437">
        <v>102</v>
      </c>
      <c r="B2437">
        <v>686227</v>
      </c>
      <c r="C2437" s="3">
        <v>43137</v>
      </c>
      <c r="D2437">
        <v>45988</v>
      </c>
      <c r="E2437" t="s">
        <v>4016</v>
      </c>
      <c r="F2437">
        <v>41324</v>
      </c>
      <c r="G2437" t="s">
        <v>4259</v>
      </c>
      <c r="H2437" t="s">
        <v>4260</v>
      </c>
      <c r="I2437" s="4">
        <v>2746.91</v>
      </c>
    </row>
    <row r="2438" spans="1:9" x14ac:dyDescent="0.2">
      <c r="A2438">
        <v>102</v>
      </c>
      <c r="B2438">
        <v>686228</v>
      </c>
      <c r="C2438" s="3">
        <v>43137</v>
      </c>
      <c r="D2438">
        <v>45988</v>
      </c>
      <c r="E2438" t="s">
        <v>4016</v>
      </c>
      <c r="F2438">
        <v>41324</v>
      </c>
      <c r="G2438" t="s">
        <v>4261</v>
      </c>
      <c r="H2438" t="s">
        <v>4262</v>
      </c>
      <c r="I2438" s="4">
        <v>217</v>
      </c>
    </row>
    <row r="2439" spans="1:9" x14ac:dyDescent="0.2">
      <c r="A2439">
        <v>102</v>
      </c>
      <c r="B2439">
        <v>686253</v>
      </c>
      <c r="C2439" s="3">
        <v>43139</v>
      </c>
      <c r="D2439">
        <v>46011</v>
      </c>
      <c r="E2439" t="s">
        <v>4016</v>
      </c>
      <c r="F2439">
        <v>41326</v>
      </c>
      <c r="G2439" t="s">
        <v>4057</v>
      </c>
      <c r="H2439" t="s">
        <v>4058</v>
      </c>
      <c r="I2439" s="4">
        <v>110</v>
      </c>
    </row>
    <row r="2440" spans="1:9" x14ac:dyDescent="0.2">
      <c r="A2440">
        <v>102</v>
      </c>
      <c r="B2440">
        <v>686263</v>
      </c>
      <c r="C2440" s="3">
        <v>43151</v>
      </c>
      <c r="D2440">
        <v>46217</v>
      </c>
      <c r="E2440" t="s">
        <v>4016</v>
      </c>
      <c r="F2440">
        <v>41328</v>
      </c>
      <c r="G2440" t="s">
        <v>4113</v>
      </c>
      <c r="H2440" t="s">
        <v>4114</v>
      </c>
      <c r="I2440" s="4">
        <v>11.35</v>
      </c>
    </row>
    <row r="2441" spans="1:9" x14ac:dyDescent="0.2">
      <c r="A2441">
        <v>102</v>
      </c>
      <c r="B2441">
        <v>686264</v>
      </c>
      <c r="C2441" s="3">
        <v>43151</v>
      </c>
      <c r="D2441">
        <v>46217</v>
      </c>
      <c r="E2441" t="s">
        <v>4016</v>
      </c>
      <c r="F2441">
        <v>41328</v>
      </c>
      <c r="G2441" t="s">
        <v>4087</v>
      </c>
      <c r="H2441" t="s">
        <v>4088</v>
      </c>
      <c r="I2441" s="4">
        <v>0.11</v>
      </c>
    </row>
    <row r="2442" spans="1:9" x14ac:dyDescent="0.2">
      <c r="A2442">
        <v>102</v>
      </c>
      <c r="B2442">
        <v>686265</v>
      </c>
      <c r="C2442" s="3">
        <v>43151</v>
      </c>
      <c r="D2442">
        <v>46217</v>
      </c>
      <c r="E2442" t="s">
        <v>4016</v>
      </c>
      <c r="F2442">
        <v>41328</v>
      </c>
      <c r="G2442" t="s">
        <v>4135</v>
      </c>
      <c r="H2442" t="s">
        <v>4136</v>
      </c>
      <c r="I2442" s="4">
        <v>2.27</v>
      </c>
    </row>
    <row r="2443" spans="1:9" x14ac:dyDescent="0.2">
      <c r="A2443">
        <v>102</v>
      </c>
      <c r="B2443">
        <v>686266</v>
      </c>
      <c r="C2443" s="3">
        <v>43151</v>
      </c>
      <c r="D2443">
        <v>46217</v>
      </c>
      <c r="E2443" t="s">
        <v>4016</v>
      </c>
      <c r="F2443">
        <v>41328</v>
      </c>
      <c r="G2443" t="s">
        <v>4119</v>
      </c>
      <c r="H2443" t="s">
        <v>4120</v>
      </c>
      <c r="I2443" s="4">
        <v>4.54</v>
      </c>
    </row>
    <row r="2444" spans="1:9" x14ac:dyDescent="0.2">
      <c r="A2444">
        <v>102</v>
      </c>
      <c r="B2444">
        <v>686267</v>
      </c>
      <c r="C2444" s="3">
        <v>43151</v>
      </c>
      <c r="D2444">
        <v>46217</v>
      </c>
      <c r="E2444" t="s">
        <v>4016</v>
      </c>
      <c r="F2444">
        <v>41328</v>
      </c>
      <c r="G2444" t="s">
        <v>4301</v>
      </c>
      <c r="H2444" t="s">
        <v>4302</v>
      </c>
      <c r="I2444" s="4">
        <v>20.43</v>
      </c>
    </row>
    <row r="2445" spans="1:9" x14ac:dyDescent="0.2">
      <c r="A2445">
        <v>102</v>
      </c>
      <c r="B2445">
        <v>686268</v>
      </c>
      <c r="C2445" s="3">
        <v>43151</v>
      </c>
      <c r="D2445">
        <v>46217</v>
      </c>
      <c r="E2445" t="s">
        <v>4016</v>
      </c>
      <c r="F2445">
        <v>41328</v>
      </c>
      <c r="G2445" t="s">
        <v>4129</v>
      </c>
      <c r="H2445" t="s">
        <v>4130</v>
      </c>
      <c r="I2445" s="4">
        <v>7.04</v>
      </c>
    </row>
    <row r="2446" spans="1:9" x14ac:dyDescent="0.2">
      <c r="A2446">
        <v>102</v>
      </c>
      <c r="B2446">
        <v>686270</v>
      </c>
      <c r="C2446" s="3">
        <v>43151</v>
      </c>
      <c r="D2446">
        <v>46217</v>
      </c>
      <c r="E2446" t="s">
        <v>4016</v>
      </c>
      <c r="F2446">
        <v>41328</v>
      </c>
      <c r="G2446" t="s">
        <v>4185</v>
      </c>
      <c r="H2446" t="s">
        <v>4186</v>
      </c>
      <c r="I2446" s="4">
        <v>20.43</v>
      </c>
    </row>
    <row r="2447" spans="1:9" x14ac:dyDescent="0.2">
      <c r="A2447">
        <v>102</v>
      </c>
      <c r="B2447">
        <v>686271</v>
      </c>
      <c r="C2447" s="3">
        <v>43151</v>
      </c>
      <c r="D2447">
        <v>46217</v>
      </c>
      <c r="E2447" t="s">
        <v>4016</v>
      </c>
      <c r="F2447">
        <v>41328</v>
      </c>
      <c r="G2447" t="s">
        <v>4035</v>
      </c>
      <c r="H2447" t="s">
        <v>4036</v>
      </c>
      <c r="I2447" s="4">
        <v>2.27</v>
      </c>
    </row>
    <row r="2448" spans="1:9" x14ac:dyDescent="0.2">
      <c r="A2448">
        <v>102</v>
      </c>
      <c r="B2448">
        <v>686272</v>
      </c>
      <c r="C2448" s="3">
        <v>43151</v>
      </c>
      <c r="D2448">
        <v>46217</v>
      </c>
      <c r="E2448" t="s">
        <v>4016</v>
      </c>
      <c r="F2448">
        <v>41328</v>
      </c>
      <c r="G2448" t="s">
        <v>4121</v>
      </c>
      <c r="H2448" t="s">
        <v>4122</v>
      </c>
      <c r="I2448" s="4">
        <v>6.81</v>
      </c>
    </row>
    <row r="2449" spans="1:9" x14ac:dyDescent="0.2">
      <c r="A2449">
        <v>102</v>
      </c>
      <c r="B2449">
        <v>686273</v>
      </c>
      <c r="C2449" s="3">
        <v>43151</v>
      </c>
      <c r="D2449">
        <v>46217</v>
      </c>
      <c r="E2449" t="s">
        <v>4016</v>
      </c>
      <c r="F2449">
        <v>41328</v>
      </c>
      <c r="G2449" t="s">
        <v>4123</v>
      </c>
      <c r="H2449" t="s">
        <v>4124</v>
      </c>
      <c r="I2449" s="4">
        <v>6.81</v>
      </c>
    </row>
    <row r="2450" spans="1:9" x14ac:dyDescent="0.2">
      <c r="A2450">
        <v>102</v>
      </c>
      <c r="B2450">
        <v>686274</v>
      </c>
      <c r="C2450" s="3">
        <v>43151</v>
      </c>
      <c r="D2450">
        <v>46217</v>
      </c>
      <c r="E2450" t="s">
        <v>4016</v>
      </c>
      <c r="F2450">
        <v>41328</v>
      </c>
      <c r="G2450" t="s">
        <v>4033</v>
      </c>
      <c r="H2450" t="s">
        <v>4034</v>
      </c>
      <c r="I2450" s="4">
        <v>19.82</v>
      </c>
    </row>
    <row r="2451" spans="1:9" x14ac:dyDescent="0.2">
      <c r="A2451">
        <v>102</v>
      </c>
      <c r="B2451">
        <v>686275</v>
      </c>
      <c r="C2451" s="3">
        <v>43151</v>
      </c>
      <c r="D2451">
        <v>46217</v>
      </c>
      <c r="E2451" t="s">
        <v>4016</v>
      </c>
      <c r="F2451">
        <v>41328</v>
      </c>
      <c r="G2451" t="s">
        <v>4303</v>
      </c>
      <c r="H2451" t="s">
        <v>4304</v>
      </c>
      <c r="I2451" s="4">
        <v>6.81</v>
      </c>
    </row>
    <row r="2452" spans="1:9" x14ac:dyDescent="0.2">
      <c r="A2452">
        <v>102</v>
      </c>
      <c r="B2452">
        <v>686276</v>
      </c>
      <c r="C2452" s="3">
        <v>43151</v>
      </c>
      <c r="D2452">
        <v>46217</v>
      </c>
      <c r="E2452" t="s">
        <v>4016</v>
      </c>
      <c r="F2452">
        <v>41328</v>
      </c>
      <c r="G2452" t="s">
        <v>4183</v>
      </c>
      <c r="H2452" t="s">
        <v>4184</v>
      </c>
      <c r="I2452" s="4">
        <v>29.51</v>
      </c>
    </row>
    <row r="2453" spans="1:9" x14ac:dyDescent="0.2">
      <c r="A2453">
        <v>102</v>
      </c>
      <c r="B2453">
        <v>686277</v>
      </c>
      <c r="C2453" s="3">
        <v>43151</v>
      </c>
      <c r="D2453">
        <v>46217</v>
      </c>
      <c r="E2453" t="s">
        <v>4016</v>
      </c>
      <c r="F2453">
        <v>41328</v>
      </c>
      <c r="G2453" t="s">
        <v>4021</v>
      </c>
      <c r="H2453" t="s">
        <v>4022</v>
      </c>
      <c r="I2453" s="4">
        <v>15.89</v>
      </c>
    </row>
    <row r="2454" spans="1:9" x14ac:dyDescent="0.2">
      <c r="A2454">
        <v>102</v>
      </c>
      <c r="B2454">
        <v>686279</v>
      </c>
      <c r="C2454" s="3">
        <v>43151</v>
      </c>
      <c r="D2454">
        <v>46217</v>
      </c>
      <c r="E2454" t="s">
        <v>4016</v>
      </c>
      <c r="F2454">
        <v>41328</v>
      </c>
      <c r="G2454" t="s">
        <v>4167</v>
      </c>
      <c r="H2454" t="s">
        <v>4168</v>
      </c>
      <c r="I2454" s="4">
        <v>2.27</v>
      </c>
    </row>
    <row r="2455" spans="1:9" x14ac:dyDescent="0.2">
      <c r="A2455">
        <v>102</v>
      </c>
      <c r="B2455">
        <v>686280</v>
      </c>
      <c r="C2455" s="3">
        <v>43151</v>
      </c>
      <c r="D2455">
        <v>46217</v>
      </c>
      <c r="E2455" t="s">
        <v>4016</v>
      </c>
      <c r="F2455">
        <v>41328</v>
      </c>
      <c r="G2455" t="s">
        <v>4163</v>
      </c>
      <c r="H2455" t="s">
        <v>4164</v>
      </c>
      <c r="I2455" s="4">
        <v>0.91</v>
      </c>
    </row>
    <row r="2456" spans="1:9" x14ac:dyDescent="0.2">
      <c r="A2456">
        <v>102</v>
      </c>
      <c r="B2456">
        <v>686281</v>
      </c>
      <c r="C2456" s="3">
        <v>43151</v>
      </c>
      <c r="D2456">
        <v>46217</v>
      </c>
      <c r="E2456" t="s">
        <v>4016</v>
      </c>
      <c r="F2456">
        <v>41328</v>
      </c>
      <c r="G2456" t="s">
        <v>4459</v>
      </c>
      <c r="H2456" t="s">
        <v>4460</v>
      </c>
      <c r="I2456" s="4">
        <v>61.29</v>
      </c>
    </row>
    <row r="2457" spans="1:9" x14ac:dyDescent="0.2">
      <c r="A2457">
        <v>102</v>
      </c>
      <c r="B2457">
        <v>689061</v>
      </c>
      <c r="C2457" s="3">
        <v>43151</v>
      </c>
      <c r="D2457">
        <v>46217</v>
      </c>
      <c r="E2457" t="s">
        <v>4016</v>
      </c>
      <c r="F2457">
        <v>41328</v>
      </c>
      <c r="G2457" t="s">
        <v>4059</v>
      </c>
      <c r="H2457" t="s">
        <v>4060</v>
      </c>
      <c r="I2457" s="4">
        <v>0.62</v>
      </c>
    </row>
    <row r="2458" spans="1:9" x14ac:dyDescent="0.2">
      <c r="A2458">
        <v>102</v>
      </c>
      <c r="B2458">
        <v>689063</v>
      </c>
      <c r="C2458" s="3">
        <v>43151</v>
      </c>
      <c r="D2458">
        <v>46217</v>
      </c>
      <c r="E2458" t="s">
        <v>4016</v>
      </c>
      <c r="F2458">
        <v>41328</v>
      </c>
      <c r="G2458" t="s">
        <v>4065</v>
      </c>
      <c r="H2458" t="s">
        <v>4066</v>
      </c>
      <c r="I2458" s="4">
        <v>3.4</v>
      </c>
    </row>
    <row r="2459" spans="1:9" x14ac:dyDescent="0.2">
      <c r="A2459">
        <v>102</v>
      </c>
      <c r="B2459">
        <v>689065</v>
      </c>
      <c r="C2459" s="3">
        <v>43151</v>
      </c>
      <c r="D2459">
        <v>46217</v>
      </c>
      <c r="E2459" t="s">
        <v>4016</v>
      </c>
      <c r="F2459">
        <v>41328</v>
      </c>
      <c r="G2459" t="s">
        <v>4081</v>
      </c>
      <c r="H2459" t="s">
        <v>4082</v>
      </c>
      <c r="I2459" s="4">
        <v>2.54</v>
      </c>
    </row>
    <row r="2460" spans="1:9" x14ac:dyDescent="0.2">
      <c r="A2460">
        <v>102</v>
      </c>
      <c r="B2460">
        <v>689066</v>
      </c>
      <c r="C2460" s="3">
        <v>43151</v>
      </c>
      <c r="D2460">
        <v>46217</v>
      </c>
      <c r="E2460" t="s">
        <v>4016</v>
      </c>
      <c r="F2460">
        <v>41328</v>
      </c>
      <c r="G2460" t="s">
        <v>4089</v>
      </c>
      <c r="H2460" t="s">
        <v>4090</v>
      </c>
      <c r="I2460" s="4">
        <v>1.88</v>
      </c>
    </row>
    <row r="2461" spans="1:9" x14ac:dyDescent="0.2">
      <c r="A2461">
        <v>102</v>
      </c>
      <c r="B2461">
        <v>686285</v>
      </c>
      <c r="C2461" s="3">
        <v>43139</v>
      </c>
      <c r="D2461">
        <v>46027</v>
      </c>
      <c r="E2461" t="s">
        <v>4016</v>
      </c>
      <c r="F2461">
        <v>41329</v>
      </c>
      <c r="G2461" t="s">
        <v>4057</v>
      </c>
      <c r="H2461" t="s">
        <v>4058</v>
      </c>
      <c r="I2461" s="4">
        <v>396</v>
      </c>
    </row>
    <row r="2462" spans="1:9" x14ac:dyDescent="0.2">
      <c r="A2462">
        <v>102</v>
      </c>
      <c r="B2462">
        <v>686294</v>
      </c>
      <c r="C2462" s="3">
        <v>43143</v>
      </c>
      <c r="D2462">
        <v>46047</v>
      </c>
      <c r="E2462" t="s">
        <v>4016</v>
      </c>
      <c r="F2462">
        <v>41331</v>
      </c>
      <c r="G2462" t="s">
        <v>4343</v>
      </c>
      <c r="H2462" t="s">
        <v>4344</v>
      </c>
      <c r="I2462" s="4">
        <v>39.44</v>
      </c>
    </row>
    <row r="2463" spans="1:9" x14ac:dyDescent="0.2">
      <c r="A2463">
        <v>102</v>
      </c>
      <c r="B2463">
        <v>686296</v>
      </c>
      <c r="C2463" s="3">
        <v>43143</v>
      </c>
      <c r="D2463">
        <v>46047</v>
      </c>
      <c r="E2463" t="s">
        <v>4016</v>
      </c>
      <c r="F2463">
        <v>41331</v>
      </c>
      <c r="G2463" t="s">
        <v>4345</v>
      </c>
      <c r="H2463" t="s">
        <v>4346</v>
      </c>
      <c r="I2463" s="4">
        <v>20.76</v>
      </c>
    </row>
    <row r="2464" spans="1:9" x14ac:dyDescent="0.2">
      <c r="A2464">
        <v>102</v>
      </c>
      <c r="B2464">
        <v>686299</v>
      </c>
      <c r="C2464" s="3">
        <v>43143</v>
      </c>
      <c r="D2464">
        <v>46047</v>
      </c>
      <c r="E2464" t="s">
        <v>4016</v>
      </c>
      <c r="F2464">
        <v>41331</v>
      </c>
      <c r="G2464" t="s">
        <v>4279</v>
      </c>
      <c r="H2464" t="s">
        <v>4280</v>
      </c>
      <c r="I2464" s="4">
        <v>1.87</v>
      </c>
    </row>
    <row r="2465" spans="1:9" x14ac:dyDescent="0.2">
      <c r="A2465">
        <v>102</v>
      </c>
      <c r="B2465">
        <v>686301</v>
      </c>
      <c r="C2465" s="3">
        <v>43143</v>
      </c>
      <c r="D2465">
        <v>46047</v>
      </c>
      <c r="E2465" t="s">
        <v>4016</v>
      </c>
      <c r="F2465">
        <v>41331</v>
      </c>
      <c r="G2465" t="s">
        <v>4027</v>
      </c>
      <c r="H2465" t="s">
        <v>4028</v>
      </c>
      <c r="I2465" s="4">
        <v>0.27</v>
      </c>
    </row>
    <row r="2466" spans="1:9" x14ac:dyDescent="0.2">
      <c r="A2466">
        <v>102</v>
      </c>
      <c r="B2466">
        <v>686302</v>
      </c>
      <c r="C2466" s="3">
        <v>43143</v>
      </c>
      <c r="D2466">
        <v>46047</v>
      </c>
      <c r="E2466" t="s">
        <v>4016</v>
      </c>
      <c r="F2466">
        <v>41331</v>
      </c>
      <c r="G2466" t="s">
        <v>4093</v>
      </c>
      <c r="H2466" t="s">
        <v>4094</v>
      </c>
      <c r="I2466" s="4">
        <v>0.46</v>
      </c>
    </row>
    <row r="2467" spans="1:9" x14ac:dyDescent="0.2">
      <c r="A2467">
        <v>102</v>
      </c>
      <c r="B2467">
        <v>686303</v>
      </c>
      <c r="C2467" s="3">
        <v>43143</v>
      </c>
      <c r="D2467">
        <v>46047</v>
      </c>
      <c r="E2467" t="s">
        <v>4016</v>
      </c>
      <c r="F2467">
        <v>41331</v>
      </c>
      <c r="G2467" t="s">
        <v>4033</v>
      </c>
      <c r="H2467" t="s">
        <v>4034</v>
      </c>
      <c r="I2467" s="4">
        <v>37.369999999999997</v>
      </c>
    </row>
    <row r="2468" spans="1:9" x14ac:dyDescent="0.2">
      <c r="A2468">
        <v>102</v>
      </c>
      <c r="B2468">
        <v>687302</v>
      </c>
      <c r="C2468" s="3">
        <v>43143</v>
      </c>
      <c r="D2468">
        <v>46047</v>
      </c>
      <c r="E2468" t="s">
        <v>4016</v>
      </c>
      <c r="F2468">
        <v>41331</v>
      </c>
      <c r="G2468" t="s">
        <v>4219</v>
      </c>
      <c r="H2468" t="s">
        <v>4220</v>
      </c>
      <c r="I2468" s="4">
        <v>49.82</v>
      </c>
    </row>
    <row r="2469" spans="1:9" x14ac:dyDescent="0.2">
      <c r="A2469">
        <v>102</v>
      </c>
      <c r="B2469">
        <v>687303</v>
      </c>
      <c r="C2469" s="3">
        <v>43143</v>
      </c>
      <c r="D2469">
        <v>46047</v>
      </c>
      <c r="E2469" t="s">
        <v>4016</v>
      </c>
      <c r="F2469">
        <v>41331</v>
      </c>
      <c r="G2469" t="s">
        <v>4211</v>
      </c>
      <c r="H2469" t="s">
        <v>4212</v>
      </c>
      <c r="I2469" s="4">
        <v>24.91</v>
      </c>
    </row>
    <row r="2470" spans="1:9" x14ac:dyDescent="0.2">
      <c r="A2470">
        <v>102</v>
      </c>
      <c r="B2470">
        <v>687304</v>
      </c>
      <c r="C2470" s="3">
        <v>43143</v>
      </c>
      <c r="D2470">
        <v>46047</v>
      </c>
      <c r="E2470" t="s">
        <v>4016</v>
      </c>
      <c r="F2470">
        <v>41331</v>
      </c>
      <c r="G2470" t="s">
        <v>4083</v>
      </c>
      <c r="H2470" t="s">
        <v>4084</v>
      </c>
      <c r="I2470" s="4">
        <v>0.31</v>
      </c>
    </row>
    <row r="2471" spans="1:9" x14ac:dyDescent="0.2">
      <c r="A2471">
        <v>102</v>
      </c>
      <c r="B2471">
        <v>687305</v>
      </c>
      <c r="C2471" s="3">
        <v>43143</v>
      </c>
      <c r="D2471">
        <v>46047</v>
      </c>
      <c r="E2471" t="s">
        <v>4016</v>
      </c>
      <c r="F2471">
        <v>41331</v>
      </c>
      <c r="G2471" t="s">
        <v>4347</v>
      </c>
      <c r="H2471" t="s">
        <v>4348</v>
      </c>
      <c r="I2471" s="4">
        <v>24.91</v>
      </c>
    </row>
    <row r="2472" spans="1:9" x14ac:dyDescent="0.2">
      <c r="A2472">
        <v>102</v>
      </c>
      <c r="B2472">
        <v>687306</v>
      </c>
      <c r="C2472" s="3">
        <v>43143</v>
      </c>
      <c r="D2472">
        <v>46047</v>
      </c>
      <c r="E2472" t="s">
        <v>4016</v>
      </c>
      <c r="F2472">
        <v>41331</v>
      </c>
      <c r="G2472" t="s">
        <v>4283</v>
      </c>
      <c r="H2472" t="s">
        <v>4284</v>
      </c>
      <c r="I2472" s="4">
        <v>7.47</v>
      </c>
    </row>
    <row r="2473" spans="1:9" x14ac:dyDescent="0.2">
      <c r="A2473">
        <v>102</v>
      </c>
      <c r="B2473">
        <v>686306</v>
      </c>
      <c r="C2473" s="3">
        <v>43188</v>
      </c>
      <c r="D2473">
        <v>46816</v>
      </c>
      <c r="E2473" t="s">
        <v>4016</v>
      </c>
      <c r="F2473">
        <v>41332</v>
      </c>
      <c r="G2473" t="s">
        <v>4033</v>
      </c>
      <c r="H2473" t="s">
        <v>4034</v>
      </c>
      <c r="I2473" s="4">
        <v>63</v>
      </c>
    </row>
    <row r="2474" spans="1:9" x14ac:dyDescent="0.2">
      <c r="A2474">
        <v>102</v>
      </c>
      <c r="B2474">
        <v>686307</v>
      </c>
      <c r="C2474" s="3">
        <v>43188</v>
      </c>
      <c r="D2474">
        <v>46816</v>
      </c>
      <c r="E2474" t="s">
        <v>4016</v>
      </c>
      <c r="F2474">
        <v>41332</v>
      </c>
      <c r="G2474" t="s">
        <v>4325</v>
      </c>
      <c r="H2474" t="s">
        <v>4326</v>
      </c>
      <c r="I2474" s="4">
        <v>360</v>
      </c>
    </row>
    <row r="2475" spans="1:9" x14ac:dyDescent="0.2">
      <c r="A2475">
        <v>102</v>
      </c>
      <c r="B2475">
        <v>686309</v>
      </c>
      <c r="C2475" s="3">
        <v>43188</v>
      </c>
      <c r="D2475">
        <v>46818</v>
      </c>
      <c r="E2475" t="s">
        <v>4016</v>
      </c>
      <c r="F2475">
        <v>41333</v>
      </c>
      <c r="G2475" t="s">
        <v>4033</v>
      </c>
      <c r="H2475" t="s">
        <v>4034</v>
      </c>
      <c r="I2475" s="4">
        <v>63</v>
      </c>
    </row>
    <row r="2476" spans="1:9" x14ac:dyDescent="0.2">
      <c r="A2476">
        <v>102</v>
      </c>
      <c r="B2476">
        <v>686310</v>
      </c>
      <c r="C2476" s="3">
        <v>43188</v>
      </c>
      <c r="D2476">
        <v>46818</v>
      </c>
      <c r="E2476" t="s">
        <v>4016</v>
      </c>
      <c r="F2476">
        <v>41333</v>
      </c>
      <c r="G2476" t="s">
        <v>4325</v>
      </c>
      <c r="H2476" t="s">
        <v>4326</v>
      </c>
      <c r="I2476" s="4">
        <v>360</v>
      </c>
    </row>
    <row r="2477" spans="1:9" x14ac:dyDescent="0.2">
      <c r="A2477">
        <v>102</v>
      </c>
      <c r="B2477">
        <v>686312</v>
      </c>
      <c r="C2477" s="3">
        <v>43188</v>
      </c>
      <c r="D2477">
        <v>46820</v>
      </c>
      <c r="E2477" t="s">
        <v>4016</v>
      </c>
      <c r="F2477">
        <v>41334</v>
      </c>
      <c r="G2477" t="s">
        <v>4033</v>
      </c>
      <c r="H2477" t="s">
        <v>4034</v>
      </c>
      <c r="I2477" s="4">
        <v>63</v>
      </c>
    </row>
    <row r="2478" spans="1:9" x14ac:dyDescent="0.2">
      <c r="A2478">
        <v>102</v>
      </c>
      <c r="B2478">
        <v>686313</v>
      </c>
      <c r="C2478" s="3">
        <v>43188</v>
      </c>
      <c r="D2478">
        <v>46820</v>
      </c>
      <c r="E2478" t="s">
        <v>4016</v>
      </c>
      <c r="F2478">
        <v>41334</v>
      </c>
      <c r="G2478" t="s">
        <v>4325</v>
      </c>
      <c r="H2478" t="s">
        <v>4326</v>
      </c>
      <c r="I2478" s="4">
        <v>360</v>
      </c>
    </row>
    <row r="2479" spans="1:9" x14ac:dyDescent="0.2">
      <c r="A2479">
        <v>102</v>
      </c>
      <c r="B2479">
        <v>686315</v>
      </c>
      <c r="C2479" s="3">
        <v>43139</v>
      </c>
      <c r="D2479">
        <v>46006</v>
      </c>
      <c r="E2479" t="s">
        <v>4016</v>
      </c>
      <c r="F2479">
        <v>41335</v>
      </c>
      <c r="G2479" t="s">
        <v>4033</v>
      </c>
      <c r="H2479" t="s">
        <v>4034</v>
      </c>
      <c r="I2479" s="4">
        <v>63</v>
      </c>
    </row>
    <row r="2480" spans="1:9" x14ac:dyDescent="0.2">
      <c r="A2480">
        <v>102</v>
      </c>
      <c r="B2480">
        <v>686316</v>
      </c>
      <c r="C2480" s="3">
        <v>43139</v>
      </c>
      <c r="D2480">
        <v>46006</v>
      </c>
      <c r="E2480" t="s">
        <v>4016</v>
      </c>
      <c r="F2480">
        <v>41335</v>
      </c>
      <c r="G2480" t="s">
        <v>4325</v>
      </c>
      <c r="H2480" t="s">
        <v>4326</v>
      </c>
      <c r="I2480" s="4">
        <v>360</v>
      </c>
    </row>
    <row r="2481" spans="1:9" x14ac:dyDescent="0.2">
      <c r="A2481">
        <v>102</v>
      </c>
      <c r="B2481">
        <v>686318</v>
      </c>
      <c r="C2481" s="3">
        <v>43139</v>
      </c>
      <c r="D2481">
        <v>46007</v>
      </c>
      <c r="E2481" t="s">
        <v>4016</v>
      </c>
      <c r="F2481">
        <v>41336</v>
      </c>
      <c r="G2481" t="s">
        <v>4033</v>
      </c>
      <c r="H2481" t="s">
        <v>4034</v>
      </c>
      <c r="I2481" s="4">
        <v>63</v>
      </c>
    </row>
    <row r="2482" spans="1:9" x14ac:dyDescent="0.2">
      <c r="A2482">
        <v>102</v>
      </c>
      <c r="B2482">
        <v>686319</v>
      </c>
      <c r="C2482" s="3">
        <v>43139</v>
      </c>
      <c r="D2482">
        <v>46007</v>
      </c>
      <c r="E2482" t="s">
        <v>4016</v>
      </c>
      <c r="F2482">
        <v>41336</v>
      </c>
      <c r="G2482" t="s">
        <v>4325</v>
      </c>
      <c r="H2482" t="s">
        <v>4326</v>
      </c>
      <c r="I2482" s="4">
        <v>360</v>
      </c>
    </row>
    <row r="2483" spans="1:9" x14ac:dyDescent="0.2">
      <c r="A2483">
        <v>102</v>
      </c>
      <c r="B2483">
        <v>686321</v>
      </c>
      <c r="C2483" s="3">
        <v>43139</v>
      </c>
      <c r="D2483">
        <v>46008</v>
      </c>
      <c r="E2483" t="s">
        <v>4016</v>
      </c>
      <c r="F2483">
        <v>41337</v>
      </c>
      <c r="G2483" t="s">
        <v>4033</v>
      </c>
      <c r="H2483" t="s">
        <v>4034</v>
      </c>
      <c r="I2483" s="4">
        <v>63</v>
      </c>
    </row>
    <row r="2484" spans="1:9" x14ac:dyDescent="0.2">
      <c r="A2484">
        <v>102</v>
      </c>
      <c r="B2484">
        <v>686322</v>
      </c>
      <c r="C2484" s="3">
        <v>43139</v>
      </c>
      <c r="D2484">
        <v>46008</v>
      </c>
      <c r="E2484" t="s">
        <v>4016</v>
      </c>
      <c r="F2484">
        <v>41337</v>
      </c>
      <c r="G2484" t="s">
        <v>4325</v>
      </c>
      <c r="H2484" t="s">
        <v>4326</v>
      </c>
      <c r="I2484" s="4">
        <v>360</v>
      </c>
    </row>
    <row r="2485" spans="1:9" x14ac:dyDescent="0.2">
      <c r="A2485">
        <v>102</v>
      </c>
      <c r="B2485">
        <v>686324</v>
      </c>
      <c r="C2485" s="3">
        <v>43139</v>
      </c>
      <c r="D2485">
        <v>46009</v>
      </c>
      <c r="E2485" t="s">
        <v>4016</v>
      </c>
      <c r="F2485">
        <v>41338</v>
      </c>
      <c r="G2485" t="s">
        <v>4033</v>
      </c>
      <c r="H2485" t="s">
        <v>4034</v>
      </c>
      <c r="I2485" s="4">
        <v>63</v>
      </c>
    </row>
    <row r="2486" spans="1:9" x14ac:dyDescent="0.2">
      <c r="A2486">
        <v>102</v>
      </c>
      <c r="B2486">
        <v>686325</v>
      </c>
      <c r="C2486" s="3">
        <v>43139</v>
      </c>
      <c r="D2486">
        <v>46009</v>
      </c>
      <c r="E2486" t="s">
        <v>4016</v>
      </c>
      <c r="F2486">
        <v>41338</v>
      </c>
      <c r="G2486" t="s">
        <v>4325</v>
      </c>
      <c r="H2486" t="s">
        <v>4326</v>
      </c>
      <c r="I2486" s="4">
        <v>360</v>
      </c>
    </row>
    <row r="2487" spans="1:9" x14ac:dyDescent="0.2">
      <c r="A2487">
        <v>102</v>
      </c>
      <c r="B2487">
        <v>686327</v>
      </c>
      <c r="C2487" s="3">
        <v>43139</v>
      </c>
      <c r="D2487">
        <v>46010</v>
      </c>
      <c r="E2487" t="s">
        <v>4016</v>
      </c>
      <c r="F2487">
        <v>41339</v>
      </c>
      <c r="G2487" t="s">
        <v>4033</v>
      </c>
      <c r="H2487" t="s">
        <v>4034</v>
      </c>
      <c r="I2487" s="4">
        <v>63</v>
      </c>
    </row>
    <row r="2488" spans="1:9" x14ac:dyDescent="0.2">
      <c r="A2488">
        <v>102</v>
      </c>
      <c r="B2488">
        <v>686328</v>
      </c>
      <c r="C2488" s="3">
        <v>43139</v>
      </c>
      <c r="D2488">
        <v>46010</v>
      </c>
      <c r="E2488" t="s">
        <v>4016</v>
      </c>
      <c r="F2488">
        <v>41339</v>
      </c>
      <c r="G2488" t="s">
        <v>4325</v>
      </c>
      <c r="H2488" t="s">
        <v>4326</v>
      </c>
      <c r="I2488" s="4">
        <v>360</v>
      </c>
    </row>
    <row r="2489" spans="1:9" x14ac:dyDescent="0.2">
      <c r="A2489">
        <v>102</v>
      </c>
      <c r="B2489">
        <v>686369</v>
      </c>
      <c r="C2489" s="3">
        <v>43137</v>
      </c>
      <c r="D2489">
        <v>45989</v>
      </c>
      <c r="E2489" t="s">
        <v>4016</v>
      </c>
      <c r="F2489">
        <v>41340</v>
      </c>
      <c r="G2489" t="s">
        <v>4259</v>
      </c>
      <c r="H2489" t="s">
        <v>4260</v>
      </c>
      <c r="I2489" s="4">
        <v>804.51</v>
      </c>
    </row>
    <row r="2490" spans="1:9" x14ac:dyDescent="0.2">
      <c r="A2490">
        <v>102</v>
      </c>
      <c r="B2490">
        <v>686370</v>
      </c>
      <c r="C2490" s="3">
        <v>43137</v>
      </c>
      <c r="D2490">
        <v>45989</v>
      </c>
      <c r="E2490" t="s">
        <v>4016</v>
      </c>
      <c r="F2490">
        <v>41340</v>
      </c>
      <c r="G2490" t="s">
        <v>4261</v>
      </c>
      <c r="H2490" t="s">
        <v>4262</v>
      </c>
      <c r="I2490" s="4">
        <v>63</v>
      </c>
    </row>
    <row r="2491" spans="1:9" x14ac:dyDescent="0.2">
      <c r="A2491">
        <v>102</v>
      </c>
      <c r="B2491">
        <v>686398</v>
      </c>
      <c r="C2491" s="3">
        <v>43145</v>
      </c>
      <c r="D2491">
        <v>46099</v>
      </c>
      <c r="E2491" t="s">
        <v>4016</v>
      </c>
      <c r="F2491">
        <v>41343</v>
      </c>
      <c r="G2491" t="s">
        <v>4103</v>
      </c>
      <c r="H2491" t="s">
        <v>4104</v>
      </c>
      <c r="I2491" s="4">
        <v>5.4</v>
      </c>
    </row>
    <row r="2492" spans="1:9" x14ac:dyDescent="0.2">
      <c r="A2492">
        <v>102</v>
      </c>
      <c r="B2492">
        <v>686399</v>
      </c>
      <c r="C2492" s="3">
        <v>43145</v>
      </c>
      <c r="D2492">
        <v>46099</v>
      </c>
      <c r="E2492" t="s">
        <v>4016</v>
      </c>
      <c r="F2492">
        <v>41343</v>
      </c>
      <c r="G2492" t="s">
        <v>4119</v>
      </c>
      <c r="H2492" t="s">
        <v>4120</v>
      </c>
      <c r="I2492" s="4">
        <v>2.16</v>
      </c>
    </row>
    <row r="2493" spans="1:9" x14ac:dyDescent="0.2">
      <c r="A2493">
        <v>102</v>
      </c>
      <c r="B2493">
        <v>686400</v>
      </c>
      <c r="C2493" s="3">
        <v>43145</v>
      </c>
      <c r="D2493">
        <v>46099</v>
      </c>
      <c r="E2493" t="s">
        <v>4016</v>
      </c>
      <c r="F2493">
        <v>41343</v>
      </c>
      <c r="G2493" t="s">
        <v>4067</v>
      </c>
      <c r="H2493" t="s">
        <v>4068</v>
      </c>
      <c r="I2493" s="4">
        <v>27</v>
      </c>
    </row>
    <row r="2494" spans="1:9" x14ac:dyDescent="0.2">
      <c r="A2494">
        <v>102</v>
      </c>
      <c r="B2494">
        <v>686401</v>
      </c>
      <c r="C2494" s="3">
        <v>43145</v>
      </c>
      <c r="D2494">
        <v>46099</v>
      </c>
      <c r="E2494" t="s">
        <v>4016</v>
      </c>
      <c r="F2494">
        <v>41343</v>
      </c>
      <c r="G2494" t="s">
        <v>4069</v>
      </c>
      <c r="H2494" t="s">
        <v>4070</v>
      </c>
      <c r="I2494" s="4">
        <v>1.08</v>
      </c>
    </row>
    <row r="2495" spans="1:9" x14ac:dyDescent="0.2">
      <c r="A2495">
        <v>102</v>
      </c>
      <c r="B2495">
        <v>686402</v>
      </c>
      <c r="C2495" s="3">
        <v>43145</v>
      </c>
      <c r="D2495">
        <v>46099</v>
      </c>
      <c r="E2495" t="s">
        <v>4016</v>
      </c>
      <c r="F2495">
        <v>41343</v>
      </c>
      <c r="G2495" t="s">
        <v>4107</v>
      </c>
      <c r="H2495" t="s">
        <v>4108</v>
      </c>
      <c r="I2495" s="4">
        <v>43.2</v>
      </c>
    </row>
    <row r="2496" spans="1:9" x14ac:dyDescent="0.2">
      <c r="A2496">
        <v>102</v>
      </c>
      <c r="B2496">
        <v>686403</v>
      </c>
      <c r="C2496" s="3">
        <v>43145</v>
      </c>
      <c r="D2496">
        <v>46099</v>
      </c>
      <c r="E2496" t="s">
        <v>4016</v>
      </c>
      <c r="F2496">
        <v>41343</v>
      </c>
      <c r="G2496" t="s">
        <v>4105</v>
      </c>
      <c r="H2496" t="s">
        <v>4106</v>
      </c>
      <c r="I2496" s="4">
        <v>0.54</v>
      </c>
    </row>
    <row r="2497" spans="1:9" x14ac:dyDescent="0.2">
      <c r="A2497">
        <v>102</v>
      </c>
      <c r="B2497">
        <v>686404</v>
      </c>
      <c r="C2497" s="3">
        <v>43145</v>
      </c>
      <c r="D2497">
        <v>46099</v>
      </c>
      <c r="E2497" t="s">
        <v>4016</v>
      </c>
      <c r="F2497">
        <v>41343</v>
      </c>
      <c r="G2497" t="s">
        <v>4219</v>
      </c>
      <c r="H2497" t="s">
        <v>4220</v>
      </c>
      <c r="I2497" s="4">
        <v>3.24</v>
      </c>
    </row>
    <row r="2498" spans="1:9" x14ac:dyDescent="0.2">
      <c r="A2498">
        <v>102</v>
      </c>
      <c r="B2498">
        <v>686405</v>
      </c>
      <c r="C2498" s="3">
        <v>43145</v>
      </c>
      <c r="D2498">
        <v>46099</v>
      </c>
      <c r="E2498" t="s">
        <v>4016</v>
      </c>
      <c r="F2498">
        <v>41343</v>
      </c>
      <c r="G2498" t="s">
        <v>4173</v>
      </c>
      <c r="H2498" t="s">
        <v>4174</v>
      </c>
      <c r="I2498" s="4">
        <v>1.08</v>
      </c>
    </row>
    <row r="2499" spans="1:9" x14ac:dyDescent="0.2">
      <c r="A2499">
        <v>102</v>
      </c>
      <c r="B2499">
        <v>686406</v>
      </c>
      <c r="C2499" s="3">
        <v>43145</v>
      </c>
      <c r="D2499">
        <v>46099</v>
      </c>
      <c r="E2499" t="s">
        <v>4016</v>
      </c>
      <c r="F2499">
        <v>41343</v>
      </c>
      <c r="G2499" t="s">
        <v>4081</v>
      </c>
      <c r="H2499" t="s">
        <v>4082</v>
      </c>
      <c r="I2499" s="4">
        <v>2.16</v>
      </c>
    </row>
    <row r="2500" spans="1:9" x14ac:dyDescent="0.2">
      <c r="A2500">
        <v>102</v>
      </c>
      <c r="B2500">
        <v>686407</v>
      </c>
      <c r="C2500" s="3">
        <v>43145</v>
      </c>
      <c r="D2500">
        <v>46099</v>
      </c>
      <c r="E2500" t="s">
        <v>4016</v>
      </c>
      <c r="F2500">
        <v>41343</v>
      </c>
      <c r="G2500" t="s">
        <v>4369</v>
      </c>
      <c r="H2500" t="s">
        <v>4370</v>
      </c>
      <c r="I2500" s="4">
        <v>5.4</v>
      </c>
    </row>
    <row r="2501" spans="1:9" x14ac:dyDescent="0.2">
      <c r="A2501">
        <v>102</v>
      </c>
      <c r="B2501">
        <v>686408</v>
      </c>
      <c r="C2501" s="3">
        <v>43145</v>
      </c>
      <c r="D2501">
        <v>46099</v>
      </c>
      <c r="E2501" t="s">
        <v>4016</v>
      </c>
      <c r="F2501">
        <v>41343</v>
      </c>
      <c r="G2501" t="s">
        <v>4033</v>
      </c>
      <c r="H2501" t="s">
        <v>4034</v>
      </c>
      <c r="I2501" s="4">
        <v>16.739999999999998</v>
      </c>
    </row>
    <row r="2502" spans="1:9" x14ac:dyDescent="0.2">
      <c r="A2502">
        <v>102</v>
      </c>
      <c r="B2502">
        <v>686411</v>
      </c>
      <c r="C2502" s="3">
        <v>43147</v>
      </c>
      <c r="D2502">
        <v>46153</v>
      </c>
      <c r="E2502" t="s">
        <v>4016</v>
      </c>
      <c r="F2502">
        <v>41344</v>
      </c>
      <c r="G2502" t="s">
        <v>4033</v>
      </c>
      <c r="H2502" t="s">
        <v>4034</v>
      </c>
      <c r="I2502" s="4">
        <v>63</v>
      </c>
    </row>
    <row r="2503" spans="1:9" x14ac:dyDescent="0.2">
      <c r="A2503">
        <v>102</v>
      </c>
      <c r="B2503">
        <v>686412</v>
      </c>
      <c r="C2503" s="3">
        <v>43147</v>
      </c>
      <c r="D2503">
        <v>46153</v>
      </c>
      <c r="E2503" t="s">
        <v>4016</v>
      </c>
      <c r="F2503">
        <v>41344</v>
      </c>
      <c r="G2503" t="s">
        <v>4325</v>
      </c>
      <c r="H2503" t="s">
        <v>4326</v>
      </c>
      <c r="I2503" s="4">
        <v>360</v>
      </c>
    </row>
    <row r="2504" spans="1:9" x14ac:dyDescent="0.2">
      <c r="A2504">
        <v>102</v>
      </c>
      <c r="B2504">
        <v>686414</v>
      </c>
      <c r="C2504" s="3">
        <v>43147</v>
      </c>
      <c r="D2504">
        <v>46152</v>
      </c>
      <c r="E2504" t="s">
        <v>4016</v>
      </c>
      <c r="F2504">
        <v>41345</v>
      </c>
      <c r="G2504" t="s">
        <v>4033</v>
      </c>
      <c r="H2504" t="s">
        <v>4034</v>
      </c>
      <c r="I2504" s="4">
        <v>63</v>
      </c>
    </row>
    <row r="2505" spans="1:9" x14ac:dyDescent="0.2">
      <c r="A2505">
        <v>102</v>
      </c>
      <c r="B2505">
        <v>686415</v>
      </c>
      <c r="C2505" s="3">
        <v>43147</v>
      </c>
      <c r="D2505">
        <v>46152</v>
      </c>
      <c r="E2505" t="s">
        <v>4016</v>
      </c>
      <c r="F2505">
        <v>41345</v>
      </c>
      <c r="G2505" t="s">
        <v>4325</v>
      </c>
      <c r="H2505" t="s">
        <v>4326</v>
      </c>
      <c r="I2505" s="4">
        <v>360</v>
      </c>
    </row>
    <row r="2506" spans="1:9" x14ac:dyDescent="0.2">
      <c r="A2506">
        <v>102</v>
      </c>
      <c r="B2506">
        <v>686417</v>
      </c>
      <c r="C2506" s="3">
        <v>43147</v>
      </c>
      <c r="D2506">
        <v>46150</v>
      </c>
      <c r="E2506" t="s">
        <v>4016</v>
      </c>
      <c r="F2506">
        <v>41346</v>
      </c>
      <c r="G2506" t="s">
        <v>4033</v>
      </c>
      <c r="H2506" t="s">
        <v>4034</v>
      </c>
      <c r="I2506" s="4">
        <v>63</v>
      </c>
    </row>
    <row r="2507" spans="1:9" x14ac:dyDescent="0.2">
      <c r="A2507">
        <v>102</v>
      </c>
      <c r="B2507">
        <v>686418</v>
      </c>
      <c r="C2507" s="3">
        <v>43147</v>
      </c>
      <c r="D2507">
        <v>46150</v>
      </c>
      <c r="E2507" t="s">
        <v>4016</v>
      </c>
      <c r="F2507">
        <v>41346</v>
      </c>
      <c r="G2507" t="s">
        <v>4325</v>
      </c>
      <c r="H2507" t="s">
        <v>4326</v>
      </c>
      <c r="I2507" s="4">
        <v>360</v>
      </c>
    </row>
    <row r="2508" spans="1:9" x14ac:dyDescent="0.2">
      <c r="A2508">
        <v>102</v>
      </c>
      <c r="B2508">
        <v>686420</v>
      </c>
      <c r="C2508" s="3">
        <v>43147</v>
      </c>
      <c r="D2508">
        <v>46147</v>
      </c>
      <c r="E2508" t="s">
        <v>4016</v>
      </c>
      <c r="F2508">
        <v>41347</v>
      </c>
      <c r="G2508" t="s">
        <v>4033</v>
      </c>
      <c r="H2508" t="s">
        <v>4034</v>
      </c>
      <c r="I2508" s="4">
        <v>63</v>
      </c>
    </row>
    <row r="2509" spans="1:9" x14ac:dyDescent="0.2">
      <c r="A2509">
        <v>102</v>
      </c>
      <c r="B2509">
        <v>686421</v>
      </c>
      <c r="C2509" s="3">
        <v>43147</v>
      </c>
      <c r="D2509">
        <v>46147</v>
      </c>
      <c r="E2509" t="s">
        <v>4016</v>
      </c>
      <c r="F2509">
        <v>41347</v>
      </c>
      <c r="G2509" t="s">
        <v>4325</v>
      </c>
      <c r="H2509" t="s">
        <v>4326</v>
      </c>
      <c r="I2509" s="4">
        <v>360</v>
      </c>
    </row>
    <row r="2510" spans="1:9" x14ac:dyDescent="0.2">
      <c r="A2510">
        <v>102</v>
      </c>
      <c r="B2510">
        <v>686423</v>
      </c>
      <c r="C2510" s="3">
        <v>43147</v>
      </c>
      <c r="D2510">
        <v>46146</v>
      </c>
      <c r="E2510" t="s">
        <v>4016</v>
      </c>
      <c r="F2510">
        <v>41348</v>
      </c>
      <c r="G2510" t="s">
        <v>4033</v>
      </c>
      <c r="H2510" t="s">
        <v>4034</v>
      </c>
      <c r="I2510" s="4">
        <v>63</v>
      </c>
    </row>
    <row r="2511" spans="1:9" x14ac:dyDescent="0.2">
      <c r="A2511">
        <v>102</v>
      </c>
      <c r="B2511">
        <v>686424</v>
      </c>
      <c r="C2511" s="3">
        <v>43147</v>
      </c>
      <c r="D2511">
        <v>46146</v>
      </c>
      <c r="E2511" t="s">
        <v>4016</v>
      </c>
      <c r="F2511">
        <v>41348</v>
      </c>
      <c r="G2511" t="s">
        <v>4325</v>
      </c>
      <c r="H2511" t="s">
        <v>4326</v>
      </c>
      <c r="I2511" s="4">
        <v>360</v>
      </c>
    </row>
    <row r="2512" spans="1:9" x14ac:dyDescent="0.2">
      <c r="A2512">
        <v>102</v>
      </c>
      <c r="B2512">
        <v>686426</v>
      </c>
      <c r="C2512" s="3">
        <v>43147</v>
      </c>
      <c r="D2512">
        <v>46145</v>
      </c>
      <c r="E2512" t="s">
        <v>4016</v>
      </c>
      <c r="F2512">
        <v>41349</v>
      </c>
      <c r="G2512" t="s">
        <v>4033</v>
      </c>
      <c r="H2512" t="s">
        <v>4034</v>
      </c>
      <c r="I2512" s="4">
        <v>63</v>
      </c>
    </row>
    <row r="2513" spans="1:9" x14ac:dyDescent="0.2">
      <c r="A2513">
        <v>102</v>
      </c>
      <c r="B2513">
        <v>686427</v>
      </c>
      <c r="C2513" s="3">
        <v>43147</v>
      </c>
      <c r="D2513">
        <v>46145</v>
      </c>
      <c r="E2513" t="s">
        <v>4016</v>
      </c>
      <c r="F2513">
        <v>41349</v>
      </c>
      <c r="G2513" t="s">
        <v>4325</v>
      </c>
      <c r="H2513" t="s">
        <v>4326</v>
      </c>
      <c r="I2513" s="4">
        <v>360</v>
      </c>
    </row>
    <row r="2514" spans="1:9" x14ac:dyDescent="0.2">
      <c r="A2514">
        <v>102</v>
      </c>
      <c r="B2514">
        <v>686429</v>
      </c>
      <c r="C2514" s="3">
        <v>43147</v>
      </c>
      <c r="D2514">
        <v>46144</v>
      </c>
      <c r="E2514" t="s">
        <v>4016</v>
      </c>
      <c r="F2514">
        <v>41350</v>
      </c>
      <c r="G2514" t="s">
        <v>4033</v>
      </c>
      <c r="H2514" t="s">
        <v>4034</v>
      </c>
      <c r="I2514" s="4">
        <v>63</v>
      </c>
    </row>
    <row r="2515" spans="1:9" x14ac:dyDescent="0.2">
      <c r="A2515">
        <v>102</v>
      </c>
      <c r="B2515">
        <v>686430</v>
      </c>
      <c r="C2515" s="3">
        <v>43147</v>
      </c>
      <c r="D2515">
        <v>46144</v>
      </c>
      <c r="E2515" t="s">
        <v>4016</v>
      </c>
      <c r="F2515">
        <v>41350</v>
      </c>
      <c r="G2515" t="s">
        <v>4325</v>
      </c>
      <c r="H2515" t="s">
        <v>4326</v>
      </c>
      <c r="I2515" s="4">
        <v>360</v>
      </c>
    </row>
    <row r="2516" spans="1:9" x14ac:dyDescent="0.2">
      <c r="A2516">
        <v>102</v>
      </c>
      <c r="B2516">
        <v>686432</v>
      </c>
      <c r="C2516" s="3">
        <v>43147</v>
      </c>
      <c r="D2516">
        <v>46143</v>
      </c>
      <c r="E2516" t="s">
        <v>4016</v>
      </c>
      <c r="F2516">
        <v>41351</v>
      </c>
      <c r="G2516" t="s">
        <v>4033</v>
      </c>
      <c r="H2516" t="s">
        <v>4034</v>
      </c>
      <c r="I2516" s="4">
        <v>63</v>
      </c>
    </row>
    <row r="2517" spans="1:9" x14ac:dyDescent="0.2">
      <c r="A2517">
        <v>102</v>
      </c>
      <c r="B2517">
        <v>686433</v>
      </c>
      <c r="C2517" s="3">
        <v>43147</v>
      </c>
      <c r="D2517">
        <v>46143</v>
      </c>
      <c r="E2517" t="s">
        <v>4016</v>
      </c>
      <c r="F2517">
        <v>41351</v>
      </c>
      <c r="G2517" t="s">
        <v>4325</v>
      </c>
      <c r="H2517" t="s">
        <v>4326</v>
      </c>
      <c r="I2517" s="4">
        <v>360</v>
      </c>
    </row>
    <row r="2518" spans="1:9" x14ac:dyDescent="0.2">
      <c r="A2518">
        <v>102</v>
      </c>
      <c r="B2518">
        <v>686443</v>
      </c>
      <c r="C2518" s="3">
        <v>43150</v>
      </c>
      <c r="D2518">
        <v>46158</v>
      </c>
      <c r="E2518" t="s">
        <v>4016</v>
      </c>
      <c r="F2518">
        <v>41353</v>
      </c>
      <c r="G2518" t="s">
        <v>4017</v>
      </c>
      <c r="H2518" t="s">
        <v>4018</v>
      </c>
      <c r="I2518" s="4">
        <v>12.25</v>
      </c>
    </row>
    <row r="2519" spans="1:9" x14ac:dyDescent="0.2">
      <c r="A2519">
        <v>102</v>
      </c>
      <c r="B2519">
        <v>686444</v>
      </c>
      <c r="C2519" s="3">
        <v>43150</v>
      </c>
      <c r="D2519">
        <v>46158</v>
      </c>
      <c r="E2519" t="s">
        <v>4016</v>
      </c>
      <c r="F2519">
        <v>41353</v>
      </c>
      <c r="G2519" t="s">
        <v>4019</v>
      </c>
      <c r="H2519" t="s">
        <v>4020</v>
      </c>
      <c r="I2519" s="4">
        <v>73.5</v>
      </c>
    </row>
    <row r="2520" spans="1:9" x14ac:dyDescent="0.2">
      <c r="A2520">
        <v>102</v>
      </c>
      <c r="B2520">
        <v>686446</v>
      </c>
      <c r="C2520" s="3">
        <v>43150</v>
      </c>
      <c r="D2520">
        <v>46158</v>
      </c>
      <c r="E2520" t="s">
        <v>4016</v>
      </c>
      <c r="F2520">
        <v>41353</v>
      </c>
      <c r="G2520" t="s">
        <v>4087</v>
      </c>
      <c r="H2520" t="s">
        <v>4088</v>
      </c>
      <c r="I2520" s="4">
        <v>6.52</v>
      </c>
    </row>
    <row r="2521" spans="1:9" x14ac:dyDescent="0.2">
      <c r="A2521">
        <v>102</v>
      </c>
      <c r="B2521">
        <v>686450</v>
      </c>
      <c r="C2521" s="3">
        <v>43150</v>
      </c>
      <c r="D2521">
        <v>46158</v>
      </c>
      <c r="E2521" t="s">
        <v>4016</v>
      </c>
      <c r="F2521">
        <v>41353</v>
      </c>
      <c r="G2521" t="s">
        <v>4035</v>
      </c>
      <c r="H2521" t="s">
        <v>4036</v>
      </c>
      <c r="I2521" s="4">
        <v>147</v>
      </c>
    </row>
    <row r="2522" spans="1:9" x14ac:dyDescent="0.2">
      <c r="A2522">
        <v>102</v>
      </c>
      <c r="B2522">
        <v>686451</v>
      </c>
      <c r="C2522" s="3">
        <v>43150</v>
      </c>
      <c r="D2522">
        <v>46158</v>
      </c>
      <c r="E2522" t="s">
        <v>4016</v>
      </c>
      <c r="F2522">
        <v>41353</v>
      </c>
      <c r="G2522" t="s">
        <v>4331</v>
      </c>
      <c r="H2522" t="s">
        <v>4332</v>
      </c>
      <c r="I2522" s="4">
        <v>72.67</v>
      </c>
    </row>
    <row r="2523" spans="1:9" x14ac:dyDescent="0.2">
      <c r="A2523">
        <v>102</v>
      </c>
      <c r="B2523">
        <v>686452</v>
      </c>
      <c r="C2523" s="3">
        <v>43150</v>
      </c>
      <c r="D2523">
        <v>46158</v>
      </c>
      <c r="E2523" t="s">
        <v>4016</v>
      </c>
      <c r="F2523">
        <v>41353</v>
      </c>
      <c r="G2523" t="s">
        <v>4093</v>
      </c>
      <c r="H2523" t="s">
        <v>4094</v>
      </c>
      <c r="I2523" s="4">
        <v>0.74</v>
      </c>
    </row>
    <row r="2524" spans="1:9" x14ac:dyDescent="0.2">
      <c r="A2524">
        <v>102</v>
      </c>
      <c r="B2524">
        <v>688473</v>
      </c>
      <c r="C2524" s="3">
        <v>43150</v>
      </c>
      <c r="D2524">
        <v>46158</v>
      </c>
      <c r="E2524" t="s">
        <v>4016</v>
      </c>
      <c r="F2524">
        <v>41353</v>
      </c>
      <c r="G2524" t="s">
        <v>4027</v>
      </c>
      <c r="H2524" t="s">
        <v>4028</v>
      </c>
      <c r="I2524" s="4">
        <v>0.14000000000000001</v>
      </c>
    </row>
    <row r="2525" spans="1:9" x14ac:dyDescent="0.2">
      <c r="A2525">
        <v>102</v>
      </c>
      <c r="B2525">
        <v>688474</v>
      </c>
      <c r="C2525" s="3">
        <v>43150</v>
      </c>
      <c r="D2525">
        <v>46158</v>
      </c>
      <c r="E2525" t="s">
        <v>4016</v>
      </c>
      <c r="F2525">
        <v>41353</v>
      </c>
      <c r="G2525" t="s">
        <v>4029</v>
      </c>
      <c r="H2525" t="s">
        <v>4030</v>
      </c>
      <c r="I2525" s="4">
        <v>0.44</v>
      </c>
    </row>
    <row r="2526" spans="1:9" x14ac:dyDescent="0.2">
      <c r="A2526">
        <v>102</v>
      </c>
      <c r="B2526">
        <v>688518</v>
      </c>
      <c r="C2526" s="3">
        <v>43150</v>
      </c>
      <c r="D2526">
        <v>46158</v>
      </c>
      <c r="E2526" t="s">
        <v>4016</v>
      </c>
      <c r="F2526">
        <v>41353</v>
      </c>
      <c r="G2526" t="s">
        <v>4025</v>
      </c>
      <c r="H2526" t="s">
        <v>4026</v>
      </c>
      <c r="I2526" s="4">
        <v>3.18</v>
      </c>
    </row>
    <row r="2527" spans="1:9" x14ac:dyDescent="0.2">
      <c r="A2527">
        <v>102</v>
      </c>
      <c r="B2527">
        <v>688519</v>
      </c>
      <c r="C2527" s="3">
        <v>43150</v>
      </c>
      <c r="D2527">
        <v>46158</v>
      </c>
      <c r="E2527" t="s">
        <v>4016</v>
      </c>
      <c r="F2527">
        <v>41353</v>
      </c>
      <c r="G2527" t="s">
        <v>4033</v>
      </c>
      <c r="H2527" t="s">
        <v>4034</v>
      </c>
      <c r="I2527" s="4">
        <v>118.43</v>
      </c>
    </row>
    <row r="2528" spans="1:9" x14ac:dyDescent="0.2">
      <c r="A2528">
        <v>102</v>
      </c>
      <c r="B2528">
        <v>688521</v>
      </c>
      <c r="C2528" s="3">
        <v>43150</v>
      </c>
      <c r="D2528">
        <v>46158</v>
      </c>
      <c r="E2528" t="s">
        <v>4016</v>
      </c>
      <c r="F2528">
        <v>41353</v>
      </c>
      <c r="G2528" t="s">
        <v>4021</v>
      </c>
      <c r="H2528" t="s">
        <v>4022</v>
      </c>
      <c r="I2528" s="4">
        <v>55.12</v>
      </c>
    </row>
    <row r="2529" spans="1:9" x14ac:dyDescent="0.2">
      <c r="A2529">
        <v>102</v>
      </c>
      <c r="B2529">
        <v>686482</v>
      </c>
      <c r="C2529" s="3">
        <v>43150</v>
      </c>
      <c r="D2529">
        <v>46155</v>
      </c>
      <c r="E2529" t="s">
        <v>4016</v>
      </c>
      <c r="F2529">
        <v>41357</v>
      </c>
      <c r="G2529" t="s">
        <v>4017</v>
      </c>
      <c r="H2529" t="s">
        <v>4018</v>
      </c>
      <c r="I2529" s="4">
        <v>2.08</v>
      </c>
    </row>
    <row r="2530" spans="1:9" x14ac:dyDescent="0.2">
      <c r="A2530">
        <v>102</v>
      </c>
      <c r="B2530">
        <v>686483</v>
      </c>
      <c r="C2530" s="3">
        <v>43150</v>
      </c>
      <c r="D2530">
        <v>46155</v>
      </c>
      <c r="E2530" t="s">
        <v>4016</v>
      </c>
      <c r="F2530">
        <v>41357</v>
      </c>
      <c r="G2530" t="s">
        <v>4019</v>
      </c>
      <c r="H2530" t="s">
        <v>4020</v>
      </c>
      <c r="I2530" s="4">
        <v>17.55</v>
      </c>
    </row>
    <row r="2531" spans="1:9" x14ac:dyDescent="0.2">
      <c r="A2531">
        <v>102</v>
      </c>
      <c r="B2531">
        <v>686484</v>
      </c>
      <c r="C2531" s="3">
        <v>43150</v>
      </c>
      <c r="D2531">
        <v>46155</v>
      </c>
      <c r="E2531" t="s">
        <v>4016</v>
      </c>
      <c r="F2531">
        <v>41357</v>
      </c>
      <c r="G2531" t="s">
        <v>4035</v>
      </c>
      <c r="H2531" t="s">
        <v>4036</v>
      </c>
      <c r="I2531" s="4">
        <v>190.95</v>
      </c>
    </row>
    <row r="2532" spans="1:9" x14ac:dyDescent="0.2">
      <c r="A2532">
        <v>102</v>
      </c>
      <c r="B2532">
        <v>686485</v>
      </c>
      <c r="C2532" s="3">
        <v>43150</v>
      </c>
      <c r="D2532">
        <v>46155</v>
      </c>
      <c r="E2532" t="s">
        <v>4016</v>
      </c>
      <c r="F2532">
        <v>41357</v>
      </c>
      <c r="G2532" t="s">
        <v>4271</v>
      </c>
      <c r="H2532" t="s">
        <v>4272</v>
      </c>
      <c r="I2532" s="4">
        <v>5.2</v>
      </c>
    </row>
    <row r="2533" spans="1:9" x14ac:dyDescent="0.2">
      <c r="A2533">
        <v>102</v>
      </c>
      <c r="B2533">
        <v>686486</v>
      </c>
      <c r="C2533" s="3">
        <v>43150</v>
      </c>
      <c r="D2533">
        <v>46155</v>
      </c>
      <c r="E2533" t="s">
        <v>4016</v>
      </c>
      <c r="F2533">
        <v>41357</v>
      </c>
      <c r="G2533" t="s">
        <v>4021</v>
      </c>
      <c r="H2533" t="s">
        <v>4022</v>
      </c>
      <c r="I2533" s="4">
        <v>44.2</v>
      </c>
    </row>
    <row r="2534" spans="1:9" x14ac:dyDescent="0.2">
      <c r="A2534">
        <v>102</v>
      </c>
      <c r="B2534">
        <v>686487</v>
      </c>
      <c r="C2534" s="3">
        <v>43150</v>
      </c>
      <c r="D2534">
        <v>46155</v>
      </c>
      <c r="E2534" t="s">
        <v>4016</v>
      </c>
      <c r="F2534">
        <v>41357</v>
      </c>
      <c r="G2534" t="s">
        <v>4027</v>
      </c>
      <c r="H2534" t="s">
        <v>4028</v>
      </c>
      <c r="I2534" s="4">
        <v>0.02</v>
      </c>
    </row>
    <row r="2535" spans="1:9" x14ac:dyDescent="0.2">
      <c r="A2535">
        <v>102</v>
      </c>
      <c r="B2535">
        <v>686496</v>
      </c>
      <c r="C2535" s="3">
        <v>43147</v>
      </c>
      <c r="D2535">
        <v>46149</v>
      </c>
      <c r="E2535" t="s">
        <v>4016</v>
      </c>
      <c r="F2535">
        <v>41359</v>
      </c>
      <c r="G2535" t="s">
        <v>4083</v>
      </c>
      <c r="H2535" t="s">
        <v>4084</v>
      </c>
      <c r="I2535" s="4">
        <v>0.21</v>
      </c>
    </row>
    <row r="2536" spans="1:9" x14ac:dyDescent="0.2">
      <c r="A2536">
        <v>102</v>
      </c>
      <c r="B2536">
        <v>686497</v>
      </c>
      <c r="C2536" s="3">
        <v>43147</v>
      </c>
      <c r="D2536">
        <v>46149</v>
      </c>
      <c r="E2536" t="s">
        <v>4016</v>
      </c>
      <c r="F2536">
        <v>41359</v>
      </c>
      <c r="G2536" t="s">
        <v>4371</v>
      </c>
      <c r="H2536" t="s">
        <v>4372</v>
      </c>
      <c r="I2536" s="4">
        <v>28.6</v>
      </c>
    </row>
    <row r="2537" spans="1:9" x14ac:dyDescent="0.2">
      <c r="A2537">
        <v>102</v>
      </c>
      <c r="B2537">
        <v>686498</v>
      </c>
      <c r="C2537" s="3">
        <v>43147</v>
      </c>
      <c r="D2537">
        <v>46149</v>
      </c>
      <c r="E2537" t="s">
        <v>4016</v>
      </c>
      <c r="F2537">
        <v>41359</v>
      </c>
      <c r="G2537" t="s">
        <v>4461</v>
      </c>
      <c r="H2537" t="s">
        <v>4462</v>
      </c>
      <c r="I2537" s="4">
        <v>3.12</v>
      </c>
    </row>
    <row r="2538" spans="1:9" x14ac:dyDescent="0.2">
      <c r="A2538">
        <v>102</v>
      </c>
      <c r="B2538">
        <v>686499</v>
      </c>
      <c r="C2538" s="3">
        <v>43147</v>
      </c>
      <c r="D2538">
        <v>46149</v>
      </c>
      <c r="E2538" t="s">
        <v>4016</v>
      </c>
      <c r="F2538">
        <v>41359</v>
      </c>
      <c r="G2538" t="s">
        <v>4023</v>
      </c>
      <c r="H2538" t="s">
        <v>4024</v>
      </c>
      <c r="I2538" s="4">
        <v>0.52</v>
      </c>
    </row>
    <row r="2539" spans="1:9" x14ac:dyDescent="0.2">
      <c r="A2539">
        <v>102</v>
      </c>
      <c r="B2539">
        <v>686500</v>
      </c>
      <c r="C2539" s="3">
        <v>43147</v>
      </c>
      <c r="D2539">
        <v>46149</v>
      </c>
      <c r="E2539" t="s">
        <v>4016</v>
      </c>
      <c r="F2539">
        <v>41359</v>
      </c>
      <c r="G2539" t="s">
        <v>4025</v>
      </c>
      <c r="H2539" t="s">
        <v>4026</v>
      </c>
      <c r="I2539" s="4">
        <v>0.26</v>
      </c>
    </row>
    <row r="2540" spans="1:9" x14ac:dyDescent="0.2">
      <c r="A2540">
        <v>102</v>
      </c>
      <c r="B2540">
        <v>686501</v>
      </c>
      <c r="C2540" s="3">
        <v>43147</v>
      </c>
      <c r="D2540">
        <v>46149</v>
      </c>
      <c r="E2540" t="s">
        <v>4016</v>
      </c>
      <c r="F2540">
        <v>41359</v>
      </c>
      <c r="G2540" t="s">
        <v>4027</v>
      </c>
      <c r="H2540" t="s">
        <v>4028</v>
      </c>
      <c r="I2540" s="4">
        <v>0.05</v>
      </c>
    </row>
    <row r="2541" spans="1:9" x14ac:dyDescent="0.2">
      <c r="A2541">
        <v>102</v>
      </c>
      <c r="B2541">
        <v>688351</v>
      </c>
      <c r="C2541" s="3">
        <v>43147</v>
      </c>
      <c r="D2541">
        <v>46149</v>
      </c>
      <c r="E2541" t="s">
        <v>4016</v>
      </c>
      <c r="F2541">
        <v>41359</v>
      </c>
      <c r="G2541" t="s">
        <v>4053</v>
      </c>
      <c r="H2541" t="s">
        <v>4054</v>
      </c>
      <c r="I2541" s="4">
        <v>0.32</v>
      </c>
    </row>
    <row r="2542" spans="1:9" x14ac:dyDescent="0.2">
      <c r="A2542">
        <v>102</v>
      </c>
      <c r="B2542">
        <v>688352</v>
      </c>
      <c r="C2542" s="3">
        <v>43147</v>
      </c>
      <c r="D2542">
        <v>46149</v>
      </c>
      <c r="E2542" t="s">
        <v>4016</v>
      </c>
      <c r="F2542">
        <v>41359</v>
      </c>
      <c r="G2542" t="s">
        <v>4033</v>
      </c>
      <c r="H2542" t="s">
        <v>4034</v>
      </c>
      <c r="I2542" s="4">
        <v>97.24</v>
      </c>
    </row>
    <row r="2543" spans="1:9" x14ac:dyDescent="0.2">
      <c r="A2543">
        <v>102</v>
      </c>
      <c r="B2543">
        <v>686582</v>
      </c>
      <c r="C2543" s="3">
        <v>43150</v>
      </c>
      <c r="D2543">
        <v>46157</v>
      </c>
      <c r="E2543" t="s">
        <v>4016</v>
      </c>
      <c r="F2543">
        <v>41371</v>
      </c>
      <c r="G2543" t="s">
        <v>4019</v>
      </c>
      <c r="H2543" t="s">
        <v>4020</v>
      </c>
      <c r="I2543" s="4">
        <v>6.97</v>
      </c>
    </row>
    <row r="2544" spans="1:9" x14ac:dyDescent="0.2">
      <c r="A2544">
        <v>102</v>
      </c>
      <c r="B2544">
        <v>686583</v>
      </c>
      <c r="C2544" s="3">
        <v>43150</v>
      </c>
      <c r="D2544">
        <v>46157</v>
      </c>
      <c r="E2544" t="s">
        <v>4016</v>
      </c>
      <c r="F2544">
        <v>41371</v>
      </c>
      <c r="G2544" t="s">
        <v>4035</v>
      </c>
      <c r="H2544" t="s">
        <v>4036</v>
      </c>
      <c r="I2544" s="4">
        <v>77.73</v>
      </c>
    </row>
    <row r="2545" spans="1:9" x14ac:dyDescent="0.2">
      <c r="A2545">
        <v>102</v>
      </c>
      <c r="B2545">
        <v>686585</v>
      </c>
      <c r="C2545" s="3">
        <v>43150</v>
      </c>
      <c r="D2545">
        <v>46157</v>
      </c>
      <c r="E2545" t="s">
        <v>4016</v>
      </c>
      <c r="F2545">
        <v>41371</v>
      </c>
      <c r="G2545" t="s">
        <v>4021</v>
      </c>
      <c r="H2545" t="s">
        <v>4022</v>
      </c>
      <c r="I2545" s="4">
        <v>17.68</v>
      </c>
    </row>
    <row r="2546" spans="1:9" x14ac:dyDescent="0.2">
      <c r="A2546">
        <v>102</v>
      </c>
      <c r="B2546">
        <v>686586</v>
      </c>
      <c r="C2546" s="3">
        <v>43150</v>
      </c>
      <c r="D2546">
        <v>46157</v>
      </c>
      <c r="E2546" t="s">
        <v>4016</v>
      </c>
      <c r="F2546">
        <v>41371</v>
      </c>
      <c r="G2546" t="s">
        <v>4029</v>
      </c>
      <c r="H2546" t="s">
        <v>4030</v>
      </c>
      <c r="I2546" s="4">
        <v>0.22</v>
      </c>
    </row>
    <row r="2547" spans="1:9" x14ac:dyDescent="0.2">
      <c r="A2547">
        <v>102</v>
      </c>
      <c r="B2547">
        <v>686587</v>
      </c>
      <c r="C2547" s="3">
        <v>43150</v>
      </c>
      <c r="D2547">
        <v>46157</v>
      </c>
      <c r="E2547" t="s">
        <v>4016</v>
      </c>
      <c r="F2547">
        <v>41371</v>
      </c>
      <c r="G2547" t="s">
        <v>4027</v>
      </c>
      <c r="H2547" t="s">
        <v>4028</v>
      </c>
      <c r="I2547" s="4">
        <v>0</v>
      </c>
    </row>
    <row r="2548" spans="1:9" x14ac:dyDescent="0.2">
      <c r="A2548">
        <v>102</v>
      </c>
      <c r="B2548">
        <v>688470</v>
      </c>
      <c r="C2548" s="3">
        <v>43150</v>
      </c>
      <c r="D2548">
        <v>46157</v>
      </c>
      <c r="E2548" t="s">
        <v>4016</v>
      </c>
      <c r="F2548">
        <v>41371</v>
      </c>
      <c r="G2548" t="s">
        <v>4017</v>
      </c>
      <c r="H2548" t="s">
        <v>4018</v>
      </c>
      <c r="I2548" s="4">
        <v>0.83</v>
      </c>
    </row>
    <row r="2549" spans="1:9" x14ac:dyDescent="0.2">
      <c r="A2549">
        <v>102</v>
      </c>
      <c r="B2549">
        <v>688471</v>
      </c>
      <c r="C2549" s="3">
        <v>43150</v>
      </c>
      <c r="D2549">
        <v>46157</v>
      </c>
      <c r="E2549" t="s">
        <v>4016</v>
      </c>
      <c r="F2549">
        <v>41371</v>
      </c>
      <c r="G2549" t="s">
        <v>4031</v>
      </c>
      <c r="H2549" t="s">
        <v>4032</v>
      </c>
      <c r="I2549" s="4">
        <v>0.56999999999999995</v>
      </c>
    </row>
    <row r="2550" spans="1:9" x14ac:dyDescent="0.2">
      <c r="A2550">
        <v>102</v>
      </c>
      <c r="B2550">
        <v>686619</v>
      </c>
      <c r="C2550" s="3">
        <v>43147</v>
      </c>
      <c r="D2550">
        <v>46151</v>
      </c>
      <c r="E2550" t="s">
        <v>4016</v>
      </c>
      <c r="F2550">
        <v>41375</v>
      </c>
      <c r="G2550" t="s">
        <v>4019</v>
      </c>
      <c r="H2550" t="s">
        <v>4020</v>
      </c>
      <c r="I2550" s="4">
        <v>31.59</v>
      </c>
    </row>
    <row r="2551" spans="1:9" x14ac:dyDescent="0.2">
      <c r="A2551">
        <v>102</v>
      </c>
      <c r="B2551">
        <v>686620</v>
      </c>
      <c r="C2551" s="3">
        <v>43147</v>
      </c>
      <c r="D2551">
        <v>46151</v>
      </c>
      <c r="E2551" t="s">
        <v>4016</v>
      </c>
      <c r="F2551">
        <v>41375</v>
      </c>
      <c r="G2551" t="s">
        <v>4025</v>
      </c>
      <c r="H2551" t="s">
        <v>4026</v>
      </c>
      <c r="I2551" s="4">
        <v>1.37</v>
      </c>
    </row>
    <row r="2552" spans="1:9" x14ac:dyDescent="0.2">
      <c r="A2552">
        <v>102</v>
      </c>
      <c r="B2552">
        <v>686621</v>
      </c>
      <c r="C2552" s="3">
        <v>43147</v>
      </c>
      <c r="D2552">
        <v>46151</v>
      </c>
      <c r="E2552" t="s">
        <v>4016</v>
      </c>
      <c r="F2552">
        <v>41375</v>
      </c>
      <c r="G2552" t="s">
        <v>4037</v>
      </c>
      <c r="H2552" t="s">
        <v>4038</v>
      </c>
      <c r="I2552" s="4">
        <v>4.76</v>
      </c>
    </row>
    <row r="2553" spans="1:9" x14ac:dyDescent="0.2">
      <c r="A2553">
        <v>102</v>
      </c>
      <c r="B2553">
        <v>686622</v>
      </c>
      <c r="C2553" s="3">
        <v>43147</v>
      </c>
      <c r="D2553">
        <v>46151</v>
      </c>
      <c r="E2553" t="s">
        <v>4016</v>
      </c>
      <c r="F2553">
        <v>41375</v>
      </c>
      <c r="G2553" t="s">
        <v>4033</v>
      </c>
      <c r="H2553" t="s">
        <v>4034</v>
      </c>
      <c r="I2553" s="4">
        <v>49.13</v>
      </c>
    </row>
    <row r="2554" spans="1:9" x14ac:dyDescent="0.2">
      <c r="A2554">
        <v>102</v>
      </c>
      <c r="B2554">
        <v>686624</v>
      </c>
      <c r="C2554" s="3">
        <v>43147</v>
      </c>
      <c r="D2554">
        <v>46151</v>
      </c>
      <c r="E2554" t="s">
        <v>4016</v>
      </c>
      <c r="F2554">
        <v>41375</v>
      </c>
      <c r="G2554" t="s">
        <v>4035</v>
      </c>
      <c r="H2554" t="s">
        <v>4036</v>
      </c>
      <c r="I2554" s="4">
        <v>63.18</v>
      </c>
    </row>
    <row r="2555" spans="1:9" x14ac:dyDescent="0.2">
      <c r="A2555">
        <v>102</v>
      </c>
      <c r="B2555">
        <v>686626</v>
      </c>
      <c r="C2555" s="3">
        <v>43147</v>
      </c>
      <c r="D2555">
        <v>46151</v>
      </c>
      <c r="E2555" t="s">
        <v>4016</v>
      </c>
      <c r="F2555">
        <v>41375</v>
      </c>
      <c r="G2555" t="s">
        <v>4093</v>
      </c>
      <c r="H2555" t="s">
        <v>4094</v>
      </c>
      <c r="I2555" s="4">
        <v>0.32</v>
      </c>
    </row>
    <row r="2556" spans="1:9" x14ac:dyDescent="0.2">
      <c r="A2556">
        <v>102</v>
      </c>
      <c r="B2556">
        <v>688353</v>
      </c>
      <c r="C2556" s="3">
        <v>43147</v>
      </c>
      <c r="D2556">
        <v>46151</v>
      </c>
      <c r="E2556" t="s">
        <v>4016</v>
      </c>
      <c r="F2556">
        <v>41375</v>
      </c>
      <c r="G2556" t="s">
        <v>4039</v>
      </c>
      <c r="H2556" t="s">
        <v>4040</v>
      </c>
      <c r="I2556" s="4">
        <v>0.06</v>
      </c>
    </row>
    <row r="2557" spans="1:9" x14ac:dyDescent="0.2">
      <c r="A2557">
        <v>102</v>
      </c>
      <c r="B2557">
        <v>688354</v>
      </c>
      <c r="C2557" s="3">
        <v>43147</v>
      </c>
      <c r="D2557">
        <v>46151</v>
      </c>
      <c r="E2557" t="s">
        <v>4016</v>
      </c>
      <c r="F2557">
        <v>41375</v>
      </c>
      <c r="G2557" t="s">
        <v>4017</v>
      </c>
      <c r="H2557" t="s">
        <v>4018</v>
      </c>
      <c r="I2557" s="4">
        <v>5.26</v>
      </c>
    </row>
    <row r="2558" spans="1:9" x14ac:dyDescent="0.2">
      <c r="A2558">
        <v>102</v>
      </c>
      <c r="B2558">
        <v>688355</v>
      </c>
      <c r="C2558" s="3">
        <v>43147</v>
      </c>
      <c r="D2558">
        <v>46151</v>
      </c>
      <c r="E2558" t="s">
        <v>4016</v>
      </c>
      <c r="F2558">
        <v>41375</v>
      </c>
      <c r="G2558" t="s">
        <v>4331</v>
      </c>
      <c r="H2558" t="s">
        <v>4332</v>
      </c>
      <c r="I2558" s="4">
        <v>31.23</v>
      </c>
    </row>
    <row r="2559" spans="1:9" x14ac:dyDescent="0.2">
      <c r="A2559">
        <v>102</v>
      </c>
      <c r="B2559">
        <v>688360</v>
      </c>
      <c r="C2559" s="3">
        <v>43147</v>
      </c>
      <c r="D2559">
        <v>46151</v>
      </c>
      <c r="E2559" t="s">
        <v>4016</v>
      </c>
      <c r="F2559">
        <v>41375</v>
      </c>
      <c r="G2559" t="s">
        <v>4021</v>
      </c>
      <c r="H2559" t="s">
        <v>4022</v>
      </c>
      <c r="I2559" s="4">
        <v>23.69</v>
      </c>
    </row>
    <row r="2560" spans="1:9" x14ac:dyDescent="0.2">
      <c r="A2560">
        <v>102</v>
      </c>
      <c r="B2560">
        <v>686640</v>
      </c>
      <c r="C2560" s="3">
        <v>43150</v>
      </c>
      <c r="D2560">
        <v>46180</v>
      </c>
      <c r="E2560" t="s">
        <v>4016</v>
      </c>
      <c r="F2560">
        <v>41377</v>
      </c>
      <c r="G2560" t="s">
        <v>4035</v>
      </c>
      <c r="H2560" t="s">
        <v>4036</v>
      </c>
      <c r="I2560" s="4">
        <v>318.88</v>
      </c>
    </row>
    <row r="2561" spans="1:9" x14ac:dyDescent="0.2">
      <c r="A2561">
        <v>102</v>
      </c>
      <c r="B2561">
        <v>686641</v>
      </c>
      <c r="C2561" s="3">
        <v>43150</v>
      </c>
      <c r="D2561">
        <v>46180</v>
      </c>
      <c r="E2561" t="s">
        <v>4016</v>
      </c>
      <c r="F2561">
        <v>41377</v>
      </c>
      <c r="G2561" t="s">
        <v>4057</v>
      </c>
      <c r="H2561" t="s">
        <v>4058</v>
      </c>
      <c r="I2561" s="4">
        <v>288.36</v>
      </c>
    </row>
    <row r="2562" spans="1:9" x14ac:dyDescent="0.2">
      <c r="A2562">
        <v>102</v>
      </c>
      <c r="B2562">
        <v>686642</v>
      </c>
      <c r="C2562" s="3">
        <v>43150</v>
      </c>
      <c r="D2562">
        <v>46180</v>
      </c>
      <c r="E2562" t="s">
        <v>4016</v>
      </c>
      <c r="F2562">
        <v>41377</v>
      </c>
      <c r="G2562" t="s">
        <v>4097</v>
      </c>
      <c r="H2562" t="s">
        <v>4098</v>
      </c>
      <c r="I2562" s="4">
        <v>32.4</v>
      </c>
    </row>
    <row r="2563" spans="1:9" x14ac:dyDescent="0.2">
      <c r="A2563">
        <v>102</v>
      </c>
      <c r="B2563">
        <v>686643</v>
      </c>
      <c r="C2563" s="3">
        <v>43150</v>
      </c>
      <c r="D2563">
        <v>46180</v>
      </c>
      <c r="E2563" t="s">
        <v>4016</v>
      </c>
      <c r="F2563">
        <v>41377</v>
      </c>
      <c r="G2563" t="s">
        <v>4099</v>
      </c>
      <c r="H2563" t="s">
        <v>4100</v>
      </c>
      <c r="I2563" s="4">
        <v>3.24</v>
      </c>
    </row>
    <row r="2564" spans="1:9" x14ac:dyDescent="0.2">
      <c r="A2564">
        <v>102</v>
      </c>
      <c r="B2564">
        <v>688745</v>
      </c>
      <c r="C2564" s="3">
        <v>43150</v>
      </c>
      <c r="D2564">
        <v>46180</v>
      </c>
      <c r="E2564" t="s">
        <v>4016</v>
      </c>
      <c r="F2564">
        <v>41377</v>
      </c>
      <c r="G2564" t="s">
        <v>4027</v>
      </c>
      <c r="H2564" t="s">
        <v>4028</v>
      </c>
      <c r="I2564" s="4">
        <v>0.19</v>
      </c>
    </row>
    <row r="2565" spans="1:9" x14ac:dyDescent="0.2">
      <c r="A2565">
        <v>102</v>
      </c>
      <c r="B2565">
        <v>688746</v>
      </c>
      <c r="C2565" s="3">
        <v>43150</v>
      </c>
      <c r="D2565">
        <v>46180</v>
      </c>
      <c r="E2565" t="s">
        <v>4016</v>
      </c>
      <c r="F2565">
        <v>41377</v>
      </c>
      <c r="G2565" t="s">
        <v>4083</v>
      </c>
      <c r="H2565" t="s">
        <v>4084</v>
      </c>
      <c r="I2565" s="4">
        <v>0.06</v>
      </c>
    </row>
    <row r="2566" spans="1:9" x14ac:dyDescent="0.2">
      <c r="A2566">
        <v>102</v>
      </c>
      <c r="B2566">
        <v>688747</v>
      </c>
      <c r="C2566" s="3">
        <v>43150</v>
      </c>
      <c r="D2566">
        <v>46180</v>
      </c>
      <c r="E2566" t="s">
        <v>4016</v>
      </c>
      <c r="F2566">
        <v>41377</v>
      </c>
      <c r="G2566" t="s">
        <v>4017</v>
      </c>
      <c r="H2566" t="s">
        <v>4018</v>
      </c>
      <c r="I2566" s="4">
        <v>1.94</v>
      </c>
    </row>
    <row r="2567" spans="1:9" x14ac:dyDescent="0.2">
      <c r="A2567">
        <v>102</v>
      </c>
      <c r="B2567">
        <v>688748</v>
      </c>
      <c r="C2567" s="3">
        <v>43150</v>
      </c>
      <c r="D2567">
        <v>46180</v>
      </c>
      <c r="E2567" t="s">
        <v>4016</v>
      </c>
      <c r="F2567">
        <v>41377</v>
      </c>
      <c r="G2567" t="s">
        <v>4279</v>
      </c>
      <c r="H2567" t="s">
        <v>4280</v>
      </c>
      <c r="I2567" s="4">
        <v>0.97</v>
      </c>
    </row>
    <row r="2568" spans="1:9" x14ac:dyDescent="0.2">
      <c r="A2568">
        <v>102</v>
      </c>
      <c r="B2568">
        <v>688749</v>
      </c>
      <c r="C2568" s="3">
        <v>43150</v>
      </c>
      <c r="D2568">
        <v>46180</v>
      </c>
      <c r="E2568" t="s">
        <v>4016</v>
      </c>
      <c r="F2568">
        <v>41377</v>
      </c>
      <c r="G2568" t="s">
        <v>4283</v>
      </c>
      <c r="H2568" t="s">
        <v>4284</v>
      </c>
      <c r="I2568" s="4">
        <v>1.94</v>
      </c>
    </row>
    <row r="2569" spans="1:9" x14ac:dyDescent="0.2">
      <c r="A2569">
        <v>102</v>
      </c>
      <c r="B2569">
        <v>686709</v>
      </c>
      <c r="C2569" s="3">
        <v>43151</v>
      </c>
      <c r="D2569">
        <v>46206</v>
      </c>
      <c r="E2569" t="s">
        <v>4016</v>
      </c>
      <c r="F2569">
        <v>41387</v>
      </c>
      <c r="G2569" t="s">
        <v>4041</v>
      </c>
      <c r="H2569" t="s">
        <v>4042</v>
      </c>
      <c r="I2569" s="4">
        <v>401.93</v>
      </c>
    </row>
    <row r="2570" spans="1:9" x14ac:dyDescent="0.2">
      <c r="A2570">
        <v>102</v>
      </c>
      <c r="B2570">
        <v>686710</v>
      </c>
      <c r="C2570" s="3">
        <v>43151</v>
      </c>
      <c r="D2570">
        <v>46206</v>
      </c>
      <c r="E2570" t="s">
        <v>4016</v>
      </c>
      <c r="F2570">
        <v>41387</v>
      </c>
      <c r="G2570" t="s">
        <v>4043</v>
      </c>
      <c r="H2570" t="s">
        <v>4044</v>
      </c>
      <c r="I2570" s="4">
        <v>69</v>
      </c>
    </row>
    <row r="2571" spans="1:9" x14ac:dyDescent="0.2">
      <c r="A2571">
        <v>102</v>
      </c>
      <c r="B2571">
        <v>686711</v>
      </c>
      <c r="C2571" s="3">
        <v>43151</v>
      </c>
      <c r="D2571">
        <v>46206</v>
      </c>
      <c r="E2571" t="s">
        <v>4016</v>
      </c>
      <c r="F2571">
        <v>41387</v>
      </c>
      <c r="G2571" t="s">
        <v>4045</v>
      </c>
      <c r="H2571" t="s">
        <v>4046</v>
      </c>
      <c r="I2571" s="4">
        <v>17.25</v>
      </c>
    </row>
    <row r="2572" spans="1:9" x14ac:dyDescent="0.2">
      <c r="A2572">
        <v>102</v>
      </c>
      <c r="B2572">
        <v>686712</v>
      </c>
      <c r="C2572" s="3">
        <v>43151</v>
      </c>
      <c r="D2572">
        <v>46206</v>
      </c>
      <c r="E2572" t="s">
        <v>4016</v>
      </c>
      <c r="F2572">
        <v>41387</v>
      </c>
      <c r="G2572" t="s">
        <v>4035</v>
      </c>
      <c r="H2572" t="s">
        <v>4036</v>
      </c>
      <c r="I2572" s="4">
        <v>138.13999999999999</v>
      </c>
    </row>
    <row r="2573" spans="1:9" x14ac:dyDescent="0.2">
      <c r="A2573">
        <v>102</v>
      </c>
      <c r="B2573">
        <v>686713</v>
      </c>
      <c r="C2573" s="3">
        <v>43151</v>
      </c>
      <c r="D2573">
        <v>46206</v>
      </c>
      <c r="E2573" t="s">
        <v>4016</v>
      </c>
      <c r="F2573">
        <v>41387</v>
      </c>
      <c r="G2573" t="s">
        <v>4047</v>
      </c>
      <c r="H2573" t="s">
        <v>4048</v>
      </c>
      <c r="I2573" s="4">
        <v>31.05</v>
      </c>
    </row>
    <row r="2574" spans="1:9" x14ac:dyDescent="0.2">
      <c r="A2574">
        <v>102</v>
      </c>
      <c r="B2574">
        <v>686714</v>
      </c>
      <c r="C2574" s="3">
        <v>43151</v>
      </c>
      <c r="D2574">
        <v>46206</v>
      </c>
      <c r="E2574" t="s">
        <v>4016</v>
      </c>
      <c r="F2574">
        <v>41387</v>
      </c>
      <c r="G2574" t="s">
        <v>4049</v>
      </c>
      <c r="H2574" t="s">
        <v>4050</v>
      </c>
      <c r="I2574" s="4">
        <v>6.9</v>
      </c>
    </row>
    <row r="2575" spans="1:9" x14ac:dyDescent="0.2">
      <c r="A2575">
        <v>102</v>
      </c>
      <c r="B2575">
        <v>686715</v>
      </c>
      <c r="C2575" s="3">
        <v>43151</v>
      </c>
      <c r="D2575">
        <v>46206</v>
      </c>
      <c r="E2575" t="s">
        <v>4016</v>
      </c>
      <c r="F2575">
        <v>41387</v>
      </c>
      <c r="G2575" t="s">
        <v>4055</v>
      </c>
      <c r="H2575" t="s">
        <v>4056</v>
      </c>
      <c r="I2575" s="4">
        <v>13.66</v>
      </c>
    </row>
    <row r="2576" spans="1:9" x14ac:dyDescent="0.2">
      <c r="A2576">
        <v>102</v>
      </c>
      <c r="B2576">
        <v>686716</v>
      </c>
      <c r="C2576" s="3">
        <v>43151</v>
      </c>
      <c r="D2576">
        <v>46206</v>
      </c>
      <c r="E2576" t="s">
        <v>4016</v>
      </c>
      <c r="F2576">
        <v>41387</v>
      </c>
      <c r="G2576" t="s">
        <v>4051</v>
      </c>
      <c r="H2576" t="s">
        <v>4052</v>
      </c>
      <c r="I2576" s="4">
        <v>10.35</v>
      </c>
    </row>
    <row r="2577" spans="1:9" x14ac:dyDescent="0.2">
      <c r="A2577">
        <v>102</v>
      </c>
      <c r="B2577">
        <v>686717</v>
      </c>
      <c r="C2577" s="3">
        <v>43151</v>
      </c>
      <c r="D2577">
        <v>46206</v>
      </c>
      <c r="E2577" t="s">
        <v>4016</v>
      </c>
      <c r="F2577">
        <v>41387</v>
      </c>
      <c r="G2577" t="s">
        <v>4053</v>
      </c>
      <c r="H2577" t="s">
        <v>4054</v>
      </c>
      <c r="I2577" s="4">
        <v>1.73</v>
      </c>
    </row>
    <row r="2578" spans="1:9" x14ac:dyDescent="0.2">
      <c r="A2578">
        <v>102</v>
      </c>
      <c r="B2578">
        <v>686741</v>
      </c>
      <c r="C2578" s="3">
        <v>43151</v>
      </c>
      <c r="D2578">
        <v>46219</v>
      </c>
      <c r="E2578" t="s">
        <v>4016</v>
      </c>
      <c r="F2578">
        <v>41391</v>
      </c>
      <c r="G2578" t="s">
        <v>4343</v>
      </c>
      <c r="H2578" t="s">
        <v>4344</v>
      </c>
      <c r="I2578" s="4">
        <v>19.760000000000002</v>
      </c>
    </row>
    <row r="2579" spans="1:9" x14ac:dyDescent="0.2">
      <c r="A2579">
        <v>102</v>
      </c>
      <c r="B2579">
        <v>686742</v>
      </c>
      <c r="C2579" s="3">
        <v>43151</v>
      </c>
      <c r="D2579">
        <v>46219</v>
      </c>
      <c r="E2579" t="s">
        <v>4016</v>
      </c>
      <c r="F2579">
        <v>41391</v>
      </c>
      <c r="G2579" t="s">
        <v>4219</v>
      </c>
      <c r="H2579" t="s">
        <v>4220</v>
      </c>
      <c r="I2579" s="4">
        <v>19.22</v>
      </c>
    </row>
    <row r="2580" spans="1:9" x14ac:dyDescent="0.2">
      <c r="A2580">
        <v>102</v>
      </c>
      <c r="B2580">
        <v>686743</v>
      </c>
      <c r="C2580" s="3">
        <v>43151</v>
      </c>
      <c r="D2580">
        <v>46219</v>
      </c>
      <c r="E2580" t="s">
        <v>4016</v>
      </c>
      <c r="F2580">
        <v>41391</v>
      </c>
      <c r="G2580" t="s">
        <v>4345</v>
      </c>
      <c r="H2580" t="s">
        <v>4346</v>
      </c>
      <c r="I2580" s="4">
        <v>10.4</v>
      </c>
    </row>
    <row r="2581" spans="1:9" x14ac:dyDescent="0.2">
      <c r="A2581">
        <v>102</v>
      </c>
      <c r="B2581">
        <v>686744</v>
      </c>
      <c r="C2581" s="3">
        <v>43151</v>
      </c>
      <c r="D2581">
        <v>46219</v>
      </c>
      <c r="E2581" t="s">
        <v>4016</v>
      </c>
      <c r="F2581">
        <v>41391</v>
      </c>
      <c r="G2581" t="s">
        <v>4211</v>
      </c>
      <c r="H2581" t="s">
        <v>4212</v>
      </c>
      <c r="I2581" s="4">
        <v>12.48</v>
      </c>
    </row>
    <row r="2582" spans="1:9" x14ac:dyDescent="0.2">
      <c r="A2582">
        <v>102</v>
      </c>
      <c r="B2582">
        <v>686745</v>
      </c>
      <c r="C2582" s="3">
        <v>43151</v>
      </c>
      <c r="D2582">
        <v>46219</v>
      </c>
      <c r="E2582" t="s">
        <v>4016</v>
      </c>
      <c r="F2582">
        <v>41391</v>
      </c>
      <c r="G2582" t="s">
        <v>4347</v>
      </c>
      <c r="H2582" t="s">
        <v>4348</v>
      </c>
      <c r="I2582" s="4">
        <v>12.48</v>
      </c>
    </row>
    <row r="2583" spans="1:9" x14ac:dyDescent="0.2">
      <c r="A2583">
        <v>102</v>
      </c>
      <c r="B2583">
        <v>686746</v>
      </c>
      <c r="C2583" s="3">
        <v>43151</v>
      </c>
      <c r="D2583">
        <v>46219</v>
      </c>
      <c r="E2583" t="s">
        <v>4016</v>
      </c>
      <c r="F2583">
        <v>41391</v>
      </c>
      <c r="G2583" t="s">
        <v>4213</v>
      </c>
      <c r="H2583" t="s">
        <v>4214</v>
      </c>
      <c r="I2583" s="4">
        <v>3.9</v>
      </c>
    </row>
    <row r="2584" spans="1:9" x14ac:dyDescent="0.2">
      <c r="A2584">
        <v>102</v>
      </c>
      <c r="B2584">
        <v>686747</v>
      </c>
      <c r="C2584" s="3">
        <v>43151</v>
      </c>
      <c r="D2584">
        <v>46219</v>
      </c>
      <c r="E2584" t="s">
        <v>4016</v>
      </c>
      <c r="F2584">
        <v>41391</v>
      </c>
      <c r="G2584" t="s">
        <v>4027</v>
      </c>
      <c r="H2584" t="s">
        <v>4028</v>
      </c>
      <c r="I2584" s="4">
        <v>0.05</v>
      </c>
    </row>
    <row r="2585" spans="1:9" x14ac:dyDescent="0.2">
      <c r="A2585">
        <v>102</v>
      </c>
      <c r="B2585">
        <v>686748</v>
      </c>
      <c r="C2585" s="3">
        <v>43151</v>
      </c>
      <c r="D2585">
        <v>46219</v>
      </c>
      <c r="E2585" t="s">
        <v>4016</v>
      </c>
      <c r="F2585">
        <v>41391</v>
      </c>
      <c r="G2585" t="s">
        <v>4093</v>
      </c>
      <c r="H2585" t="s">
        <v>4094</v>
      </c>
      <c r="I2585" s="4">
        <v>0.23</v>
      </c>
    </row>
    <row r="2586" spans="1:9" x14ac:dyDescent="0.2">
      <c r="A2586">
        <v>102</v>
      </c>
      <c r="B2586">
        <v>686749</v>
      </c>
      <c r="C2586" s="3">
        <v>43151</v>
      </c>
      <c r="D2586">
        <v>46219</v>
      </c>
      <c r="E2586" t="s">
        <v>4016</v>
      </c>
      <c r="F2586">
        <v>41391</v>
      </c>
      <c r="G2586" t="s">
        <v>4033</v>
      </c>
      <c r="H2586" t="s">
        <v>4034</v>
      </c>
      <c r="I2586" s="4">
        <v>18.72</v>
      </c>
    </row>
    <row r="2587" spans="1:9" x14ac:dyDescent="0.2">
      <c r="A2587">
        <v>102</v>
      </c>
      <c r="B2587">
        <v>686750</v>
      </c>
      <c r="C2587" s="3">
        <v>43151</v>
      </c>
      <c r="D2587">
        <v>46219</v>
      </c>
      <c r="E2587" t="s">
        <v>4016</v>
      </c>
      <c r="F2587">
        <v>41391</v>
      </c>
      <c r="G2587" t="s">
        <v>4117</v>
      </c>
      <c r="H2587" t="s">
        <v>4118</v>
      </c>
      <c r="I2587" s="4">
        <v>3.64</v>
      </c>
    </row>
    <row r="2588" spans="1:9" x14ac:dyDescent="0.2">
      <c r="A2588">
        <v>102</v>
      </c>
      <c r="B2588">
        <v>686751</v>
      </c>
      <c r="C2588" s="3">
        <v>43151</v>
      </c>
      <c r="D2588">
        <v>46219</v>
      </c>
      <c r="E2588" t="s">
        <v>4016</v>
      </c>
      <c r="F2588">
        <v>41391</v>
      </c>
      <c r="G2588" t="s">
        <v>4341</v>
      </c>
      <c r="H2588" t="s">
        <v>4342</v>
      </c>
      <c r="I2588" s="4">
        <v>3.12</v>
      </c>
    </row>
    <row r="2589" spans="1:9" x14ac:dyDescent="0.2">
      <c r="A2589">
        <v>102</v>
      </c>
      <c r="B2589">
        <v>686761</v>
      </c>
      <c r="C2589" s="3">
        <v>43151</v>
      </c>
      <c r="D2589">
        <v>46213</v>
      </c>
      <c r="E2589" t="s">
        <v>4016</v>
      </c>
      <c r="F2589">
        <v>41393</v>
      </c>
      <c r="G2589" t="s">
        <v>4041</v>
      </c>
      <c r="H2589" t="s">
        <v>4042</v>
      </c>
      <c r="I2589" s="4">
        <v>227.76</v>
      </c>
    </row>
    <row r="2590" spans="1:9" x14ac:dyDescent="0.2">
      <c r="A2590">
        <v>102</v>
      </c>
      <c r="B2590">
        <v>686762</v>
      </c>
      <c r="C2590" s="3">
        <v>43151</v>
      </c>
      <c r="D2590">
        <v>46213</v>
      </c>
      <c r="E2590" t="s">
        <v>4016</v>
      </c>
      <c r="F2590">
        <v>41393</v>
      </c>
      <c r="G2590" t="s">
        <v>4043</v>
      </c>
      <c r="H2590" t="s">
        <v>4044</v>
      </c>
      <c r="I2590" s="4">
        <v>39.1</v>
      </c>
    </row>
    <row r="2591" spans="1:9" x14ac:dyDescent="0.2">
      <c r="A2591">
        <v>102</v>
      </c>
      <c r="B2591">
        <v>686763</v>
      </c>
      <c r="C2591" s="3">
        <v>43151</v>
      </c>
      <c r="D2591">
        <v>46213</v>
      </c>
      <c r="E2591" t="s">
        <v>4016</v>
      </c>
      <c r="F2591">
        <v>41393</v>
      </c>
      <c r="G2591" t="s">
        <v>4045</v>
      </c>
      <c r="H2591" t="s">
        <v>4046</v>
      </c>
      <c r="I2591" s="4">
        <v>9.7799999999999994</v>
      </c>
    </row>
    <row r="2592" spans="1:9" x14ac:dyDescent="0.2">
      <c r="A2592">
        <v>102</v>
      </c>
      <c r="B2592">
        <v>686764</v>
      </c>
      <c r="C2592" s="3">
        <v>43151</v>
      </c>
      <c r="D2592">
        <v>46213</v>
      </c>
      <c r="E2592" t="s">
        <v>4016</v>
      </c>
      <c r="F2592">
        <v>41393</v>
      </c>
      <c r="G2592" t="s">
        <v>4035</v>
      </c>
      <c r="H2592" t="s">
        <v>4036</v>
      </c>
      <c r="I2592" s="4">
        <v>81.72</v>
      </c>
    </row>
    <row r="2593" spans="1:9" x14ac:dyDescent="0.2">
      <c r="A2593">
        <v>102</v>
      </c>
      <c r="B2593">
        <v>686765</v>
      </c>
      <c r="C2593" s="3">
        <v>43151</v>
      </c>
      <c r="D2593">
        <v>46213</v>
      </c>
      <c r="E2593" t="s">
        <v>4016</v>
      </c>
      <c r="F2593">
        <v>41393</v>
      </c>
      <c r="G2593" t="s">
        <v>4047</v>
      </c>
      <c r="H2593" t="s">
        <v>4048</v>
      </c>
      <c r="I2593" s="4">
        <v>17.600000000000001</v>
      </c>
    </row>
    <row r="2594" spans="1:9" x14ac:dyDescent="0.2">
      <c r="A2594">
        <v>102</v>
      </c>
      <c r="B2594">
        <v>686766</v>
      </c>
      <c r="C2594" s="3">
        <v>43151</v>
      </c>
      <c r="D2594">
        <v>46213</v>
      </c>
      <c r="E2594" t="s">
        <v>4016</v>
      </c>
      <c r="F2594">
        <v>41393</v>
      </c>
      <c r="G2594" t="s">
        <v>4049</v>
      </c>
      <c r="H2594" t="s">
        <v>4050</v>
      </c>
      <c r="I2594" s="4">
        <v>3.91</v>
      </c>
    </row>
    <row r="2595" spans="1:9" x14ac:dyDescent="0.2">
      <c r="A2595">
        <v>102</v>
      </c>
      <c r="B2595">
        <v>686767</v>
      </c>
      <c r="C2595" s="3">
        <v>43151</v>
      </c>
      <c r="D2595">
        <v>46213</v>
      </c>
      <c r="E2595" t="s">
        <v>4016</v>
      </c>
      <c r="F2595">
        <v>41393</v>
      </c>
      <c r="G2595" t="s">
        <v>4053</v>
      </c>
      <c r="H2595" t="s">
        <v>4054</v>
      </c>
      <c r="I2595" s="4">
        <v>0.98</v>
      </c>
    </row>
    <row r="2596" spans="1:9" x14ac:dyDescent="0.2">
      <c r="A2596">
        <v>102</v>
      </c>
      <c r="B2596">
        <v>686768</v>
      </c>
      <c r="C2596" s="3">
        <v>43151</v>
      </c>
      <c r="D2596">
        <v>46213</v>
      </c>
      <c r="E2596" t="s">
        <v>4016</v>
      </c>
      <c r="F2596">
        <v>41393</v>
      </c>
      <c r="G2596" t="s">
        <v>4381</v>
      </c>
      <c r="H2596" t="s">
        <v>4382</v>
      </c>
      <c r="I2596" s="4">
        <v>10.17</v>
      </c>
    </row>
    <row r="2597" spans="1:9" x14ac:dyDescent="0.2">
      <c r="A2597">
        <v>102</v>
      </c>
      <c r="B2597">
        <v>686780</v>
      </c>
      <c r="C2597" s="3">
        <v>43151</v>
      </c>
      <c r="D2597">
        <v>46216</v>
      </c>
      <c r="E2597" t="s">
        <v>4016</v>
      </c>
      <c r="F2597">
        <v>41395</v>
      </c>
      <c r="G2597" t="s">
        <v>4041</v>
      </c>
      <c r="H2597" t="s">
        <v>4042</v>
      </c>
      <c r="I2597" s="4">
        <v>214.52</v>
      </c>
    </row>
    <row r="2598" spans="1:9" x14ac:dyDescent="0.2">
      <c r="A2598">
        <v>102</v>
      </c>
      <c r="B2598">
        <v>686781</v>
      </c>
      <c r="C2598" s="3">
        <v>43151</v>
      </c>
      <c r="D2598">
        <v>46216</v>
      </c>
      <c r="E2598" t="s">
        <v>4016</v>
      </c>
      <c r="F2598">
        <v>41395</v>
      </c>
      <c r="G2598" t="s">
        <v>4043</v>
      </c>
      <c r="H2598" t="s">
        <v>4044</v>
      </c>
      <c r="I2598" s="4">
        <v>13.62</v>
      </c>
    </row>
    <row r="2599" spans="1:9" x14ac:dyDescent="0.2">
      <c r="A2599">
        <v>102</v>
      </c>
      <c r="B2599">
        <v>686782</v>
      </c>
      <c r="C2599" s="3">
        <v>43151</v>
      </c>
      <c r="D2599">
        <v>46216</v>
      </c>
      <c r="E2599" t="s">
        <v>4016</v>
      </c>
      <c r="F2599">
        <v>41395</v>
      </c>
      <c r="G2599" t="s">
        <v>4045</v>
      </c>
      <c r="H2599" t="s">
        <v>4046</v>
      </c>
      <c r="I2599" s="4">
        <v>3.41</v>
      </c>
    </row>
    <row r="2600" spans="1:9" x14ac:dyDescent="0.2">
      <c r="A2600">
        <v>102</v>
      </c>
      <c r="B2600">
        <v>686783</v>
      </c>
      <c r="C2600" s="3">
        <v>43151</v>
      </c>
      <c r="D2600">
        <v>46216</v>
      </c>
      <c r="E2600" t="s">
        <v>4016</v>
      </c>
      <c r="F2600">
        <v>41395</v>
      </c>
      <c r="G2600" t="s">
        <v>4035</v>
      </c>
      <c r="H2600" t="s">
        <v>4036</v>
      </c>
      <c r="I2600" s="4">
        <v>102.15</v>
      </c>
    </row>
    <row r="2601" spans="1:9" x14ac:dyDescent="0.2">
      <c r="A2601">
        <v>102</v>
      </c>
      <c r="B2601">
        <v>686784</v>
      </c>
      <c r="C2601" s="3">
        <v>43151</v>
      </c>
      <c r="D2601">
        <v>46216</v>
      </c>
      <c r="E2601" t="s">
        <v>4016</v>
      </c>
      <c r="F2601">
        <v>41395</v>
      </c>
      <c r="G2601" t="s">
        <v>4047</v>
      </c>
      <c r="H2601" t="s">
        <v>4048</v>
      </c>
      <c r="I2601" s="4">
        <v>3.41</v>
      </c>
    </row>
    <row r="2602" spans="1:9" x14ac:dyDescent="0.2">
      <c r="A2602">
        <v>102</v>
      </c>
      <c r="B2602">
        <v>686785</v>
      </c>
      <c r="C2602" s="3">
        <v>43151</v>
      </c>
      <c r="D2602">
        <v>46216</v>
      </c>
      <c r="E2602" t="s">
        <v>4016</v>
      </c>
      <c r="F2602">
        <v>41395</v>
      </c>
      <c r="G2602" t="s">
        <v>4049</v>
      </c>
      <c r="H2602" t="s">
        <v>4050</v>
      </c>
      <c r="I2602" s="4">
        <v>3.41</v>
      </c>
    </row>
    <row r="2603" spans="1:9" x14ac:dyDescent="0.2">
      <c r="A2603">
        <v>102</v>
      </c>
      <c r="B2603">
        <v>686786</v>
      </c>
      <c r="C2603" s="3">
        <v>43151</v>
      </c>
      <c r="D2603">
        <v>46216</v>
      </c>
      <c r="E2603" t="s">
        <v>4016</v>
      </c>
      <c r="F2603">
        <v>41395</v>
      </c>
      <c r="G2603" t="s">
        <v>4055</v>
      </c>
      <c r="H2603" t="s">
        <v>4056</v>
      </c>
      <c r="I2603" s="4">
        <v>8.17</v>
      </c>
    </row>
    <row r="2604" spans="1:9" x14ac:dyDescent="0.2">
      <c r="A2604">
        <v>102</v>
      </c>
      <c r="B2604">
        <v>686787</v>
      </c>
      <c r="C2604" s="3">
        <v>43151</v>
      </c>
      <c r="D2604">
        <v>46216</v>
      </c>
      <c r="E2604" t="s">
        <v>4016</v>
      </c>
      <c r="F2604">
        <v>41395</v>
      </c>
      <c r="G2604" t="s">
        <v>4051</v>
      </c>
      <c r="H2604" t="s">
        <v>4052</v>
      </c>
      <c r="I2604" s="4">
        <v>10.56</v>
      </c>
    </row>
    <row r="2605" spans="1:9" x14ac:dyDescent="0.2">
      <c r="A2605">
        <v>102</v>
      </c>
      <c r="B2605">
        <v>686788</v>
      </c>
      <c r="C2605" s="3">
        <v>43151</v>
      </c>
      <c r="D2605">
        <v>46216</v>
      </c>
      <c r="E2605" t="s">
        <v>4016</v>
      </c>
      <c r="F2605">
        <v>41395</v>
      </c>
      <c r="G2605" t="s">
        <v>4057</v>
      </c>
      <c r="H2605" t="s">
        <v>4058</v>
      </c>
      <c r="I2605" s="4">
        <v>204.3</v>
      </c>
    </row>
    <row r="2606" spans="1:9" x14ac:dyDescent="0.2">
      <c r="A2606">
        <v>102</v>
      </c>
      <c r="B2606">
        <v>686789</v>
      </c>
      <c r="C2606" s="3">
        <v>43151</v>
      </c>
      <c r="D2606">
        <v>46216</v>
      </c>
      <c r="E2606" t="s">
        <v>4016</v>
      </c>
      <c r="F2606">
        <v>41395</v>
      </c>
      <c r="G2606" t="s">
        <v>4065</v>
      </c>
      <c r="H2606" t="s">
        <v>4066</v>
      </c>
      <c r="I2606" s="4">
        <v>7.15</v>
      </c>
    </row>
    <row r="2607" spans="1:9" x14ac:dyDescent="0.2">
      <c r="A2607">
        <v>102</v>
      </c>
      <c r="B2607">
        <v>686790</v>
      </c>
      <c r="C2607" s="3">
        <v>43151</v>
      </c>
      <c r="D2607">
        <v>46216</v>
      </c>
      <c r="E2607" t="s">
        <v>4016</v>
      </c>
      <c r="F2607">
        <v>41395</v>
      </c>
      <c r="G2607" t="s">
        <v>4059</v>
      </c>
      <c r="H2607" t="s">
        <v>4060</v>
      </c>
      <c r="I2607" s="4">
        <v>1.36</v>
      </c>
    </row>
    <row r="2608" spans="1:9" x14ac:dyDescent="0.2">
      <c r="A2608">
        <v>102</v>
      </c>
      <c r="B2608">
        <v>686791</v>
      </c>
      <c r="C2608" s="3">
        <v>43151</v>
      </c>
      <c r="D2608">
        <v>46216</v>
      </c>
      <c r="E2608" t="s">
        <v>4016</v>
      </c>
      <c r="F2608">
        <v>41395</v>
      </c>
      <c r="G2608" t="s">
        <v>4053</v>
      </c>
      <c r="H2608" t="s">
        <v>4054</v>
      </c>
      <c r="I2608" s="4">
        <v>20.43</v>
      </c>
    </row>
    <row r="2609" spans="1:9" x14ac:dyDescent="0.2">
      <c r="A2609">
        <v>102</v>
      </c>
      <c r="B2609">
        <v>686792</v>
      </c>
      <c r="C2609" s="3">
        <v>43151</v>
      </c>
      <c r="D2609">
        <v>46216</v>
      </c>
      <c r="E2609" t="s">
        <v>4016</v>
      </c>
      <c r="F2609">
        <v>41395</v>
      </c>
      <c r="G2609" t="s">
        <v>4033</v>
      </c>
      <c r="H2609" t="s">
        <v>4034</v>
      </c>
      <c r="I2609" s="4">
        <v>88.53</v>
      </c>
    </row>
    <row r="2610" spans="1:9" x14ac:dyDescent="0.2">
      <c r="A2610">
        <v>102</v>
      </c>
      <c r="B2610">
        <v>686801</v>
      </c>
      <c r="C2610" s="3">
        <v>43151</v>
      </c>
      <c r="D2610">
        <v>46218</v>
      </c>
      <c r="E2610" t="s">
        <v>4016</v>
      </c>
      <c r="F2610">
        <v>41397</v>
      </c>
      <c r="G2610" t="s">
        <v>4041</v>
      </c>
      <c r="H2610" t="s">
        <v>4042</v>
      </c>
      <c r="I2610" s="4">
        <v>214.52</v>
      </c>
    </row>
    <row r="2611" spans="1:9" x14ac:dyDescent="0.2">
      <c r="A2611">
        <v>102</v>
      </c>
      <c r="B2611">
        <v>686802</v>
      </c>
      <c r="C2611" s="3">
        <v>43151</v>
      </c>
      <c r="D2611">
        <v>46218</v>
      </c>
      <c r="E2611" t="s">
        <v>4016</v>
      </c>
      <c r="F2611">
        <v>41397</v>
      </c>
      <c r="G2611" t="s">
        <v>4043</v>
      </c>
      <c r="H2611" t="s">
        <v>4044</v>
      </c>
      <c r="I2611" s="4">
        <v>13.62</v>
      </c>
    </row>
    <row r="2612" spans="1:9" x14ac:dyDescent="0.2">
      <c r="A2612">
        <v>102</v>
      </c>
      <c r="B2612">
        <v>686803</v>
      </c>
      <c r="C2612" s="3">
        <v>43151</v>
      </c>
      <c r="D2612">
        <v>46218</v>
      </c>
      <c r="E2612" t="s">
        <v>4016</v>
      </c>
      <c r="F2612">
        <v>41397</v>
      </c>
      <c r="G2612" t="s">
        <v>4045</v>
      </c>
      <c r="H2612" t="s">
        <v>4046</v>
      </c>
      <c r="I2612" s="4">
        <v>3.41</v>
      </c>
    </row>
    <row r="2613" spans="1:9" x14ac:dyDescent="0.2">
      <c r="A2613">
        <v>102</v>
      </c>
      <c r="B2613">
        <v>686804</v>
      </c>
      <c r="C2613" s="3">
        <v>43151</v>
      </c>
      <c r="D2613">
        <v>46218</v>
      </c>
      <c r="E2613" t="s">
        <v>4016</v>
      </c>
      <c r="F2613">
        <v>41397</v>
      </c>
      <c r="G2613" t="s">
        <v>4035</v>
      </c>
      <c r="H2613" t="s">
        <v>4036</v>
      </c>
      <c r="I2613" s="4">
        <v>102.15</v>
      </c>
    </row>
    <row r="2614" spans="1:9" x14ac:dyDescent="0.2">
      <c r="A2614">
        <v>102</v>
      </c>
      <c r="B2614">
        <v>686805</v>
      </c>
      <c r="C2614" s="3">
        <v>43151</v>
      </c>
      <c r="D2614">
        <v>46218</v>
      </c>
      <c r="E2614" t="s">
        <v>4016</v>
      </c>
      <c r="F2614">
        <v>41397</v>
      </c>
      <c r="G2614" t="s">
        <v>4047</v>
      </c>
      <c r="H2614" t="s">
        <v>4048</v>
      </c>
      <c r="I2614" s="4">
        <v>3.41</v>
      </c>
    </row>
    <row r="2615" spans="1:9" x14ac:dyDescent="0.2">
      <c r="A2615">
        <v>102</v>
      </c>
      <c r="B2615">
        <v>686806</v>
      </c>
      <c r="C2615" s="3">
        <v>43151</v>
      </c>
      <c r="D2615">
        <v>46218</v>
      </c>
      <c r="E2615" t="s">
        <v>4016</v>
      </c>
      <c r="F2615">
        <v>41397</v>
      </c>
      <c r="G2615" t="s">
        <v>4049</v>
      </c>
      <c r="H2615" t="s">
        <v>4050</v>
      </c>
      <c r="I2615" s="4">
        <v>3.41</v>
      </c>
    </row>
    <row r="2616" spans="1:9" x14ac:dyDescent="0.2">
      <c r="A2616">
        <v>102</v>
      </c>
      <c r="B2616">
        <v>686807</v>
      </c>
      <c r="C2616" s="3">
        <v>43151</v>
      </c>
      <c r="D2616">
        <v>46218</v>
      </c>
      <c r="E2616" t="s">
        <v>4016</v>
      </c>
      <c r="F2616">
        <v>41397</v>
      </c>
      <c r="G2616" t="s">
        <v>4055</v>
      </c>
      <c r="H2616" t="s">
        <v>4056</v>
      </c>
      <c r="I2616" s="4">
        <v>8.17</v>
      </c>
    </row>
    <row r="2617" spans="1:9" x14ac:dyDescent="0.2">
      <c r="A2617">
        <v>102</v>
      </c>
      <c r="B2617">
        <v>686808</v>
      </c>
      <c r="C2617" s="3">
        <v>43151</v>
      </c>
      <c r="D2617">
        <v>46218</v>
      </c>
      <c r="E2617" t="s">
        <v>4016</v>
      </c>
      <c r="F2617">
        <v>41397</v>
      </c>
      <c r="G2617" t="s">
        <v>4051</v>
      </c>
      <c r="H2617" t="s">
        <v>4052</v>
      </c>
      <c r="I2617" s="4">
        <v>10.56</v>
      </c>
    </row>
    <row r="2618" spans="1:9" x14ac:dyDescent="0.2">
      <c r="A2618">
        <v>102</v>
      </c>
      <c r="B2618">
        <v>686809</v>
      </c>
      <c r="C2618" s="3">
        <v>43151</v>
      </c>
      <c r="D2618">
        <v>46218</v>
      </c>
      <c r="E2618" t="s">
        <v>4016</v>
      </c>
      <c r="F2618">
        <v>41397</v>
      </c>
      <c r="G2618" t="s">
        <v>4057</v>
      </c>
      <c r="H2618" t="s">
        <v>4058</v>
      </c>
      <c r="I2618" s="4">
        <v>204.3</v>
      </c>
    </row>
    <row r="2619" spans="1:9" x14ac:dyDescent="0.2">
      <c r="A2619">
        <v>102</v>
      </c>
      <c r="B2619">
        <v>686810</v>
      </c>
      <c r="C2619" s="3">
        <v>43151</v>
      </c>
      <c r="D2619">
        <v>46218</v>
      </c>
      <c r="E2619" t="s">
        <v>4016</v>
      </c>
      <c r="F2619">
        <v>41397</v>
      </c>
      <c r="G2619" t="s">
        <v>4065</v>
      </c>
      <c r="H2619" t="s">
        <v>4066</v>
      </c>
      <c r="I2619" s="4">
        <v>7.15</v>
      </c>
    </row>
    <row r="2620" spans="1:9" x14ac:dyDescent="0.2">
      <c r="A2620">
        <v>102</v>
      </c>
      <c r="B2620">
        <v>686811</v>
      </c>
      <c r="C2620" s="3">
        <v>43151</v>
      </c>
      <c r="D2620">
        <v>46218</v>
      </c>
      <c r="E2620" t="s">
        <v>4016</v>
      </c>
      <c r="F2620">
        <v>41397</v>
      </c>
      <c r="G2620" t="s">
        <v>4059</v>
      </c>
      <c r="H2620" t="s">
        <v>4060</v>
      </c>
      <c r="I2620" s="4">
        <v>1.36</v>
      </c>
    </row>
    <row r="2621" spans="1:9" x14ac:dyDescent="0.2">
      <c r="A2621">
        <v>102</v>
      </c>
      <c r="B2621">
        <v>686812</v>
      </c>
      <c r="C2621" s="3">
        <v>43151</v>
      </c>
      <c r="D2621">
        <v>46218</v>
      </c>
      <c r="E2621" t="s">
        <v>4016</v>
      </c>
      <c r="F2621">
        <v>41397</v>
      </c>
      <c r="G2621" t="s">
        <v>4053</v>
      </c>
      <c r="H2621" t="s">
        <v>4054</v>
      </c>
      <c r="I2621" s="4">
        <v>20.43</v>
      </c>
    </row>
    <row r="2622" spans="1:9" x14ac:dyDescent="0.2">
      <c r="A2622">
        <v>102</v>
      </c>
      <c r="B2622">
        <v>686813</v>
      </c>
      <c r="C2622" s="3">
        <v>43151</v>
      </c>
      <c r="D2622">
        <v>46218</v>
      </c>
      <c r="E2622" t="s">
        <v>4016</v>
      </c>
      <c r="F2622">
        <v>41397</v>
      </c>
      <c r="G2622" t="s">
        <v>4033</v>
      </c>
      <c r="H2622" t="s">
        <v>4034</v>
      </c>
      <c r="I2622" s="4">
        <v>88.53</v>
      </c>
    </row>
    <row r="2623" spans="1:9" x14ac:dyDescent="0.2">
      <c r="A2623">
        <v>102</v>
      </c>
      <c r="B2623">
        <v>686839</v>
      </c>
      <c r="C2623" s="3">
        <v>43151</v>
      </c>
      <c r="D2623">
        <v>46202</v>
      </c>
      <c r="E2623" t="s">
        <v>4016</v>
      </c>
      <c r="F2623">
        <v>41399</v>
      </c>
      <c r="G2623" t="s">
        <v>4103</v>
      </c>
      <c r="H2623" t="s">
        <v>4104</v>
      </c>
      <c r="I2623" s="4">
        <v>16.2</v>
      </c>
    </row>
    <row r="2624" spans="1:9" x14ac:dyDescent="0.2">
      <c r="A2624">
        <v>102</v>
      </c>
      <c r="B2624">
        <v>686841</v>
      </c>
      <c r="C2624" s="3">
        <v>43151</v>
      </c>
      <c r="D2624">
        <v>46202</v>
      </c>
      <c r="E2624" t="s">
        <v>4016</v>
      </c>
      <c r="F2624">
        <v>41399</v>
      </c>
      <c r="G2624" t="s">
        <v>4105</v>
      </c>
      <c r="H2624" t="s">
        <v>4106</v>
      </c>
      <c r="I2624" s="4">
        <v>1.62</v>
      </c>
    </row>
    <row r="2625" spans="1:9" x14ac:dyDescent="0.2">
      <c r="A2625">
        <v>102</v>
      </c>
      <c r="B2625">
        <v>686842</v>
      </c>
      <c r="C2625" s="3">
        <v>43151</v>
      </c>
      <c r="D2625">
        <v>46202</v>
      </c>
      <c r="E2625" t="s">
        <v>4016</v>
      </c>
      <c r="F2625">
        <v>41399</v>
      </c>
      <c r="G2625" t="s">
        <v>4117</v>
      </c>
      <c r="H2625" t="s">
        <v>4118</v>
      </c>
      <c r="I2625" s="4">
        <v>3.24</v>
      </c>
    </row>
    <row r="2626" spans="1:9" x14ac:dyDescent="0.2">
      <c r="A2626">
        <v>102</v>
      </c>
      <c r="B2626">
        <v>686843</v>
      </c>
      <c r="C2626" s="3">
        <v>43151</v>
      </c>
      <c r="D2626">
        <v>46202</v>
      </c>
      <c r="E2626" t="s">
        <v>4016</v>
      </c>
      <c r="F2626">
        <v>41399</v>
      </c>
      <c r="G2626" t="s">
        <v>4089</v>
      </c>
      <c r="H2626" t="s">
        <v>4090</v>
      </c>
      <c r="I2626" s="4">
        <v>71.28</v>
      </c>
    </row>
    <row r="2627" spans="1:9" x14ac:dyDescent="0.2">
      <c r="A2627">
        <v>102</v>
      </c>
      <c r="B2627">
        <v>686846</v>
      </c>
      <c r="C2627" s="3">
        <v>43151</v>
      </c>
      <c r="D2627">
        <v>46202</v>
      </c>
      <c r="E2627" t="s">
        <v>4016</v>
      </c>
      <c r="F2627">
        <v>41399</v>
      </c>
      <c r="G2627" t="s">
        <v>4119</v>
      </c>
      <c r="H2627" t="s">
        <v>4120</v>
      </c>
      <c r="I2627" s="4">
        <v>3.24</v>
      </c>
    </row>
    <row r="2628" spans="1:9" x14ac:dyDescent="0.2">
      <c r="A2628">
        <v>102</v>
      </c>
      <c r="B2628">
        <v>686847</v>
      </c>
      <c r="C2628" s="3">
        <v>43151</v>
      </c>
      <c r="D2628">
        <v>46202</v>
      </c>
      <c r="E2628" t="s">
        <v>4016</v>
      </c>
      <c r="F2628">
        <v>41399</v>
      </c>
      <c r="G2628" t="s">
        <v>4173</v>
      </c>
      <c r="H2628" t="s">
        <v>4174</v>
      </c>
      <c r="I2628" s="4">
        <v>3.24</v>
      </c>
    </row>
    <row r="2629" spans="1:9" x14ac:dyDescent="0.2">
      <c r="A2629">
        <v>102</v>
      </c>
      <c r="B2629">
        <v>686848</v>
      </c>
      <c r="C2629" s="3">
        <v>43151</v>
      </c>
      <c r="D2629">
        <v>46202</v>
      </c>
      <c r="E2629" t="s">
        <v>4016</v>
      </c>
      <c r="F2629">
        <v>41399</v>
      </c>
      <c r="G2629" t="s">
        <v>4129</v>
      </c>
      <c r="H2629" t="s">
        <v>4130</v>
      </c>
      <c r="I2629" s="4">
        <v>3.24</v>
      </c>
    </row>
    <row r="2630" spans="1:9" x14ac:dyDescent="0.2">
      <c r="A2630">
        <v>102</v>
      </c>
      <c r="B2630">
        <v>686849</v>
      </c>
      <c r="C2630" s="3">
        <v>43151</v>
      </c>
      <c r="D2630">
        <v>46202</v>
      </c>
      <c r="E2630" t="s">
        <v>4016</v>
      </c>
      <c r="F2630">
        <v>41399</v>
      </c>
      <c r="G2630" t="s">
        <v>4107</v>
      </c>
      <c r="H2630" t="s">
        <v>4108</v>
      </c>
      <c r="I2630" s="4">
        <v>77.760000000000005</v>
      </c>
    </row>
    <row r="2631" spans="1:9" x14ac:dyDescent="0.2">
      <c r="A2631">
        <v>102</v>
      </c>
      <c r="B2631">
        <v>688938</v>
      </c>
      <c r="C2631" s="3">
        <v>43151</v>
      </c>
      <c r="D2631">
        <v>46202</v>
      </c>
      <c r="E2631" t="s">
        <v>4016</v>
      </c>
      <c r="F2631">
        <v>41399</v>
      </c>
      <c r="G2631" t="s">
        <v>4067</v>
      </c>
      <c r="H2631" t="s">
        <v>4068</v>
      </c>
      <c r="I2631" s="4">
        <v>129.91999999999999</v>
      </c>
    </row>
    <row r="2632" spans="1:9" x14ac:dyDescent="0.2">
      <c r="A2632">
        <v>102</v>
      </c>
      <c r="B2632">
        <v>688939</v>
      </c>
      <c r="C2632" s="3">
        <v>43151</v>
      </c>
      <c r="D2632">
        <v>46202</v>
      </c>
      <c r="E2632" t="s">
        <v>4016</v>
      </c>
      <c r="F2632">
        <v>41399</v>
      </c>
      <c r="G2632" t="s">
        <v>4017</v>
      </c>
      <c r="H2632" t="s">
        <v>4018</v>
      </c>
      <c r="I2632" s="4">
        <v>0.32</v>
      </c>
    </row>
    <row r="2633" spans="1:9" x14ac:dyDescent="0.2">
      <c r="A2633">
        <v>102</v>
      </c>
      <c r="B2633">
        <v>688940</v>
      </c>
      <c r="C2633" s="3">
        <v>43151</v>
      </c>
      <c r="D2633">
        <v>46202</v>
      </c>
      <c r="E2633" t="s">
        <v>4016</v>
      </c>
      <c r="F2633">
        <v>41399</v>
      </c>
      <c r="G2633" t="s">
        <v>4369</v>
      </c>
      <c r="H2633" t="s">
        <v>4370</v>
      </c>
      <c r="I2633" s="4">
        <v>13.93</v>
      </c>
    </row>
    <row r="2634" spans="1:9" x14ac:dyDescent="0.2">
      <c r="A2634">
        <v>102</v>
      </c>
      <c r="B2634">
        <v>686864</v>
      </c>
      <c r="C2634" s="3">
        <v>43151</v>
      </c>
      <c r="D2634">
        <v>46205</v>
      </c>
      <c r="E2634" t="s">
        <v>4016</v>
      </c>
      <c r="F2634">
        <v>41401</v>
      </c>
      <c r="G2634" t="s">
        <v>4105</v>
      </c>
      <c r="H2634" t="s">
        <v>4106</v>
      </c>
      <c r="I2634" s="4">
        <v>4.8600000000000003</v>
      </c>
    </row>
    <row r="2635" spans="1:9" x14ac:dyDescent="0.2">
      <c r="A2635">
        <v>102</v>
      </c>
      <c r="B2635">
        <v>686877</v>
      </c>
      <c r="C2635" s="3">
        <v>43152</v>
      </c>
      <c r="D2635">
        <v>46224</v>
      </c>
      <c r="E2635" t="s">
        <v>4016</v>
      </c>
      <c r="F2635">
        <v>41403</v>
      </c>
      <c r="G2635" t="s">
        <v>4103</v>
      </c>
      <c r="H2635" t="s">
        <v>4104</v>
      </c>
      <c r="I2635" s="4">
        <v>14.85</v>
      </c>
    </row>
    <row r="2636" spans="1:9" x14ac:dyDescent="0.2">
      <c r="A2636">
        <v>102</v>
      </c>
      <c r="B2636">
        <v>686878</v>
      </c>
      <c r="C2636" s="3">
        <v>43152</v>
      </c>
      <c r="D2636">
        <v>46224</v>
      </c>
      <c r="E2636" t="s">
        <v>4016</v>
      </c>
      <c r="F2636">
        <v>41403</v>
      </c>
      <c r="G2636" t="s">
        <v>4033</v>
      </c>
      <c r="H2636" t="s">
        <v>4034</v>
      </c>
      <c r="I2636" s="4">
        <v>16.47</v>
      </c>
    </row>
    <row r="2637" spans="1:9" x14ac:dyDescent="0.2">
      <c r="A2637">
        <v>102</v>
      </c>
      <c r="B2637">
        <v>686879</v>
      </c>
      <c r="C2637" s="3">
        <v>43152</v>
      </c>
      <c r="D2637">
        <v>46224</v>
      </c>
      <c r="E2637" t="s">
        <v>4016</v>
      </c>
      <c r="F2637">
        <v>41403</v>
      </c>
      <c r="G2637" t="s">
        <v>4107</v>
      </c>
      <c r="H2637" t="s">
        <v>4108</v>
      </c>
      <c r="I2637" s="4">
        <v>105.84</v>
      </c>
    </row>
    <row r="2638" spans="1:9" x14ac:dyDescent="0.2">
      <c r="A2638">
        <v>102</v>
      </c>
      <c r="B2638">
        <v>686880</v>
      </c>
      <c r="C2638" s="3">
        <v>43152</v>
      </c>
      <c r="D2638">
        <v>46224</v>
      </c>
      <c r="E2638" t="s">
        <v>4016</v>
      </c>
      <c r="F2638">
        <v>41403</v>
      </c>
      <c r="G2638" t="s">
        <v>4105</v>
      </c>
      <c r="H2638" t="s">
        <v>4106</v>
      </c>
      <c r="I2638" s="4">
        <v>2.7</v>
      </c>
    </row>
    <row r="2639" spans="1:9" x14ac:dyDescent="0.2">
      <c r="A2639">
        <v>102</v>
      </c>
      <c r="B2639">
        <v>686881</v>
      </c>
      <c r="C2639" s="3">
        <v>43152</v>
      </c>
      <c r="D2639">
        <v>46224</v>
      </c>
      <c r="E2639" t="s">
        <v>4016</v>
      </c>
      <c r="F2639">
        <v>41403</v>
      </c>
      <c r="G2639" t="s">
        <v>4147</v>
      </c>
      <c r="H2639" t="s">
        <v>4148</v>
      </c>
      <c r="I2639" s="4">
        <v>2.7</v>
      </c>
    </row>
    <row r="2640" spans="1:9" x14ac:dyDescent="0.2">
      <c r="A2640">
        <v>102</v>
      </c>
      <c r="B2640">
        <v>686882</v>
      </c>
      <c r="C2640" s="3">
        <v>43152</v>
      </c>
      <c r="D2640">
        <v>46224</v>
      </c>
      <c r="E2640" t="s">
        <v>4016</v>
      </c>
      <c r="F2640">
        <v>41403</v>
      </c>
      <c r="G2640" t="s">
        <v>4199</v>
      </c>
      <c r="H2640" t="s">
        <v>4200</v>
      </c>
      <c r="I2640" s="4">
        <v>1.08</v>
      </c>
    </row>
    <row r="2641" spans="1:9" x14ac:dyDescent="0.2">
      <c r="A2641">
        <v>102</v>
      </c>
      <c r="B2641">
        <v>686883</v>
      </c>
      <c r="C2641" s="3">
        <v>43152</v>
      </c>
      <c r="D2641">
        <v>46224</v>
      </c>
      <c r="E2641" t="s">
        <v>4016</v>
      </c>
      <c r="F2641">
        <v>41403</v>
      </c>
      <c r="G2641" t="s">
        <v>4117</v>
      </c>
      <c r="H2641" t="s">
        <v>4118</v>
      </c>
      <c r="I2641" s="4">
        <v>2.7</v>
      </c>
    </row>
    <row r="2642" spans="1:9" x14ac:dyDescent="0.2">
      <c r="A2642">
        <v>102</v>
      </c>
      <c r="B2642">
        <v>686884</v>
      </c>
      <c r="C2642" s="3">
        <v>43152</v>
      </c>
      <c r="D2642">
        <v>46224</v>
      </c>
      <c r="E2642" t="s">
        <v>4016</v>
      </c>
      <c r="F2642">
        <v>41403</v>
      </c>
      <c r="G2642" t="s">
        <v>4089</v>
      </c>
      <c r="H2642" t="s">
        <v>4090</v>
      </c>
      <c r="I2642" s="4">
        <v>116.1</v>
      </c>
    </row>
    <row r="2643" spans="1:9" x14ac:dyDescent="0.2">
      <c r="A2643">
        <v>102</v>
      </c>
      <c r="B2643">
        <v>686885</v>
      </c>
      <c r="C2643" s="3">
        <v>43152</v>
      </c>
      <c r="D2643">
        <v>46224</v>
      </c>
      <c r="E2643" t="s">
        <v>4016</v>
      </c>
      <c r="F2643">
        <v>41403</v>
      </c>
      <c r="G2643" t="s">
        <v>4085</v>
      </c>
      <c r="H2643" t="s">
        <v>4086</v>
      </c>
      <c r="I2643" s="4">
        <v>0.81</v>
      </c>
    </row>
    <row r="2644" spans="1:9" x14ac:dyDescent="0.2">
      <c r="A2644">
        <v>102</v>
      </c>
      <c r="B2644">
        <v>686886</v>
      </c>
      <c r="C2644" s="3">
        <v>43152</v>
      </c>
      <c r="D2644">
        <v>46224</v>
      </c>
      <c r="E2644" t="s">
        <v>4016</v>
      </c>
      <c r="F2644">
        <v>41403</v>
      </c>
      <c r="G2644" t="s">
        <v>4119</v>
      </c>
      <c r="H2644" t="s">
        <v>4120</v>
      </c>
      <c r="I2644" s="4">
        <v>2.7</v>
      </c>
    </row>
    <row r="2645" spans="1:9" x14ac:dyDescent="0.2">
      <c r="A2645">
        <v>102</v>
      </c>
      <c r="B2645">
        <v>686887</v>
      </c>
      <c r="C2645" s="3">
        <v>43152</v>
      </c>
      <c r="D2645">
        <v>46224</v>
      </c>
      <c r="E2645" t="s">
        <v>4016</v>
      </c>
      <c r="F2645">
        <v>41403</v>
      </c>
      <c r="G2645" t="s">
        <v>4353</v>
      </c>
      <c r="H2645" t="s">
        <v>4354</v>
      </c>
      <c r="I2645" s="4">
        <v>4.05</v>
      </c>
    </row>
    <row r="2646" spans="1:9" x14ac:dyDescent="0.2">
      <c r="A2646">
        <v>102</v>
      </c>
      <c r="B2646">
        <v>686895</v>
      </c>
      <c r="C2646" s="3">
        <v>43152</v>
      </c>
      <c r="D2646">
        <v>46225</v>
      </c>
      <c r="E2646" t="s">
        <v>4016</v>
      </c>
      <c r="F2646">
        <v>41405</v>
      </c>
      <c r="G2646" t="s">
        <v>4103</v>
      </c>
      <c r="H2646" t="s">
        <v>4104</v>
      </c>
      <c r="I2646" s="4">
        <v>16.2</v>
      </c>
    </row>
    <row r="2647" spans="1:9" x14ac:dyDescent="0.2">
      <c r="A2647">
        <v>102</v>
      </c>
      <c r="B2647">
        <v>686896</v>
      </c>
      <c r="C2647" s="3">
        <v>43152</v>
      </c>
      <c r="D2647">
        <v>46225</v>
      </c>
      <c r="E2647" t="s">
        <v>4016</v>
      </c>
      <c r="F2647">
        <v>41405</v>
      </c>
      <c r="G2647" t="s">
        <v>4119</v>
      </c>
      <c r="H2647" t="s">
        <v>4120</v>
      </c>
      <c r="I2647" s="4">
        <v>1.62</v>
      </c>
    </row>
    <row r="2648" spans="1:9" x14ac:dyDescent="0.2">
      <c r="A2648">
        <v>102</v>
      </c>
      <c r="B2648">
        <v>686897</v>
      </c>
      <c r="C2648" s="3">
        <v>43152</v>
      </c>
      <c r="D2648">
        <v>46225</v>
      </c>
      <c r="E2648" t="s">
        <v>4016</v>
      </c>
      <c r="F2648">
        <v>41405</v>
      </c>
      <c r="G2648" t="s">
        <v>4067</v>
      </c>
      <c r="H2648" t="s">
        <v>4068</v>
      </c>
      <c r="I2648" s="4">
        <v>63.67</v>
      </c>
    </row>
    <row r="2649" spans="1:9" x14ac:dyDescent="0.2">
      <c r="A2649">
        <v>102</v>
      </c>
      <c r="B2649">
        <v>686898</v>
      </c>
      <c r="C2649" s="3">
        <v>43152</v>
      </c>
      <c r="D2649">
        <v>46225</v>
      </c>
      <c r="E2649" t="s">
        <v>4016</v>
      </c>
      <c r="F2649">
        <v>41405</v>
      </c>
      <c r="G2649" t="s">
        <v>4107</v>
      </c>
      <c r="H2649" t="s">
        <v>4108</v>
      </c>
      <c r="I2649" s="4">
        <v>136.08000000000001</v>
      </c>
    </row>
    <row r="2650" spans="1:9" x14ac:dyDescent="0.2">
      <c r="A2650">
        <v>102</v>
      </c>
      <c r="B2650">
        <v>686900</v>
      </c>
      <c r="C2650" s="3">
        <v>43152</v>
      </c>
      <c r="D2650">
        <v>46225</v>
      </c>
      <c r="E2650" t="s">
        <v>4016</v>
      </c>
      <c r="F2650">
        <v>41405</v>
      </c>
      <c r="G2650" t="s">
        <v>4035</v>
      </c>
      <c r="H2650" t="s">
        <v>4036</v>
      </c>
      <c r="I2650" s="4">
        <v>3.24</v>
      </c>
    </row>
    <row r="2651" spans="1:9" x14ac:dyDescent="0.2">
      <c r="A2651">
        <v>102</v>
      </c>
      <c r="B2651">
        <v>686901</v>
      </c>
      <c r="C2651" s="3">
        <v>43152</v>
      </c>
      <c r="D2651">
        <v>46225</v>
      </c>
      <c r="E2651" t="s">
        <v>4016</v>
      </c>
      <c r="F2651">
        <v>41405</v>
      </c>
      <c r="G2651" t="s">
        <v>4089</v>
      </c>
      <c r="H2651" t="s">
        <v>4090</v>
      </c>
      <c r="I2651" s="4">
        <v>68.040000000000006</v>
      </c>
    </row>
    <row r="2652" spans="1:9" x14ac:dyDescent="0.2">
      <c r="A2652">
        <v>102</v>
      </c>
      <c r="B2652">
        <v>686902</v>
      </c>
      <c r="C2652" s="3">
        <v>43152</v>
      </c>
      <c r="D2652">
        <v>46225</v>
      </c>
      <c r="E2652" t="s">
        <v>4016</v>
      </c>
      <c r="F2652">
        <v>41405</v>
      </c>
      <c r="G2652" t="s">
        <v>4129</v>
      </c>
      <c r="H2652" t="s">
        <v>4130</v>
      </c>
      <c r="I2652" s="4">
        <v>5.18</v>
      </c>
    </row>
    <row r="2653" spans="1:9" x14ac:dyDescent="0.2">
      <c r="A2653">
        <v>102</v>
      </c>
      <c r="B2653">
        <v>686903</v>
      </c>
      <c r="C2653" s="3">
        <v>43152</v>
      </c>
      <c r="D2653">
        <v>46225</v>
      </c>
      <c r="E2653" t="s">
        <v>4016</v>
      </c>
      <c r="F2653">
        <v>41405</v>
      </c>
      <c r="G2653" t="s">
        <v>4147</v>
      </c>
      <c r="H2653" t="s">
        <v>4148</v>
      </c>
      <c r="I2653" s="4">
        <v>0.97</v>
      </c>
    </row>
    <row r="2654" spans="1:9" x14ac:dyDescent="0.2">
      <c r="A2654">
        <v>102</v>
      </c>
      <c r="B2654">
        <v>686904</v>
      </c>
      <c r="C2654" s="3">
        <v>43152</v>
      </c>
      <c r="D2654">
        <v>46225</v>
      </c>
      <c r="E2654" t="s">
        <v>4016</v>
      </c>
      <c r="F2654">
        <v>41405</v>
      </c>
      <c r="G2654" t="s">
        <v>4117</v>
      </c>
      <c r="H2654" t="s">
        <v>4118</v>
      </c>
      <c r="I2654" s="4">
        <v>3.89</v>
      </c>
    </row>
    <row r="2655" spans="1:9" x14ac:dyDescent="0.2">
      <c r="A2655">
        <v>102</v>
      </c>
      <c r="B2655">
        <v>686906</v>
      </c>
      <c r="C2655" s="3">
        <v>43152</v>
      </c>
      <c r="D2655">
        <v>46225</v>
      </c>
      <c r="E2655" t="s">
        <v>4016</v>
      </c>
      <c r="F2655">
        <v>41405</v>
      </c>
      <c r="G2655" t="s">
        <v>4071</v>
      </c>
      <c r="H2655" t="s">
        <v>4072</v>
      </c>
      <c r="I2655" s="4">
        <v>0.32</v>
      </c>
    </row>
    <row r="2656" spans="1:9" x14ac:dyDescent="0.2">
      <c r="A2656">
        <v>102</v>
      </c>
      <c r="B2656">
        <v>686908</v>
      </c>
      <c r="C2656" s="3">
        <v>43152</v>
      </c>
      <c r="D2656">
        <v>46225</v>
      </c>
      <c r="E2656" t="s">
        <v>4016</v>
      </c>
      <c r="F2656">
        <v>41405</v>
      </c>
      <c r="G2656" t="s">
        <v>4135</v>
      </c>
      <c r="H2656" t="s">
        <v>4136</v>
      </c>
      <c r="I2656" s="4">
        <v>0.65</v>
      </c>
    </row>
    <row r="2657" spans="1:9" x14ac:dyDescent="0.2">
      <c r="A2657">
        <v>102</v>
      </c>
      <c r="B2657">
        <v>686909</v>
      </c>
      <c r="C2657" s="3">
        <v>43152</v>
      </c>
      <c r="D2657">
        <v>46225</v>
      </c>
      <c r="E2657" t="s">
        <v>4016</v>
      </c>
      <c r="F2657">
        <v>41405</v>
      </c>
      <c r="G2657" t="s">
        <v>4179</v>
      </c>
      <c r="H2657" t="s">
        <v>4180</v>
      </c>
      <c r="I2657" s="4">
        <v>19.440000000000001</v>
      </c>
    </row>
    <row r="2658" spans="1:9" x14ac:dyDescent="0.2">
      <c r="A2658">
        <v>102</v>
      </c>
      <c r="B2658">
        <v>689117</v>
      </c>
      <c r="C2658" s="3">
        <v>43152</v>
      </c>
      <c r="D2658">
        <v>46225</v>
      </c>
      <c r="E2658" t="s">
        <v>4016</v>
      </c>
      <c r="F2658">
        <v>41405</v>
      </c>
      <c r="G2658" t="s">
        <v>4105</v>
      </c>
      <c r="H2658" t="s">
        <v>4106</v>
      </c>
      <c r="I2658" s="4">
        <v>2.59</v>
      </c>
    </row>
    <row r="2659" spans="1:9" x14ac:dyDescent="0.2">
      <c r="A2659">
        <v>102</v>
      </c>
      <c r="B2659">
        <v>689118</v>
      </c>
      <c r="C2659" s="3">
        <v>43152</v>
      </c>
      <c r="D2659">
        <v>46225</v>
      </c>
      <c r="E2659" t="s">
        <v>4016</v>
      </c>
      <c r="F2659">
        <v>41405</v>
      </c>
      <c r="G2659" t="s">
        <v>4085</v>
      </c>
      <c r="H2659" t="s">
        <v>4086</v>
      </c>
      <c r="I2659" s="4">
        <v>0.32</v>
      </c>
    </row>
    <row r="2660" spans="1:9" x14ac:dyDescent="0.2">
      <c r="A2660">
        <v>102</v>
      </c>
      <c r="B2660">
        <v>689119</v>
      </c>
      <c r="C2660" s="3">
        <v>43152</v>
      </c>
      <c r="D2660">
        <v>46225</v>
      </c>
      <c r="E2660" t="s">
        <v>4016</v>
      </c>
      <c r="F2660">
        <v>41405</v>
      </c>
      <c r="G2660" t="s">
        <v>4155</v>
      </c>
      <c r="H2660" t="s">
        <v>4156</v>
      </c>
      <c r="I2660" s="4">
        <v>0.32</v>
      </c>
    </row>
    <row r="2661" spans="1:9" x14ac:dyDescent="0.2">
      <c r="A2661">
        <v>102</v>
      </c>
      <c r="B2661">
        <v>689120</v>
      </c>
      <c r="C2661" s="3">
        <v>43152</v>
      </c>
      <c r="D2661">
        <v>46225</v>
      </c>
      <c r="E2661" t="s">
        <v>4016</v>
      </c>
      <c r="F2661">
        <v>41405</v>
      </c>
      <c r="G2661" t="s">
        <v>4131</v>
      </c>
      <c r="H2661" t="s">
        <v>4132</v>
      </c>
      <c r="I2661" s="4">
        <v>0.32</v>
      </c>
    </row>
    <row r="2662" spans="1:9" x14ac:dyDescent="0.2">
      <c r="A2662">
        <v>102</v>
      </c>
      <c r="B2662">
        <v>689121</v>
      </c>
      <c r="C2662" s="3">
        <v>43152</v>
      </c>
      <c r="D2662">
        <v>46225</v>
      </c>
      <c r="E2662" t="s">
        <v>4016</v>
      </c>
      <c r="F2662">
        <v>41405</v>
      </c>
      <c r="G2662" t="s">
        <v>4199</v>
      </c>
      <c r="H2662" t="s">
        <v>4200</v>
      </c>
      <c r="I2662" s="4">
        <v>1.1299999999999999</v>
      </c>
    </row>
    <row r="2663" spans="1:9" x14ac:dyDescent="0.2">
      <c r="A2663">
        <v>102</v>
      </c>
      <c r="B2663">
        <v>686919</v>
      </c>
      <c r="C2663" s="3">
        <v>43152</v>
      </c>
      <c r="D2663">
        <v>46227</v>
      </c>
      <c r="E2663" t="s">
        <v>4016</v>
      </c>
      <c r="F2663">
        <v>41407</v>
      </c>
      <c r="G2663" t="s">
        <v>4103</v>
      </c>
      <c r="H2663" t="s">
        <v>4104</v>
      </c>
      <c r="I2663" s="4">
        <v>3.24</v>
      </c>
    </row>
    <row r="2664" spans="1:9" x14ac:dyDescent="0.2">
      <c r="A2664">
        <v>102</v>
      </c>
      <c r="B2664">
        <v>686923</v>
      </c>
      <c r="C2664" s="3">
        <v>43152</v>
      </c>
      <c r="D2664">
        <v>46227</v>
      </c>
      <c r="E2664" t="s">
        <v>4016</v>
      </c>
      <c r="F2664">
        <v>41407</v>
      </c>
      <c r="G2664" t="s">
        <v>4135</v>
      </c>
      <c r="H2664" t="s">
        <v>4136</v>
      </c>
      <c r="I2664" s="4">
        <v>0.27</v>
      </c>
    </row>
    <row r="2665" spans="1:9" x14ac:dyDescent="0.2">
      <c r="A2665">
        <v>102</v>
      </c>
      <c r="B2665">
        <v>686925</v>
      </c>
      <c r="C2665" s="3">
        <v>43152</v>
      </c>
      <c r="D2665">
        <v>46227</v>
      </c>
      <c r="E2665" t="s">
        <v>4016</v>
      </c>
      <c r="F2665">
        <v>41407</v>
      </c>
      <c r="G2665" t="s">
        <v>4089</v>
      </c>
      <c r="H2665" t="s">
        <v>4090</v>
      </c>
      <c r="I2665" s="4">
        <v>8.64</v>
      </c>
    </row>
    <row r="2666" spans="1:9" x14ac:dyDescent="0.2">
      <c r="A2666">
        <v>102</v>
      </c>
      <c r="B2666">
        <v>686926</v>
      </c>
      <c r="C2666" s="3">
        <v>43152</v>
      </c>
      <c r="D2666">
        <v>46227</v>
      </c>
      <c r="E2666" t="s">
        <v>4016</v>
      </c>
      <c r="F2666">
        <v>41407</v>
      </c>
      <c r="G2666" t="s">
        <v>4067</v>
      </c>
      <c r="H2666" t="s">
        <v>4068</v>
      </c>
      <c r="I2666" s="4">
        <v>24.3</v>
      </c>
    </row>
    <row r="2667" spans="1:9" x14ac:dyDescent="0.2">
      <c r="A2667">
        <v>102</v>
      </c>
      <c r="B2667">
        <v>686927</v>
      </c>
      <c r="C2667" s="3">
        <v>43152</v>
      </c>
      <c r="D2667">
        <v>46227</v>
      </c>
      <c r="E2667" t="s">
        <v>4016</v>
      </c>
      <c r="F2667">
        <v>41407</v>
      </c>
      <c r="G2667" t="s">
        <v>4139</v>
      </c>
      <c r="H2667" t="s">
        <v>4140</v>
      </c>
      <c r="I2667" s="4">
        <v>0.27</v>
      </c>
    </row>
    <row r="2668" spans="1:9" x14ac:dyDescent="0.2">
      <c r="A2668">
        <v>102</v>
      </c>
      <c r="B2668">
        <v>686929</v>
      </c>
      <c r="C2668" s="3">
        <v>43152</v>
      </c>
      <c r="D2668">
        <v>46227</v>
      </c>
      <c r="E2668" t="s">
        <v>4016</v>
      </c>
      <c r="F2668">
        <v>41407</v>
      </c>
      <c r="G2668" t="s">
        <v>4129</v>
      </c>
      <c r="H2668" t="s">
        <v>4130</v>
      </c>
      <c r="I2668" s="4">
        <v>2.7</v>
      </c>
    </row>
    <row r="2669" spans="1:9" x14ac:dyDescent="0.2">
      <c r="A2669">
        <v>102</v>
      </c>
      <c r="B2669">
        <v>686930</v>
      </c>
      <c r="C2669" s="3">
        <v>43152</v>
      </c>
      <c r="D2669">
        <v>46227</v>
      </c>
      <c r="E2669" t="s">
        <v>4016</v>
      </c>
      <c r="F2669">
        <v>41407</v>
      </c>
      <c r="G2669" t="s">
        <v>4391</v>
      </c>
      <c r="H2669" t="s">
        <v>4392</v>
      </c>
      <c r="I2669" s="4">
        <v>0.11</v>
      </c>
    </row>
    <row r="2670" spans="1:9" x14ac:dyDescent="0.2">
      <c r="A2670">
        <v>102</v>
      </c>
      <c r="B2670">
        <v>686931</v>
      </c>
      <c r="C2670" s="3">
        <v>43152</v>
      </c>
      <c r="D2670">
        <v>46227</v>
      </c>
      <c r="E2670" t="s">
        <v>4016</v>
      </c>
      <c r="F2670">
        <v>41407</v>
      </c>
      <c r="G2670" t="s">
        <v>4191</v>
      </c>
      <c r="H2670" t="s">
        <v>4192</v>
      </c>
      <c r="I2670" s="4">
        <v>2.16</v>
      </c>
    </row>
    <row r="2671" spans="1:9" x14ac:dyDescent="0.2">
      <c r="A2671">
        <v>102</v>
      </c>
      <c r="B2671">
        <v>686932</v>
      </c>
      <c r="C2671" s="3">
        <v>43152</v>
      </c>
      <c r="D2671">
        <v>46227</v>
      </c>
      <c r="E2671" t="s">
        <v>4016</v>
      </c>
      <c r="F2671">
        <v>41407</v>
      </c>
      <c r="G2671" t="s">
        <v>4159</v>
      </c>
      <c r="H2671" t="s">
        <v>4160</v>
      </c>
      <c r="I2671" s="4">
        <v>0.11</v>
      </c>
    </row>
    <row r="2672" spans="1:9" x14ac:dyDescent="0.2">
      <c r="A2672">
        <v>102</v>
      </c>
      <c r="B2672">
        <v>689123</v>
      </c>
      <c r="C2672" s="3">
        <v>43152</v>
      </c>
      <c r="D2672">
        <v>46227</v>
      </c>
      <c r="E2672" t="s">
        <v>4016</v>
      </c>
      <c r="F2672">
        <v>41407</v>
      </c>
      <c r="G2672" t="s">
        <v>4119</v>
      </c>
      <c r="H2672" t="s">
        <v>4120</v>
      </c>
      <c r="I2672" s="4">
        <v>0.43</v>
      </c>
    </row>
    <row r="2673" spans="1:9" x14ac:dyDescent="0.2">
      <c r="A2673">
        <v>102</v>
      </c>
      <c r="B2673">
        <v>689124</v>
      </c>
      <c r="C2673" s="3">
        <v>43152</v>
      </c>
      <c r="D2673">
        <v>46227</v>
      </c>
      <c r="E2673" t="s">
        <v>4016</v>
      </c>
      <c r="F2673">
        <v>41407</v>
      </c>
      <c r="G2673" t="s">
        <v>4071</v>
      </c>
      <c r="H2673" t="s">
        <v>4072</v>
      </c>
      <c r="I2673" s="4">
        <v>0.05</v>
      </c>
    </row>
    <row r="2674" spans="1:9" x14ac:dyDescent="0.2">
      <c r="A2674">
        <v>102</v>
      </c>
      <c r="B2674">
        <v>689125</v>
      </c>
      <c r="C2674" s="3">
        <v>43152</v>
      </c>
      <c r="D2674">
        <v>46227</v>
      </c>
      <c r="E2674" t="s">
        <v>4016</v>
      </c>
      <c r="F2674">
        <v>41407</v>
      </c>
      <c r="G2674" t="s">
        <v>4033</v>
      </c>
      <c r="H2674" t="s">
        <v>4034</v>
      </c>
      <c r="I2674" s="4">
        <v>11.5</v>
      </c>
    </row>
    <row r="2675" spans="1:9" x14ac:dyDescent="0.2">
      <c r="A2675">
        <v>102</v>
      </c>
      <c r="B2675">
        <v>689126</v>
      </c>
      <c r="C2675" s="3">
        <v>43152</v>
      </c>
      <c r="D2675">
        <v>46227</v>
      </c>
      <c r="E2675" t="s">
        <v>4016</v>
      </c>
      <c r="F2675">
        <v>41407</v>
      </c>
      <c r="G2675" t="s">
        <v>4085</v>
      </c>
      <c r="H2675" t="s">
        <v>4086</v>
      </c>
      <c r="I2675" s="4">
        <v>0.05</v>
      </c>
    </row>
    <row r="2676" spans="1:9" x14ac:dyDescent="0.2">
      <c r="A2676">
        <v>102</v>
      </c>
      <c r="B2676">
        <v>689127</v>
      </c>
      <c r="C2676" s="3">
        <v>43152</v>
      </c>
      <c r="D2676">
        <v>46227</v>
      </c>
      <c r="E2676" t="s">
        <v>4016</v>
      </c>
      <c r="F2676">
        <v>41407</v>
      </c>
      <c r="G2676" t="s">
        <v>4197</v>
      </c>
      <c r="H2676" t="s">
        <v>4198</v>
      </c>
      <c r="I2676" s="4">
        <v>0.16</v>
      </c>
    </row>
    <row r="2677" spans="1:9" x14ac:dyDescent="0.2">
      <c r="A2677">
        <v>102</v>
      </c>
      <c r="B2677">
        <v>686941</v>
      </c>
      <c r="C2677" s="3">
        <v>43150</v>
      </c>
      <c r="D2677">
        <v>46178</v>
      </c>
      <c r="E2677" t="s">
        <v>4016</v>
      </c>
      <c r="F2677">
        <v>41409</v>
      </c>
      <c r="G2677" t="s">
        <v>4291</v>
      </c>
      <c r="H2677" t="s">
        <v>4292</v>
      </c>
      <c r="I2677" s="4">
        <v>405</v>
      </c>
    </row>
    <row r="2678" spans="1:9" x14ac:dyDescent="0.2">
      <c r="A2678">
        <v>102</v>
      </c>
      <c r="B2678">
        <v>686950</v>
      </c>
      <c r="C2678" s="3">
        <v>43150</v>
      </c>
      <c r="D2678">
        <v>46179</v>
      </c>
      <c r="E2678" t="s">
        <v>4016</v>
      </c>
      <c r="F2678">
        <v>41411</v>
      </c>
      <c r="G2678" t="s">
        <v>4291</v>
      </c>
      <c r="H2678" t="s">
        <v>4292</v>
      </c>
      <c r="I2678" s="4">
        <v>405</v>
      </c>
    </row>
    <row r="2679" spans="1:9" x14ac:dyDescent="0.2">
      <c r="A2679">
        <v>102</v>
      </c>
      <c r="B2679">
        <v>686957</v>
      </c>
      <c r="C2679" s="3">
        <v>43152</v>
      </c>
      <c r="D2679">
        <v>46226</v>
      </c>
      <c r="E2679" t="s">
        <v>4016</v>
      </c>
      <c r="F2679">
        <v>41413</v>
      </c>
      <c r="G2679" t="s">
        <v>4129</v>
      </c>
      <c r="H2679" t="s">
        <v>4130</v>
      </c>
      <c r="I2679" s="4">
        <v>136</v>
      </c>
    </row>
    <row r="2680" spans="1:9" x14ac:dyDescent="0.2">
      <c r="A2680">
        <v>102</v>
      </c>
      <c r="B2680">
        <v>686958</v>
      </c>
      <c r="C2680" s="3">
        <v>43152</v>
      </c>
      <c r="D2680">
        <v>46226</v>
      </c>
      <c r="E2680" t="s">
        <v>4016</v>
      </c>
      <c r="F2680">
        <v>41413</v>
      </c>
      <c r="G2680" t="s">
        <v>4085</v>
      </c>
      <c r="H2680" t="s">
        <v>4086</v>
      </c>
      <c r="I2680" s="4">
        <v>0.4</v>
      </c>
    </row>
    <row r="2681" spans="1:9" x14ac:dyDescent="0.2">
      <c r="A2681">
        <v>102</v>
      </c>
      <c r="B2681">
        <v>686959</v>
      </c>
      <c r="C2681" s="3">
        <v>43152</v>
      </c>
      <c r="D2681">
        <v>46226</v>
      </c>
      <c r="E2681" t="s">
        <v>4016</v>
      </c>
      <c r="F2681">
        <v>41413</v>
      </c>
      <c r="G2681" t="s">
        <v>4183</v>
      </c>
      <c r="H2681" t="s">
        <v>4184</v>
      </c>
      <c r="I2681" s="4">
        <v>4</v>
      </c>
    </row>
    <row r="2682" spans="1:9" x14ac:dyDescent="0.2">
      <c r="A2682">
        <v>102</v>
      </c>
      <c r="B2682">
        <v>686960</v>
      </c>
      <c r="C2682" s="3">
        <v>43152</v>
      </c>
      <c r="D2682">
        <v>46226</v>
      </c>
      <c r="E2682" t="s">
        <v>4016</v>
      </c>
      <c r="F2682">
        <v>41413</v>
      </c>
      <c r="G2682" t="s">
        <v>4107</v>
      </c>
      <c r="H2682" t="s">
        <v>4108</v>
      </c>
      <c r="I2682" s="4">
        <v>80</v>
      </c>
    </row>
    <row r="2683" spans="1:9" x14ac:dyDescent="0.2">
      <c r="A2683">
        <v>102</v>
      </c>
      <c r="B2683">
        <v>686961</v>
      </c>
      <c r="C2683" s="3">
        <v>43152</v>
      </c>
      <c r="D2683">
        <v>46226</v>
      </c>
      <c r="E2683" t="s">
        <v>4016</v>
      </c>
      <c r="F2683">
        <v>41413</v>
      </c>
      <c r="G2683" t="s">
        <v>4135</v>
      </c>
      <c r="H2683" t="s">
        <v>4136</v>
      </c>
      <c r="I2683" s="4">
        <v>1</v>
      </c>
    </row>
    <row r="2684" spans="1:9" x14ac:dyDescent="0.2">
      <c r="A2684">
        <v>102</v>
      </c>
      <c r="B2684">
        <v>686962</v>
      </c>
      <c r="C2684" s="3">
        <v>43152</v>
      </c>
      <c r="D2684">
        <v>46226</v>
      </c>
      <c r="E2684" t="s">
        <v>4016</v>
      </c>
      <c r="F2684">
        <v>41413</v>
      </c>
      <c r="G2684" t="s">
        <v>4089</v>
      </c>
      <c r="H2684" t="s">
        <v>4090</v>
      </c>
      <c r="I2684" s="4">
        <v>36</v>
      </c>
    </row>
    <row r="2685" spans="1:9" x14ac:dyDescent="0.2">
      <c r="A2685">
        <v>102</v>
      </c>
      <c r="B2685">
        <v>686963</v>
      </c>
      <c r="C2685" s="3">
        <v>43152</v>
      </c>
      <c r="D2685">
        <v>46226</v>
      </c>
      <c r="E2685" t="s">
        <v>4016</v>
      </c>
      <c r="F2685">
        <v>41413</v>
      </c>
      <c r="G2685" t="s">
        <v>4301</v>
      </c>
      <c r="H2685" t="s">
        <v>4302</v>
      </c>
      <c r="I2685" s="4">
        <v>8</v>
      </c>
    </row>
    <row r="2686" spans="1:9" x14ac:dyDescent="0.2">
      <c r="A2686">
        <v>102</v>
      </c>
      <c r="B2686">
        <v>686964</v>
      </c>
      <c r="C2686" s="3">
        <v>43152</v>
      </c>
      <c r="D2686">
        <v>46226</v>
      </c>
      <c r="E2686" t="s">
        <v>4016</v>
      </c>
      <c r="F2686">
        <v>41413</v>
      </c>
      <c r="G2686" t="s">
        <v>4351</v>
      </c>
      <c r="H2686" t="s">
        <v>4352</v>
      </c>
      <c r="I2686" s="4">
        <v>0.4</v>
      </c>
    </row>
    <row r="2687" spans="1:9" x14ac:dyDescent="0.2">
      <c r="A2687">
        <v>102</v>
      </c>
      <c r="B2687">
        <v>686965</v>
      </c>
      <c r="C2687" s="3">
        <v>43152</v>
      </c>
      <c r="D2687">
        <v>46226</v>
      </c>
      <c r="E2687" t="s">
        <v>4016</v>
      </c>
      <c r="F2687">
        <v>41413</v>
      </c>
      <c r="G2687" t="s">
        <v>4119</v>
      </c>
      <c r="H2687" t="s">
        <v>4120</v>
      </c>
      <c r="I2687" s="4">
        <v>16</v>
      </c>
    </row>
    <row r="2688" spans="1:9" x14ac:dyDescent="0.2">
      <c r="A2688">
        <v>102</v>
      </c>
      <c r="B2688">
        <v>686966</v>
      </c>
      <c r="C2688" s="3">
        <v>43152</v>
      </c>
      <c r="D2688">
        <v>46226</v>
      </c>
      <c r="E2688" t="s">
        <v>4016</v>
      </c>
      <c r="F2688">
        <v>41413</v>
      </c>
      <c r="G2688" t="s">
        <v>4035</v>
      </c>
      <c r="H2688" t="s">
        <v>4036</v>
      </c>
      <c r="I2688" s="4">
        <v>16</v>
      </c>
    </row>
    <row r="2689" spans="1:9" x14ac:dyDescent="0.2">
      <c r="A2689">
        <v>102</v>
      </c>
      <c r="B2689">
        <v>686967</v>
      </c>
      <c r="C2689" s="3">
        <v>43152</v>
      </c>
      <c r="D2689">
        <v>46226</v>
      </c>
      <c r="E2689" t="s">
        <v>4016</v>
      </c>
      <c r="F2689">
        <v>41413</v>
      </c>
      <c r="G2689" t="s">
        <v>4067</v>
      </c>
      <c r="H2689" t="s">
        <v>4068</v>
      </c>
      <c r="I2689" s="4">
        <v>44</v>
      </c>
    </row>
    <row r="2690" spans="1:9" x14ac:dyDescent="0.2">
      <c r="A2690">
        <v>102</v>
      </c>
      <c r="B2690">
        <v>686968</v>
      </c>
      <c r="C2690" s="3">
        <v>43152</v>
      </c>
      <c r="D2690">
        <v>46226</v>
      </c>
      <c r="E2690" t="s">
        <v>4016</v>
      </c>
      <c r="F2690">
        <v>41413</v>
      </c>
      <c r="G2690" t="s">
        <v>4229</v>
      </c>
      <c r="H2690" t="s">
        <v>4230</v>
      </c>
      <c r="I2690" s="4">
        <v>0.4</v>
      </c>
    </row>
    <row r="2691" spans="1:9" x14ac:dyDescent="0.2">
      <c r="A2691">
        <v>102</v>
      </c>
      <c r="B2691">
        <v>686969</v>
      </c>
      <c r="C2691" s="3">
        <v>43152</v>
      </c>
      <c r="D2691">
        <v>46226</v>
      </c>
      <c r="E2691" t="s">
        <v>4016</v>
      </c>
      <c r="F2691">
        <v>41413</v>
      </c>
      <c r="G2691" t="s">
        <v>4189</v>
      </c>
      <c r="H2691" t="s">
        <v>4190</v>
      </c>
      <c r="I2691" s="4">
        <v>2.8</v>
      </c>
    </row>
    <row r="2692" spans="1:9" x14ac:dyDescent="0.2">
      <c r="A2692">
        <v>102</v>
      </c>
      <c r="B2692">
        <v>686970</v>
      </c>
      <c r="C2692" s="3">
        <v>43152</v>
      </c>
      <c r="D2692">
        <v>46226</v>
      </c>
      <c r="E2692" t="s">
        <v>4016</v>
      </c>
      <c r="F2692">
        <v>41413</v>
      </c>
      <c r="G2692" t="s">
        <v>4033</v>
      </c>
      <c r="H2692" t="s">
        <v>4034</v>
      </c>
      <c r="I2692" s="4">
        <v>53.4</v>
      </c>
    </row>
    <row r="2693" spans="1:9" x14ac:dyDescent="0.2">
      <c r="A2693">
        <v>102</v>
      </c>
      <c r="B2693">
        <v>686971</v>
      </c>
      <c r="C2693" s="3">
        <v>43152</v>
      </c>
      <c r="D2693">
        <v>46226</v>
      </c>
      <c r="E2693" t="s">
        <v>4016</v>
      </c>
      <c r="F2693">
        <v>41413</v>
      </c>
      <c r="G2693" t="s">
        <v>4155</v>
      </c>
      <c r="H2693" t="s">
        <v>4156</v>
      </c>
      <c r="I2693" s="4">
        <v>0.8</v>
      </c>
    </row>
    <row r="2694" spans="1:9" x14ac:dyDescent="0.2">
      <c r="A2694">
        <v>102</v>
      </c>
      <c r="B2694">
        <v>686972</v>
      </c>
      <c r="C2694" s="3">
        <v>43152</v>
      </c>
      <c r="D2694">
        <v>46226</v>
      </c>
      <c r="E2694" t="s">
        <v>4016</v>
      </c>
      <c r="F2694">
        <v>41413</v>
      </c>
      <c r="G2694" t="s">
        <v>4131</v>
      </c>
      <c r="H2694" t="s">
        <v>4132</v>
      </c>
      <c r="I2694" s="4">
        <v>0.8</v>
      </c>
    </row>
    <row r="2695" spans="1:9" x14ac:dyDescent="0.2">
      <c r="A2695">
        <v>102</v>
      </c>
      <c r="B2695">
        <v>686983</v>
      </c>
      <c r="C2695" s="3">
        <v>43151</v>
      </c>
      <c r="D2695">
        <v>46203</v>
      </c>
      <c r="E2695" t="s">
        <v>4016</v>
      </c>
      <c r="F2695">
        <v>41415</v>
      </c>
      <c r="G2695" t="s">
        <v>4089</v>
      </c>
      <c r="H2695" t="s">
        <v>4090</v>
      </c>
      <c r="I2695" s="4">
        <v>5.08</v>
      </c>
    </row>
    <row r="2696" spans="1:9" x14ac:dyDescent="0.2">
      <c r="A2696">
        <v>102</v>
      </c>
      <c r="B2696">
        <v>686985</v>
      </c>
      <c r="C2696" s="3">
        <v>43151</v>
      </c>
      <c r="D2696">
        <v>46203</v>
      </c>
      <c r="E2696" t="s">
        <v>4016</v>
      </c>
      <c r="F2696">
        <v>41415</v>
      </c>
      <c r="G2696" t="s">
        <v>4295</v>
      </c>
      <c r="H2696" t="s">
        <v>4296</v>
      </c>
      <c r="I2696" s="4">
        <v>10.89</v>
      </c>
    </row>
    <row r="2697" spans="1:9" x14ac:dyDescent="0.2">
      <c r="A2697">
        <v>102</v>
      </c>
      <c r="B2697">
        <v>686986</v>
      </c>
      <c r="C2697" s="3">
        <v>43151</v>
      </c>
      <c r="D2697">
        <v>46203</v>
      </c>
      <c r="E2697" t="s">
        <v>4016</v>
      </c>
      <c r="F2697">
        <v>41415</v>
      </c>
      <c r="G2697" t="s">
        <v>4057</v>
      </c>
      <c r="H2697" t="s">
        <v>4058</v>
      </c>
      <c r="I2697" s="4">
        <v>89.48</v>
      </c>
    </row>
    <row r="2698" spans="1:9" x14ac:dyDescent="0.2">
      <c r="A2698">
        <v>102</v>
      </c>
      <c r="B2698">
        <v>686987</v>
      </c>
      <c r="C2698" s="3">
        <v>43151</v>
      </c>
      <c r="D2698">
        <v>46203</v>
      </c>
      <c r="E2698" t="s">
        <v>4016</v>
      </c>
      <c r="F2698">
        <v>41415</v>
      </c>
      <c r="G2698" t="s">
        <v>4211</v>
      </c>
      <c r="H2698" t="s">
        <v>4212</v>
      </c>
      <c r="I2698" s="4">
        <v>72.599999999999994</v>
      </c>
    </row>
    <row r="2699" spans="1:9" x14ac:dyDescent="0.2">
      <c r="A2699">
        <v>102</v>
      </c>
      <c r="B2699">
        <v>686988</v>
      </c>
      <c r="C2699" s="3">
        <v>43151</v>
      </c>
      <c r="D2699">
        <v>46203</v>
      </c>
      <c r="E2699" t="s">
        <v>4016</v>
      </c>
      <c r="F2699">
        <v>41415</v>
      </c>
      <c r="G2699" t="s">
        <v>4133</v>
      </c>
      <c r="H2699" t="s">
        <v>4134</v>
      </c>
      <c r="I2699" s="4">
        <v>3.63</v>
      </c>
    </row>
    <row r="2700" spans="1:9" x14ac:dyDescent="0.2">
      <c r="A2700">
        <v>102</v>
      </c>
      <c r="B2700">
        <v>686989</v>
      </c>
      <c r="C2700" s="3">
        <v>43151</v>
      </c>
      <c r="D2700">
        <v>46203</v>
      </c>
      <c r="E2700" t="s">
        <v>4016</v>
      </c>
      <c r="F2700">
        <v>41415</v>
      </c>
      <c r="G2700" t="s">
        <v>4119</v>
      </c>
      <c r="H2700" t="s">
        <v>4120</v>
      </c>
      <c r="I2700" s="4">
        <v>3.63</v>
      </c>
    </row>
    <row r="2701" spans="1:9" x14ac:dyDescent="0.2">
      <c r="A2701">
        <v>102</v>
      </c>
      <c r="B2701">
        <v>686991</v>
      </c>
      <c r="C2701" s="3">
        <v>43151</v>
      </c>
      <c r="D2701">
        <v>46203</v>
      </c>
      <c r="E2701" t="s">
        <v>4016</v>
      </c>
      <c r="F2701">
        <v>41415</v>
      </c>
      <c r="G2701" t="s">
        <v>4033</v>
      </c>
      <c r="H2701" t="s">
        <v>4034</v>
      </c>
      <c r="I2701" s="4">
        <v>88.03</v>
      </c>
    </row>
    <row r="2702" spans="1:9" x14ac:dyDescent="0.2">
      <c r="A2702">
        <v>102</v>
      </c>
      <c r="B2702">
        <v>686992</v>
      </c>
      <c r="C2702" s="3">
        <v>43151</v>
      </c>
      <c r="D2702">
        <v>46203</v>
      </c>
      <c r="E2702" t="s">
        <v>4016</v>
      </c>
      <c r="F2702">
        <v>41415</v>
      </c>
      <c r="G2702" t="s">
        <v>4183</v>
      </c>
      <c r="H2702" t="s">
        <v>4184</v>
      </c>
      <c r="I2702" s="4">
        <v>54.81</v>
      </c>
    </row>
    <row r="2703" spans="1:9" x14ac:dyDescent="0.2">
      <c r="A2703">
        <v>102</v>
      </c>
      <c r="B2703">
        <v>686993</v>
      </c>
      <c r="C2703" s="3">
        <v>43151</v>
      </c>
      <c r="D2703">
        <v>46203</v>
      </c>
      <c r="E2703" t="s">
        <v>4016</v>
      </c>
      <c r="F2703">
        <v>41415</v>
      </c>
      <c r="G2703" t="s">
        <v>4157</v>
      </c>
      <c r="H2703" t="s">
        <v>4158</v>
      </c>
      <c r="I2703" s="4">
        <v>9.44</v>
      </c>
    </row>
    <row r="2704" spans="1:9" x14ac:dyDescent="0.2">
      <c r="A2704">
        <v>102</v>
      </c>
      <c r="B2704">
        <v>686994</v>
      </c>
      <c r="C2704" s="3">
        <v>43151</v>
      </c>
      <c r="D2704">
        <v>46203</v>
      </c>
      <c r="E2704" t="s">
        <v>4016</v>
      </c>
      <c r="F2704">
        <v>41415</v>
      </c>
      <c r="G2704" t="s">
        <v>4297</v>
      </c>
      <c r="H2704" t="s">
        <v>4298</v>
      </c>
      <c r="I2704" s="4">
        <v>1.82</v>
      </c>
    </row>
    <row r="2705" spans="1:9" x14ac:dyDescent="0.2">
      <c r="A2705">
        <v>102</v>
      </c>
      <c r="B2705">
        <v>686995</v>
      </c>
      <c r="C2705" s="3">
        <v>43151</v>
      </c>
      <c r="D2705">
        <v>46203</v>
      </c>
      <c r="E2705" t="s">
        <v>4016</v>
      </c>
      <c r="F2705">
        <v>41415</v>
      </c>
      <c r="G2705" t="s">
        <v>4021</v>
      </c>
      <c r="H2705" t="s">
        <v>4022</v>
      </c>
      <c r="I2705" s="4">
        <v>18.149999999999999</v>
      </c>
    </row>
    <row r="2706" spans="1:9" x14ac:dyDescent="0.2">
      <c r="A2706">
        <v>102</v>
      </c>
      <c r="B2706">
        <v>686996</v>
      </c>
      <c r="C2706" s="3">
        <v>43151</v>
      </c>
      <c r="D2706">
        <v>46203</v>
      </c>
      <c r="E2706" t="s">
        <v>4016</v>
      </c>
      <c r="F2706">
        <v>41415</v>
      </c>
      <c r="G2706" t="s">
        <v>4299</v>
      </c>
      <c r="H2706" t="s">
        <v>4300</v>
      </c>
      <c r="I2706" s="4">
        <v>3.63</v>
      </c>
    </row>
    <row r="2707" spans="1:9" x14ac:dyDescent="0.2">
      <c r="A2707">
        <v>102</v>
      </c>
      <c r="B2707">
        <v>688941</v>
      </c>
      <c r="C2707" s="3">
        <v>43151</v>
      </c>
      <c r="D2707">
        <v>46203</v>
      </c>
      <c r="E2707" t="s">
        <v>4016</v>
      </c>
      <c r="F2707">
        <v>41415</v>
      </c>
      <c r="G2707" t="s">
        <v>4085</v>
      </c>
      <c r="H2707" t="s">
        <v>4086</v>
      </c>
      <c r="I2707" s="4">
        <v>0.36</v>
      </c>
    </row>
    <row r="2708" spans="1:9" x14ac:dyDescent="0.2">
      <c r="A2708">
        <v>102</v>
      </c>
      <c r="B2708">
        <v>688948</v>
      </c>
      <c r="C2708" s="3">
        <v>43151</v>
      </c>
      <c r="D2708">
        <v>46203</v>
      </c>
      <c r="E2708" t="s">
        <v>4016</v>
      </c>
      <c r="F2708">
        <v>41415</v>
      </c>
      <c r="G2708" t="s">
        <v>4293</v>
      </c>
      <c r="H2708" t="s">
        <v>4294</v>
      </c>
      <c r="I2708" s="4">
        <v>1.45</v>
      </c>
    </row>
    <row r="2709" spans="1:9" x14ac:dyDescent="0.2">
      <c r="A2709">
        <v>102</v>
      </c>
      <c r="B2709">
        <v>687004</v>
      </c>
      <c r="C2709" s="3">
        <v>43150</v>
      </c>
      <c r="D2709">
        <v>46156</v>
      </c>
      <c r="E2709" t="s">
        <v>4016</v>
      </c>
      <c r="F2709">
        <v>41417</v>
      </c>
      <c r="G2709" t="s">
        <v>4017</v>
      </c>
      <c r="H2709" t="s">
        <v>4018</v>
      </c>
      <c r="I2709" s="4">
        <v>2.16</v>
      </c>
    </row>
    <row r="2710" spans="1:9" x14ac:dyDescent="0.2">
      <c r="A2710">
        <v>102</v>
      </c>
      <c r="B2710">
        <v>687005</v>
      </c>
      <c r="C2710" s="3">
        <v>43150</v>
      </c>
      <c r="D2710">
        <v>46156</v>
      </c>
      <c r="E2710" t="s">
        <v>4016</v>
      </c>
      <c r="F2710">
        <v>41417</v>
      </c>
      <c r="G2710" t="s">
        <v>4019</v>
      </c>
      <c r="H2710" t="s">
        <v>4020</v>
      </c>
      <c r="I2710" s="4">
        <v>18.09</v>
      </c>
    </row>
    <row r="2711" spans="1:9" x14ac:dyDescent="0.2">
      <c r="A2711">
        <v>102</v>
      </c>
      <c r="B2711">
        <v>687007</v>
      </c>
      <c r="C2711" s="3">
        <v>43150</v>
      </c>
      <c r="D2711">
        <v>46156</v>
      </c>
      <c r="E2711" t="s">
        <v>4016</v>
      </c>
      <c r="F2711">
        <v>41417</v>
      </c>
      <c r="G2711" t="s">
        <v>4035</v>
      </c>
      <c r="H2711" t="s">
        <v>4036</v>
      </c>
      <c r="I2711" s="4">
        <v>201.72</v>
      </c>
    </row>
    <row r="2712" spans="1:9" x14ac:dyDescent="0.2">
      <c r="A2712">
        <v>102</v>
      </c>
      <c r="B2712">
        <v>687009</v>
      </c>
      <c r="C2712" s="3">
        <v>43150</v>
      </c>
      <c r="D2712">
        <v>46156</v>
      </c>
      <c r="E2712" t="s">
        <v>4016</v>
      </c>
      <c r="F2712">
        <v>41417</v>
      </c>
      <c r="G2712" t="s">
        <v>4277</v>
      </c>
      <c r="H2712" t="s">
        <v>4278</v>
      </c>
      <c r="I2712" s="4">
        <v>1.73</v>
      </c>
    </row>
    <row r="2713" spans="1:9" x14ac:dyDescent="0.2">
      <c r="A2713">
        <v>102</v>
      </c>
      <c r="B2713">
        <v>687010</v>
      </c>
      <c r="C2713" s="3">
        <v>43150</v>
      </c>
      <c r="D2713">
        <v>46156</v>
      </c>
      <c r="E2713" t="s">
        <v>4016</v>
      </c>
      <c r="F2713">
        <v>41417</v>
      </c>
      <c r="G2713" t="s">
        <v>4021</v>
      </c>
      <c r="H2713" t="s">
        <v>4022</v>
      </c>
      <c r="I2713" s="4">
        <v>45.9</v>
      </c>
    </row>
    <row r="2714" spans="1:9" x14ac:dyDescent="0.2">
      <c r="A2714">
        <v>102</v>
      </c>
      <c r="B2714">
        <v>688468</v>
      </c>
      <c r="C2714" s="3">
        <v>43150</v>
      </c>
      <c r="D2714">
        <v>46156</v>
      </c>
      <c r="E2714" t="s">
        <v>4016</v>
      </c>
      <c r="F2714">
        <v>41417</v>
      </c>
      <c r="G2714" t="s">
        <v>4027</v>
      </c>
      <c r="H2714" t="s">
        <v>4028</v>
      </c>
      <c r="I2714" s="4">
        <v>0.08</v>
      </c>
    </row>
    <row r="2715" spans="1:9" x14ac:dyDescent="0.2">
      <c r="A2715">
        <v>102</v>
      </c>
      <c r="B2715">
        <v>688469</v>
      </c>
      <c r="C2715" s="3">
        <v>43150</v>
      </c>
      <c r="D2715">
        <v>46156</v>
      </c>
      <c r="E2715" t="s">
        <v>4016</v>
      </c>
      <c r="F2715">
        <v>41417</v>
      </c>
      <c r="G2715" t="s">
        <v>4083</v>
      </c>
      <c r="H2715" t="s">
        <v>4084</v>
      </c>
      <c r="I2715" s="4">
        <v>0.32</v>
      </c>
    </row>
    <row r="2716" spans="1:9" x14ac:dyDescent="0.2">
      <c r="A2716">
        <v>102</v>
      </c>
      <c r="B2716">
        <v>687099</v>
      </c>
      <c r="C2716" s="3">
        <v>43139</v>
      </c>
      <c r="D2716">
        <v>46021</v>
      </c>
      <c r="E2716" t="s">
        <v>4016</v>
      </c>
      <c r="F2716">
        <v>41418</v>
      </c>
      <c r="G2716" t="s">
        <v>4057</v>
      </c>
      <c r="H2716" t="s">
        <v>4058</v>
      </c>
      <c r="I2716" s="4">
        <v>110</v>
      </c>
    </row>
    <row r="2717" spans="1:9" x14ac:dyDescent="0.2">
      <c r="A2717">
        <v>102</v>
      </c>
      <c r="B2717">
        <v>687106</v>
      </c>
      <c r="C2717" s="3">
        <v>43139</v>
      </c>
      <c r="D2717">
        <v>46031</v>
      </c>
      <c r="E2717" t="s">
        <v>4016</v>
      </c>
      <c r="F2717">
        <v>41419</v>
      </c>
      <c r="G2717" t="s">
        <v>4477</v>
      </c>
      <c r="H2717" t="s">
        <v>4478</v>
      </c>
      <c r="I2717" s="4">
        <v>110</v>
      </c>
    </row>
    <row r="2718" spans="1:9" x14ac:dyDescent="0.2">
      <c r="A2718">
        <v>102</v>
      </c>
      <c r="B2718">
        <v>687130</v>
      </c>
      <c r="C2718" s="3">
        <v>43139</v>
      </c>
      <c r="D2718">
        <v>46016</v>
      </c>
      <c r="E2718" t="s">
        <v>4016</v>
      </c>
      <c r="F2718">
        <v>41421</v>
      </c>
      <c r="G2718" t="s">
        <v>4019</v>
      </c>
      <c r="H2718" t="s">
        <v>4020</v>
      </c>
      <c r="I2718" s="4">
        <v>34.97</v>
      </c>
    </row>
    <row r="2719" spans="1:9" x14ac:dyDescent="0.2">
      <c r="A2719">
        <v>102</v>
      </c>
      <c r="B2719">
        <v>687131</v>
      </c>
      <c r="C2719" s="3">
        <v>43139</v>
      </c>
      <c r="D2719">
        <v>46016</v>
      </c>
      <c r="E2719" t="s">
        <v>4016</v>
      </c>
      <c r="F2719">
        <v>41421</v>
      </c>
      <c r="G2719" t="s">
        <v>4035</v>
      </c>
      <c r="H2719" t="s">
        <v>4036</v>
      </c>
      <c r="I2719" s="4">
        <v>388.47</v>
      </c>
    </row>
    <row r="2720" spans="1:9" x14ac:dyDescent="0.2">
      <c r="A2720">
        <v>102</v>
      </c>
      <c r="B2720">
        <v>687132</v>
      </c>
      <c r="C2720" s="3">
        <v>43139</v>
      </c>
      <c r="D2720">
        <v>46016</v>
      </c>
      <c r="E2720" t="s">
        <v>4016</v>
      </c>
      <c r="F2720">
        <v>41421</v>
      </c>
      <c r="G2720" t="s">
        <v>4021</v>
      </c>
      <c r="H2720" t="s">
        <v>4022</v>
      </c>
      <c r="I2720" s="4">
        <v>88.06</v>
      </c>
    </row>
    <row r="2721" spans="1:9" x14ac:dyDescent="0.2">
      <c r="A2721">
        <v>102</v>
      </c>
      <c r="B2721">
        <v>687133</v>
      </c>
      <c r="C2721" s="3">
        <v>43139</v>
      </c>
      <c r="D2721">
        <v>46016</v>
      </c>
      <c r="E2721" t="s">
        <v>4016</v>
      </c>
      <c r="F2721">
        <v>41421</v>
      </c>
      <c r="G2721" t="s">
        <v>4029</v>
      </c>
      <c r="H2721" t="s">
        <v>4030</v>
      </c>
      <c r="I2721" s="4">
        <v>0.22</v>
      </c>
    </row>
    <row r="2722" spans="1:9" x14ac:dyDescent="0.2">
      <c r="A2722">
        <v>102</v>
      </c>
      <c r="B2722">
        <v>687135</v>
      </c>
      <c r="C2722" s="3">
        <v>43139</v>
      </c>
      <c r="D2722">
        <v>46016</v>
      </c>
      <c r="E2722" t="s">
        <v>4016</v>
      </c>
      <c r="F2722">
        <v>41421</v>
      </c>
      <c r="G2722" t="s">
        <v>4027</v>
      </c>
      <c r="H2722" t="s">
        <v>4028</v>
      </c>
      <c r="I2722" s="4">
        <v>7.0000000000000007E-2</v>
      </c>
    </row>
    <row r="2723" spans="1:9" x14ac:dyDescent="0.2">
      <c r="A2723">
        <v>102</v>
      </c>
      <c r="B2723">
        <v>687136</v>
      </c>
      <c r="C2723" s="3">
        <v>43139</v>
      </c>
      <c r="D2723">
        <v>46016</v>
      </c>
      <c r="E2723" t="s">
        <v>4016</v>
      </c>
      <c r="F2723">
        <v>41421</v>
      </c>
      <c r="G2723" t="s">
        <v>4017</v>
      </c>
      <c r="H2723" t="s">
        <v>4018</v>
      </c>
      <c r="I2723" s="4">
        <v>4.1399999999999997</v>
      </c>
    </row>
    <row r="2724" spans="1:9" x14ac:dyDescent="0.2">
      <c r="A2724">
        <v>102</v>
      </c>
      <c r="B2724">
        <v>687138</v>
      </c>
      <c r="C2724" s="3">
        <v>43139</v>
      </c>
      <c r="D2724">
        <v>46016</v>
      </c>
      <c r="E2724" t="s">
        <v>4016</v>
      </c>
      <c r="F2724">
        <v>41421</v>
      </c>
      <c r="G2724" t="s">
        <v>4087</v>
      </c>
      <c r="H2724" t="s">
        <v>4088</v>
      </c>
      <c r="I2724" s="4">
        <v>2.0699999999999998</v>
      </c>
    </row>
    <row r="2725" spans="1:9" x14ac:dyDescent="0.2">
      <c r="A2725">
        <v>102</v>
      </c>
      <c r="B2725">
        <v>687168</v>
      </c>
      <c r="C2725" s="3">
        <v>43139</v>
      </c>
      <c r="D2725">
        <v>46024</v>
      </c>
      <c r="E2725" t="s">
        <v>4016</v>
      </c>
      <c r="F2725">
        <v>41423</v>
      </c>
      <c r="G2725" t="s">
        <v>4017</v>
      </c>
      <c r="H2725" t="s">
        <v>4018</v>
      </c>
      <c r="I2725" s="4">
        <v>8.07</v>
      </c>
    </row>
    <row r="2726" spans="1:9" x14ac:dyDescent="0.2">
      <c r="A2726">
        <v>102</v>
      </c>
      <c r="B2726">
        <v>687171</v>
      </c>
      <c r="C2726" s="3">
        <v>43139</v>
      </c>
      <c r="D2726">
        <v>46024</v>
      </c>
      <c r="E2726" t="s">
        <v>4016</v>
      </c>
      <c r="F2726">
        <v>41423</v>
      </c>
      <c r="G2726" t="s">
        <v>4093</v>
      </c>
      <c r="H2726" t="s">
        <v>4094</v>
      </c>
      <c r="I2726" s="4">
        <v>0.27</v>
      </c>
    </row>
    <row r="2727" spans="1:9" x14ac:dyDescent="0.2">
      <c r="A2727">
        <v>102</v>
      </c>
      <c r="B2727">
        <v>687172</v>
      </c>
      <c r="C2727" s="3">
        <v>43139</v>
      </c>
      <c r="D2727">
        <v>46024</v>
      </c>
      <c r="E2727" t="s">
        <v>4016</v>
      </c>
      <c r="F2727">
        <v>41423</v>
      </c>
      <c r="G2727" t="s">
        <v>4033</v>
      </c>
      <c r="H2727" t="s">
        <v>4034</v>
      </c>
      <c r="I2727" s="4">
        <v>116.1</v>
      </c>
    </row>
    <row r="2728" spans="1:9" x14ac:dyDescent="0.2">
      <c r="A2728">
        <v>102</v>
      </c>
      <c r="B2728">
        <v>687173</v>
      </c>
      <c r="C2728" s="3">
        <v>43139</v>
      </c>
      <c r="D2728">
        <v>46024</v>
      </c>
      <c r="E2728" t="s">
        <v>4016</v>
      </c>
      <c r="F2728">
        <v>41423</v>
      </c>
      <c r="G2728" t="s">
        <v>4273</v>
      </c>
      <c r="H2728" t="s">
        <v>4274</v>
      </c>
      <c r="I2728" s="4">
        <v>7.38</v>
      </c>
    </row>
    <row r="2729" spans="1:9" x14ac:dyDescent="0.2">
      <c r="A2729">
        <v>102</v>
      </c>
      <c r="B2729">
        <v>687175</v>
      </c>
      <c r="C2729" s="3">
        <v>43139</v>
      </c>
      <c r="D2729">
        <v>46024</v>
      </c>
      <c r="E2729" t="s">
        <v>4016</v>
      </c>
      <c r="F2729">
        <v>41423</v>
      </c>
      <c r="G2729" t="s">
        <v>4083</v>
      </c>
      <c r="H2729" t="s">
        <v>4084</v>
      </c>
      <c r="I2729" s="4">
        <v>1.91</v>
      </c>
    </row>
    <row r="2730" spans="1:9" x14ac:dyDescent="0.2">
      <c r="A2730">
        <v>102</v>
      </c>
      <c r="B2730">
        <v>687177</v>
      </c>
      <c r="C2730" s="3">
        <v>43139</v>
      </c>
      <c r="D2730">
        <v>46024</v>
      </c>
      <c r="E2730" t="s">
        <v>4016</v>
      </c>
      <c r="F2730">
        <v>41423</v>
      </c>
      <c r="G2730" t="s">
        <v>4019</v>
      </c>
      <c r="H2730" t="s">
        <v>4020</v>
      </c>
      <c r="I2730" s="4">
        <v>96.3</v>
      </c>
    </row>
    <row r="2731" spans="1:9" x14ac:dyDescent="0.2">
      <c r="A2731">
        <v>102</v>
      </c>
      <c r="B2731">
        <v>687185</v>
      </c>
      <c r="C2731" s="3">
        <v>43139</v>
      </c>
      <c r="D2731">
        <v>46024</v>
      </c>
      <c r="E2731" t="s">
        <v>4016</v>
      </c>
      <c r="F2731">
        <v>41423</v>
      </c>
      <c r="G2731" t="s">
        <v>4027</v>
      </c>
      <c r="H2731" t="s">
        <v>4028</v>
      </c>
      <c r="I2731" s="4">
        <v>0.24</v>
      </c>
    </row>
    <row r="2732" spans="1:9" x14ac:dyDescent="0.2">
      <c r="A2732">
        <v>102</v>
      </c>
      <c r="B2732">
        <v>687186</v>
      </c>
      <c r="C2732" s="3">
        <v>43139</v>
      </c>
      <c r="D2732">
        <v>46024</v>
      </c>
      <c r="E2732" t="s">
        <v>4016</v>
      </c>
      <c r="F2732">
        <v>41423</v>
      </c>
      <c r="G2732" t="s">
        <v>4025</v>
      </c>
      <c r="H2732" t="s">
        <v>4026</v>
      </c>
      <c r="I2732" s="4">
        <v>2.42</v>
      </c>
    </row>
    <row r="2733" spans="1:9" x14ac:dyDescent="0.2">
      <c r="A2733">
        <v>102</v>
      </c>
      <c r="B2733">
        <v>687187</v>
      </c>
      <c r="C2733" s="3">
        <v>43139</v>
      </c>
      <c r="D2733">
        <v>46024</v>
      </c>
      <c r="E2733" t="s">
        <v>4016</v>
      </c>
      <c r="F2733">
        <v>41423</v>
      </c>
      <c r="G2733" t="s">
        <v>4021</v>
      </c>
      <c r="H2733" t="s">
        <v>4022</v>
      </c>
      <c r="I2733" s="4">
        <v>36.31</v>
      </c>
    </row>
    <row r="2734" spans="1:9" x14ac:dyDescent="0.2">
      <c r="A2734">
        <v>102</v>
      </c>
      <c r="B2734">
        <v>687207</v>
      </c>
      <c r="C2734" s="3">
        <v>43139</v>
      </c>
      <c r="D2734">
        <v>46034</v>
      </c>
      <c r="E2734" t="s">
        <v>4016</v>
      </c>
      <c r="F2734">
        <v>41424</v>
      </c>
      <c r="G2734" t="s">
        <v>4259</v>
      </c>
      <c r="H2734" t="s">
        <v>4260</v>
      </c>
      <c r="I2734" s="4">
        <v>3754.38</v>
      </c>
    </row>
    <row r="2735" spans="1:9" x14ac:dyDescent="0.2">
      <c r="A2735">
        <v>102</v>
      </c>
      <c r="B2735">
        <v>687208</v>
      </c>
      <c r="C2735" s="3">
        <v>43139</v>
      </c>
      <c r="D2735">
        <v>46034</v>
      </c>
      <c r="E2735" t="s">
        <v>4016</v>
      </c>
      <c r="F2735">
        <v>41424</v>
      </c>
      <c r="G2735" t="s">
        <v>4261</v>
      </c>
      <c r="H2735" t="s">
        <v>4262</v>
      </c>
      <c r="I2735" s="4">
        <v>294</v>
      </c>
    </row>
    <row r="2736" spans="1:9" x14ac:dyDescent="0.2">
      <c r="A2736">
        <v>102</v>
      </c>
      <c r="B2736">
        <v>687276</v>
      </c>
      <c r="C2736" s="3">
        <v>43140</v>
      </c>
      <c r="D2736">
        <v>46044</v>
      </c>
      <c r="E2736" t="s">
        <v>4016</v>
      </c>
      <c r="F2736">
        <v>41430</v>
      </c>
      <c r="G2736" t="s">
        <v>4259</v>
      </c>
      <c r="H2736" t="s">
        <v>4260</v>
      </c>
      <c r="I2736" s="4">
        <v>1157.5999999999999</v>
      </c>
    </row>
    <row r="2737" spans="1:9" x14ac:dyDescent="0.2">
      <c r="A2737">
        <v>102</v>
      </c>
      <c r="B2737">
        <v>687277</v>
      </c>
      <c r="C2737" s="3">
        <v>43140</v>
      </c>
      <c r="D2737">
        <v>46044</v>
      </c>
      <c r="E2737" t="s">
        <v>4016</v>
      </c>
      <c r="F2737">
        <v>41430</v>
      </c>
      <c r="G2737" t="s">
        <v>4261</v>
      </c>
      <c r="H2737" t="s">
        <v>4262</v>
      </c>
      <c r="I2737" s="4">
        <v>90.65</v>
      </c>
    </row>
    <row r="2738" spans="1:9" x14ac:dyDescent="0.2">
      <c r="A2738">
        <v>102</v>
      </c>
      <c r="B2738">
        <v>687360</v>
      </c>
      <c r="C2738" s="3">
        <v>43143</v>
      </c>
      <c r="D2738">
        <v>46062</v>
      </c>
      <c r="E2738" t="s">
        <v>4016</v>
      </c>
      <c r="F2738">
        <v>41431</v>
      </c>
      <c r="G2738" t="s">
        <v>4361</v>
      </c>
      <c r="H2738" t="s">
        <v>4362</v>
      </c>
      <c r="I2738" s="4">
        <v>399.6</v>
      </c>
    </row>
    <row r="2739" spans="1:9" x14ac:dyDescent="0.2">
      <c r="A2739">
        <v>102</v>
      </c>
      <c r="B2739">
        <v>687292</v>
      </c>
      <c r="C2739" s="3">
        <v>43143</v>
      </c>
      <c r="D2739">
        <v>46063</v>
      </c>
      <c r="E2739" t="s">
        <v>4016</v>
      </c>
      <c r="F2739">
        <v>41432</v>
      </c>
      <c r="G2739" t="s">
        <v>4361</v>
      </c>
      <c r="H2739" t="s">
        <v>4362</v>
      </c>
      <c r="I2739" s="4">
        <v>399.9</v>
      </c>
    </row>
    <row r="2740" spans="1:9" x14ac:dyDescent="0.2">
      <c r="A2740">
        <v>102</v>
      </c>
      <c r="B2740">
        <v>687469</v>
      </c>
      <c r="C2740" s="3">
        <v>43147</v>
      </c>
      <c r="D2740">
        <v>46148</v>
      </c>
      <c r="E2740" t="s">
        <v>4016</v>
      </c>
      <c r="F2740">
        <v>41435</v>
      </c>
      <c r="G2740" t="s">
        <v>4033</v>
      </c>
      <c r="H2740" t="s">
        <v>4034</v>
      </c>
      <c r="I2740" s="4">
        <v>63</v>
      </c>
    </row>
    <row r="2741" spans="1:9" x14ac:dyDescent="0.2">
      <c r="A2741">
        <v>102</v>
      </c>
      <c r="B2741">
        <v>687470</v>
      </c>
      <c r="C2741" s="3">
        <v>43147</v>
      </c>
      <c r="D2741">
        <v>46148</v>
      </c>
      <c r="E2741" t="s">
        <v>4016</v>
      </c>
      <c r="F2741">
        <v>41435</v>
      </c>
      <c r="G2741" t="s">
        <v>4325</v>
      </c>
      <c r="H2741" t="s">
        <v>4326</v>
      </c>
      <c r="I2741" s="4">
        <v>360</v>
      </c>
    </row>
    <row r="2742" spans="1:9" x14ac:dyDescent="0.2">
      <c r="A2742">
        <v>102</v>
      </c>
      <c r="B2742">
        <v>687474</v>
      </c>
      <c r="C2742" s="3">
        <v>43150</v>
      </c>
      <c r="D2742">
        <v>46177</v>
      </c>
      <c r="E2742" t="s">
        <v>4016</v>
      </c>
      <c r="F2742">
        <v>41436</v>
      </c>
      <c r="G2742" t="s">
        <v>4305</v>
      </c>
      <c r="H2742" t="s">
        <v>4306</v>
      </c>
      <c r="I2742" s="4">
        <v>22.78</v>
      </c>
    </row>
    <row r="2743" spans="1:9" x14ac:dyDescent="0.2">
      <c r="A2743">
        <v>102</v>
      </c>
      <c r="B2743">
        <v>687475</v>
      </c>
      <c r="C2743" s="3">
        <v>43150</v>
      </c>
      <c r="D2743">
        <v>46177</v>
      </c>
      <c r="E2743" t="s">
        <v>4016</v>
      </c>
      <c r="F2743">
        <v>41436</v>
      </c>
      <c r="G2743" t="s">
        <v>4089</v>
      </c>
      <c r="H2743" t="s">
        <v>4090</v>
      </c>
      <c r="I2743" s="4">
        <v>148.07</v>
      </c>
    </row>
    <row r="2744" spans="1:9" x14ac:dyDescent="0.2">
      <c r="A2744">
        <v>102</v>
      </c>
      <c r="B2744">
        <v>687477</v>
      </c>
      <c r="C2744" s="3">
        <v>43150</v>
      </c>
      <c r="D2744">
        <v>46177</v>
      </c>
      <c r="E2744" t="s">
        <v>4016</v>
      </c>
      <c r="F2744">
        <v>41436</v>
      </c>
      <c r="G2744" t="s">
        <v>4133</v>
      </c>
      <c r="H2744" t="s">
        <v>4134</v>
      </c>
      <c r="I2744" s="4">
        <v>56.95</v>
      </c>
    </row>
    <row r="2745" spans="1:9" x14ac:dyDescent="0.2">
      <c r="A2745">
        <v>102</v>
      </c>
      <c r="B2745">
        <v>687478</v>
      </c>
      <c r="C2745" s="3">
        <v>43150</v>
      </c>
      <c r="D2745">
        <v>46177</v>
      </c>
      <c r="E2745" t="s">
        <v>4016</v>
      </c>
      <c r="F2745">
        <v>41436</v>
      </c>
      <c r="G2745" t="s">
        <v>4309</v>
      </c>
      <c r="H2745" t="s">
        <v>4310</v>
      </c>
      <c r="I2745" s="4">
        <v>4.5599999999999996</v>
      </c>
    </row>
    <row r="2746" spans="1:9" x14ac:dyDescent="0.2">
      <c r="A2746">
        <v>102</v>
      </c>
      <c r="B2746">
        <v>688608</v>
      </c>
      <c r="C2746" s="3">
        <v>43150</v>
      </c>
      <c r="D2746">
        <v>46177</v>
      </c>
      <c r="E2746" t="s">
        <v>4016</v>
      </c>
      <c r="F2746">
        <v>41436</v>
      </c>
      <c r="G2746" t="s">
        <v>4307</v>
      </c>
      <c r="H2746" t="s">
        <v>4308</v>
      </c>
      <c r="I2746" s="4">
        <v>170.84</v>
      </c>
    </row>
    <row r="2747" spans="1:9" x14ac:dyDescent="0.2">
      <c r="A2747">
        <v>102</v>
      </c>
      <c r="B2747">
        <v>688660</v>
      </c>
      <c r="C2747" s="3">
        <v>43150</v>
      </c>
      <c r="D2747">
        <v>46177</v>
      </c>
      <c r="E2747" t="s">
        <v>4016</v>
      </c>
      <c r="F2747">
        <v>41436</v>
      </c>
      <c r="G2747" t="s">
        <v>4167</v>
      </c>
      <c r="H2747" t="s">
        <v>4168</v>
      </c>
      <c r="I2747" s="4">
        <v>91.11</v>
      </c>
    </row>
    <row r="2748" spans="1:9" x14ac:dyDescent="0.2">
      <c r="A2748">
        <v>102</v>
      </c>
      <c r="B2748">
        <v>687473</v>
      </c>
      <c r="C2748" s="3">
        <v>43164</v>
      </c>
      <c r="D2748">
        <v>46177</v>
      </c>
      <c r="E2748" t="s">
        <v>4016</v>
      </c>
      <c r="F2748">
        <v>41436</v>
      </c>
      <c r="G2748" t="s">
        <v>4111</v>
      </c>
      <c r="H2748" t="s">
        <v>4112</v>
      </c>
      <c r="I2748" s="4">
        <v>5.7</v>
      </c>
    </row>
    <row r="2749" spans="1:9" x14ac:dyDescent="0.2">
      <c r="A2749">
        <v>102</v>
      </c>
      <c r="B2749">
        <v>687552</v>
      </c>
      <c r="C2749" s="3">
        <v>43153</v>
      </c>
      <c r="D2749">
        <v>46250</v>
      </c>
      <c r="E2749" t="s">
        <v>4016</v>
      </c>
      <c r="F2749">
        <v>41442</v>
      </c>
      <c r="G2749" t="s">
        <v>4033</v>
      </c>
      <c r="H2749" t="s">
        <v>4034</v>
      </c>
      <c r="I2749" s="4">
        <v>63</v>
      </c>
    </row>
    <row r="2750" spans="1:9" x14ac:dyDescent="0.2">
      <c r="A2750">
        <v>102</v>
      </c>
      <c r="B2750">
        <v>687553</v>
      </c>
      <c r="C2750" s="3">
        <v>43153</v>
      </c>
      <c r="D2750">
        <v>46250</v>
      </c>
      <c r="E2750" t="s">
        <v>4016</v>
      </c>
      <c r="F2750">
        <v>41442</v>
      </c>
      <c r="G2750" t="s">
        <v>4325</v>
      </c>
      <c r="H2750" t="s">
        <v>4326</v>
      </c>
      <c r="I2750" s="4">
        <v>360</v>
      </c>
    </row>
    <row r="2751" spans="1:9" x14ac:dyDescent="0.2">
      <c r="A2751">
        <v>102</v>
      </c>
      <c r="B2751">
        <v>687555</v>
      </c>
      <c r="C2751" s="3">
        <v>43153</v>
      </c>
      <c r="D2751">
        <v>46251</v>
      </c>
      <c r="E2751" t="s">
        <v>4016</v>
      </c>
      <c r="F2751">
        <v>41443</v>
      </c>
      <c r="G2751" t="s">
        <v>4033</v>
      </c>
      <c r="H2751" t="s">
        <v>4034</v>
      </c>
      <c r="I2751" s="4">
        <v>63</v>
      </c>
    </row>
    <row r="2752" spans="1:9" x14ac:dyDescent="0.2">
      <c r="A2752">
        <v>102</v>
      </c>
      <c r="B2752">
        <v>687556</v>
      </c>
      <c r="C2752" s="3">
        <v>43153</v>
      </c>
      <c r="D2752">
        <v>46251</v>
      </c>
      <c r="E2752" t="s">
        <v>4016</v>
      </c>
      <c r="F2752">
        <v>41443</v>
      </c>
      <c r="G2752" t="s">
        <v>4325</v>
      </c>
      <c r="H2752" t="s">
        <v>4326</v>
      </c>
      <c r="I2752" s="4">
        <v>360</v>
      </c>
    </row>
    <row r="2753" spans="1:9" x14ac:dyDescent="0.2">
      <c r="A2753">
        <v>102</v>
      </c>
      <c r="B2753">
        <v>687558</v>
      </c>
      <c r="C2753" s="3">
        <v>43153</v>
      </c>
      <c r="D2753">
        <v>46252</v>
      </c>
      <c r="E2753" t="s">
        <v>4016</v>
      </c>
      <c r="F2753">
        <v>41444</v>
      </c>
      <c r="G2753" t="s">
        <v>4033</v>
      </c>
      <c r="H2753" t="s">
        <v>4034</v>
      </c>
      <c r="I2753" s="4">
        <v>63</v>
      </c>
    </row>
    <row r="2754" spans="1:9" x14ac:dyDescent="0.2">
      <c r="A2754">
        <v>102</v>
      </c>
      <c r="B2754">
        <v>687559</v>
      </c>
      <c r="C2754" s="3">
        <v>43153</v>
      </c>
      <c r="D2754">
        <v>46252</v>
      </c>
      <c r="E2754" t="s">
        <v>4016</v>
      </c>
      <c r="F2754">
        <v>41444</v>
      </c>
      <c r="G2754" t="s">
        <v>4325</v>
      </c>
      <c r="H2754" t="s">
        <v>4326</v>
      </c>
      <c r="I2754" s="4">
        <v>360</v>
      </c>
    </row>
    <row r="2755" spans="1:9" x14ac:dyDescent="0.2">
      <c r="A2755">
        <v>102</v>
      </c>
      <c r="B2755">
        <v>687561</v>
      </c>
      <c r="C2755" s="3">
        <v>43153</v>
      </c>
      <c r="D2755">
        <v>46253</v>
      </c>
      <c r="E2755" t="s">
        <v>4016</v>
      </c>
      <c r="F2755">
        <v>41445</v>
      </c>
      <c r="G2755" t="s">
        <v>4033</v>
      </c>
      <c r="H2755" t="s">
        <v>4034</v>
      </c>
      <c r="I2755" s="4">
        <v>63</v>
      </c>
    </row>
    <row r="2756" spans="1:9" x14ac:dyDescent="0.2">
      <c r="A2756">
        <v>102</v>
      </c>
      <c r="B2756">
        <v>687562</v>
      </c>
      <c r="C2756" s="3">
        <v>43153</v>
      </c>
      <c r="D2756">
        <v>46253</v>
      </c>
      <c r="E2756" t="s">
        <v>4016</v>
      </c>
      <c r="F2756">
        <v>41445</v>
      </c>
      <c r="G2756" t="s">
        <v>4325</v>
      </c>
      <c r="H2756" t="s">
        <v>4326</v>
      </c>
      <c r="I2756" s="4">
        <v>360</v>
      </c>
    </row>
    <row r="2757" spans="1:9" x14ac:dyDescent="0.2">
      <c r="A2757">
        <v>102</v>
      </c>
      <c r="B2757">
        <v>687564</v>
      </c>
      <c r="C2757" s="3">
        <v>43153</v>
      </c>
      <c r="D2757">
        <v>46254</v>
      </c>
      <c r="E2757" t="s">
        <v>4016</v>
      </c>
      <c r="F2757">
        <v>41446</v>
      </c>
      <c r="G2757" t="s">
        <v>4033</v>
      </c>
      <c r="H2757" t="s">
        <v>4034</v>
      </c>
      <c r="I2757" s="4">
        <v>63</v>
      </c>
    </row>
    <row r="2758" spans="1:9" x14ac:dyDescent="0.2">
      <c r="A2758">
        <v>102</v>
      </c>
      <c r="B2758">
        <v>687565</v>
      </c>
      <c r="C2758" s="3">
        <v>43153</v>
      </c>
      <c r="D2758">
        <v>46254</v>
      </c>
      <c r="E2758" t="s">
        <v>4016</v>
      </c>
      <c r="F2758">
        <v>41446</v>
      </c>
      <c r="G2758" t="s">
        <v>4325</v>
      </c>
      <c r="H2758" t="s">
        <v>4326</v>
      </c>
      <c r="I2758" s="4">
        <v>360</v>
      </c>
    </row>
    <row r="2759" spans="1:9" x14ac:dyDescent="0.2">
      <c r="A2759">
        <v>102</v>
      </c>
      <c r="B2759">
        <v>687567</v>
      </c>
      <c r="C2759" s="3">
        <v>43153</v>
      </c>
      <c r="D2759">
        <v>46277</v>
      </c>
      <c r="E2759" t="s">
        <v>4016</v>
      </c>
      <c r="F2759">
        <v>41447</v>
      </c>
      <c r="G2759" t="s">
        <v>4033</v>
      </c>
      <c r="H2759" t="s">
        <v>4034</v>
      </c>
      <c r="I2759" s="4">
        <v>63</v>
      </c>
    </row>
    <row r="2760" spans="1:9" x14ac:dyDescent="0.2">
      <c r="A2760">
        <v>102</v>
      </c>
      <c r="B2760">
        <v>687568</v>
      </c>
      <c r="C2760" s="3">
        <v>43153</v>
      </c>
      <c r="D2760">
        <v>46277</v>
      </c>
      <c r="E2760" t="s">
        <v>4016</v>
      </c>
      <c r="F2760">
        <v>41447</v>
      </c>
      <c r="G2760" t="s">
        <v>4325</v>
      </c>
      <c r="H2760" t="s">
        <v>4326</v>
      </c>
      <c r="I2760" s="4">
        <v>360</v>
      </c>
    </row>
    <row r="2761" spans="1:9" x14ac:dyDescent="0.2">
      <c r="A2761">
        <v>102</v>
      </c>
      <c r="B2761">
        <v>687592</v>
      </c>
      <c r="C2761" s="3">
        <v>43153</v>
      </c>
      <c r="D2761">
        <v>46275</v>
      </c>
      <c r="E2761" t="s">
        <v>4016</v>
      </c>
      <c r="F2761">
        <v>41451</v>
      </c>
      <c r="G2761" t="s">
        <v>4017</v>
      </c>
      <c r="H2761" t="s">
        <v>4018</v>
      </c>
      <c r="I2761" s="4">
        <v>17.34</v>
      </c>
    </row>
    <row r="2762" spans="1:9" x14ac:dyDescent="0.2">
      <c r="A2762">
        <v>102</v>
      </c>
      <c r="B2762">
        <v>687593</v>
      </c>
      <c r="C2762" s="3">
        <v>43153</v>
      </c>
      <c r="D2762">
        <v>46275</v>
      </c>
      <c r="E2762" t="s">
        <v>4016</v>
      </c>
      <c r="F2762">
        <v>41451</v>
      </c>
      <c r="G2762" t="s">
        <v>4061</v>
      </c>
      <c r="H2762" t="s">
        <v>4062</v>
      </c>
      <c r="I2762" s="4">
        <v>6.24</v>
      </c>
    </row>
    <row r="2763" spans="1:9" x14ac:dyDescent="0.2">
      <c r="A2763">
        <v>102</v>
      </c>
      <c r="B2763">
        <v>687595</v>
      </c>
      <c r="C2763" s="3">
        <v>43153</v>
      </c>
      <c r="D2763">
        <v>46275</v>
      </c>
      <c r="E2763" t="s">
        <v>4016</v>
      </c>
      <c r="F2763">
        <v>41451</v>
      </c>
      <c r="G2763" t="s">
        <v>4027</v>
      </c>
      <c r="H2763" t="s">
        <v>4028</v>
      </c>
      <c r="I2763" s="4">
        <v>0.05</v>
      </c>
    </row>
    <row r="2764" spans="1:9" x14ac:dyDescent="0.2">
      <c r="A2764">
        <v>102</v>
      </c>
      <c r="B2764">
        <v>687598</v>
      </c>
      <c r="C2764" s="3">
        <v>43153</v>
      </c>
      <c r="D2764">
        <v>46275</v>
      </c>
      <c r="E2764" t="s">
        <v>4016</v>
      </c>
      <c r="F2764">
        <v>41451</v>
      </c>
      <c r="G2764" t="s">
        <v>4093</v>
      </c>
      <c r="H2764" t="s">
        <v>4094</v>
      </c>
      <c r="I2764" s="4">
        <v>0.57999999999999996</v>
      </c>
    </row>
    <row r="2765" spans="1:9" x14ac:dyDescent="0.2">
      <c r="A2765">
        <v>102</v>
      </c>
      <c r="B2765">
        <v>687599</v>
      </c>
      <c r="C2765" s="3">
        <v>43153</v>
      </c>
      <c r="D2765">
        <v>46275</v>
      </c>
      <c r="E2765" t="s">
        <v>4016</v>
      </c>
      <c r="F2765">
        <v>41451</v>
      </c>
      <c r="G2765" t="s">
        <v>4033</v>
      </c>
      <c r="H2765" t="s">
        <v>4034</v>
      </c>
      <c r="I2765" s="4">
        <v>253.49</v>
      </c>
    </row>
    <row r="2766" spans="1:9" x14ac:dyDescent="0.2">
      <c r="A2766">
        <v>102</v>
      </c>
      <c r="B2766">
        <v>687600</v>
      </c>
      <c r="C2766" s="3">
        <v>43153</v>
      </c>
      <c r="D2766">
        <v>46275</v>
      </c>
      <c r="E2766" t="s">
        <v>4016</v>
      </c>
      <c r="F2766">
        <v>41451</v>
      </c>
      <c r="G2766" t="s">
        <v>4021</v>
      </c>
      <c r="H2766" t="s">
        <v>4022</v>
      </c>
      <c r="I2766" s="4">
        <v>78.03</v>
      </c>
    </row>
    <row r="2767" spans="1:9" x14ac:dyDescent="0.2">
      <c r="A2767">
        <v>102</v>
      </c>
      <c r="B2767">
        <v>687601</v>
      </c>
      <c r="C2767" s="3">
        <v>43153</v>
      </c>
      <c r="D2767">
        <v>46275</v>
      </c>
      <c r="E2767" t="s">
        <v>4016</v>
      </c>
      <c r="F2767">
        <v>41451</v>
      </c>
      <c r="G2767" t="s">
        <v>4217</v>
      </c>
      <c r="H2767" t="s">
        <v>4218</v>
      </c>
      <c r="I2767" s="4">
        <v>9.69</v>
      </c>
    </row>
    <row r="2768" spans="1:9" x14ac:dyDescent="0.2">
      <c r="A2768">
        <v>102</v>
      </c>
      <c r="B2768">
        <v>690003</v>
      </c>
      <c r="C2768" s="3">
        <v>43153</v>
      </c>
      <c r="D2768">
        <v>46275</v>
      </c>
      <c r="E2768" t="s">
        <v>4016</v>
      </c>
      <c r="F2768">
        <v>41451</v>
      </c>
      <c r="G2768" t="s">
        <v>4039</v>
      </c>
      <c r="H2768" t="s">
        <v>4040</v>
      </c>
      <c r="I2768" s="4">
        <v>0.46</v>
      </c>
    </row>
    <row r="2769" spans="1:9" x14ac:dyDescent="0.2">
      <c r="A2769">
        <v>102</v>
      </c>
      <c r="B2769">
        <v>690008</v>
      </c>
      <c r="C2769" s="3">
        <v>43153</v>
      </c>
      <c r="D2769">
        <v>46275</v>
      </c>
      <c r="E2769" t="s">
        <v>4016</v>
      </c>
      <c r="F2769">
        <v>41451</v>
      </c>
      <c r="G2769" t="s">
        <v>4025</v>
      </c>
      <c r="H2769" t="s">
        <v>4026</v>
      </c>
      <c r="I2769" s="4">
        <v>5.2</v>
      </c>
    </row>
    <row r="2770" spans="1:9" x14ac:dyDescent="0.2">
      <c r="A2770">
        <v>102</v>
      </c>
      <c r="B2770">
        <v>690050</v>
      </c>
      <c r="C2770" s="3">
        <v>43153</v>
      </c>
      <c r="D2770">
        <v>46275</v>
      </c>
      <c r="E2770" t="s">
        <v>4016</v>
      </c>
      <c r="F2770">
        <v>41451</v>
      </c>
      <c r="G2770" t="s">
        <v>4019</v>
      </c>
      <c r="H2770" t="s">
        <v>4020</v>
      </c>
      <c r="I2770" s="4">
        <v>206.92</v>
      </c>
    </row>
    <row r="2771" spans="1:9" x14ac:dyDescent="0.2">
      <c r="A2771">
        <v>102</v>
      </c>
      <c r="B2771">
        <v>687609</v>
      </c>
      <c r="C2771" s="3">
        <v>43153</v>
      </c>
      <c r="D2771">
        <v>46255</v>
      </c>
      <c r="E2771" t="s">
        <v>4016</v>
      </c>
      <c r="F2771">
        <v>41453</v>
      </c>
      <c r="G2771" t="s">
        <v>4033</v>
      </c>
      <c r="H2771" t="s">
        <v>4034</v>
      </c>
      <c r="I2771" s="4">
        <v>196.5</v>
      </c>
    </row>
    <row r="2772" spans="1:9" x14ac:dyDescent="0.2">
      <c r="A2772">
        <v>102</v>
      </c>
      <c r="B2772">
        <v>687610</v>
      </c>
      <c r="C2772" s="3">
        <v>43153</v>
      </c>
      <c r="D2772">
        <v>46255</v>
      </c>
      <c r="E2772" t="s">
        <v>4016</v>
      </c>
      <c r="F2772">
        <v>41453</v>
      </c>
      <c r="G2772" t="s">
        <v>4263</v>
      </c>
      <c r="H2772" t="s">
        <v>4264</v>
      </c>
      <c r="I2772" s="4">
        <v>4.5</v>
      </c>
    </row>
    <row r="2773" spans="1:9" x14ac:dyDescent="0.2">
      <c r="A2773">
        <v>102</v>
      </c>
      <c r="B2773">
        <v>687611</v>
      </c>
      <c r="C2773" s="3">
        <v>43153</v>
      </c>
      <c r="D2773">
        <v>46255</v>
      </c>
      <c r="E2773" t="s">
        <v>4016</v>
      </c>
      <c r="F2773">
        <v>41453</v>
      </c>
      <c r="G2773" t="s">
        <v>4265</v>
      </c>
      <c r="H2773" t="s">
        <v>4266</v>
      </c>
      <c r="I2773" s="4">
        <v>99</v>
      </c>
    </row>
    <row r="2774" spans="1:9" x14ac:dyDescent="0.2">
      <c r="A2774">
        <v>102</v>
      </c>
      <c r="B2774">
        <v>687622</v>
      </c>
      <c r="C2774" s="3">
        <v>43153</v>
      </c>
      <c r="D2774">
        <v>46257</v>
      </c>
      <c r="E2774" t="s">
        <v>4016</v>
      </c>
      <c r="F2774">
        <v>41455</v>
      </c>
      <c r="G2774" t="s">
        <v>4017</v>
      </c>
      <c r="H2774" t="s">
        <v>4018</v>
      </c>
      <c r="I2774" s="4">
        <v>3.9</v>
      </c>
    </row>
    <row r="2775" spans="1:9" x14ac:dyDescent="0.2">
      <c r="A2775">
        <v>102</v>
      </c>
      <c r="B2775">
        <v>687623</v>
      </c>
      <c r="C2775" s="3">
        <v>43153</v>
      </c>
      <c r="D2775">
        <v>46257</v>
      </c>
      <c r="E2775" t="s">
        <v>4016</v>
      </c>
      <c r="F2775">
        <v>41455</v>
      </c>
      <c r="G2775" t="s">
        <v>4019</v>
      </c>
      <c r="H2775" t="s">
        <v>4020</v>
      </c>
      <c r="I2775" s="4">
        <v>46.54</v>
      </c>
    </row>
    <row r="2776" spans="1:9" x14ac:dyDescent="0.2">
      <c r="A2776">
        <v>102</v>
      </c>
      <c r="B2776">
        <v>687624</v>
      </c>
      <c r="C2776" s="3">
        <v>43153</v>
      </c>
      <c r="D2776">
        <v>46257</v>
      </c>
      <c r="E2776" t="s">
        <v>4016</v>
      </c>
      <c r="F2776">
        <v>41455</v>
      </c>
      <c r="G2776" t="s">
        <v>4027</v>
      </c>
      <c r="H2776" t="s">
        <v>4028</v>
      </c>
      <c r="I2776" s="4">
        <v>0.03</v>
      </c>
    </row>
    <row r="2777" spans="1:9" x14ac:dyDescent="0.2">
      <c r="A2777">
        <v>102</v>
      </c>
      <c r="B2777">
        <v>687625</v>
      </c>
      <c r="C2777" s="3">
        <v>43153</v>
      </c>
      <c r="D2777">
        <v>46257</v>
      </c>
      <c r="E2777" t="s">
        <v>4016</v>
      </c>
      <c r="F2777">
        <v>41455</v>
      </c>
      <c r="G2777" t="s">
        <v>4025</v>
      </c>
      <c r="H2777" t="s">
        <v>4026</v>
      </c>
      <c r="I2777" s="4">
        <v>1.17</v>
      </c>
    </row>
    <row r="2778" spans="1:9" x14ac:dyDescent="0.2">
      <c r="A2778">
        <v>102</v>
      </c>
      <c r="B2778">
        <v>687626</v>
      </c>
      <c r="C2778" s="3">
        <v>43153</v>
      </c>
      <c r="D2778">
        <v>46257</v>
      </c>
      <c r="E2778" t="s">
        <v>4016</v>
      </c>
      <c r="F2778">
        <v>41455</v>
      </c>
      <c r="G2778" t="s">
        <v>4093</v>
      </c>
      <c r="H2778" t="s">
        <v>4094</v>
      </c>
      <c r="I2778" s="4">
        <v>0.13</v>
      </c>
    </row>
    <row r="2779" spans="1:9" x14ac:dyDescent="0.2">
      <c r="A2779">
        <v>102</v>
      </c>
      <c r="B2779">
        <v>687627</v>
      </c>
      <c r="C2779" s="3">
        <v>43153</v>
      </c>
      <c r="D2779">
        <v>46257</v>
      </c>
      <c r="E2779" t="s">
        <v>4016</v>
      </c>
      <c r="F2779">
        <v>41455</v>
      </c>
      <c r="G2779" t="s">
        <v>4033</v>
      </c>
      <c r="H2779" t="s">
        <v>4034</v>
      </c>
      <c r="I2779" s="4">
        <v>57.04</v>
      </c>
    </row>
    <row r="2780" spans="1:9" x14ac:dyDescent="0.2">
      <c r="A2780">
        <v>102</v>
      </c>
      <c r="B2780">
        <v>687629</v>
      </c>
      <c r="C2780" s="3">
        <v>43153</v>
      </c>
      <c r="D2780">
        <v>46257</v>
      </c>
      <c r="E2780" t="s">
        <v>4016</v>
      </c>
      <c r="F2780">
        <v>41455</v>
      </c>
      <c r="G2780" t="s">
        <v>4021</v>
      </c>
      <c r="H2780" t="s">
        <v>4022</v>
      </c>
      <c r="I2780" s="4">
        <v>17.55</v>
      </c>
    </row>
    <row r="2781" spans="1:9" x14ac:dyDescent="0.2">
      <c r="A2781">
        <v>102</v>
      </c>
      <c r="B2781">
        <v>690149</v>
      </c>
      <c r="C2781" s="3">
        <v>43154</v>
      </c>
      <c r="D2781">
        <v>46257</v>
      </c>
      <c r="E2781" t="s">
        <v>4016</v>
      </c>
      <c r="F2781">
        <v>41455</v>
      </c>
      <c r="G2781" t="s">
        <v>4271</v>
      </c>
      <c r="H2781" t="s">
        <v>4272</v>
      </c>
      <c r="I2781" s="4">
        <v>2.4700000000000002</v>
      </c>
    </row>
    <row r="2782" spans="1:9" x14ac:dyDescent="0.2">
      <c r="A2782">
        <v>102</v>
      </c>
      <c r="B2782">
        <v>687637</v>
      </c>
      <c r="C2782" s="3">
        <v>43153</v>
      </c>
      <c r="D2782">
        <v>46261</v>
      </c>
      <c r="E2782" t="s">
        <v>4016</v>
      </c>
      <c r="F2782">
        <v>41457</v>
      </c>
      <c r="G2782" t="s">
        <v>4017</v>
      </c>
      <c r="H2782" t="s">
        <v>4018</v>
      </c>
      <c r="I2782" s="4">
        <v>3.9</v>
      </c>
    </row>
    <row r="2783" spans="1:9" x14ac:dyDescent="0.2">
      <c r="A2783">
        <v>102</v>
      </c>
      <c r="B2783">
        <v>687638</v>
      </c>
      <c r="C2783" s="3">
        <v>43153</v>
      </c>
      <c r="D2783">
        <v>46261</v>
      </c>
      <c r="E2783" t="s">
        <v>4016</v>
      </c>
      <c r="F2783">
        <v>41457</v>
      </c>
      <c r="G2783" t="s">
        <v>4019</v>
      </c>
      <c r="H2783" t="s">
        <v>4020</v>
      </c>
      <c r="I2783" s="4">
        <v>46.54</v>
      </c>
    </row>
    <row r="2784" spans="1:9" x14ac:dyDescent="0.2">
      <c r="A2784">
        <v>102</v>
      </c>
      <c r="B2784">
        <v>687639</v>
      </c>
      <c r="C2784" s="3">
        <v>43153</v>
      </c>
      <c r="D2784">
        <v>46261</v>
      </c>
      <c r="E2784" t="s">
        <v>4016</v>
      </c>
      <c r="F2784">
        <v>41457</v>
      </c>
      <c r="G2784" t="s">
        <v>4093</v>
      </c>
      <c r="H2784" t="s">
        <v>4094</v>
      </c>
      <c r="I2784" s="4">
        <v>0.13</v>
      </c>
    </row>
    <row r="2785" spans="1:9" x14ac:dyDescent="0.2">
      <c r="A2785">
        <v>102</v>
      </c>
      <c r="B2785">
        <v>687641</v>
      </c>
      <c r="C2785" s="3">
        <v>43153</v>
      </c>
      <c r="D2785">
        <v>46261</v>
      </c>
      <c r="E2785" t="s">
        <v>4016</v>
      </c>
      <c r="F2785">
        <v>41457</v>
      </c>
      <c r="G2785" t="s">
        <v>4025</v>
      </c>
      <c r="H2785" t="s">
        <v>4026</v>
      </c>
      <c r="I2785" s="4">
        <v>1.17</v>
      </c>
    </row>
    <row r="2786" spans="1:9" x14ac:dyDescent="0.2">
      <c r="A2786">
        <v>102</v>
      </c>
      <c r="B2786">
        <v>687643</v>
      </c>
      <c r="C2786" s="3">
        <v>43153</v>
      </c>
      <c r="D2786">
        <v>46261</v>
      </c>
      <c r="E2786" t="s">
        <v>4016</v>
      </c>
      <c r="F2786">
        <v>41457</v>
      </c>
      <c r="G2786" t="s">
        <v>4021</v>
      </c>
      <c r="H2786" t="s">
        <v>4022</v>
      </c>
      <c r="I2786" s="4">
        <v>17.55</v>
      </c>
    </row>
    <row r="2787" spans="1:9" x14ac:dyDescent="0.2">
      <c r="A2787">
        <v>102</v>
      </c>
      <c r="B2787">
        <v>687644</v>
      </c>
      <c r="C2787" s="3">
        <v>43153</v>
      </c>
      <c r="D2787">
        <v>46261</v>
      </c>
      <c r="E2787" t="s">
        <v>4016</v>
      </c>
      <c r="F2787">
        <v>41457</v>
      </c>
      <c r="G2787" t="s">
        <v>4083</v>
      </c>
      <c r="H2787" t="s">
        <v>4084</v>
      </c>
      <c r="I2787" s="4">
        <v>0.5</v>
      </c>
    </row>
    <row r="2788" spans="1:9" x14ac:dyDescent="0.2">
      <c r="A2788">
        <v>102</v>
      </c>
      <c r="B2788">
        <v>687645</v>
      </c>
      <c r="C2788" s="3">
        <v>43153</v>
      </c>
      <c r="D2788">
        <v>46261</v>
      </c>
      <c r="E2788" t="s">
        <v>4016</v>
      </c>
      <c r="F2788">
        <v>41457</v>
      </c>
      <c r="G2788" t="s">
        <v>4027</v>
      </c>
      <c r="H2788" t="s">
        <v>4028</v>
      </c>
      <c r="I2788" s="4">
        <v>0.13</v>
      </c>
    </row>
    <row r="2789" spans="1:9" x14ac:dyDescent="0.2">
      <c r="A2789">
        <v>102</v>
      </c>
      <c r="B2789">
        <v>689963</v>
      </c>
      <c r="C2789" s="3">
        <v>43153</v>
      </c>
      <c r="D2789">
        <v>46261</v>
      </c>
      <c r="E2789" t="s">
        <v>4016</v>
      </c>
      <c r="F2789">
        <v>41457</v>
      </c>
      <c r="G2789" t="s">
        <v>4033</v>
      </c>
      <c r="H2789" t="s">
        <v>4034</v>
      </c>
      <c r="I2789" s="4">
        <v>56.5</v>
      </c>
    </row>
    <row r="2790" spans="1:9" x14ac:dyDescent="0.2">
      <c r="A2790">
        <v>102</v>
      </c>
      <c r="B2790">
        <v>689965</v>
      </c>
      <c r="C2790" s="3">
        <v>43153</v>
      </c>
      <c r="D2790">
        <v>46261</v>
      </c>
      <c r="E2790" t="s">
        <v>4016</v>
      </c>
      <c r="F2790">
        <v>41457</v>
      </c>
      <c r="G2790" t="s">
        <v>4277</v>
      </c>
      <c r="H2790" t="s">
        <v>4278</v>
      </c>
      <c r="I2790" s="4">
        <v>3.57</v>
      </c>
    </row>
    <row r="2791" spans="1:9" x14ac:dyDescent="0.2">
      <c r="A2791">
        <v>102</v>
      </c>
      <c r="B2791">
        <v>687653</v>
      </c>
      <c r="C2791" s="3">
        <v>43153</v>
      </c>
      <c r="D2791">
        <v>46268</v>
      </c>
      <c r="E2791" t="s">
        <v>4016</v>
      </c>
      <c r="F2791">
        <v>41459</v>
      </c>
      <c r="G2791" t="s">
        <v>4017</v>
      </c>
      <c r="H2791" t="s">
        <v>4018</v>
      </c>
      <c r="I2791" s="4">
        <v>3.9</v>
      </c>
    </row>
    <row r="2792" spans="1:9" x14ac:dyDescent="0.2">
      <c r="A2792">
        <v>102</v>
      </c>
      <c r="B2792">
        <v>687654</v>
      </c>
      <c r="C2792" s="3">
        <v>43153</v>
      </c>
      <c r="D2792">
        <v>46268</v>
      </c>
      <c r="E2792" t="s">
        <v>4016</v>
      </c>
      <c r="F2792">
        <v>41459</v>
      </c>
      <c r="G2792" t="s">
        <v>4019</v>
      </c>
      <c r="H2792" t="s">
        <v>4020</v>
      </c>
      <c r="I2792" s="4">
        <v>46.54</v>
      </c>
    </row>
    <row r="2793" spans="1:9" x14ac:dyDescent="0.2">
      <c r="A2793">
        <v>102</v>
      </c>
      <c r="B2793">
        <v>687655</v>
      </c>
      <c r="C2793" s="3">
        <v>43153</v>
      </c>
      <c r="D2793">
        <v>46268</v>
      </c>
      <c r="E2793" t="s">
        <v>4016</v>
      </c>
      <c r="F2793">
        <v>41459</v>
      </c>
      <c r="G2793" t="s">
        <v>4039</v>
      </c>
      <c r="H2793" t="s">
        <v>4040</v>
      </c>
      <c r="I2793" s="4">
        <v>7.0000000000000007E-2</v>
      </c>
    </row>
    <row r="2794" spans="1:9" x14ac:dyDescent="0.2">
      <c r="A2794">
        <v>102</v>
      </c>
      <c r="B2794">
        <v>687656</v>
      </c>
      <c r="C2794" s="3">
        <v>43153</v>
      </c>
      <c r="D2794">
        <v>46268</v>
      </c>
      <c r="E2794" t="s">
        <v>4016</v>
      </c>
      <c r="F2794">
        <v>41459</v>
      </c>
      <c r="G2794" t="s">
        <v>4025</v>
      </c>
      <c r="H2794" t="s">
        <v>4026</v>
      </c>
      <c r="I2794" s="4">
        <v>1.17</v>
      </c>
    </row>
    <row r="2795" spans="1:9" x14ac:dyDescent="0.2">
      <c r="A2795">
        <v>102</v>
      </c>
      <c r="B2795">
        <v>687657</v>
      </c>
      <c r="C2795" s="3">
        <v>43153</v>
      </c>
      <c r="D2795">
        <v>46268</v>
      </c>
      <c r="E2795" t="s">
        <v>4016</v>
      </c>
      <c r="F2795">
        <v>41459</v>
      </c>
      <c r="G2795" t="s">
        <v>4033</v>
      </c>
      <c r="H2795" t="s">
        <v>4034</v>
      </c>
      <c r="I2795" s="4">
        <v>57.07</v>
      </c>
    </row>
    <row r="2796" spans="1:9" x14ac:dyDescent="0.2">
      <c r="A2796">
        <v>102</v>
      </c>
      <c r="B2796">
        <v>687658</v>
      </c>
      <c r="C2796" s="3">
        <v>43153</v>
      </c>
      <c r="D2796">
        <v>46268</v>
      </c>
      <c r="E2796" t="s">
        <v>4016</v>
      </c>
      <c r="F2796">
        <v>41459</v>
      </c>
      <c r="G2796" t="s">
        <v>4021</v>
      </c>
      <c r="H2796" t="s">
        <v>4022</v>
      </c>
      <c r="I2796" s="4">
        <v>17.55</v>
      </c>
    </row>
    <row r="2797" spans="1:9" x14ac:dyDescent="0.2">
      <c r="A2797">
        <v>102</v>
      </c>
      <c r="B2797">
        <v>687660</v>
      </c>
      <c r="C2797" s="3">
        <v>43153</v>
      </c>
      <c r="D2797">
        <v>46268</v>
      </c>
      <c r="E2797" t="s">
        <v>4016</v>
      </c>
      <c r="F2797">
        <v>41459</v>
      </c>
      <c r="G2797" t="s">
        <v>4093</v>
      </c>
      <c r="H2797" t="s">
        <v>4094</v>
      </c>
      <c r="I2797" s="4">
        <v>0.13</v>
      </c>
    </row>
    <row r="2798" spans="1:9" x14ac:dyDescent="0.2">
      <c r="A2798">
        <v>102</v>
      </c>
      <c r="B2798">
        <v>689984</v>
      </c>
      <c r="C2798" s="3">
        <v>43153</v>
      </c>
      <c r="D2798">
        <v>46268</v>
      </c>
      <c r="E2798" t="s">
        <v>4016</v>
      </c>
      <c r="F2798">
        <v>41459</v>
      </c>
      <c r="G2798" t="s">
        <v>4037</v>
      </c>
      <c r="H2798" t="s">
        <v>4038</v>
      </c>
      <c r="I2798" s="4">
        <v>3.57</v>
      </c>
    </row>
    <row r="2799" spans="1:9" x14ac:dyDescent="0.2">
      <c r="A2799">
        <v>102</v>
      </c>
      <c r="B2799">
        <v>687667</v>
      </c>
      <c r="C2799" s="3">
        <v>43153</v>
      </c>
      <c r="D2799">
        <v>46270</v>
      </c>
      <c r="E2799" t="s">
        <v>4016</v>
      </c>
      <c r="F2799">
        <v>41461</v>
      </c>
      <c r="G2799" t="s">
        <v>4017</v>
      </c>
      <c r="H2799" t="s">
        <v>4018</v>
      </c>
      <c r="I2799" s="4">
        <v>0.98</v>
      </c>
    </row>
    <row r="2800" spans="1:9" x14ac:dyDescent="0.2">
      <c r="A2800">
        <v>102</v>
      </c>
      <c r="B2800">
        <v>687669</v>
      </c>
      <c r="C2800" s="3">
        <v>43153</v>
      </c>
      <c r="D2800">
        <v>46270</v>
      </c>
      <c r="E2800" t="s">
        <v>4016</v>
      </c>
      <c r="F2800">
        <v>41461</v>
      </c>
      <c r="G2800" t="s">
        <v>4019</v>
      </c>
      <c r="H2800" t="s">
        <v>4020</v>
      </c>
      <c r="I2800" s="4">
        <v>7.93</v>
      </c>
    </row>
    <row r="2801" spans="1:9" x14ac:dyDescent="0.2">
      <c r="A2801">
        <v>102</v>
      </c>
      <c r="B2801">
        <v>687670</v>
      </c>
      <c r="C2801" s="3">
        <v>43153</v>
      </c>
      <c r="D2801">
        <v>46270</v>
      </c>
      <c r="E2801" t="s">
        <v>4016</v>
      </c>
      <c r="F2801">
        <v>41461</v>
      </c>
      <c r="G2801" t="s">
        <v>4117</v>
      </c>
      <c r="H2801" t="s">
        <v>4118</v>
      </c>
      <c r="I2801" s="4">
        <v>0.61</v>
      </c>
    </row>
    <row r="2802" spans="1:9" x14ac:dyDescent="0.2">
      <c r="A2802">
        <v>102</v>
      </c>
      <c r="B2802">
        <v>687671</v>
      </c>
      <c r="C2802" s="3">
        <v>43153</v>
      </c>
      <c r="D2802">
        <v>46270</v>
      </c>
      <c r="E2802" t="s">
        <v>4016</v>
      </c>
      <c r="F2802">
        <v>41461</v>
      </c>
      <c r="G2802" t="s">
        <v>4035</v>
      </c>
      <c r="H2802" t="s">
        <v>4036</v>
      </c>
      <c r="I2802" s="4">
        <v>90.28</v>
      </c>
    </row>
    <row r="2803" spans="1:9" x14ac:dyDescent="0.2">
      <c r="A2803">
        <v>102</v>
      </c>
      <c r="B2803">
        <v>687672</v>
      </c>
      <c r="C2803" s="3">
        <v>43153</v>
      </c>
      <c r="D2803">
        <v>46270</v>
      </c>
      <c r="E2803" t="s">
        <v>4016</v>
      </c>
      <c r="F2803">
        <v>41461</v>
      </c>
      <c r="G2803" t="s">
        <v>4021</v>
      </c>
      <c r="H2803" t="s">
        <v>4022</v>
      </c>
      <c r="I2803" s="4">
        <v>20.62</v>
      </c>
    </row>
    <row r="2804" spans="1:9" x14ac:dyDescent="0.2">
      <c r="A2804">
        <v>102</v>
      </c>
      <c r="B2804">
        <v>687668</v>
      </c>
      <c r="C2804" s="3">
        <v>43154</v>
      </c>
      <c r="D2804">
        <v>46270</v>
      </c>
      <c r="E2804" t="s">
        <v>4016</v>
      </c>
      <c r="F2804">
        <v>41461</v>
      </c>
      <c r="G2804" t="s">
        <v>4267</v>
      </c>
      <c r="H2804" t="s">
        <v>4268</v>
      </c>
      <c r="I2804" s="4">
        <v>1.59</v>
      </c>
    </row>
    <row r="2805" spans="1:9" x14ac:dyDescent="0.2">
      <c r="A2805">
        <v>102</v>
      </c>
      <c r="B2805">
        <v>687694</v>
      </c>
      <c r="C2805" s="3">
        <v>43153</v>
      </c>
      <c r="D2805">
        <v>46282</v>
      </c>
      <c r="E2805" t="s">
        <v>4016</v>
      </c>
      <c r="F2805">
        <v>41465</v>
      </c>
      <c r="G2805" t="s">
        <v>4053</v>
      </c>
      <c r="H2805" t="s">
        <v>4054</v>
      </c>
      <c r="I2805" s="4">
        <v>1.62</v>
      </c>
    </row>
    <row r="2806" spans="1:9" x14ac:dyDescent="0.2">
      <c r="A2806">
        <v>102</v>
      </c>
      <c r="B2806">
        <v>687695</v>
      </c>
      <c r="C2806" s="3">
        <v>43153</v>
      </c>
      <c r="D2806">
        <v>46282</v>
      </c>
      <c r="E2806" t="s">
        <v>4016</v>
      </c>
      <c r="F2806">
        <v>41465</v>
      </c>
      <c r="G2806" t="s">
        <v>4035</v>
      </c>
      <c r="H2806" t="s">
        <v>4036</v>
      </c>
      <c r="I2806" s="4">
        <v>386.21</v>
      </c>
    </row>
    <row r="2807" spans="1:9" x14ac:dyDescent="0.2">
      <c r="A2807">
        <v>102</v>
      </c>
      <c r="B2807">
        <v>687696</v>
      </c>
      <c r="C2807" s="3">
        <v>43153</v>
      </c>
      <c r="D2807">
        <v>46282</v>
      </c>
      <c r="E2807" t="s">
        <v>4016</v>
      </c>
      <c r="F2807">
        <v>41465</v>
      </c>
      <c r="G2807" t="s">
        <v>4033</v>
      </c>
      <c r="H2807" t="s">
        <v>4034</v>
      </c>
      <c r="I2807" s="4">
        <v>178.59</v>
      </c>
    </row>
    <row r="2808" spans="1:9" x14ac:dyDescent="0.2">
      <c r="A2808">
        <v>102</v>
      </c>
      <c r="B2808">
        <v>687697</v>
      </c>
      <c r="C2808" s="3">
        <v>43153</v>
      </c>
      <c r="D2808">
        <v>46282</v>
      </c>
      <c r="E2808" t="s">
        <v>4016</v>
      </c>
      <c r="F2808">
        <v>41465</v>
      </c>
      <c r="G2808" t="s">
        <v>4083</v>
      </c>
      <c r="H2808" t="s">
        <v>4084</v>
      </c>
      <c r="I2808" s="4">
        <v>1.56</v>
      </c>
    </row>
    <row r="2809" spans="1:9" x14ac:dyDescent="0.2">
      <c r="A2809">
        <v>102</v>
      </c>
      <c r="B2809">
        <v>687698</v>
      </c>
      <c r="C2809" s="3">
        <v>43153</v>
      </c>
      <c r="D2809">
        <v>46282</v>
      </c>
      <c r="E2809" t="s">
        <v>4016</v>
      </c>
      <c r="F2809">
        <v>41465</v>
      </c>
      <c r="G2809" t="s">
        <v>4371</v>
      </c>
      <c r="H2809" t="s">
        <v>4372</v>
      </c>
      <c r="I2809" s="4">
        <v>71.28</v>
      </c>
    </row>
    <row r="2810" spans="1:9" x14ac:dyDescent="0.2">
      <c r="A2810">
        <v>102</v>
      </c>
      <c r="B2810">
        <v>687699</v>
      </c>
      <c r="C2810" s="3">
        <v>43153</v>
      </c>
      <c r="D2810">
        <v>46282</v>
      </c>
      <c r="E2810" t="s">
        <v>4016</v>
      </c>
      <c r="F2810">
        <v>41465</v>
      </c>
      <c r="G2810" t="s">
        <v>4217</v>
      </c>
      <c r="H2810" t="s">
        <v>4218</v>
      </c>
      <c r="I2810" s="4">
        <v>6.48</v>
      </c>
    </row>
    <row r="2811" spans="1:9" x14ac:dyDescent="0.2">
      <c r="A2811">
        <v>102</v>
      </c>
      <c r="B2811">
        <v>687700</v>
      </c>
      <c r="C2811" s="3">
        <v>43153</v>
      </c>
      <c r="D2811">
        <v>46282</v>
      </c>
      <c r="E2811" t="s">
        <v>4016</v>
      </c>
      <c r="F2811">
        <v>41465</v>
      </c>
      <c r="G2811" t="s">
        <v>4061</v>
      </c>
      <c r="H2811" t="s">
        <v>4062</v>
      </c>
      <c r="I2811" s="4">
        <v>3.89</v>
      </c>
    </row>
    <row r="2812" spans="1:9" x14ac:dyDescent="0.2">
      <c r="A2812">
        <v>102</v>
      </c>
      <c r="B2812">
        <v>687709</v>
      </c>
      <c r="C2812" s="3">
        <v>43154</v>
      </c>
      <c r="D2812">
        <v>46294</v>
      </c>
      <c r="E2812" t="s">
        <v>4016</v>
      </c>
      <c r="F2812">
        <v>41467</v>
      </c>
      <c r="G2812" t="s">
        <v>4041</v>
      </c>
      <c r="H2812" t="s">
        <v>4042</v>
      </c>
      <c r="I2812" s="4">
        <v>213.84</v>
      </c>
    </row>
    <row r="2813" spans="1:9" x14ac:dyDescent="0.2">
      <c r="A2813">
        <v>102</v>
      </c>
      <c r="B2813">
        <v>687710</v>
      </c>
      <c r="C2813" s="3">
        <v>43154</v>
      </c>
      <c r="D2813">
        <v>46294</v>
      </c>
      <c r="E2813" t="s">
        <v>4016</v>
      </c>
      <c r="F2813">
        <v>41467</v>
      </c>
      <c r="G2813" t="s">
        <v>4043</v>
      </c>
      <c r="H2813" t="s">
        <v>4044</v>
      </c>
      <c r="I2813" s="4">
        <v>3.24</v>
      </c>
    </row>
    <row r="2814" spans="1:9" x14ac:dyDescent="0.2">
      <c r="A2814">
        <v>102</v>
      </c>
      <c r="B2814">
        <v>687711</v>
      </c>
      <c r="C2814" s="3">
        <v>43154</v>
      </c>
      <c r="D2814">
        <v>46294</v>
      </c>
      <c r="E2814" t="s">
        <v>4016</v>
      </c>
      <c r="F2814">
        <v>41467</v>
      </c>
      <c r="G2814" t="s">
        <v>4045</v>
      </c>
      <c r="H2814" t="s">
        <v>4046</v>
      </c>
      <c r="I2814" s="4">
        <v>3.24</v>
      </c>
    </row>
    <row r="2815" spans="1:9" x14ac:dyDescent="0.2">
      <c r="A2815">
        <v>102</v>
      </c>
      <c r="B2815">
        <v>687712</v>
      </c>
      <c r="C2815" s="3">
        <v>43154</v>
      </c>
      <c r="D2815">
        <v>46294</v>
      </c>
      <c r="E2815" t="s">
        <v>4016</v>
      </c>
      <c r="F2815">
        <v>41467</v>
      </c>
      <c r="G2815" t="s">
        <v>4047</v>
      </c>
      <c r="H2815" t="s">
        <v>4048</v>
      </c>
      <c r="I2815" s="4">
        <v>3.24</v>
      </c>
    </row>
    <row r="2816" spans="1:9" x14ac:dyDescent="0.2">
      <c r="A2816">
        <v>102</v>
      </c>
      <c r="B2816">
        <v>687713</v>
      </c>
      <c r="C2816" s="3">
        <v>43154</v>
      </c>
      <c r="D2816">
        <v>46294</v>
      </c>
      <c r="E2816" t="s">
        <v>4016</v>
      </c>
      <c r="F2816">
        <v>41467</v>
      </c>
      <c r="G2816" t="s">
        <v>4049</v>
      </c>
      <c r="H2816" t="s">
        <v>4050</v>
      </c>
      <c r="I2816" s="4">
        <v>3.24</v>
      </c>
    </row>
    <row r="2817" spans="1:9" x14ac:dyDescent="0.2">
      <c r="A2817">
        <v>102</v>
      </c>
      <c r="B2817">
        <v>687714</v>
      </c>
      <c r="C2817" s="3">
        <v>43154</v>
      </c>
      <c r="D2817">
        <v>46294</v>
      </c>
      <c r="E2817" t="s">
        <v>4016</v>
      </c>
      <c r="F2817">
        <v>41467</v>
      </c>
      <c r="G2817" t="s">
        <v>4055</v>
      </c>
      <c r="H2817" t="s">
        <v>4056</v>
      </c>
      <c r="I2817" s="4">
        <v>6.48</v>
      </c>
    </row>
    <row r="2818" spans="1:9" x14ac:dyDescent="0.2">
      <c r="A2818">
        <v>102</v>
      </c>
      <c r="B2818">
        <v>687715</v>
      </c>
      <c r="C2818" s="3">
        <v>43154</v>
      </c>
      <c r="D2818">
        <v>46294</v>
      </c>
      <c r="E2818" t="s">
        <v>4016</v>
      </c>
      <c r="F2818">
        <v>41467</v>
      </c>
      <c r="G2818" t="s">
        <v>4051</v>
      </c>
      <c r="H2818" t="s">
        <v>4052</v>
      </c>
      <c r="I2818" s="4">
        <v>9.7200000000000006</v>
      </c>
    </row>
    <row r="2819" spans="1:9" x14ac:dyDescent="0.2">
      <c r="A2819">
        <v>102</v>
      </c>
      <c r="B2819">
        <v>687716</v>
      </c>
      <c r="C2819" s="3">
        <v>43154</v>
      </c>
      <c r="D2819">
        <v>46294</v>
      </c>
      <c r="E2819" t="s">
        <v>4016</v>
      </c>
      <c r="F2819">
        <v>41467</v>
      </c>
      <c r="G2819" t="s">
        <v>4057</v>
      </c>
      <c r="H2819" t="s">
        <v>4058</v>
      </c>
      <c r="I2819" s="4">
        <v>194.4</v>
      </c>
    </row>
    <row r="2820" spans="1:9" x14ac:dyDescent="0.2">
      <c r="A2820">
        <v>102</v>
      </c>
      <c r="B2820">
        <v>687718</v>
      </c>
      <c r="C2820" s="3">
        <v>43154</v>
      </c>
      <c r="D2820">
        <v>46294</v>
      </c>
      <c r="E2820" t="s">
        <v>4016</v>
      </c>
      <c r="F2820">
        <v>41467</v>
      </c>
      <c r="G2820" t="s">
        <v>4059</v>
      </c>
      <c r="H2820" t="s">
        <v>4060</v>
      </c>
      <c r="I2820" s="4">
        <v>1.3</v>
      </c>
    </row>
    <row r="2821" spans="1:9" x14ac:dyDescent="0.2">
      <c r="A2821">
        <v>102</v>
      </c>
      <c r="B2821">
        <v>687720</v>
      </c>
      <c r="C2821" s="3">
        <v>43154</v>
      </c>
      <c r="D2821">
        <v>46294</v>
      </c>
      <c r="E2821" t="s">
        <v>4016</v>
      </c>
      <c r="F2821">
        <v>41467</v>
      </c>
      <c r="G2821" t="s">
        <v>4033</v>
      </c>
      <c r="H2821" t="s">
        <v>4034</v>
      </c>
      <c r="I2821" s="4">
        <v>178.85</v>
      </c>
    </row>
    <row r="2822" spans="1:9" x14ac:dyDescent="0.2">
      <c r="A2822">
        <v>102</v>
      </c>
      <c r="B2822">
        <v>687721</v>
      </c>
      <c r="C2822" s="3">
        <v>43154</v>
      </c>
      <c r="D2822">
        <v>46294</v>
      </c>
      <c r="E2822" t="s">
        <v>4016</v>
      </c>
      <c r="F2822">
        <v>41467</v>
      </c>
      <c r="G2822" t="s">
        <v>4053</v>
      </c>
      <c r="H2822" t="s">
        <v>4054</v>
      </c>
      <c r="I2822" s="4">
        <v>22.68</v>
      </c>
    </row>
    <row r="2823" spans="1:9" x14ac:dyDescent="0.2">
      <c r="A2823">
        <v>102</v>
      </c>
      <c r="B2823">
        <v>690098</v>
      </c>
      <c r="C2823" s="3">
        <v>43154</v>
      </c>
      <c r="D2823">
        <v>46294</v>
      </c>
      <c r="E2823" t="s">
        <v>4016</v>
      </c>
      <c r="F2823">
        <v>41467</v>
      </c>
      <c r="G2823" t="s">
        <v>4025</v>
      </c>
      <c r="H2823" t="s">
        <v>4026</v>
      </c>
      <c r="I2823" s="4">
        <v>0.97</v>
      </c>
    </row>
    <row r="2824" spans="1:9" x14ac:dyDescent="0.2">
      <c r="A2824">
        <v>102</v>
      </c>
      <c r="B2824">
        <v>690099</v>
      </c>
      <c r="C2824" s="3">
        <v>43154</v>
      </c>
      <c r="D2824">
        <v>46294</v>
      </c>
      <c r="E2824" t="s">
        <v>4016</v>
      </c>
      <c r="F2824">
        <v>41467</v>
      </c>
      <c r="G2824" t="s">
        <v>4065</v>
      </c>
      <c r="H2824" t="s">
        <v>4066</v>
      </c>
      <c r="I2824" s="4">
        <v>6.8</v>
      </c>
    </row>
    <row r="2825" spans="1:9" x14ac:dyDescent="0.2">
      <c r="A2825">
        <v>102</v>
      </c>
      <c r="B2825">
        <v>687731</v>
      </c>
      <c r="C2825" s="3">
        <v>43153</v>
      </c>
      <c r="D2825">
        <v>46280</v>
      </c>
      <c r="E2825" t="s">
        <v>4016</v>
      </c>
      <c r="F2825">
        <v>41469</v>
      </c>
      <c r="G2825" t="s">
        <v>4017</v>
      </c>
      <c r="H2825" t="s">
        <v>4018</v>
      </c>
      <c r="I2825" s="4">
        <v>0.98</v>
      </c>
    </row>
    <row r="2826" spans="1:9" x14ac:dyDescent="0.2">
      <c r="A2826">
        <v>102</v>
      </c>
      <c r="B2826">
        <v>687733</v>
      </c>
      <c r="C2826" s="3">
        <v>43153</v>
      </c>
      <c r="D2826">
        <v>46280</v>
      </c>
      <c r="E2826" t="s">
        <v>4016</v>
      </c>
      <c r="F2826">
        <v>41469</v>
      </c>
      <c r="G2826" t="s">
        <v>4035</v>
      </c>
      <c r="H2826" t="s">
        <v>4036</v>
      </c>
      <c r="I2826" s="4">
        <v>91.3</v>
      </c>
    </row>
    <row r="2827" spans="1:9" x14ac:dyDescent="0.2">
      <c r="A2827">
        <v>102</v>
      </c>
      <c r="B2827">
        <v>687734</v>
      </c>
      <c r="C2827" s="3">
        <v>43153</v>
      </c>
      <c r="D2827">
        <v>46280</v>
      </c>
      <c r="E2827" t="s">
        <v>4016</v>
      </c>
      <c r="F2827">
        <v>41469</v>
      </c>
      <c r="G2827" t="s">
        <v>4039</v>
      </c>
      <c r="H2827" t="s">
        <v>4040</v>
      </c>
      <c r="I2827" s="4">
        <v>0.03</v>
      </c>
    </row>
    <row r="2828" spans="1:9" x14ac:dyDescent="0.2">
      <c r="A2828">
        <v>102</v>
      </c>
      <c r="B2828">
        <v>687735</v>
      </c>
      <c r="C2828" s="3">
        <v>43153</v>
      </c>
      <c r="D2828">
        <v>46280</v>
      </c>
      <c r="E2828" t="s">
        <v>4016</v>
      </c>
      <c r="F2828">
        <v>41469</v>
      </c>
      <c r="G2828" t="s">
        <v>4021</v>
      </c>
      <c r="H2828" t="s">
        <v>4022</v>
      </c>
      <c r="I2828" s="4">
        <v>20.74</v>
      </c>
    </row>
    <row r="2829" spans="1:9" x14ac:dyDescent="0.2">
      <c r="A2829">
        <v>102</v>
      </c>
      <c r="B2829">
        <v>690056</v>
      </c>
      <c r="C2829" s="3">
        <v>43153</v>
      </c>
      <c r="D2829">
        <v>46280</v>
      </c>
      <c r="E2829" t="s">
        <v>4016</v>
      </c>
      <c r="F2829">
        <v>41469</v>
      </c>
      <c r="G2829" t="s">
        <v>4037</v>
      </c>
      <c r="H2829" t="s">
        <v>4038</v>
      </c>
      <c r="I2829" s="4">
        <v>0.78</v>
      </c>
    </row>
    <row r="2830" spans="1:9" x14ac:dyDescent="0.2">
      <c r="A2830">
        <v>102</v>
      </c>
      <c r="B2830">
        <v>690057</v>
      </c>
      <c r="C2830" s="3">
        <v>43153</v>
      </c>
      <c r="D2830">
        <v>46280</v>
      </c>
      <c r="E2830" t="s">
        <v>4016</v>
      </c>
      <c r="F2830">
        <v>41469</v>
      </c>
      <c r="G2830" t="s">
        <v>4019</v>
      </c>
      <c r="H2830" t="s">
        <v>4020</v>
      </c>
      <c r="I2830" s="4">
        <v>8.17</v>
      </c>
    </row>
    <row r="2831" spans="1:9" x14ac:dyDescent="0.2">
      <c r="A2831">
        <v>102</v>
      </c>
      <c r="B2831">
        <v>687749</v>
      </c>
      <c r="C2831" s="3">
        <v>43153</v>
      </c>
      <c r="D2831">
        <v>46283</v>
      </c>
      <c r="E2831" t="s">
        <v>4016</v>
      </c>
      <c r="F2831">
        <v>41471</v>
      </c>
      <c r="G2831" t="s">
        <v>4017</v>
      </c>
      <c r="H2831" t="s">
        <v>4018</v>
      </c>
      <c r="I2831" s="4">
        <v>5.28</v>
      </c>
    </row>
    <row r="2832" spans="1:9" x14ac:dyDescent="0.2">
      <c r="A2832">
        <v>102</v>
      </c>
      <c r="B2832">
        <v>687750</v>
      </c>
      <c r="C2832" s="3">
        <v>43153</v>
      </c>
      <c r="D2832">
        <v>46283</v>
      </c>
      <c r="E2832" t="s">
        <v>4016</v>
      </c>
      <c r="F2832">
        <v>41471</v>
      </c>
      <c r="G2832" t="s">
        <v>4019</v>
      </c>
      <c r="H2832" t="s">
        <v>4020</v>
      </c>
      <c r="I2832" s="4">
        <v>31.68</v>
      </c>
    </row>
    <row r="2833" spans="1:9" x14ac:dyDescent="0.2">
      <c r="A2833">
        <v>102</v>
      </c>
      <c r="B2833">
        <v>687753</v>
      </c>
      <c r="C2833" s="3">
        <v>43153</v>
      </c>
      <c r="D2833">
        <v>46283</v>
      </c>
      <c r="E2833" t="s">
        <v>4016</v>
      </c>
      <c r="F2833">
        <v>41471</v>
      </c>
      <c r="G2833" t="s">
        <v>4033</v>
      </c>
      <c r="H2833" t="s">
        <v>4034</v>
      </c>
      <c r="I2833" s="4">
        <v>49.06</v>
      </c>
    </row>
    <row r="2834" spans="1:9" x14ac:dyDescent="0.2">
      <c r="A2834">
        <v>102</v>
      </c>
      <c r="B2834">
        <v>687754</v>
      </c>
      <c r="C2834" s="3">
        <v>43153</v>
      </c>
      <c r="D2834">
        <v>46283</v>
      </c>
      <c r="E2834" t="s">
        <v>4016</v>
      </c>
      <c r="F2834">
        <v>41471</v>
      </c>
      <c r="G2834" t="s">
        <v>4021</v>
      </c>
      <c r="H2834" t="s">
        <v>4022</v>
      </c>
      <c r="I2834" s="4">
        <v>23.76</v>
      </c>
    </row>
    <row r="2835" spans="1:9" x14ac:dyDescent="0.2">
      <c r="A2835">
        <v>102</v>
      </c>
      <c r="B2835">
        <v>687755</v>
      </c>
      <c r="C2835" s="3">
        <v>43153</v>
      </c>
      <c r="D2835">
        <v>46283</v>
      </c>
      <c r="E2835" t="s">
        <v>4016</v>
      </c>
      <c r="F2835">
        <v>41471</v>
      </c>
      <c r="G2835" t="s">
        <v>4027</v>
      </c>
      <c r="H2835" t="s">
        <v>4028</v>
      </c>
      <c r="I2835" s="4">
        <v>0.01</v>
      </c>
    </row>
    <row r="2836" spans="1:9" x14ac:dyDescent="0.2">
      <c r="A2836">
        <v>102</v>
      </c>
      <c r="B2836">
        <v>687756</v>
      </c>
      <c r="C2836" s="3">
        <v>43153</v>
      </c>
      <c r="D2836">
        <v>46283</v>
      </c>
      <c r="E2836" t="s">
        <v>4016</v>
      </c>
      <c r="F2836">
        <v>41471</v>
      </c>
      <c r="G2836" t="s">
        <v>4035</v>
      </c>
      <c r="H2836" t="s">
        <v>4036</v>
      </c>
      <c r="I2836" s="4">
        <v>63.36</v>
      </c>
    </row>
    <row r="2837" spans="1:9" x14ac:dyDescent="0.2">
      <c r="A2837">
        <v>102</v>
      </c>
      <c r="B2837">
        <v>687758</v>
      </c>
      <c r="C2837" s="3">
        <v>43153</v>
      </c>
      <c r="D2837">
        <v>46283</v>
      </c>
      <c r="E2837" t="s">
        <v>4016</v>
      </c>
      <c r="F2837">
        <v>41471</v>
      </c>
      <c r="G2837" t="s">
        <v>4093</v>
      </c>
      <c r="H2837" t="s">
        <v>4094</v>
      </c>
      <c r="I2837" s="4">
        <v>0.32</v>
      </c>
    </row>
    <row r="2838" spans="1:9" x14ac:dyDescent="0.2">
      <c r="A2838">
        <v>102</v>
      </c>
      <c r="B2838">
        <v>687759</v>
      </c>
      <c r="C2838" s="3">
        <v>43153</v>
      </c>
      <c r="D2838">
        <v>46283</v>
      </c>
      <c r="E2838" t="s">
        <v>4016</v>
      </c>
      <c r="F2838">
        <v>41471</v>
      </c>
      <c r="G2838" t="s">
        <v>4039</v>
      </c>
      <c r="H2838" t="s">
        <v>4040</v>
      </c>
      <c r="I2838" s="4">
        <v>0.14000000000000001</v>
      </c>
    </row>
    <row r="2839" spans="1:9" x14ac:dyDescent="0.2">
      <c r="A2839">
        <v>102</v>
      </c>
      <c r="B2839">
        <v>687760</v>
      </c>
      <c r="C2839" s="3">
        <v>43153</v>
      </c>
      <c r="D2839">
        <v>46283</v>
      </c>
      <c r="E2839" t="s">
        <v>4016</v>
      </c>
      <c r="F2839">
        <v>41471</v>
      </c>
      <c r="G2839" t="s">
        <v>4217</v>
      </c>
      <c r="H2839" t="s">
        <v>4218</v>
      </c>
      <c r="I2839" s="4">
        <v>2.96</v>
      </c>
    </row>
    <row r="2840" spans="1:9" x14ac:dyDescent="0.2">
      <c r="A2840">
        <v>102</v>
      </c>
      <c r="B2840">
        <v>690058</v>
      </c>
      <c r="C2840" s="3">
        <v>43153</v>
      </c>
      <c r="D2840">
        <v>46283</v>
      </c>
      <c r="E2840" t="s">
        <v>4016</v>
      </c>
      <c r="F2840">
        <v>41471</v>
      </c>
      <c r="G2840" t="s">
        <v>4331</v>
      </c>
      <c r="H2840" t="s">
        <v>4332</v>
      </c>
      <c r="I2840" s="4">
        <v>31.32</v>
      </c>
    </row>
    <row r="2841" spans="1:9" x14ac:dyDescent="0.2">
      <c r="A2841">
        <v>102</v>
      </c>
      <c r="B2841">
        <v>690059</v>
      </c>
      <c r="C2841" s="3">
        <v>43153</v>
      </c>
      <c r="D2841">
        <v>46283</v>
      </c>
      <c r="E2841" t="s">
        <v>4016</v>
      </c>
      <c r="F2841">
        <v>41471</v>
      </c>
      <c r="G2841" t="s">
        <v>4025</v>
      </c>
      <c r="H2841" t="s">
        <v>4026</v>
      </c>
      <c r="I2841" s="4">
        <v>1.37</v>
      </c>
    </row>
    <row r="2842" spans="1:9" x14ac:dyDescent="0.2">
      <c r="A2842">
        <v>102</v>
      </c>
      <c r="B2842">
        <v>690066</v>
      </c>
      <c r="C2842" s="3">
        <v>43153</v>
      </c>
      <c r="D2842">
        <v>46283</v>
      </c>
      <c r="E2842" t="s">
        <v>4016</v>
      </c>
      <c r="F2842">
        <v>41471</v>
      </c>
      <c r="G2842" t="s">
        <v>4061</v>
      </c>
      <c r="H2842" t="s">
        <v>4062</v>
      </c>
      <c r="I2842" s="4">
        <v>1.94</v>
      </c>
    </row>
    <row r="2843" spans="1:9" x14ac:dyDescent="0.2">
      <c r="A2843">
        <v>102</v>
      </c>
      <c r="B2843">
        <v>687864</v>
      </c>
      <c r="C2843" s="3">
        <v>43157</v>
      </c>
      <c r="D2843">
        <v>46308</v>
      </c>
      <c r="E2843" t="s">
        <v>4016</v>
      </c>
      <c r="F2843">
        <v>41483</v>
      </c>
      <c r="G2843" t="s">
        <v>4041</v>
      </c>
      <c r="H2843" t="s">
        <v>4042</v>
      </c>
      <c r="I2843" s="4">
        <v>396.27</v>
      </c>
    </row>
    <row r="2844" spans="1:9" x14ac:dyDescent="0.2">
      <c r="A2844">
        <v>102</v>
      </c>
      <c r="B2844">
        <v>687865</v>
      </c>
      <c r="C2844" s="3">
        <v>43157</v>
      </c>
      <c r="D2844">
        <v>46308</v>
      </c>
      <c r="E2844" t="s">
        <v>4016</v>
      </c>
      <c r="F2844">
        <v>41483</v>
      </c>
      <c r="G2844" t="s">
        <v>4091</v>
      </c>
      <c r="H2844" t="s">
        <v>4092</v>
      </c>
      <c r="I2844" s="4">
        <v>1.26</v>
      </c>
    </row>
    <row r="2845" spans="1:9" x14ac:dyDescent="0.2">
      <c r="A2845">
        <v>102</v>
      </c>
      <c r="B2845">
        <v>687866</v>
      </c>
      <c r="C2845" s="3">
        <v>43157</v>
      </c>
      <c r="D2845">
        <v>46308</v>
      </c>
      <c r="E2845" t="s">
        <v>4016</v>
      </c>
      <c r="F2845">
        <v>41483</v>
      </c>
      <c r="G2845" t="s">
        <v>4035</v>
      </c>
      <c r="H2845" t="s">
        <v>4036</v>
      </c>
      <c r="I2845" s="4">
        <v>188.7</v>
      </c>
    </row>
    <row r="2846" spans="1:9" x14ac:dyDescent="0.2">
      <c r="A2846">
        <v>102</v>
      </c>
      <c r="B2846">
        <v>687867</v>
      </c>
      <c r="C2846" s="3">
        <v>43157</v>
      </c>
      <c r="D2846">
        <v>46308</v>
      </c>
      <c r="E2846" t="s">
        <v>4016</v>
      </c>
      <c r="F2846">
        <v>41483</v>
      </c>
      <c r="G2846" t="s">
        <v>4047</v>
      </c>
      <c r="H2846" t="s">
        <v>4048</v>
      </c>
      <c r="I2846" s="4">
        <v>5.03</v>
      </c>
    </row>
    <row r="2847" spans="1:9" x14ac:dyDescent="0.2">
      <c r="A2847">
        <v>102</v>
      </c>
      <c r="B2847">
        <v>687868</v>
      </c>
      <c r="C2847" s="3">
        <v>43157</v>
      </c>
      <c r="D2847">
        <v>46308</v>
      </c>
      <c r="E2847" t="s">
        <v>4016</v>
      </c>
      <c r="F2847">
        <v>41483</v>
      </c>
      <c r="G2847" t="s">
        <v>4033</v>
      </c>
      <c r="H2847" t="s">
        <v>4034</v>
      </c>
      <c r="I2847" s="4">
        <v>37.36</v>
      </c>
    </row>
    <row r="2848" spans="1:9" x14ac:dyDescent="0.2">
      <c r="A2848">
        <v>102</v>
      </c>
      <c r="B2848">
        <v>687869</v>
      </c>
      <c r="C2848" s="3">
        <v>43157</v>
      </c>
      <c r="D2848">
        <v>46308</v>
      </c>
      <c r="E2848" t="s">
        <v>4016</v>
      </c>
      <c r="F2848">
        <v>41483</v>
      </c>
      <c r="G2848" t="s">
        <v>4095</v>
      </c>
      <c r="H2848" t="s">
        <v>4096</v>
      </c>
      <c r="I2848" s="4">
        <v>0.38</v>
      </c>
    </row>
    <row r="2849" spans="1:9" x14ac:dyDescent="0.2">
      <c r="A2849">
        <v>102</v>
      </c>
      <c r="B2849">
        <v>687877</v>
      </c>
      <c r="C2849" s="3">
        <v>43157</v>
      </c>
      <c r="D2849">
        <v>46309</v>
      </c>
      <c r="E2849" t="s">
        <v>4016</v>
      </c>
      <c r="F2849">
        <v>41485</v>
      </c>
      <c r="G2849" t="s">
        <v>4041</v>
      </c>
      <c r="H2849" t="s">
        <v>4042</v>
      </c>
      <c r="I2849" s="4">
        <v>398.16</v>
      </c>
    </row>
    <row r="2850" spans="1:9" x14ac:dyDescent="0.2">
      <c r="A2850">
        <v>102</v>
      </c>
      <c r="B2850">
        <v>687879</v>
      </c>
      <c r="C2850" s="3">
        <v>43157</v>
      </c>
      <c r="D2850">
        <v>46309</v>
      </c>
      <c r="E2850" t="s">
        <v>4016</v>
      </c>
      <c r="F2850">
        <v>41485</v>
      </c>
      <c r="G2850" t="s">
        <v>4035</v>
      </c>
      <c r="H2850" t="s">
        <v>4036</v>
      </c>
      <c r="I2850" s="4">
        <v>189.6</v>
      </c>
    </row>
    <row r="2851" spans="1:9" x14ac:dyDescent="0.2">
      <c r="A2851">
        <v>102</v>
      </c>
      <c r="B2851">
        <v>687880</v>
      </c>
      <c r="C2851" s="3">
        <v>43157</v>
      </c>
      <c r="D2851">
        <v>46309</v>
      </c>
      <c r="E2851" t="s">
        <v>4016</v>
      </c>
      <c r="F2851">
        <v>41485</v>
      </c>
      <c r="G2851" t="s">
        <v>4047</v>
      </c>
      <c r="H2851" t="s">
        <v>4048</v>
      </c>
      <c r="I2851" s="4">
        <v>5.0599999999999996</v>
      </c>
    </row>
    <row r="2852" spans="1:9" x14ac:dyDescent="0.2">
      <c r="A2852">
        <v>102</v>
      </c>
      <c r="B2852">
        <v>687881</v>
      </c>
      <c r="C2852" s="3">
        <v>43157</v>
      </c>
      <c r="D2852">
        <v>46309</v>
      </c>
      <c r="E2852" t="s">
        <v>4016</v>
      </c>
      <c r="F2852">
        <v>41485</v>
      </c>
      <c r="G2852" t="s">
        <v>4033</v>
      </c>
      <c r="H2852" t="s">
        <v>4034</v>
      </c>
      <c r="I2852" s="4">
        <v>37.54</v>
      </c>
    </row>
    <row r="2853" spans="1:9" x14ac:dyDescent="0.2">
      <c r="A2853">
        <v>102</v>
      </c>
      <c r="B2853">
        <v>687882</v>
      </c>
      <c r="C2853" s="3">
        <v>43157</v>
      </c>
      <c r="D2853">
        <v>46309</v>
      </c>
      <c r="E2853" t="s">
        <v>4016</v>
      </c>
      <c r="F2853">
        <v>41485</v>
      </c>
      <c r="G2853" t="s">
        <v>4095</v>
      </c>
      <c r="H2853" t="s">
        <v>4096</v>
      </c>
      <c r="I2853" s="4">
        <v>0.38</v>
      </c>
    </row>
    <row r="2854" spans="1:9" x14ac:dyDescent="0.2">
      <c r="A2854">
        <v>102</v>
      </c>
      <c r="B2854">
        <v>690226</v>
      </c>
      <c r="C2854" s="3">
        <v>43157</v>
      </c>
      <c r="D2854">
        <v>46309</v>
      </c>
      <c r="E2854" t="s">
        <v>4016</v>
      </c>
      <c r="F2854">
        <v>41485</v>
      </c>
      <c r="G2854" t="s">
        <v>4091</v>
      </c>
      <c r="H2854" t="s">
        <v>4092</v>
      </c>
      <c r="I2854" s="4">
        <v>1.26</v>
      </c>
    </row>
    <row r="2855" spans="1:9" x14ac:dyDescent="0.2">
      <c r="A2855">
        <v>102</v>
      </c>
      <c r="B2855">
        <v>687891</v>
      </c>
      <c r="C2855" s="3">
        <v>43157</v>
      </c>
      <c r="D2855">
        <v>46310</v>
      </c>
      <c r="E2855" t="s">
        <v>4016</v>
      </c>
      <c r="F2855">
        <v>41487</v>
      </c>
      <c r="G2855" t="s">
        <v>4041</v>
      </c>
      <c r="H2855" t="s">
        <v>4042</v>
      </c>
      <c r="I2855" s="4">
        <v>340.18</v>
      </c>
    </row>
    <row r="2856" spans="1:9" x14ac:dyDescent="0.2">
      <c r="A2856">
        <v>102</v>
      </c>
      <c r="B2856">
        <v>687892</v>
      </c>
      <c r="C2856" s="3">
        <v>43157</v>
      </c>
      <c r="D2856">
        <v>46310</v>
      </c>
      <c r="E2856" t="s">
        <v>4016</v>
      </c>
      <c r="F2856">
        <v>41487</v>
      </c>
      <c r="G2856" t="s">
        <v>4043</v>
      </c>
      <c r="H2856" t="s">
        <v>4044</v>
      </c>
      <c r="I2856" s="4">
        <v>58.4</v>
      </c>
    </row>
    <row r="2857" spans="1:9" x14ac:dyDescent="0.2">
      <c r="A2857">
        <v>102</v>
      </c>
      <c r="B2857">
        <v>687893</v>
      </c>
      <c r="C2857" s="3">
        <v>43157</v>
      </c>
      <c r="D2857">
        <v>46310</v>
      </c>
      <c r="E2857" t="s">
        <v>4016</v>
      </c>
      <c r="F2857">
        <v>41487</v>
      </c>
      <c r="G2857" t="s">
        <v>4045</v>
      </c>
      <c r="H2857" t="s">
        <v>4046</v>
      </c>
      <c r="I2857" s="4">
        <v>14.6</v>
      </c>
    </row>
    <row r="2858" spans="1:9" x14ac:dyDescent="0.2">
      <c r="A2858">
        <v>102</v>
      </c>
      <c r="B2858">
        <v>687894</v>
      </c>
      <c r="C2858" s="3">
        <v>43157</v>
      </c>
      <c r="D2858">
        <v>46310</v>
      </c>
      <c r="E2858" t="s">
        <v>4016</v>
      </c>
      <c r="F2858">
        <v>41487</v>
      </c>
      <c r="G2858" t="s">
        <v>4035</v>
      </c>
      <c r="H2858" t="s">
        <v>4036</v>
      </c>
      <c r="I2858" s="4">
        <v>124.4</v>
      </c>
    </row>
    <row r="2859" spans="1:9" x14ac:dyDescent="0.2">
      <c r="A2859">
        <v>102</v>
      </c>
      <c r="B2859">
        <v>687896</v>
      </c>
      <c r="C2859" s="3">
        <v>43157</v>
      </c>
      <c r="D2859">
        <v>46310</v>
      </c>
      <c r="E2859" t="s">
        <v>4016</v>
      </c>
      <c r="F2859">
        <v>41487</v>
      </c>
      <c r="G2859" t="s">
        <v>4047</v>
      </c>
      <c r="H2859" t="s">
        <v>4048</v>
      </c>
      <c r="I2859" s="4">
        <v>26.28</v>
      </c>
    </row>
    <row r="2860" spans="1:9" x14ac:dyDescent="0.2">
      <c r="A2860">
        <v>102</v>
      </c>
      <c r="B2860">
        <v>687897</v>
      </c>
      <c r="C2860" s="3">
        <v>43157</v>
      </c>
      <c r="D2860">
        <v>46310</v>
      </c>
      <c r="E2860" t="s">
        <v>4016</v>
      </c>
      <c r="F2860">
        <v>41487</v>
      </c>
      <c r="G2860" t="s">
        <v>4049</v>
      </c>
      <c r="H2860" t="s">
        <v>4050</v>
      </c>
      <c r="I2860" s="4">
        <v>5.84</v>
      </c>
    </row>
    <row r="2861" spans="1:9" x14ac:dyDescent="0.2">
      <c r="A2861">
        <v>102</v>
      </c>
      <c r="B2861">
        <v>687899</v>
      </c>
      <c r="C2861" s="3">
        <v>43157</v>
      </c>
      <c r="D2861">
        <v>46310</v>
      </c>
      <c r="E2861" t="s">
        <v>4016</v>
      </c>
      <c r="F2861">
        <v>41487</v>
      </c>
      <c r="G2861" t="s">
        <v>4053</v>
      </c>
      <c r="H2861" t="s">
        <v>4054</v>
      </c>
      <c r="I2861" s="4">
        <v>1.46</v>
      </c>
    </row>
    <row r="2862" spans="1:9" x14ac:dyDescent="0.2">
      <c r="A2862">
        <v>102</v>
      </c>
      <c r="B2862">
        <v>690228</v>
      </c>
      <c r="C2862" s="3">
        <v>43157</v>
      </c>
      <c r="D2862">
        <v>46310</v>
      </c>
      <c r="E2862" t="s">
        <v>4016</v>
      </c>
      <c r="F2862">
        <v>41487</v>
      </c>
      <c r="G2862" t="s">
        <v>4095</v>
      </c>
      <c r="H2862" t="s">
        <v>4096</v>
      </c>
      <c r="I2862" s="4">
        <v>0.57999999999999996</v>
      </c>
    </row>
    <row r="2863" spans="1:9" x14ac:dyDescent="0.2">
      <c r="A2863">
        <v>102</v>
      </c>
      <c r="B2863">
        <v>690239</v>
      </c>
      <c r="C2863" s="3">
        <v>43157</v>
      </c>
      <c r="D2863">
        <v>46310</v>
      </c>
      <c r="E2863" t="s">
        <v>4016</v>
      </c>
      <c r="F2863">
        <v>41487</v>
      </c>
      <c r="G2863" t="s">
        <v>4285</v>
      </c>
      <c r="H2863" t="s">
        <v>4286</v>
      </c>
      <c r="I2863" s="4">
        <v>12.26</v>
      </c>
    </row>
    <row r="2864" spans="1:9" x14ac:dyDescent="0.2">
      <c r="A2864">
        <v>102</v>
      </c>
      <c r="B2864">
        <v>687907</v>
      </c>
      <c r="C2864" s="3">
        <v>43157</v>
      </c>
      <c r="D2864">
        <v>46313</v>
      </c>
      <c r="E2864" t="s">
        <v>4016</v>
      </c>
      <c r="F2864">
        <v>41489</v>
      </c>
      <c r="G2864" t="s">
        <v>4041</v>
      </c>
      <c r="H2864" t="s">
        <v>4042</v>
      </c>
      <c r="I2864" s="4">
        <v>398.16</v>
      </c>
    </row>
    <row r="2865" spans="1:9" x14ac:dyDescent="0.2">
      <c r="A2865">
        <v>102</v>
      </c>
      <c r="B2865">
        <v>687909</v>
      </c>
      <c r="C2865" s="3">
        <v>43157</v>
      </c>
      <c r="D2865">
        <v>46313</v>
      </c>
      <c r="E2865" t="s">
        <v>4016</v>
      </c>
      <c r="F2865">
        <v>41489</v>
      </c>
      <c r="G2865" t="s">
        <v>4035</v>
      </c>
      <c r="H2865" t="s">
        <v>4036</v>
      </c>
      <c r="I2865" s="4">
        <v>176.96</v>
      </c>
    </row>
    <row r="2866" spans="1:9" x14ac:dyDescent="0.2">
      <c r="A2866">
        <v>102</v>
      </c>
      <c r="B2866">
        <v>687910</v>
      </c>
      <c r="C2866" s="3">
        <v>43157</v>
      </c>
      <c r="D2866">
        <v>46313</v>
      </c>
      <c r="E2866" t="s">
        <v>4016</v>
      </c>
      <c r="F2866">
        <v>41489</v>
      </c>
      <c r="G2866" t="s">
        <v>4047</v>
      </c>
      <c r="H2866" t="s">
        <v>4048</v>
      </c>
      <c r="I2866" s="4">
        <v>5.0599999999999996</v>
      </c>
    </row>
    <row r="2867" spans="1:9" x14ac:dyDescent="0.2">
      <c r="A2867">
        <v>102</v>
      </c>
      <c r="B2867">
        <v>687912</v>
      </c>
      <c r="C2867" s="3">
        <v>43157</v>
      </c>
      <c r="D2867">
        <v>46313</v>
      </c>
      <c r="E2867" t="s">
        <v>4016</v>
      </c>
      <c r="F2867">
        <v>41489</v>
      </c>
      <c r="G2867" t="s">
        <v>4339</v>
      </c>
      <c r="H2867" t="s">
        <v>4340</v>
      </c>
      <c r="I2867" s="4">
        <v>5.0599999999999996</v>
      </c>
    </row>
    <row r="2868" spans="1:9" x14ac:dyDescent="0.2">
      <c r="A2868">
        <v>102</v>
      </c>
      <c r="B2868">
        <v>687913</v>
      </c>
      <c r="C2868" s="3">
        <v>43157</v>
      </c>
      <c r="D2868">
        <v>46313</v>
      </c>
      <c r="E2868" t="s">
        <v>4016</v>
      </c>
      <c r="F2868">
        <v>41489</v>
      </c>
      <c r="G2868" t="s">
        <v>4101</v>
      </c>
      <c r="H2868" t="s">
        <v>4102</v>
      </c>
      <c r="I2868" s="4">
        <v>9.48</v>
      </c>
    </row>
    <row r="2869" spans="1:9" x14ac:dyDescent="0.2">
      <c r="A2869">
        <v>102</v>
      </c>
      <c r="B2869">
        <v>687914</v>
      </c>
      <c r="C2869" s="3">
        <v>43157</v>
      </c>
      <c r="D2869">
        <v>46313</v>
      </c>
      <c r="E2869" t="s">
        <v>4016</v>
      </c>
      <c r="F2869">
        <v>41489</v>
      </c>
      <c r="G2869" t="s">
        <v>4055</v>
      </c>
      <c r="H2869" t="s">
        <v>4056</v>
      </c>
      <c r="I2869" s="4">
        <v>3.16</v>
      </c>
    </row>
    <row r="2870" spans="1:9" x14ac:dyDescent="0.2">
      <c r="A2870">
        <v>102</v>
      </c>
      <c r="B2870">
        <v>690246</v>
      </c>
      <c r="C2870" s="3">
        <v>43157</v>
      </c>
      <c r="D2870">
        <v>46313</v>
      </c>
      <c r="E2870" t="s">
        <v>4016</v>
      </c>
      <c r="F2870">
        <v>41489</v>
      </c>
      <c r="G2870" t="s">
        <v>4033</v>
      </c>
      <c r="H2870" t="s">
        <v>4034</v>
      </c>
      <c r="I2870" s="4">
        <v>32.86</v>
      </c>
    </row>
    <row r="2871" spans="1:9" x14ac:dyDescent="0.2">
      <c r="A2871">
        <v>102</v>
      </c>
      <c r="B2871">
        <v>690247</v>
      </c>
      <c r="C2871" s="3">
        <v>43157</v>
      </c>
      <c r="D2871">
        <v>46313</v>
      </c>
      <c r="E2871" t="s">
        <v>4016</v>
      </c>
      <c r="F2871">
        <v>41489</v>
      </c>
      <c r="G2871" t="s">
        <v>4091</v>
      </c>
      <c r="H2871" t="s">
        <v>4092</v>
      </c>
      <c r="I2871" s="4">
        <v>1.26</v>
      </c>
    </row>
    <row r="2872" spans="1:9" x14ac:dyDescent="0.2">
      <c r="A2872">
        <v>102</v>
      </c>
      <c r="B2872">
        <v>687922</v>
      </c>
      <c r="C2872" s="3">
        <v>43157</v>
      </c>
      <c r="D2872">
        <v>46316</v>
      </c>
      <c r="E2872" t="s">
        <v>4016</v>
      </c>
      <c r="F2872">
        <v>41491</v>
      </c>
      <c r="G2872" t="s">
        <v>4321</v>
      </c>
      <c r="H2872" t="s">
        <v>4322</v>
      </c>
      <c r="I2872" s="4">
        <v>17.37</v>
      </c>
    </row>
    <row r="2873" spans="1:9" x14ac:dyDescent="0.2">
      <c r="A2873">
        <v>102</v>
      </c>
      <c r="B2873">
        <v>687926</v>
      </c>
      <c r="C2873" s="3">
        <v>43157</v>
      </c>
      <c r="D2873">
        <v>46316</v>
      </c>
      <c r="E2873" t="s">
        <v>4016</v>
      </c>
      <c r="F2873">
        <v>41491</v>
      </c>
      <c r="G2873" t="s">
        <v>4101</v>
      </c>
      <c r="H2873" t="s">
        <v>4102</v>
      </c>
      <c r="I2873" s="4">
        <v>47.76</v>
      </c>
    </row>
    <row r="2874" spans="1:9" x14ac:dyDescent="0.2">
      <c r="A2874">
        <v>102</v>
      </c>
      <c r="B2874">
        <v>687929</v>
      </c>
      <c r="C2874" s="3">
        <v>43157</v>
      </c>
      <c r="D2874">
        <v>46316</v>
      </c>
      <c r="E2874" t="s">
        <v>4016</v>
      </c>
      <c r="F2874">
        <v>41491</v>
      </c>
      <c r="G2874" t="s">
        <v>4025</v>
      </c>
      <c r="H2874" t="s">
        <v>4026</v>
      </c>
      <c r="I2874" s="4">
        <v>0.22</v>
      </c>
    </row>
    <row r="2875" spans="1:9" x14ac:dyDescent="0.2">
      <c r="A2875">
        <v>102</v>
      </c>
      <c r="B2875">
        <v>687931</v>
      </c>
      <c r="C2875" s="3">
        <v>43157</v>
      </c>
      <c r="D2875">
        <v>46316</v>
      </c>
      <c r="E2875" t="s">
        <v>4016</v>
      </c>
      <c r="F2875">
        <v>41491</v>
      </c>
      <c r="G2875" t="s">
        <v>4219</v>
      </c>
      <c r="H2875" t="s">
        <v>4220</v>
      </c>
      <c r="I2875" s="4">
        <v>17.37</v>
      </c>
    </row>
    <row r="2876" spans="1:9" x14ac:dyDescent="0.2">
      <c r="A2876">
        <v>102</v>
      </c>
      <c r="B2876">
        <v>690252</v>
      </c>
      <c r="C2876" s="3">
        <v>43157</v>
      </c>
      <c r="D2876">
        <v>46316</v>
      </c>
      <c r="E2876" t="s">
        <v>4016</v>
      </c>
      <c r="F2876">
        <v>41491</v>
      </c>
      <c r="G2876" t="s">
        <v>4467</v>
      </c>
      <c r="H2876" t="s">
        <v>4468</v>
      </c>
      <c r="I2876" s="4">
        <v>0.65</v>
      </c>
    </row>
    <row r="2877" spans="1:9" x14ac:dyDescent="0.2">
      <c r="A2877">
        <v>102</v>
      </c>
      <c r="B2877">
        <v>690253</v>
      </c>
      <c r="C2877" s="3">
        <v>43157</v>
      </c>
      <c r="D2877">
        <v>46316</v>
      </c>
      <c r="E2877" t="s">
        <v>4016</v>
      </c>
      <c r="F2877">
        <v>41491</v>
      </c>
      <c r="G2877" t="s">
        <v>4093</v>
      </c>
      <c r="H2877" t="s">
        <v>4094</v>
      </c>
      <c r="I2877" s="4">
        <v>0.04</v>
      </c>
    </row>
    <row r="2878" spans="1:9" x14ac:dyDescent="0.2">
      <c r="A2878">
        <v>102</v>
      </c>
      <c r="B2878">
        <v>690254</v>
      </c>
      <c r="C2878" s="3">
        <v>43157</v>
      </c>
      <c r="D2878">
        <v>46316</v>
      </c>
      <c r="E2878" t="s">
        <v>4016</v>
      </c>
      <c r="F2878">
        <v>41491</v>
      </c>
      <c r="G2878" t="s">
        <v>4337</v>
      </c>
      <c r="H2878" t="s">
        <v>4338</v>
      </c>
      <c r="I2878" s="4">
        <v>60.78</v>
      </c>
    </row>
    <row r="2879" spans="1:9" x14ac:dyDescent="0.2">
      <c r="A2879">
        <v>102</v>
      </c>
      <c r="B2879">
        <v>690255</v>
      </c>
      <c r="C2879" s="3">
        <v>43157</v>
      </c>
      <c r="D2879">
        <v>46316</v>
      </c>
      <c r="E2879" t="s">
        <v>4016</v>
      </c>
      <c r="F2879">
        <v>41491</v>
      </c>
      <c r="G2879" t="s">
        <v>4097</v>
      </c>
      <c r="H2879" t="s">
        <v>4098</v>
      </c>
      <c r="I2879" s="4">
        <v>1.08</v>
      </c>
    </row>
    <row r="2880" spans="1:9" x14ac:dyDescent="0.2">
      <c r="A2880">
        <v>102</v>
      </c>
      <c r="B2880">
        <v>690258</v>
      </c>
      <c r="C2880" s="3">
        <v>43157</v>
      </c>
      <c r="D2880">
        <v>46316</v>
      </c>
      <c r="E2880" t="s">
        <v>4016</v>
      </c>
      <c r="F2880">
        <v>41491</v>
      </c>
      <c r="G2880" t="s">
        <v>4333</v>
      </c>
      <c r="H2880" t="s">
        <v>4334</v>
      </c>
      <c r="I2880" s="4">
        <v>10.85</v>
      </c>
    </row>
    <row r="2881" spans="1:9" x14ac:dyDescent="0.2">
      <c r="A2881">
        <v>102</v>
      </c>
      <c r="B2881">
        <v>690259</v>
      </c>
      <c r="C2881" s="3">
        <v>43157</v>
      </c>
      <c r="D2881">
        <v>46316</v>
      </c>
      <c r="E2881" t="s">
        <v>4016</v>
      </c>
      <c r="F2881">
        <v>41491</v>
      </c>
      <c r="G2881" t="s">
        <v>4117</v>
      </c>
      <c r="H2881" t="s">
        <v>4118</v>
      </c>
      <c r="I2881" s="4">
        <v>20.62</v>
      </c>
    </row>
    <row r="2882" spans="1:9" x14ac:dyDescent="0.2">
      <c r="A2882">
        <v>102</v>
      </c>
      <c r="B2882">
        <v>690260</v>
      </c>
      <c r="C2882" s="3">
        <v>43157</v>
      </c>
      <c r="D2882">
        <v>46316</v>
      </c>
      <c r="E2882" t="s">
        <v>4016</v>
      </c>
      <c r="F2882">
        <v>41491</v>
      </c>
      <c r="G2882" t="s">
        <v>4033</v>
      </c>
      <c r="H2882" t="s">
        <v>4034</v>
      </c>
      <c r="I2882" s="4">
        <v>33.82</v>
      </c>
    </row>
    <row r="2883" spans="1:9" x14ac:dyDescent="0.2">
      <c r="A2883">
        <v>102</v>
      </c>
      <c r="B2883">
        <v>690261</v>
      </c>
      <c r="C2883" s="3">
        <v>43157</v>
      </c>
      <c r="D2883">
        <v>46316</v>
      </c>
      <c r="E2883" t="s">
        <v>4016</v>
      </c>
      <c r="F2883">
        <v>41491</v>
      </c>
      <c r="G2883" t="s">
        <v>4021</v>
      </c>
      <c r="H2883" t="s">
        <v>4022</v>
      </c>
      <c r="I2883" s="4">
        <v>6.51</v>
      </c>
    </row>
    <row r="2884" spans="1:9" x14ac:dyDescent="0.2">
      <c r="A2884">
        <v>102</v>
      </c>
      <c r="B2884">
        <v>687940</v>
      </c>
      <c r="C2884" s="3">
        <v>43157</v>
      </c>
      <c r="D2884">
        <v>46319</v>
      </c>
      <c r="E2884" t="s">
        <v>4016</v>
      </c>
      <c r="F2884">
        <v>41493</v>
      </c>
      <c r="G2884" t="s">
        <v>4089</v>
      </c>
      <c r="H2884" t="s">
        <v>4090</v>
      </c>
      <c r="I2884" s="4">
        <v>4.37</v>
      </c>
    </row>
    <row r="2885" spans="1:9" x14ac:dyDescent="0.2">
      <c r="A2885">
        <v>102</v>
      </c>
      <c r="B2885">
        <v>687942</v>
      </c>
      <c r="C2885" s="3">
        <v>43157</v>
      </c>
      <c r="D2885">
        <v>46319</v>
      </c>
      <c r="E2885" t="s">
        <v>4016</v>
      </c>
      <c r="F2885">
        <v>41493</v>
      </c>
      <c r="G2885" t="s">
        <v>4211</v>
      </c>
      <c r="H2885" t="s">
        <v>4212</v>
      </c>
      <c r="I2885" s="4">
        <v>49.14</v>
      </c>
    </row>
    <row r="2886" spans="1:9" x14ac:dyDescent="0.2">
      <c r="A2886">
        <v>102</v>
      </c>
      <c r="B2886">
        <v>687943</v>
      </c>
      <c r="C2886" s="3">
        <v>43157</v>
      </c>
      <c r="D2886">
        <v>46319</v>
      </c>
      <c r="E2886" t="s">
        <v>4016</v>
      </c>
      <c r="F2886">
        <v>41493</v>
      </c>
      <c r="G2886" t="s">
        <v>4133</v>
      </c>
      <c r="H2886" t="s">
        <v>4134</v>
      </c>
      <c r="I2886" s="4">
        <v>2.73</v>
      </c>
    </row>
    <row r="2887" spans="1:9" x14ac:dyDescent="0.2">
      <c r="A2887">
        <v>102</v>
      </c>
      <c r="B2887">
        <v>687944</v>
      </c>
      <c r="C2887" s="3">
        <v>43157</v>
      </c>
      <c r="D2887">
        <v>46319</v>
      </c>
      <c r="E2887" t="s">
        <v>4016</v>
      </c>
      <c r="F2887">
        <v>41493</v>
      </c>
      <c r="G2887" t="s">
        <v>4119</v>
      </c>
      <c r="H2887" t="s">
        <v>4120</v>
      </c>
      <c r="I2887" s="4">
        <v>1.82</v>
      </c>
    </row>
    <row r="2888" spans="1:9" x14ac:dyDescent="0.2">
      <c r="A2888">
        <v>102</v>
      </c>
      <c r="B2888">
        <v>687945</v>
      </c>
      <c r="C2888" s="3">
        <v>43157</v>
      </c>
      <c r="D2888">
        <v>46319</v>
      </c>
      <c r="E2888" t="s">
        <v>4016</v>
      </c>
      <c r="F2888">
        <v>41493</v>
      </c>
      <c r="G2888" t="s">
        <v>4033</v>
      </c>
      <c r="H2888" t="s">
        <v>4034</v>
      </c>
      <c r="I2888" s="4">
        <v>98.21</v>
      </c>
    </row>
    <row r="2889" spans="1:9" x14ac:dyDescent="0.2">
      <c r="A2889">
        <v>102</v>
      </c>
      <c r="B2889">
        <v>687949</v>
      </c>
      <c r="C2889" s="3">
        <v>43157</v>
      </c>
      <c r="D2889">
        <v>46319</v>
      </c>
      <c r="E2889" t="s">
        <v>4016</v>
      </c>
      <c r="F2889">
        <v>41493</v>
      </c>
      <c r="G2889" t="s">
        <v>4301</v>
      </c>
      <c r="H2889" t="s">
        <v>4302</v>
      </c>
      <c r="I2889" s="4">
        <v>21.84</v>
      </c>
    </row>
    <row r="2890" spans="1:9" x14ac:dyDescent="0.2">
      <c r="A2890">
        <v>102</v>
      </c>
      <c r="B2890">
        <v>690284</v>
      </c>
      <c r="C2890" s="3">
        <v>43157</v>
      </c>
      <c r="D2890">
        <v>46319</v>
      </c>
      <c r="E2890" t="s">
        <v>4016</v>
      </c>
      <c r="F2890">
        <v>41493</v>
      </c>
      <c r="G2890" t="s">
        <v>4057</v>
      </c>
      <c r="H2890" t="s">
        <v>4058</v>
      </c>
      <c r="I2890" s="4">
        <v>89.54</v>
      </c>
    </row>
    <row r="2891" spans="1:9" x14ac:dyDescent="0.2">
      <c r="A2891">
        <v>102</v>
      </c>
      <c r="B2891">
        <v>690285</v>
      </c>
      <c r="C2891" s="3">
        <v>43157</v>
      </c>
      <c r="D2891">
        <v>46319</v>
      </c>
      <c r="E2891" t="s">
        <v>4016</v>
      </c>
      <c r="F2891">
        <v>41493</v>
      </c>
      <c r="G2891" t="s">
        <v>4183</v>
      </c>
      <c r="H2891" t="s">
        <v>4184</v>
      </c>
      <c r="I2891" s="4">
        <v>52.23</v>
      </c>
    </row>
    <row r="2892" spans="1:9" x14ac:dyDescent="0.2">
      <c r="A2892">
        <v>102</v>
      </c>
      <c r="B2892">
        <v>690286</v>
      </c>
      <c r="C2892" s="3">
        <v>43157</v>
      </c>
      <c r="D2892">
        <v>46319</v>
      </c>
      <c r="E2892" t="s">
        <v>4016</v>
      </c>
      <c r="F2892">
        <v>41493</v>
      </c>
      <c r="G2892" t="s">
        <v>4359</v>
      </c>
      <c r="H2892" t="s">
        <v>4360</v>
      </c>
      <c r="I2892" s="4">
        <v>0.36</v>
      </c>
    </row>
    <row r="2893" spans="1:9" x14ac:dyDescent="0.2">
      <c r="A2893">
        <v>102</v>
      </c>
      <c r="B2893">
        <v>690287</v>
      </c>
      <c r="C2893" s="3">
        <v>43157</v>
      </c>
      <c r="D2893">
        <v>46319</v>
      </c>
      <c r="E2893" t="s">
        <v>4016</v>
      </c>
      <c r="F2893">
        <v>41493</v>
      </c>
      <c r="G2893" t="s">
        <v>4035</v>
      </c>
      <c r="H2893" t="s">
        <v>4036</v>
      </c>
      <c r="I2893" s="4">
        <v>1.0900000000000001</v>
      </c>
    </row>
    <row r="2894" spans="1:9" x14ac:dyDescent="0.2">
      <c r="A2894">
        <v>102</v>
      </c>
      <c r="B2894">
        <v>690288</v>
      </c>
      <c r="C2894" s="3">
        <v>43157</v>
      </c>
      <c r="D2894">
        <v>46319</v>
      </c>
      <c r="E2894" t="s">
        <v>4016</v>
      </c>
      <c r="F2894">
        <v>41493</v>
      </c>
      <c r="G2894" t="s">
        <v>4027</v>
      </c>
      <c r="H2894" t="s">
        <v>4028</v>
      </c>
      <c r="I2894" s="4">
        <v>7.0000000000000007E-2</v>
      </c>
    </row>
    <row r="2895" spans="1:9" x14ac:dyDescent="0.2">
      <c r="A2895">
        <v>102</v>
      </c>
      <c r="B2895">
        <v>690289</v>
      </c>
      <c r="C2895" s="3">
        <v>43157</v>
      </c>
      <c r="D2895">
        <v>46319</v>
      </c>
      <c r="E2895" t="s">
        <v>4016</v>
      </c>
      <c r="F2895">
        <v>41493</v>
      </c>
      <c r="G2895" t="s">
        <v>4157</v>
      </c>
      <c r="H2895" t="s">
        <v>4158</v>
      </c>
      <c r="I2895" s="4">
        <v>2.91</v>
      </c>
    </row>
    <row r="2896" spans="1:9" x14ac:dyDescent="0.2">
      <c r="A2896">
        <v>102</v>
      </c>
      <c r="B2896">
        <v>690290</v>
      </c>
      <c r="C2896" s="3">
        <v>43157</v>
      </c>
      <c r="D2896">
        <v>46319</v>
      </c>
      <c r="E2896" t="s">
        <v>4016</v>
      </c>
      <c r="F2896">
        <v>41493</v>
      </c>
      <c r="G2896" t="s">
        <v>4021</v>
      </c>
      <c r="H2896" t="s">
        <v>4022</v>
      </c>
      <c r="I2896" s="4">
        <v>2.91</v>
      </c>
    </row>
    <row r="2897" spans="1:9" x14ac:dyDescent="0.2">
      <c r="A2897">
        <v>102</v>
      </c>
      <c r="B2897">
        <v>690292</v>
      </c>
      <c r="C2897" s="3">
        <v>43157</v>
      </c>
      <c r="D2897">
        <v>46319</v>
      </c>
      <c r="E2897" t="s">
        <v>4016</v>
      </c>
      <c r="F2897">
        <v>41493</v>
      </c>
      <c r="G2897" t="s">
        <v>4229</v>
      </c>
      <c r="H2897" t="s">
        <v>4230</v>
      </c>
      <c r="I2897" s="4">
        <v>0.36</v>
      </c>
    </row>
    <row r="2898" spans="1:9" x14ac:dyDescent="0.2">
      <c r="A2898">
        <v>102</v>
      </c>
      <c r="B2898">
        <v>687962</v>
      </c>
      <c r="C2898" s="3">
        <v>43157</v>
      </c>
      <c r="D2898">
        <v>46320</v>
      </c>
      <c r="E2898" t="s">
        <v>4016</v>
      </c>
      <c r="F2898">
        <v>41495</v>
      </c>
      <c r="G2898" t="s">
        <v>4103</v>
      </c>
      <c r="H2898" t="s">
        <v>4104</v>
      </c>
      <c r="I2898" s="4">
        <v>18.36</v>
      </c>
    </row>
    <row r="2899" spans="1:9" x14ac:dyDescent="0.2">
      <c r="A2899">
        <v>102</v>
      </c>
      <c r="B2899">
        <v>687963</v>
      </c>
      <c r="C2899" s="3">
        <v>43157</v>
      </c>
      <c r="D2899">
        <v>46320</v>
      </c>
      <c r="E2899" t="s">
        <v>4016</v>
      </c>
      <c r="F2899">
        <v>41495</v>
      </c>
      <c r="G2899" t="s">
        <v>4119</v>
      </c>
      <c r="H2899" t="s">
        <v>4120</v>
      </c>
      <c r="I2899" s="4">
        <v>3.24</v>
      </c>
    </row>
    <row r="2900" spans="1:9" x14ac:dyDescent="0.2">
      <c r="A2900">
        <v>102</v>
      </c>
      <c r="B2900">
        <v>687964</v>
      </c>
      <c r="C2900" s="3">
        <v>43157</v>
      </c>
      <c r="D2900">
        <v>46320</v>
      </c>
      <c r="E2900" t="s">
        <v>4016</v>
      </c>
      <c r="F2900">
        <v>41495</v>
      </c>
      <c r="G2900" t="s">
        <v>4135</v>
      </c>
      <c r="H2900" t="s">
        <v>4136</v>
      </c>
      <c r="I2900" s="4">
        <v>1.08</v>
      </c>
    </row>
    <row r="2901" spans="1:9" x14ac:dyDescent="0.2">
      <c r="A2901">
        <v>102</v>
      </c>
      <c r="B2901">
        <v>687966</v>
      </c>
      <c r="C2901" s="3">
        <v>43157</v>
      </c>
      <c r="D2901">
        <v>46320</v>
      </c>
      <c r="E2901" t="s">
        <v>4016</v>
      </c>
      <c r="F2901">
        <v>41495</v>
      </c>
      <c r="G2901" t="s">
        <v>4069</v>
      </c>
      <c r="H2901" t="s">
        <v>4070</v>
      </c>
      <c r="I2901" s="4">
        <v>8.2100000000000009</v>
      </c>
    </row>
    <row r="2902" spans="1:9" x14ac:dyDescent="0.2">
      <c r="A2902">
        <v>102</v>
      </c>
      <c r="B2902">
        <v>687967</v>
      </c>
      <c r="C2902" s="3">
        <v>43157</v>
      </c>
      <c r="D2902">
        <v>46320</v>
      </c>
      <c r="E2902" t="s">
        <v>4016</v>
      </c>
      <c r="F2902">
        <v>41495</v>
      </c>
      <c r="G2902" t="s">
        <v>4107</v>
      </c>
      <c r="H2902" t="s">
        <v>4108</v>
      </c>
      <c r="I2902" s="4">
        <v>51.84</v>
      </c>
    </row>
    <row r="2903" spans="1:9" x14ac:dyDescent="0.2">
      <c r="A2903">
        <v>102</v>
      </c>
      <c r="B2903">
        <v>687969</v>
      </c>
      <c r="C2903" s="3">
        <v>43157</v>
      </c>
      <c r="D2903">
        <v>46320</v>
      </c>
      <c r="E2903" t="s">
        <v>4016</v>
      </c>
      <c r="F2903">
        <v>41495</v>
      </c>
      <c r="G2903" t="s">
        <v>4111</v>
      </c>
      <c r="H2903" t="s">
        <v>4112</v>
      </c>
      <c r="I2903" s="4">
        <v>0.22</v>
      </c>
    </row>
    <row r="2904" spans="1:9" x14ac:dyDescent="0.2">
      <c r="A2904">
        <v>102</v>
      </c>
      <c r="B2904">
        <v>687970</v>
      </c>
      <c r="C2904" s="3">
        <v>43157</v>
      </c>
      <c r="D2904">
        <v>46320</v>
      </c>
      <c r="E2904" t="s">
        <v>4016</v>
      </c>
      <c r="F2904">
        <v>41495</v>
      </c>
      <c r="G2904" t="s">
        <v>4129</v>
      </c>
      <c r="H2904" t="s">
        <v>4130</v>
      </c>
      <c r="I2904" s="4">
        <v>2.16</v>
      </c>
    </row>
    <row r="2905" spans="1:9" x14ac:dyDescent="0.2">
      <c r="A2905">
        <v>102</v>
      </c>
      <c r="B2905">
        <v>687971</v>
      </c>
      <c r="C2905" s="3">
        <v>43157</v>
      </c>
      <c r="D2905">
        <v>46320</v>
      </c>
      <c r="E2905" t="s">
        <v>4016</v>
      </c>
      <c r="F2905">
        <v>41495</v>
      </c>
      <c r="G2905" t="s">
        <v>4123</v>
      </c>
      <c r="H2905" t="s">
        <v>4124</v>
      </c>
      <c r="I2905" s="4">
        <v>2.81</v>
      </c>
    </row>
    <row r="2906" spans="1:9" x14ac:dyDescent="0.2">
      <c r="A2906">
        <v>102</v>
      </c>
      <c r="B2906">
        <v>687972</v>
      </c>
      <c r="C2906" s="3">
        <v>43157</v>
      </c>
      <c r="D2906">
        <v>46320</v>
      </c>
      <c r="E2906" t="s">
        <v>4016</v>
      </c>
      <c r="F2906">
        <v>41495</v>
      </c>
      <c r="G2906" t="s">
        <v>4133</v>
      </c>
      <c r="H2906" t="s">
        <v>4134</v>
      </c>
      <c r="I2906" s="4">
        <v>2.16</v>
      </c>
    </row>
    <row r="2907" spans="1:9" x14ac:dyDescent="0.2">
      <c r="A2907">
        <v>102</v>
      </c>
      <c r="B2907">
        <v>687973</v>
      </c>
      <c r="C2907" s="3">
        <v>43157</v>
      </c>
      <c r="D2907">
        <v>46320</v>
      </c>
      <c r="E2907" t="s">
        <v>4016</v>
      </c>
      <c r="F2907">
        <v>41495</v>
      </c>
      <c r="G2907" t="s">
        <v>4113</v>
      </c>
      <c r="H2907" t="s">
        <v>4114</v>
      </c>
      <c r="I2907" s="4">
        <v>2.16</v>
      </c>
    </row>
    <row r="2908" spans="1:9" x14ac:dyDescent="0.2">
      <c r="A2908">
        <v>102</v>
      </c>
      <c r="B2908">
        <v>687975</v>
      </c>
      <c r="C2908" s="3">
        <v>43157</v>
      </c>
      <c r="D2908">
        <v>46320</v>
      </c>
      <c r="E2908" t="s">
        <v>4016</v>
      </c>
      <c r="F2908">
        <v>41495</v>
      </c>
      <c r="G2908" t="s">
        <v>4077</v>
      </c>
      <c r="H2908" t="s">
        <v>4078</v>
      </c>
      <c r="I2908" s="4">
        <v>13.5</v>
      </c>
    </row>
    <row r="2909" spans="1:9" x14ac:dyDescent="0.2">
      <c r="A2909">
        <v>102</v>
      </c>
      <c r="B2909">
        <v>687976</v>
      </c>
      <c r="C2909" s="3">
        <v>43157</v>
      </c>
      <c r="D2909">
        <v>46320</v>
      </c>
      <c r="E2909" t="s">
        <v>4016</v>
      </c>
      <c r="F2909">
        <v>41495</v>
      </c>
      <c r="G2909" t="s">
        <v>4115</v>
      </c>
      <c r="H2909" t="s">
        <v>4116</v>
      </c>
      <c r="I2909" s="4">
        <v>1.84</v>
      </c>
    </row>
    <row r="2910" spans="1:9" x14ac:dyDescent="0.2">
      <c r="A2910">
        <v>102</v>
      </c>
      <c r="B2910">
        <v>690333</v>
      </c>
      <c r="C2910" s="3">
        <v>43157</v>
      </c>
      <c r="D2910">
        <v>46320</v>
      </c>
      <c r="E2910" t="s">
        <v>4016</v>
      </c>
      <c r="F2910">
        <v>41495</v>
      </c>
      <c r="G2910" t="s">
        <v>4067</v>
      </c>
      <c r="H2910" t="s">
        <v>4068</v>
      </c>
      <c r="I2910" s="4">
        <v>102.49</v>
      </c>
    </row>
    <row r="2911" spans="1:9" x14ac:dyDescent="0.2">
      <c r="A2911">
        <v>102</v>
      </c>
      <c r="B2911">
        <v>690334</v>
      </c>
      <c r="C2911" s="3">
        <v>43157</v>
      </c>
      <c r="D2911">
        <v>46320</v>
      </c>
      <c r="E2911" t="s">
        <v>4016</v>
      </c>
      <c r="F2911">
        <v>41495</v>
      </c>
      <c r="G2911" t="s">
        <v>4085</v>
      </c>
      <c r="H2911" t="s">
        <v>4086</v>
      </c>
      <c r="I2911" s="4">
        <v>0.32</v>
      </c>
    </row>
    <row r="2912" spans="1:9" x14ac:dyDescent="0.2">
      <c r="A2912">
        <v>102</v>
      </c>
      <c r="B2912">
        <v>690335</v>
      </c>
      <c r="C2912" s="3">
        <v>43157</v>
      </c>
      <c r="D2912">
        <v>46320</v>
      </c>
      <c r="E2912" t="s">
        <v>4016</v>
      </c>
      <c r="F2912">
        <v>41495</v>
      </c>
      <c r="G2912" t="s">
        <v>4105</v>
      </c>
      <c r="H2912" t="s">
        <v>4106</v>
      </c>
      <c r="I2912" s="4">
        <v>2.59</v>
      </c>
    </row>
    <row r="2913" spans="1:9" x14ac:dyDescent="0.2">
      <c r="A2913">
        <v>102</v>
      </c>
      <c r="B2913">
        <v>690336</v>
      </c>
      <c r="C2913" s="3">
        <v>43157</v>
      </c>
      <c r="D2913">
        <v>46320</v>
      </c>
      <c r="E2913" t="s">
        <v>4016</v>
      </c>
      <c r="F2913">
        <v>41495</v>
      </c>
      <c r="G2913" t="s">
        <v>4109</v>
      </c>
      <c r="H2913" t="s">
        <v>4110</v>
      </c>
      <c r="I2913" s="4">
        <v>3.02</v>
      </c>
    </row>
    <row r="2914" spans="1:9" x14ac:dyDescent="0.2">
      <c r="A2914">
        <v>102</v>
      </c>
      <c r="B2914">
        <v>687985</v>
      </c>
      <c r="C2914" s="3">
        <v>43157</v>
      </c>
      <c r="D2914">
        <v>46324</v>
      </c>
      <c r="E2914" t="s">
        <v>4016</v>
      </c>
      <c r="F2914">
        <v>41497</v>
      </c>
      <c r="G2914" t="s">
        <v>4103</v>
      </c>
      <c r="H2914" t="s">
        <v>4104</v>
      </c>
      <c r="I2914" s="4">
        <v>17.55</v>
      </c>
    </row>
    <row r="2915" spans="1:9" x14ac:dyDescent="0.2">
      <c r="A2915">
        <v>102</v>
      </c>
      <c r="B2915">
        <v>687986</v>
      </c>
      <c r="C2915" s="3">
        <v>43157</v>
      </c>
      <c r="D2915">
        <v>46324</v>
      </c>
      <c r="E2915" t="s">
        <v>4016</v>
      </c>
      <c r="F2915">
        <v>41497</v>
      </c>
      <c r="G2915" t="s">
        <v>4067</v>
      </c>
      <c r="H2915" t="s">
        <v>4068</v>
      </c>
      <c r="I2915" s="4">
        <v>145.80000000000001</v>
      </c>
    </row>
    <row r="2916" spans="1:9" x14ac:dyDescent="0.2">
      <c r="A2916">
        <v>102</v>
      </c>
      <c r="B2916">
        <v>687987</v>
      </c>
      <c r="C2916" s="3">
        <v>43157</v>
      </c>
      <c r="D2916">
        <v>46324</v>
      </c>
      <c r="E2916" t="s">
        <v>4016</v>
      </c>
      <c r="F2916">
        <v>41497</v>
      </c>
      <c r="G2916" t="s">
        <v>4107</v>
      </c>
      <c r="H2916" t="s">
        <v>4108</v>
      </c>
      <c r="I2916" s="4">
        <v>12.15</v>
      </c>
    </row>
    <row r="2917" spans="1:9" x14ac:dyDescent="0.2">
      <c r="A2917">
        <v>102</v>
      </c>
      <c r="B2917">
        <v>687988</v>
      </c>
      <c r="C2917" s="3">
        <v>43157</v>
      </c>
      <c r="D2917">
        <v>46324</v>
      </c>
      <c r="E2917" t="s">
        <v>4016</v>
      </c>
      <c r="F2917">
        <v>41497</v>
      </c>
      <c r="G2917" t="s">
        <v>4105</v>
      </c>
      <c r="H2917" t="s">
        <v>4106</v>
      </c>
      <c r="I2917" s="4">
        <v>1.35</v>
      </c>
    </row>
    <row r="2918" spans="1:9" x14ac:dyDescent="0.2">
      <c r="A2918">
        <v>102</v>
      </c>
      <c r="B2918">
        <v>687989</v>
      </c>
      <c r="C2918" s="3">
        <v>43157</v>
      </c>
      <c r="D2918">
        <v>46324</v>
      </c>
      <c r="E2918" t="s">
        <v>4016</v>
      </c>
      <c r="F2918">
        <v>41497</v>
      </c>
      <c r="G2918" t="s">
        <v>4117</v>
      </c>
      <c r="H2918" t="s">
        <v>4118</v>
      </c>
      <c r="I2918" s="4">
        <v>0.81</v>
      </c>
    </row>
    <row r="2919" spans="1:9" x14ac:dyDescent="0.2">
      <c r="A2919">
        <v>102</v>
      </c>
      <c r="B2919">
        <v>687990</v>
      </c>
      <c r="C2919" s="3">
        <v>43157</v>
      </c>
      <c r="D2919">
        <v>46324</v>
      </c>
      <c r="E2919" t="s">
        <v>4016</v>
      </c>
      <c r="F2919">
        <v>41497</v>
      </c>
      <c r="G2919" t="s">
        <v>4033</v>
      </c>
      <c r="H2919" t="s">
        <v>4034</v>
      </c>
      <c r="I2919" s="4">
        <v>82.89</v>
      </c>
    </row>
    <row r="2920" spans="1:9" x14ac:dyDescent="0.2">
      <c r="A2920">
        <v>102</v>
      </c>
      <c r="B2920">
        <v>687991</v>
      </c>
      <c r="C2920" s="3">
        <v>43157</v>
      </c>
      <c r="D2920">
        <v>46324</v>
      </c>
      <c r="E2920" t="s">
        <v>4016</v>
      </c>
      <c r="F2920">
        <v>41497</v>
      </c>
      <c r="G2920" t="s">
        <v>4109</v>
      </c>
      <c r="H2920" t="s">
        <v>4110</v>
      </c>
      <c r="I2920" s="4">
        <v>5.13</v>
      </c>
    </row>
    <row r="2921" spans="1:9" x14ac:dyDescent="0.2">
      <c r="A2921">
        <v>102</v>
      </c>
      <c r="B2921">
        <v>687992</v>
      </c>
      <c r="C2921" s="3">
        <v>43157</v>
      </c>
      <c r="D2921">
        <v>46324</v>
      </c>
      <c r="E2921" t="s">
        <v>4016</v>
      </c>
      <c r="F2921">
        <v>41497</v>
      </c>
      <c r="G2921" t="s">
        <v>4111</v>
      </c>
      <c r="H2921" t="s">
        <v>4112</v>
      </c>
      <c r="I2921" s="4">
        <v>0.27</v>
      </c>
    </row>
    <row r="2922" spans="1:9" x14ac:dyDescent="0.2">
      <c r="A2922">
        <v>102</v>
      </c>
      <c r="B2922">
        <v>687993</v>
      </c>
      <c r="C2922" s="3">
        <v>43157</v>
      </c>
      <c r="D2922">
        <v>46324</v>
      </c>
      <c r="E2922" t="s">
        <v>4016</v>
      </c>
      <c r="F2922">
        <v>41497</v>
      </c>
      <c r="G2922" t="s">
        <v>4115</v>
      </c>
      <c r="H2922" t="s">
        <v>4116</v>
      </c>
      <c r="I2922" s="4">
        <v>1.35</v>
      </c>
    </row>
    <row r="2923" spans="1:9" x14ac:dyDescent="0.2">
      <c r="A2923">
        <v>102</v>
      </c>
      <c r="B2923">
        <v>687994</v>
      </c>
      <c r="C2923" s="3">
        <v>43157</v>
      </c>
      <c r="D2923">
        <v>46324</v>
      </c>
      <c r="E2923" t="s">
        <v>4016</v>
      </c>
      <c r="F2923">
        <v>41497</v>
      </c>
      <c r="G2923" t="s">
        <v>4113</v>
      </c>
      <c r="H2923" t="s">
        <v>4114</v>
      </c>
      <c r="I2923" s="4">
        <v>2.7</v>
      </c>
    </row>
    <row r="2924" spans="1:9" x14ac:dyDescent="0.2">
      <c r="A2924">
        <v>102</v>
      </c>
      <c r="B2924">
        <v>688002</v>
      </c>
      <c r="C2924" s="3">
        <v>43158</v>
      </c>
      <c r="D2924">
        <v>46337</v>
      </c>
      <c r="E2924" t="s">
        <v>4016</v>
      </c>
      <c r="F2924">
        <v>41499</v>
      </c>
      <c r="G2924" t="s">
        <v>4139</v>
      </c>
      <c r="H2924" t="s">
        <v>4140</v>
      </c>
      <c r="I2924" s="4">
        <v>6.81</v>
      </c>
    </row>
    <row r="2925" spans="1:9" x14ac:dyDescent="0.2">
      <c r="A2925">
        <v>102</v>
      </c>
      <c r="B2925">
        <v>688003</v>
      </c>
      <c r="C2925" s="3">
        <v>43158</v>
      </c>
      <c r="D2925">
        <v>46337</v>
      </c>
      <c r="E2925" t="s">
        <v>4016</v>
      </c>
      <c r="F2925">
        <v>41499</v>
      </c>
      <c r="G2925" t="s">
        <v>4327</v>
      </c>
      <c r="H2925" t="s">
        <v>4328</v>
      </c>
      <c r="I2925" s="4">
        <v>0.56999999999999995</v>
      </c>
    </row>
    <row r="2926" spans="1:9" x14ac:dyDescent="0.2">
      <c r="A2926">
        <v>102</v>
      </c>
      <c r="B2926">
        <v>688005</v>
      </c>
      <c r="C2926" s="3">
        <v>43158</v>
      </c>
      <c r="D2926">
        <v>46337</v>
      </c>
      <c r="E2926" t="s">
        <v>4016</v>
      </c>
      <c r="F2926">
        <v>41499</v>
      </c>
      <c r="G2926" t="s">
        <v>4069</v>
      </c>
      <c r="H2926" t="s">
        <v>4070</v>
      </c>
      <c r="I2926" s="4">
        <v>29.51</v>
      </c>
    </row>
    <row r="2927" spans="1:9" x14ac:dyDescent="0.2">
      <c r="A2927">
        <v>102</v>
      </c>
      <c r="B2927">
        <v>688006</v>
      </c>
      <c r="C2927" s="3">
        <v>43158</v>
      </c>
      <c r="D2927">
        <v>46337</v>
      </c>
      <c r="E2927" t="s">
        <v>4016</v>
      </c>
      <c r="F2927">
        <v>41499</v>
      </c>
      <c r="G2927" t="s">
        <v>4131</v>
      </c>
      <c r="H2927" t="s">
        <v>4132</v>
      </c>
      <c r="I2927" s="4">
        <v>0.23</v>
      </c>
    </row>
    <row r="2928" spans="1:9" x14ac:dyDescent="0.2">
      <c r="A2928">
        <v>102</v>
      </c>
      <c r="B2928">
        <v>688007</v>
      </c>
      <c r="C2928" s="3">
        <v>43158</v>
      </c>
      <c r="D2928">
        <v>46337</v>
      </c>
      <c r="E2928" t="s">
        <v>4016</v>
      </c>
      <c r="F2928">
        <v>41499</v>
      </c>
      <c r="G2928" t="s">
        <v>4119</v>
      </c>
      <c r="H2928" t="s">
        <v>4120</v>
      </c>
      <c r="I2928" s="4">
        <v>2.5</v>
      </c>
    </row>
    <row r="2929" spans="1:9" x14ac:dyDescent="0.2">
      <c r="A2929">
        <v>102</v>
      </c>
      <c r="B2929">
        <v>688008</v>
      </c>
      <c r="C2929" s="3">
        <v>43158</v>
      </c>
      <c r="D2929">
        <v>46337</v>
      </c>
      <c r="E2929" t="s">
        <v>4016</v>
      </c>
      <c r="F2929">
        <v>41499</v>
      </c>
      <c r="G2929" t="s">
        <v>4479</v>
      </c>
      <c r="H2929" t="s">
        <v>4480</v>
      </c>
      <c r="I2929" s="4">
        <v>8.6300000000000008</v>
      </c>
    </row>
    <row r="2930" spans="1:9" x14ac:dyDescent="0.2">
      <c r="A2930">
        <v>102</v>
      </c>
      <c r="B2930">
        <v>688009</v>
      </c>
      <c r="C2930" s="3">
        <v>43158</v>
      </c>
      <c r="D2930">
        <v>46337</v>
      </c>
      <c r="E2930" t="s">
        <v>4016</v>
      </c>
      <c r="F2930">
        <v>41499</v>
      </c>
      <c r="G2930" t="s">
        <v>4129</v>
      </c>
      <c r="H2930" t="s">
        <v>4130</v>
      </c>
      <c r="I2930" s="4">
        <v>5.68</v>
      </c>
    </row>
    <row r="2931" spans="1:9" x14ac:dyDescent="0.2">
      <c r="A2931">
        <v>102</v>
      </c>
      <c r="B2931">
        <v>688010</v>
      </c>
      <c r="C2931" s="3">
        <v>43158</v>
      </c>
      <c r="D2931">
        <v>46337</v>
      </c>
      <c r="E2931" t="s">
        <v>4016</v>
      </c>
      <c r="F2931">
        <v>41499</v>
      </c>
      <c r="G2931" t="s">
        <v>4073</v>
      </c>
      <c r="H2931" t="s">
        <v>4074</v>
      </c>
      <c r="I2931" s="4">
        <v>27.24</v>
      </c>
    </row>
    <row r="2932" spans="1:9" x14ac:dyDescent="0.2">
      <c r="A2932">
        <v>102</v>
      </c>
      <c r="B2932">
        <v>688013</v>
      </c>
      <c r="C2932" s="3">
        <v>43158</v>
      </c>
      <c r="D2932">
        <v>46337</v>
      </c>
      <c r="E2932" t="s">
        <v>4016</v>
      </c>
      <c r="F2932">
        <v>41499</v>
      </c>
      <c r="G2932" t="s">
        <v>4117</v>
      </c>
      <c r="H2932" t="s">
        <v>4118</v>
      </c>
      <c r="I2932" s="4">
        <v>1.82</v>
      </c>
    </row>
    <row r="2933" spans="1:9" x14ac:dyDescent="0.2">
      <c r="A2933">
        <v>102</v>
      </c>
      <c r="B2933">
        <v>688014</v>
      </c>
      <c r="C2933" s="3">
        <v>43158</v>
      </c>
      <c r="D2933">
        <v>46337</v>
      </c>
      <c r="E2933" t="s">
        <v>4016</v>
      </c>
      <c r="F2933">
        <v>41499</v>
      </c>
      <c r="G2933" t="s">
        <v>4035</v>
      </c>
      <c r="H2933" t="s">
        <v>4036</v>
      </c>
      <c r="I2933" s="4">
        <v>4.54</v>
      </c>
    </row>
    <row r="2934" spans="1:9" x14ac:dyDescent="0.2">
      <c r="A2934">
        <v>102</v>
      </c>
      <c r="B2934">
        <v>688015</v>
      </c>
      <c r="C2934" s="3">
        <v>43158</v>
      </c>
      <c r="D2934">
        <v>46337</v>
      </c>
      <c r="E2934" t="s">
        <v>4016</v>
      </c>
      <c r="F2934">
        <v>41499</v>
      </c>
      <c r="G2934" t="s">
        <v>4033</v>
      </c>
      <c r="H2934" t="s">
        <v>4034</v>
      </c>
      <c r="I2934" s="4">
        <v>39.840000000000003</v>
      </c>
    </row>
    <row r="2935" spans="1:9" x14ac:dyDescent="0.2">
      <c r="A2935">
        <v>102</v>
      </c>
      <c r="B2935">
        <v>688017</v>
      </c>
      <c r="C2935" s="3">
        <v>43158</v>
      </c>
      <c r="D2935">
        <v>46337</v>
      </c>
      <c r="E2935" t="s">
        <v>4016</v>
      </c>
      <c r="F2935">
        <v>41499</v>
      </c>
      <c r="G2935" t="s">
        <v>4133</v>
      </c>
      <c r="H2935" t="s">
        <v>4134</v>
      </c>
      <c r="I2935" s="4">
        <v>0.45</v>
      </c>
    </row>
    <row r="2936" spans="1:9" x14ac:dyDescent="0.2">
      <c r="A2936">
        <v>102</v>
      </c>
      <c r="B2936">
        <v>690364</v>
      </c>
      <c r="C2936" s="3">
        <v>43158</v>
      </c>
      <c r="D2936">
        <v>46337</v>
      </c>
      <c r="E2936" t="s">
        <v>4016</v>
      </c>
      <c r="F2936">
        <v>41499</v>
      </c>
      <c r="G2936" t="s">
        <v>4067</v>
      </c>
      <c r="H2936" t="s">
        <v>4068</v>
      </c>
      <c r="I2936" s="4">
        <v>52.89</v>
      </c>
    </row>
    <row r="2937" spans="1:9" x14ac:dyDescent="0.2">
      <c r="A2937">
        <v>102</v>
      </c>
      <c r="B2937">
        <v>690365</v>
      </c>
      <c r="C2937" s="3">
        <v>43158</v>
      </c>
      <c r="D2937">
        <v>46337</v>
      </c>
      <c r="E2937" t="s">
        <v>4016</v>
      </c>
      <c r="F2937">
        <v>41499</v>
      </c>
      <c r="G2937" t="s">
        <v>4081</v>
      </c>
      <c r="H2937" t="s">
        <v>4082</v>
      </c>
      <c r="I2937" s="4">
        <v>8.17</v>
      </c>
    </row>
    <row r="2938" spans="1:9" x14ac:dyDescent="0.2">
      <c r="A2938">
        <v>102</v>
      </c>
      <c r="B2938">
        <v>690366</v>
      </c>
      <c r="C2938" s="3">
        <v>43158</v>
      </c>
      <c r="D2938">
        <v>46337</v>
      </c>
      <c r="E2938" t="s">
        <v>4016</v>
      </c>
      <c r="F2938">
        <v>41499</v>
      </c>
      <c r="G2938" t="s">
        <v>4089</v>
      </c>
      <c r="H2938" t="s">
        <v>4090</v>
      </c>
      <c r="I2938" s="4">
        <v>17.02</v>
      </c>
    </row>
    <row r="2939" spans="1:9" x14ac:dyDescent="0.2">
      <c r="A2939">
        <v>102</v>
      </c>
      <c r="B2939">
        <v>690367</v>
      </c>
      <c r="C2939" s="3">
        <v>43158</v>
      </c>
      <c r="D2939">
        <v>46337</v>
      </c>
      <c r="E2939" t="s">
        <v>4016</v>
      </c>
      <c r="F2939">
        <v>41499</v>
      </c>
      <c r="G2939" t="s">
        <v>4077</v>
      </c>
      <c r="H2939" t="s">
        <v>4078</v>
      </c>
      <c r="I2939" s="4">
        <v>21.11</v>
      </c>
    </row>
    <row r="2940" spans="1:9" x14ac:dyDescent="0.2">
      <c r="A2940">
        <v>102</v>
      </c>
      <c r="B2940">
        <v>688060</v>
      </c>
      <c r="C2940" s="3">
        <v>43158</v>
      </c>
      <c r="D2940">
        <v>46340</v>
      </c>
      <c r="E2940" t="s">
        <v>4016</v>
      </c>
      <c r="F2940">
        <v>41503</v>
      </c>
      <c r="G2940" t="s">
        <v>4107</v>
      </c>
      <c r="H2940" t="s">
        <v>4108</v>
      </c>
      <c r="I2940" s="4">
        <v>172.8</v>
      </c>
    </row>
    <row r="2941" spans="1:9" x14ac:dyDescent="0.2">
      <c r="A2941">
        <v>102</v>
      </c>
      <c r="B2941">
        <v>688061</v>
      </c>
      <c r="C2941" s="3">
        <v>43158</v>
      </c>
      <c r="D2941">
        <v>46340</v>
      </c>
      <c r="E2941" t="s">
        <v>4016</v>
      </c>
      <c r="F2941">
        <v>41503</v>
      </c>
      <c r="G2941" t="s">
        <v>4157</v>
      </c>
      <c r="H2941" t="s">
        <v>4158</v>
      </c>
      <c r="I2941" s="4">
        <v>20.74</v>
      </c>
    </row>
    <row r="2942" spans="1:9" x14ac:dyDescent="0.2">
      <c r="A2942">
        <v>102</v>
      </c>
      <c r="B2942">
        <v>688066</v>
      </c>
      <c r="C2942" s="3">
        <v>43158</v>
      </c>
      <c r="D2942">
        <v>46340</v>
      </c>
      <c r="E2942" t="s">
        <v>4016</v>
      </c>
      <c r="F2942">
        <v>41503</v>
      </c>
      <c r="G2942" t="s">
        <v>4163</v>
      </c>
      <c r="H2942" t="s">
        <v>4164</v>
      </c>
      <c r="I2942" s="4">
        <v>34.56</v>
      </c>
    </row>
    <row r="2943" spans="1:9" x14ac:dyDescent="0.2">
      <c r="A2943">
        <v>102</v>
      </c>
      <c r="B2943">
        <v>688067</v>
      </c>
      <c r="C2943" s="3">
        <v>43158</v>
      </c>
      <c r="D2943">
        <v>46340</v>
      </c>
      <c r="E2943" t="s">
        <v>4016</v>
      </c>
      <c r="F2943">
        <v>41503</v>
      </c>
      <c r="G2943" t="s">
        <v>4133</v>
      </c>
      <c r="H2943" t="s">
        <v>4134</v>
      </c>
      <c r="I2943" s="4">
        <v>34.56</v>
      </c>
    </row>
    <row r="2944" spans="1:9" x14ac:dyDescent="0.2">
      <c r="A2944">
        <v>102</v>
      </c>
      <c r="B2944">
        <v>688069</v>
      </c>
      <c r="C2944" s="3">
        <v>43158</v>
      </c>
      <c r="D2944">
        <v>46340</v>
      </c>
      <c r="E2944" t="s">
        <v>4016</v>
      </c>
      <c r="F2944">
        <v>41503</v>
      </c>
      <c r="G2944" t="s">
        <v>4167</v>
      </c>
      <c r="H2944" t="s">
        <v>4168</v>
      </c>
      <c r="I2944" s="4">
        <v>20.74</v>
      </c>
    </row>
    <row r="2945" spans="1:9" x14ac:dyDescent="0.2">
      <c r="A2945">
        <v>102</v>
      </c>
      <c r="B2945">
        <v>688073</v>
      </c>
      <c r="C2945" s="3">
        <v>43158</v>
      </c>
      <c r="D2945">
        <v>46340</v>
      </c>
      <c r="E2945" t="s">
        <v>4016</v>
      </c>
      <c r="F2945">
        <v>41503</v>
      </c>
      <c r="G2945" t="s">
        <v>4165</v>
      </c>
      <c r="H2945" t="s">
        <v>4166</v>
      </c>
      <c r="I2945" s="4">
        <v>69.12</v>
      </c>
    </row>
    <row r="2946" spans="1:9" x14ac:dyDescent="0.2">
      <c r="A2946">
        <v>102</v>
      </c>
      <c r="B2946">
        <v>690375</v>
      </c>
      <c r="C2946" s="3">
        <v>43158</v>
      </c>
      <c r="D2946">
        <v>46340</v>
      </c>
      <c r="E2946" t="s">
        <v>4016</v>
      </c>
      <c r="F2946">
        <v>41503</v>
      </c>
      <c r="G2946" t="s">
        <v>4105</v>
      </c>
      <c r="H2946" t="s">
        <v>4106</v>
      </c>
      <c r="I2946" s="4">
        <v>41.47</v>
      </c>
    </row>
    <row r="2947" spans="1:9" x14ac:dyDescent="0.2">
      <c r="A2947">
        <v>102</v>
      </c>
      <c r="B2947">
        <v>690376</v>
      </c>
      <c r="C2947" s="3">
        <v>43158</v>
      </c>
      <c r="D2947">
        <v>46340</v>
      </c>
      <c r="E2947" t="s">
        <v>4016</v>
      </c>
      <c r="F2947">
        <v>41503</v>
      </c>
      <c r="G2947" t="s">
        <v>4089</v>
      </c>
      <c r="H2947" t="s">
        <v>4090</v>
      </c>
      <c r="I2947" s="4">
        <v>92.62</v>
      </c>
    </row>
    <row r="2948" spans="1:9" x14ac:dyDescent="0.2">
      <c r="A2948">
        <v>102</v>
      </c>
      <c r="B2948">
        <v>690383</v>
      </c>
      <c r="C2948" s="3">
        <v>43158</v>
      </c>
      <c r="D2948">
        <v>46340</v>
      </c>
      <c r="E2948" t="s">
        <v>4016</v>
      </c>
      <c r="F2948">
        <v>41503</v>
      </c>
      <c r="G2948" t="s">
        <v>4119</v>
      </c>
      <c r="H2948" t="s">
        <v>4120</v>
      </c>
      <c r="I2948" s="4">
        <v>13.82</v>
      </c>
    </row>
    <row r="2949" spans="1:9" x14ac:dyDescent="0.2">
      <c r="A2949">
        <v>102</v>
      </c>
      <c r="B2949">
        <v>690384</v>
      </c>
      <c r="C2949" s="3">
        <v>43158</v>
      </c>
      <c r="D2949">
        <v>46340</v>
      </c>
      <c r="E2949" t="s">
        <v>4016</v>
      </c>
      <c r="F2949">
        <v>41503</v>
      </c>
      <c r="G2949" t="s">
        <v>4135</v>
      </c>
      <c r="H2949" t="s">
        <v>4136</v>
      </c>
      <c r="I2949" s="4">
        <v>6.22</v>
      </c>
    </row>
    <row r="2950" spans="1:9" x14ac:dyDescent="0.2">
      <c r="A2950">
        <v>102</v>
      </c>
      <c r="B2950">
        <v>690387</v>
      </c>
      <c r="C2950" s="3">
        <v>43158</v>
      </c>
      <c r="D2950">
        <v>46340</v>
      </c>
      <c r="E2950" t="s">
        <v>4016</v>
      </c>
      <c r="F2950">
        <v>41503</v>
      </c>
      <c r="G2950" t="s">
        <v>4115</v>
      </c>
      <c r="H2950" t="s">
        <v>4116</v>
      </c>
      <c r="I2950" s="4">
        <v>13.82</v>
      </c>
    </row>
    <row r="2951" spans="1:9" x14ac:dyDescent="0.2">
      <c r="A2951">
        <v>102</v>
      </c>
      <c r="B2951">
        <v>690390</v>
      </c>
      <c r="C2951" s="3">
        <v>43158</v>
      </c>
      <c r="D2951">
        <v>46340</v>
      </c>
      <c r="E2951" t="s">
        <v>4016</v>
      </c>
      <c r="F2951">
        <v>41503</v>
      </c>
      <c r="G2951" t="s">
        <v>4085</v>
      </c>
      <c r="H2951" t="s">
        <v>4086</v>
      </c>
      <c r="I2951" s="4">
        <v>2.0699999999999998</v>
      </c>
    </row>
    <row r="2952" spans="1:9" x14ac:dyDescent="0.2">
      <c r="A2952">
        <v>102</v>
      </c>
      <c r="B2952">
        <v>690391</v>
      </c>
      <c r="C2952" s="3">
        <v>43158</v>
      </c>
      <c r="D2952">
        <v>46340</v>
      </c>
      <c r="E2952" t="s">
        <v>4016</v>
      </c>
      <c r="F2952">
        <v>41503</v>
      </c>
      <c r="G2952" t="s">
        <v>4077</v>
      </c>
      <c r="H2952" t="s">
        <v>4078</v>
      </c>
      <c r="I2952" s="4">
        <v>76.03</v>
      </c>
    </row>
    <row r="2953" spans="1:9" x14ac:dyDescent="0.2">
      <c r="A2953">
        <v>102</v>
      </c>
      <c r="B2953">
        <v>690392</v>
      </c>
      <c r="C2953" s="3">
        <v>43158</v>
      </c>
      <c r="D2953">
        <v>46340</v>
      </c>
      <c r="E2953" t="s">
        <v>4016</v>
      </c>
      <c r="F2953">
        <v>41503</v>
      </c>
      <c r="G2953" t="s">
        <v>4033</v>
      </c>
      <c r="H2953" t="s">
        <v>4034</v>
      </c>
      <c r="I2953" s="4">
        <v>76.03</v>
      </c>
    </row>
    <row r="2954" spans="1:9" x14ac:dyDescent="0.2">
      <c r="A2954">
        <v>102</v>
      </c>
      <c r="B2954">
        <v>690393</v>
      </c>
      <c r="C2954" s="3">
        <v>43158</v>
      </c>
      <c r="D2954">
        <v>46340</v>
      </c>
      <c r="E2954" t="s">
        <v>4016</v>
      </c>
      <c r="F2954">
        <v>41503</v>
      </c>
      <c r="G2954" t="s">
        <v>4127</v>
      </c>
      <c r="H2954" t="s">
        <v>4128</v>
      </c>
      <c r="I2954" s="4">
        <v>2.76</v>
      </c>
    </row>
    <row r="2955" spans="1:9" x14ac:dyDescent="0.2">
      <c r="A2955">
        <v>102</v>
      </c>
      <c r="B2955">
        <v>690414</v>
      </c>
      <c r="C2955" s="3">
        <v>43158</v>
      </c>
      <c r="D2955">
        <v>46340</v>
      </c>
      <c r="E2955" t="s">
        <v>4016</v>
      </c>
      <c r="F2955">
        <v>41503</v>
      </c>
      <c r="G2955" t="s">
        <v>4121</v>
      </c>
      <c r="H2955" t="s">
        <v>4122</v>
      </c>
      <c r="I2955" s="4">
        <v>6.91</v>
      </c>
    </row>
    <row r="2956" spans="1:9" x14ac:dyDescent="0.2">
      <c r="A2956">
        <v>102</v>
      </c>
      <c r="B2956">
        <v>690415</v>
      </c>
      <c r="C2956" s="3">
        <v>43158</v>
      </c>
      <c r="D2956">
        <v>46340</v>
      </c>
      <c r="E2956" t="s">
        <v>4016</v>
      </c>
      <c r="F2956">
        <v>41503</v>
      </c>
      <c r="G2956" t="s">
        <v>4113</v>
      </c>
      <c r="H2956" t="s">
        <v>4114</v>
      </c>
      <c r="I2956" s="4">
        <v>6.91</v>
      </c>
    </row>
    <row r="2957" spans="1:9" x14ac:dyDescent="0.2">
      <c r="A2957">
        <v>102</v>
      </c>
      <c r="B2957">
        <v>688086</v>
      </c>
      <c r="C2957" s="3">
        <v>43158</v>
      </c>
      <c r="D2957">
        <v>46348</v>
      </c>
      <c r="E2957" t="s">
        <v>4016</v>
      </c>
      <c r="F2957">
        <v>41505</v>
      </c>
      <c r="G2957" t="s">
        <v>4067</v>
      </c>
      <c r="H2957" t="s">
        <v>4068</v>
      </c>
      <c r="I2957" s="4">
        <v>138.24</v>
      </c>
    </row>
    <row r="2958" spans="1:9" x14ac:dyDescent="0.2">
      <c r="A2958">
        <v>102</v>
      </c>
      <c r="B2958">
        <v>688088</v>
      </c>
      <c r="C2958" s="3">
        <v>43158</v>
      </c>
      <c r="D2958">
        <v>46348</v>
      </c>
      <c r="E2958" t="s">
        <v>4016</v>
      </c>
      <c r="F2958">
        <v>41505</v>
      </c>
      <c r="G2958" t="s">
        <v>4107</v>
      </c>
      <c r="H2958" t="s">
        <v>4108</v>
      </c>
      <c r="I2958" s="4">
        <v>131.33000000000001</v>
      </c>
    </row>
    <row r="2959" spans="1:9" x14ac:dyDescent="0.2">
      <c r="A2959">
        <v>102</v>
      </c>
      <c r="B2959">
        <v>688090</v>
      </c>
      <c r="C2959" s="3">
        <v>43158</v>
      </c>
      <c r="D2959">
        <v>46348</v>
      </c>
      <c r="E2959" t="s">
        <v>4016</v>
      </c>
      <c r="F2959">
        <v>41505</v>
      </c>
      <c r="G2959" t="s">
        <v>4169</v>
      </c>
      <c r="H2959" t="s">
        <v>4170</v>
      </c>
      <c r="I2959" s="4">
        <v>10.37</v>
      </c>
    </row>
    <row r="2960" spans="1:9" x14ac:dyDescent="0.2">
      <c r="A2960">
        <v>102</v>
      </c>
      <c r="B2960">
        <v>688095</v>
      </c>
      <c r="C2960" s="3">
        <v>43158</v>
      </c>
      <c r="D2960">
        <v>46348</v>
      </c>
      <c r="E2960" t="s">
        <v>4016</v>
      </c>
      <c r="F2960">
        <v>41505</v>
      </c>
      <c r="G2960" t="s">
        <v>4133</v>
      </c>
      <c r="H2960" t="s">
        <v>4134</v>
      </c>
      <c r="I2960" s="4">
        <v>38.020000000000003</v>
      </c>
    </row>
    <row r="2961" spans="1:9" x14ac:dyDescent="0.2">
      <c r="A2961">
        <v>102</v>
      </c>
      <c r="B2961">
        <v>688098</v>
      </c>
      <c r="C2961" s="3">
        <v>43158</v>
      </c>
      <c r="D2961">
        <v>46348</v>
      </c>
      <c r="E2961" t="s">
        <v>4016</v>
      </c>
      <c r="F2961">
        <v>41505</v>
      </c>
      <c r="G2961" t="s">
        <v>4175</v>
      </c>
      <c r="H2961" t="s">
        <v>4176</v>
      </c>
      <c r="I2961" s="4">
        <v>41.47</v>
      </c>
    </row>
    <row r="2962" spans="1:9" x14ac:dyDescent="0.2">
      <c r="A2962">
        <v>102</v>
      </c>
      <c r="B2962">
        <v>688099</v>
      </c>
      <c r="C2962" s="3">
        <v>43158</v>
      </c>
      <c r="D2962">
        <v>46348</v>
      </c>
      <c r="E2962" t="s">
        <v>4016</v>
      </c>
      <c r="F2962">
        <v>41505</v>
      </c>
      <c r="G2962" t="s">
        <v>4171</v>
      </c>
      <c r="H2962" t="s">
        <v>4172</v>
      </c>
      <c r="I2962" s="4">
        <v>27.65</v>
      </c>
    </row>
    <row r="2963" spans="1:9" x14ac:dyDescent="0.2">
      <c r="A2963">
        <v>102</v>
      </c>
      <c r="B2963">
        <v>688100</v>
      </c>
      <c r="C2963" s="3">
        <v>43158</v>
      </c>
      <c r="D2963">
        <v>46348</v>
      </c>
      <c r="E2963" t="s">
        <v>4016</v>
      </c>
      <c r="F2963">
        <v>41505</v>
      </c>
      <c r="G2963" t="s">
        <v>4129</v>
      </c>
      <c r="H2963" t="s">
        <v>4130</v>
      </c>
      <c r="I2963" s="4">
        <v>8.64</v>
      </c>
    </row>
    <row r="2964" spans="1:9" x14ac:dyDescent="0.2">
      <c r="A2964">
        <v>102</v>
      </c>
      <c r="B2964">
        <v>688102</v>
      </c>
      <c r="C2964" s="3">
        <v>43158</v>
      </c>
      <c r="D2964">
        <v>46348</v>
      </c>
      <c r="E2964" t="s">
        <v>4016</v>
      </c>
      <c r="F2964">
        <v>41505</v>
      </c>
      <c r="G2964" t="s">
        <v>4131</v>
      </c>
      <c r="H2964" t="s">
        <v>4132</v>
      </c>
      <c r="I2964" s="4">
        <v>0.35</v>
      </c>
    </row>
    <row r="2965" spans="1:9" x14ac:dyDescent="0.2">
      <c r="A2965">
        <v>102</v>
      </c>
      <c r="B2965">
        <v>690418</v>
      </c>
      <c r="C2965" s="3">
        <v>43158</v>
      </c>
      <c r="D2965">
        <v>46348</v>
      </c>
      <c r="E2965" t="s">
        <v>4016</v>
      </c>
      <c r="F2965">
        <v>41505</v>
      </c>
      <c r="G2965" t="s">
        <v>4105</v>
      </c>
      <c r="H2965" t="s">
        <v>4106</v>
      </c>
      <c r="I2965" s="4">
        <v>6.91</v>
      </c>
    </row>
    <row r="2966" spans="1:9" x14ac:dyDescent="0.2">
      <c r="A2966">
        <v>102</v>
      </c>
      <c r="B2966">
        <v>690422</v>
      </c>
      <c r="C2966" s="3">
        <v>43158</v>
      </c>
      <c r="D2966">
        <v>46348</v>
      </c>
      <c r="E2966" t="s">
        <v>4016</v>
      </c>
      <c r="F2966">
        <v>41505</v>
      </c>
      <c r="G2966" t="s">
        <v>4033</v>
      </c>
      <c r="H2966" t="s">
        <v>4034</v>
      </c>
      <c r="I2966" s="4">
        <v>152.75</v>
      </c>
    </row>
    <row r="2967" spans="1:9" x14ac:dyDescent="0.2">
      <c r="A2967">
        <v>102</v>
      </c>
      <c r="B2967">
        <v>690467</v>
      </c>
      <c r="C2967" s="3">
        <v>43158</v>
      </c>
      <c r="D2967">
        <v>46348</v>
      </c>
      <c r="E2967" t="s">
        <v>4016</v>
      </c>
      <c r="F2967">
        <v>41505</v>
      </c>
      <c r="G2967" t="s">
        <v>4117</v>
      </c>
      <c r="H2967" t="s">
        <v>4118</v>
      </c>
      <c r="I2967" s="4">
        <v>8.2899999999999991</v>
      </c>
    </row>
    <row r="2968" spans="1:9" x14ac:dyDescent="0.2">
      <c r="A2968">
        <v>102</v>
      </c>
      <c r="B2968">
        <v>690468</v>
      </c>
      <c r="C2968" s="3">
        <v>43158</v>
      </c>
      <c r="D2968">
        <v>46348</v>
      </c>
      <c r="E2968" t="s">
        <v>4016</v>
      </c>
      <c r="F2968">
        <v>41505</v>
      </c>
      <c r="G2968" t="s">
        <v>4089</v>
      </c>
      <c r="H2968" t="s">
        <v>4090</v>
      </c>
      <c r="I2968" s="4">
        <v>110.59</v>
      </c>
    </row>
    <row r="2969" spans="1:9" x14ac:dyDescent="0.2">
      <c r="A2969">
        <v>102</v>
      </c>
      <c r="B2969">
        <v>690469</v>
      </c>
      <c r="C2969" s="3">
        <v>43158</v>
      </c>
      <c r="D2969">
        <v>46348</v>
      </c>
      <c r="E2969" t="s">
        <v>4016</v>
      </c>
      <c r="F2969">
        <v>41505</v>
      </c>
      <c r="G2969" t="s">
        <v>4127</v>
      </c>
      <c r="H2969" t="s">
        <v>4128</v>
      </c>
      <c r="I2969" s="4">
        <v>1.38</v>
      </c>
    </row>
    <row r="2970" spans="1:9" x14ac:dyDescent="0.2">
      <c r="A2970">
        <v>102</v>
      </c>
      <c r="B2970">
        <v>690470</v>
      </c>
      <c r="C2970" s="3">
        <v>43158</v>
      </c>
      <c r="D2970">
        <v>46348</v>
      </c>
      <c r="E2970" t="s">
        <v>4016</v>
      </c>
      <c r="F2970">
        <v>41505</v>
      </c>
      <c r="G2970" t="s">
        <v>4085</v>
      </c>
      <c r="H2970" t="s">
        <v>4086</v>
      </c>
      <c r="I2970" s="4">
        <v>0.69</v>
      </c>
    </row>
    <row r="2971" spans="1:9" x14ac:dyDescent="0.2">
      <c r="A2971">
        <v>102</v>
      </c>
      <c r="B2971">
        <v>690471</v>
      </c>
      <c r="C2971" s="3">
        <v>43158</v>
      </c>
      <c r="D2971">
        <v>46348</v>
      </c>
      <c r="E2971" t="s">
        <v>4016</v>
      </c>
      <c r="F2971">
        <v>41505</v>
      </c>
      <c r="G2971" t="s">
        <v>4155</v>
      </c>
      <c r="H2971" t="s">
        <v>4156</v>
      </c>
      <c r="I2971" s="4">
        <v>0.69</v>
      </c>
    </row>
    <row r="2972" spans="1:9" x14ac:dyDescent="0.2">
      <c r="A2972">
        <v>102</v>
      </c>
      <c r="B2972">
        <v>690481</v>
      </c>
      <c r="C2972" s="3">
        <v>43158</v>
      </c>
      <c r="D2972">
        <v>46348</v>
      </c>
      <c r="E2972" t="s">
        <v>4016</v>
      </c>
      <c r="F2972">
        <v>41505</v>
      </c>
      <c r="G2972" t="s">
        <v>4173</v>
      </c>
      <c r="H2972" t="s">
        <v>4174</v>
      </c>
      <c r="I2972" s="4">
        <v>6.91</v>
      </c>
    </row>
    <row r="2973" spans="1:9" x14ac:dyDescent="0.2">
      <c r="A2973">
        <v>102</v>
      </c>
      <c r="B2973">
        <v>690482</v>
      </c>
      <c r="C2973" s="3">
        <v>43158</v>
      </c>
      <c r="D2973">
        <v>46348</v>
      </c>
      <c r="E2973" t="s">
        <v>4016</v>
      </c>
      <c r="F2973">
        <v>41505</v>
      </c>
      <c r="G2973" t="s">
        <v>4139</v>
      </c>
      <c r="H2973" t="s">
        <v>4140</v>
      </c>
      <c r="I2973" s="4">
        <v>6.91</v>
      </c>
    </row>
    <row r="2974" spans="1:9" x14ac:dyDescent="0.2">
      <c r="A2974">
        <v>102</v>
      </c>
      <c r="B2974">
        <v>688112</v>
      </c>
      <c r="C2974" s="3">
        <v>43159</v>
      </c>
      <c r="D2974">
        <v>46365</v>
      </c>
      <c r="E2974" t="s">
        <v>4016</v>
      </c>
      <c r="F2974">
        <v>41507</v>
      </c>
      <c r="G2974" t="s">
        <v>4149</v>
      </c>
      <c r="H2974" t="s">
        <v>4150</v>
      </c>
      <c r="I2974" s="4">
        <v>32.26</v>
      </c>
    </row>
    <row r="2975" spans="1:9" x14ac:dyDescent="0.2">
      <c r="A2975">
        <v>102</v>
      </c>
      <c r="B2975">
        <v>688113</v>
      </c>
      <c r="C2975" s="3">
        <v>43159</v>
      </c>
      <c r="D2975">
        <v>46365</v>
      </c>
      <c r="E2975" t="s">
        <v>4016</v>
      </c>
      <c r="F2975">
        <v>41507</v>
      </c>
      <c r="G2975" t="s">
        <v>4133</v>
      </c>
      <c r="H2975" t="s">
        <v>4134</v>
      </c>
      <c r="I2975" s="4">
        <v>27.65</v>
      </c>
    </row>
    <row r="2976" spans="1:9" x14ac:dyDescent="0.2">
      <c r="A2976">
        <v>102</v>
      </c>
      <c r="B2976">
        <v>688114</v>
      </c>
      <c r="C2976" s="3">
        <v>43159</v>
      </c>
      <c r="D2976">
        <v>46365</v>
      </c>
      <c r="E2976" t="s">
        <v>4016</v>
      </c>
      <c r="F2976">
        <v>41507</v>
      </c>
      <c r="G2976" t="s">
        <v>4139</v>
      </c>
      <c r="H2976" t="s">
        <v>4140</v>
      </c>
      <c r="I2976" s="4">
        <v>55.3</v>
      </c>
    </row>
    <row r="2977" spans="1:9" x14ac:dyDescent="0.2">
      <c r="A2977">
        <v>102</v>
      </c>
      <c r="B2977">
        <v>688117</v>
      </c>
      <c r="C2977" s="3">
        <v>43159</v>
      </c>
      <c r="D2977">
        <v>46365</v>
      </c>
      <c r="E2977" t="s">
        <v>4016</v>
      </c>
      <c r="F2977">
        <v>41507</v>
      </c>
      <c r="G2977" t="s">
        <v>4157</v>
      </c>
      <c r="H2977" t="s">
        <v>4158</v>
      </c>
      <c r="I2977" s="4">
        <v>4.6100000000000003</v>
      </c>
    </row>
    <row r="2978" spans="1:9" x14ac:dyDescent="0.2">
      <c r="A2978">
        <v>102</v>
      </c>
      <c r="B2978">
        <v>688118</v>
      </c>
      <c r="C2978" s="3">
        <v>43159</v>
      </c>
      <c r="D2978">
        <v>46365</v>
      </c>
      <c r="E2978" t="s">
        <v>4016</v>
      </c>
      <c r="F2978">
        <v>41507</v>
      </c>
      <c r="G2978" t="s">
        <v>4089</v>
      </c>
      <c r="H2978" t="s">
        <v>4090</v>
      </c>
      <c r="I2978" s="4">
        <v>73.73</v>
      </c>
    </row>
    <row r="2979" spans="1:9" x14ac:dyDescent="0.2">
      <c r="A2979">
        <v>102</v>
      </c>
      <c r="B2979">
        <v>688119</v>
      </c>
      <c r="C2979" s="3">
        <v>43159</v>
      </c>
      <c r="D2979">
        <v>46365</v>
      </c>
      <c r="E2979" t="s">
        <v>4016</v>
      </c>
      <c r="F2979">
        <v>41507</v>
      </c>
      <c r="G2979" t="s">
        <v>4159</v>
      </c>
      <c r="H2979" t="s">
        <v>4160</v>
      </c>
      <c r="I2979" s="4">
        <v>3.23</v>
      </c>
    </row>
    <row r="2980" spans="1:9" x14ac:dyDescent="0.2">
      <c r="A2980">
        <v>102</v>
      </c>
      <c r="B2980">
        <v>688120</v>
      </c>
      <c r="C2980" s="3">
        <v>43159</v>
      </c>
      <c r="D2980">
        <v>46365</v>
      </c>
      <c r="E2980" t="s">
        <v>4016</v>
      </c>
      <c r="F2980">
        <v>41507</v>
      </c>
      <c r="G2980" t="s">
        <v>4033</v>
      </c>
      <c r="H2980" t="s">
        <v>4034</v>
      </c>
      <c r="I2980" s="4">
        <v>187.68</v>
      </c>
    </row>
    <row r="2981" spans="1:9" x14ac:dyDescent="0.2">
      <c r="A2981">
        <v>102</v>
      </c>
      <c r="B2981">
        <v>688122</v>
      </c>
      <c r="C2981" s="3">
        <v>43159</v>
      </c>
      <c r="D2981">
        <v>46365</v>
      </c>
      <c r="E2981" t="s">
        <v>4016</v>
      </c>
      <c r="F2981">
        <v>41507</v>
      </c>
      <c r="G2981" t="s">
        <v>4153</v>
      </c>
      <c r="H2981" t="s">
        <v>4154</v>
      </c>
      <c r="I2981" s="4">
        <v>46.08</v>
      </c>
    </row>
    <row r="2982" spans="1:9" x14ac:dyDescent="0.2">
      <c r="A2982">
        <v>102</v>
      </c>
      <c r="B2982">
        <v>688123</v>
      </c>
      <c r="C2982" s="3">
        <v>43159</v>
      </c>
      <c r="D2982">
        <v>46365</v>
      </c>
      <c r="E2982" t="s">
        <v>4016</v>
      </c>
      <c r="F2982">
        <v>41507</v>
      </c>
      <c r="G2982" t="s">
        <v>4085</v>
      </c>
      <c r="H2982" t="s">
        <v>4086</v>
      </c>
      <c r="I2982" s="4">
        <v>0.37</v>
      </c>
    </row>
    <row r="2983" spans="1:9" x14ac:dyDescent="0.2">
      <c r="A2983">
        <v>102</v>
      </c>
      <c r="B2983">
        <v>688126</v>
      </c>
      <c r="C2983" s="3">
        <v>43159</v>
      </c>
      <c r="D2983">
        <v>46365</v>
      </c>
      <c r="E2983" t="s">
        <v>4016</v>
      </c>
      <c r="F2983">
        <v>41507</v>
      </c>
      <c r="G2983" t="s">
        <v>4121</v>
      </c>
      <c r="H2983" t="s">
        <v>4122</v>
      </c>
      <c r="I2983" s="4">
        <v>3.46</v>
      </c>
    </row>
    <row r="2984" spans="1:9" x14ac:dyDescent="0.2">
      <c r="A2984">
        <v>102</v>
      </c>
      <c r="B2984">
        <v>690766</v>
      </c>
      <c r="C2984" s="3">
        <v>43159</v>
      </c>
      <c r="D2984">
        <v>46365</v>
      </c>
      <c r="E2984" t="s">
        <v>4016</v>
      </c>
      <c r="F2984">
        <v>41507</v>
      </c>
      <c r="G2984" t="s">
        <v>4161</v>
      </c>
      <c r="H2984" t="s">
        <v>4162</v>
      </c>
      <c r="I2984" s="4">
        <v>13.82</v>
      </c>
    </row>
    <row r="2985" spans="1:9" x14ac:dyDescent="0.2">
      <c r="A2985">
        <v>102</v>
      </c>
      <c r="B2985">
        <v>690767</v>
      </c>
      <c r="C2985" s="3">
        <v>43159</v>
      </c>
      <c r="D2985">
        <v>46365</v>
      </c>
      <c r="E2985" t="s">
        <v>4016</v>
      </c>
      <c r="F2985">
        <v>41507</v>
      </c>
      <c r="G2985" t="s">
        <v>4135</v>
      </c>
      <c r="H2985" t="s">
        <v>4136</v>
      </c>
      <c r="I2985" s="4">
        <v>6.91</v>
      </c>
    </row>
    <row r="2986" spans="1:9" x14ac:dyDescent="0.2">
      <c r="A2986">
        <v>102</v>
      </c>
      <c r="B2986">
        <v>690768</v>
      </c>
      <c r="C2986" s="3">
        <v>43159</v>
      </c>
      <c r="D2986">
        <v>46365</v>
      </c>
      <c r="E2986" t="s">
        <v>4016</v>
      </c>
      <c r="F2986">
        <v>41507</v>
      </c>
      <c r="G2986" t="s">
        <v>4131</v>
      </c>
      <c r="H2986" t="s">
        <v>4132</v>
      </c>
      <c r="I2986" s="4">
        <v>0.55000000000000004</v>
      </c>
    </row>
    <row r="2987" spans="1:9" x14ac:dyDescent="0.2">
      <c r="A2987">
        <v>102</v>
      </c>
      <c r="B2987">
        <v>690769</v>
      </c>
      <c r="C2987" s="3">
        <v>43159</v>
      </c>
      <c r="D2987">
        <v>46365</v>
      </c>
      <c r="E2987" t="s">
        <v>4016</v>
      </c>
      <c r="F2987">
        <v>41507</v>
      </c>
      <c r="G2987" t="s">
        <v>4155</v>
      </c>
      <c r="H2987" t="s">
        <v>4156</v>
      </c>
      <c r="I2987" s="4">
        <v>0.55000000000000004</v>
      </c>
    </row>
    <row r="2988" spans="1:9" x14ac:dyDescent="0.2">
      <c r="A2988">
        <v>102</v>
      </c>
      <c r="B2988">
        <v>688121</v>
      </c>
      <c r="C2988" s="3">
        <v>43160</v>
      </c>
      <c r="D2988">
        <v>46365</v>
      </c>
      <c r="E2988" t="s">
        <v>4016</v>
      </c>
      <c r="F2988">
        <v>41507</v>
      </c>
      <c r="G2988" t="s">
        <v>4151</v>
      </c>
      <c r="H2988" t="s">
        <v>4152</v>
      </c>
      <c r="I2988" s="4">
        <v>4.6100000000000003</v>
      </c>
    </row>
    <row r="2989" spans="1:9" x14ac:dyDescent="0.2">
      <c r="A2989">
        <v>102</v>
      </c>
      <c r="B2989">
        <v>688173</v>
      </c>
      <c r="C2989" s="3">
        <v>43145</v>
      </c>
      <c r="D2989">
        <v>46115</v>
      </c>
      <c r="E2989" t="s">
        <v>4016</v>
      </c>
      <c r="F2989">
        <v>41508</v>
      </c>
      <c r="G2989" t="s">
        <v>4383</v>
      </c>
      <c r="H2989" t="s">
        <v>4384</v>
      </c>
      <c r="I2989" s="4">
        <v>2808</v>
      </c>
    </row>
    <row r="2990" spans="1:9" x14ac:dyDescent="0.2">
      <c r="A2990">
        <v>102</v>
      </c>
      <c r="B2990">
        <v>688174</v>
      </c>
      <c r="C2990" s="3">
        <v>43145</v>
      </c>
      <c r="D2990">
        <v>46115</v>
      </c>
      <c r="E2990" t="s">
        <v>4016</v>
      </c>
      <c r="F2990">
        <v>41508</v>
      </c>
      <c r="G2990" t="s">
        <v>4073</v>
      </c>
      <c r="H2990" t="s">
        <v>4074</v>
      </c>
      <c r="I2990" s="4">
        <v>180</v>
      </c>
    </row>
    <row r="2991" spans="1:9" x14ac:dyDescent="0.2">
      <c r="A2991">
        <v>102</v>
      </c>
      <c r="B2991">
        <v>688175</v>
      </c>
      <c r="C2991" s="3">
        <v>43145</v>
      </c>
      <c r="D2991">
        <v>46115</v>
      </c>
      <c r="E2991" t="s">
        <v>4016</v>
      </c>
      <c r="F2991">
        <v>41508</v>
      </c>
      <c r="G2991" t="s">
        <v>4311</v>
      </c>
      <c r="H2991" t="s">
        <v>4312</v>
      </c>
      <c r="I2991" s="4">
        <v>12</v>
      </c>
    </row>
    <row r="2992" spans="1:9" x14ac:dyDescent="0.2">
      <c r="A2992">
        <v>102</v>
      </c>
      <c r="B2992">
        <v>688211</v>
      </c>
      <c r="C2992" s="3">
        <v>43146</v>
      </c>
      <c r="D2992">
        <v>46122</v>
      </c>
      <c r="E2992" t="s">
        <v>4016</v>
      </c>
      <c r="F2992">
        <v>41510</v>
      </c>
      <c r="G2992" t="s">
        <v>4185</v>
      </c>
      <c r="H2992" t="s">
        <v>4186</v>
      </c>
      <c r="I2992" s="4">
        <v>58.1</v>
      </c>
    </row>
    <row r="2993" spans="1:9" x14ac:dyDescent="0.2">
      <c r="A2993">
        <v>102</v>
      </c>
      <c r="B2993">
        <v>688212</v>
      </c>
      <c r="C2993" s="3">
        <v>43146</v>
      </c>
      <c r="D2993">
        <v>46122</v>
      </c>
      <c r="E2993" t="s">
        <v>4016</v>
      </c>
      <c r="F2993">
        <v>41510</v>
      </c>
      <c r="G2993" t="s">
        <v>4085</v>
      </c>
      <c r="H2993" t="s">
        <v>4086</v>
      </c>
      <c r="I2993" s="4">
        <v>0.28000000000000003</v>
      </c>
    </row>
    <row r="2994" spans="1:9" x14ac:dyDescent="0.2">
      <c r="A2994">
        <v>102</v>
      </c>
      <c r="B2994">
        <v>688213</v>
      </c>
      <c r="C2994" s="3">
        <v>43146</v>
      </c>
      <c r="D2994">
        <v>46122</v>
      </c>
      <c r="E2994" t="s">
        <v>4016</v>
      </c>
      <c r="F2994">
        <v>41510</v>
      </c>
      <c r="G2994" t="s">
        <v>4157</v>
      </c>
      <c r="H2994" t="s">
        <v>4158</v>
      </c>
      <c r="I2994" s="4">
        <v>14</v>
      </c>
    </row>
    <row r="2995" spans="1:9" x14ac:dyDescent="0.2">
      <c r="A2995">
        <v>102</v>
      </c>
      <c r="B2995">
        <v>688214</v>
      </c>
      <c r="C2995" s="3">
        <v>43146</v>
      </c>
      <c r="D2995">
        <v>46122</v>
      </c>
      <c r="E2995" t="s">
        <v>4016</v>
      </c>
      <c r="F2995">
        <v>41510</v>
      </c>
      <c r="G2995" t="s">
        <v>4123</v>
      </c>
      <c r="H2995" t="s">
        <v>4124</v>
      </c>
      <c r="I2995" s="4">
        <v>2.8</v>
      </c>
    </row>
    <row r="2996" spans="1:9" x14ac:dyDescent="0.2">
      <c r="A2996">
        <v>102</v>
      </c>
      <c r="B2996">
        <v>688215</v>
      </c>
      <c r="C2996" s="3">
        <v>43146</v>
      </c>
      <c r="D2996">
        <v>46122</v>
      </c>
      <c r="E2996" t="s">
        <v>4016</v>
      </c>
      <c r="F2996">
        <v>41510</v>
      </c>
      <c r="G2996" t="s">
        <v>4127</v>
      </c>
      <c r="H2996" t="s">
        <v>4128</v>
      </c>
      <c r="I2996" s="4">
        <v>0.7</v>
      </c>
    </row>
    <row r="2997" spans="1:9" x14ac:dyDescent="0.2">
      <c r="A2997">
        <v>102</v>
      </c>
      <c r="B2997">
        <v>688216</v>
      </c>
      <c r="C2997" s="3">
        <v>43146</v>
      </c>
      <c r="D2997">
        <v>46122</v>
      </c>
      <c r="E2997" t="s">
        <v>4016</v>
      </c>
      <c r="F2997">
        <v>41510</v>
      </c>
      <c r="G2997" t="s">
        <v>4089</v>
      </c>
      <c r="H2997" t="s">
        <v>4090</v>
      </c>
      <c r="I2997" s="4">
        <v>21.84</v>
      </c>
    </row>
    <row r="2998" spans="1:9" x14ac:dyDescent="0.2">
      <c r="A2998">
        <v>102</v>
      </c>
      <c r="B2998">
        <v>688217</v>
      </c>
      <c r="C2998" s="3">
        <v>43146</v>
      </c>
      <c r="D2998">
        <v>46122</v>
      </c>
      <c r="E2998" t="s">
        <v>4016</v>
      </c>
      <c r="F2998">
        <v>41510</v>
      </c>
      <c r="G2998" t="s">
        <v>4033</v>
      </c>
      <c r="H2998" t="s">
        <v>4034</v>
      </c>
      <c r="I2998" s="4">
        <v>66.319999999999993</v>
      </c>
    </row>
    <row r="2999" spans="1:9" x14ac:dyDescent="0.2">
      <c r="A2999">
        <v>102</v>
      </c>
      <c r="B2999">
        <v>688218</v>
      </c>
      <c r="C2999" s="3">
        <v>43146</v>
      </c>
      <c r="D2999">
        <v>46122</v>
      </c>
      <c r="E2999" t="s">
        <v>4016</v>
      </c>
      <c r="F2999">
        <v>41510</v>
      </c>
      <c r="G2999" t="s">
        <v>4017</v>
      </c>
      <c r="H2999" t="s">
        <v>4018</v>
      </c>
      <c r="I2999" s="4">
        <v>1.1200000000000001</v>
      </c>
    </row>
    <row r="3000" spans="1:9" x14ac:dyDescent="0.2">
      <c r="A3000">
        <v>102</v>
      </c>
      <c r="B3000">
        <v>688219</v>
      </c>
      <c r="C3000" s="3">
        <v>43146</v>
      </c>
      <c r="D3000">
        <v>46122</v>
      </c>
      <c r="E3000" t="s">
        <v>4016</v>
      </c>
      <c r="F3000">
        <v>41510</v>
      </c>
      <c r="G3000" t="s">
        <v>4133</v>
      </c>
      <c r="H3000" t="s">
        <v>4134</v>
      </c>
      <c r="I3000" s="4">
        <v>4.2</v>
      </c>
    </row>
    <row r="3001" spans="1:9" x14ac:dyDescent="0.2">
      <c r="A3001">
        <v>102</v>
      </c>
      <c r="B3001">
        <v>688220</v>
      </c>
      <c r="C3001" s="3">
        <v>43146</v>
      </c>
      <c r="D3001">
        <v>46122</v>
      </c>
      <c r="E3001" t="s">
        <v>4016</v>
      </c>
      <c r="F3001">
        <v>41510</v>
      </c>
      <c r="G3001" t="s">
        <v>4165</v>
      </c>
      <c r="H3001" t="s">
        <v>4166</v>
      </c>
      <c r="I3001" s="4">
        <v>33.6</v>
      </c>
    </row>
    <row r="3002" spans="1:9" x14ac:dyDescent="0.2">
      <c r="A3002">
        <v>102</v>
      </c>
      <c r="B3002">
        <v>688221</v>
      </c>
      <c r="C3002" s="3">
        <v>43146</v>
      </c>
      <c r="D3002">
        <v>46122</v>
      </c>
      <c r="E3002" t="s">
        <v>4016</v>
      </c>
      <c r="F3002">
        <v>41510</v>
      </c>
      <c r="G3002" t="s">
        <v>4229</v>
      </c>
      <c r="H3002" t="s">
        <v>4230</v>
      </c>
      <c r="I3002" s="4">
        <v>0.84</v>
      </c>
    </row>
    <row r="3003" spans="1:9" x14ac:dyDescent="0.2">
      <c r="A3003">
        <v>102</v>
      </c>
      <c r="B3003">
        <v>688222</v>
      </c>
      <c r="C3003" s="3">
        <v>43146</v>
      </c>
      <c r="D3003">
        <v>46122</v>
      </c>
      <c r="E3003" t="s">
        <v>4016</v>
      </c>
      <c r="F3003">
        <v>41510</v>
      </c>
      <c r="G3003" t="s">
        <v>4219</v>
      </c>
      <c r="H3003" t="s">
        <v>4220</v>
      </c>
      <c r="I3003" s="4">
        <v>14</v>
      </c>
    </row>
    <row r="3004" spans="1:9" x14ac:dyDescent="0.2">
      <c r="A3004">
        <v>102</v>
      </c>
      <c r="B3004">
        <v>688223</v>
      </c>
      <c r="C3004" s="3">
        <v>43146</v>
      </c>
      <c r="D3004">
        <v>46122</v>
      </c>
      <c r="E3004" t="s">
        <v>4016</v>
      </c>
      <c r="F3004">
        <v>41510</v>
      </c>
      <c r="G3004" t="s">
        <v>4021</v>
      </c>
      <c r="H3004" t="s">
        <v>4022</v>
      </c>
      <c r="I3004" s="4">
        <v>36.4</v>
      </c>
    </row>
    <row r="3005" spans="1:9" x14ac:dyDescent="0.2">
      <c r="A3005">
        <v>102</v>
      </c>
      <c r="B3005">
        <v>688224</v>
      </c>
      <c r="C3005" s="3">
        <v>43146</v>
      </c>
      <c r="D3005">
        <v>46122</v>
      </c>
      <c r="E3005" t="s">
        <v>4016</v>
      </c>
      <c r="F3005">
        <v>41510</v>
      </c>
      <c r="G3005" t="s">
        <v>4167</v>
      </c>
      <c r="H3005" t="s">
        <v>4168</v>
      </c>
      <c r="I3005" s="4">
        <v>3.64</v>
      </c>
    </row>
    <row r="3006" spans="1:9" x14ac:dyDescent="0.2">
      <c r="A3006">
        <v>102</v>
      </c>
      <c r="B3006">
        <v>688225</v>
      </c>
      <c r="C3006" s="3">
        <v>43146</v>
      </c>
      <c r="D3006">
        <v>46122</v>
      </c>
      <c r="E3006" t="s">
        <v>4016</v>
      </c>
      <c r="F3006">
        <v>41510</v>
      </c>
      <c r="G3006" t="s">
        <v>4227</v>
      </c>
      <c r="H3006" t="s">
        <v>4228</v>
      </c>
      <c r="I3006" s="4">
        <v>0.56000000000000005</v>
      </c>
    </row>
    <row r="3007" spans="1:9" x14ac:dyDescent="0.2">
      <c r="A3007">
        <v>102</v>
      </c>
      <c r="B3007">
        <v>688226</v>
      </c>
      <c r="C3007" s="3">
        <v>43146</v>
      </c>
      <c r="D3007">
        <v>46122</v>
      </c>
      <c r="E3007" t="s">
        <v>4016</v>
      </c>
      <c r="F3007">
        <v>41510</v>
      </c>
      <c r="G3007" t="s">
        <v>4119</v>
      </c>
      <c r="H3007" t="s">
        <v>4120</v>
      </c>
      <c r="I3007" s="4">
        <v>2.8</v>
      </c>
    </row>
    <row r="3008" spans="1:9" x14ac:dyDescent="0.2">
      <c r="A3008">
        <v>102</v>
      </c>
      <c r="B3008">
        <v>688227</v>
      </c>
      <c r="C3008" s="3">
        <v>43146</v>
      </c>
      <c r="D3008">
        <v>46122</v>
      </c>
      <c r="E3008" t="s">
        <v>4016</v>
      </c>
      <c r="F3008">
        <v>41510</v>
      </c>
      <c r="G3008" t="s">
        <v>4027</v>
      </c>
      <c r="H3008" t="s">
        <v>4028</v>
      </c>
      <c r="I3008" s="4">
        <v>0.04</v>
      </c>
    </row>
    <row r="3009" spans="1:9" x14ac:dyDescent="0.2">
      <c r="A3009">
        <v>102</v>
      </c>
      <c r="B3009">
        <v>688228</v>
      </c>
      <c r="C3009" s="3">
        <v>43146</v>
      </c>
      <c r="D3009">
        <v>46122</v>
      </c>
      <c r="E3009" t="s">
        <v>4016</v>
      </c>
      <c r="F3009">
        <v>41510</v>
      </c>
      <c r="G3009" t="s">
        <v>4029</v>
      </c>
      <c r="H3009" t="s">
        <v>4030</v>
      </c>
      <c r="I3009" s="4">
        <v>0.84</v>
      </c>
    </row>
    <row r="3010" spans="1:9" x14ac:dyDescent="0.2">
      <c r="A3010">
        <v>102</v>
      </c>
      <c r="B3010">
        <v>688229</v>
      </c>
      <c r="C3010" s="3">
        <v>43146</v>
      </c>
      <c r="D3010">
        <v>46122</v>
      </c>
      <c r="E3010" t="s">
        <v>4016</v>
      </c>
      <c r="F3010">
        <v>41510</v>
      </c>
      <c r="G3010" t="s">
        <v>4221</v>
      </c>
      <c r="H3010" t="s">
        <v>4222</v>
      </c>
      <c r="I3010" s="4">
        <v>1.1200000000000001</v>
      </c>
    </row>
    <row r="3011" spans="1:9" x14ac:dyDescent="0.2">
      <c r="A3011">
        <v>102</v>
      </c>
      <c r="B3011">
        <v>688231</v>
      </c>
      <c r="C3011" s="3">
        <v>43146</v>
      </c>
      <c r="D3011">
        <v>46122</v>
      </c>
      <c r="E3011" t="s">
        <v>4016</v>
      </c>
      <c r="F3011">
        <v>41510</v>
      </c>
      <c r="G3011" t="s">
        <v>4129</v>
      </c>
      <c r="H3011" t="s">
        <v>4130</v>
      </c>
      <c r="I3011" s="4">
        <v>4.2</v>
      </c>
    </row>
    <row r="3012" spans="1:9" x14ac:dyDescent="0.2">
      <c r="A3012">
        <v>102</v>
      </c>
      <c r="B3012">
        <v>688232</v>
      </c>
      <c r="C3012" s="3">
        <v>43146</v>
      </c>
      <c r="D3012">
        <v>46122</v>
      </c>
      <c r="E3012" t="s">
        <v>4016</v>
      </c>
      <c r="F3012">
        <v>41510</v>
      </c>
      <c r="G3012" t="s">
        <v>4121</v>
      </c>
      <c r="H3012" t="s">
        <v>4122</v>
      </c>
      <c r="I3012" s="4">
        <v>2.8</v>
      </c>
    </row>
    <row r="3013" spans="1:9" x14ac:dyDescent="0.2">
      <c r="A3013">
        <v>102</v>
      </c>
      <c r="B3013">
        <v>688233</v>
      </c>
      <c r="C3013" s="3">
        <v>43146</v>
      </c>
      <c r="D3013">
        <v>46122</v>
      </c>
      <c r="E3013" t="s">
        <v>4016</v>
      </c>
      <c r="F3013">
        <v>41510</v>
      </c>
      <c r="G3013" t="s">
        <v>4125</v>
      </c>
      <c r="H3013" t="s">
        <v>4126</v>
      </c>
      <c r="I3013" s="4">
        <v>1.4</v>
      </c>
    </row>
    <row r="3014" spans="1:9" x14ac:dyDescent="0.2">
      <c r="A3014">
        <v>102</v>
      </c>
      <c r="B3014">
        <v>688234</v>
      </c>
      <c r="C3014" s="3">
        <v>43146</v>
      </c>
      <c r="D3014">
        <v>46122</v>
      </c>
      <c r="E3014" t="s">
        <v>4016</v>
      </c>
      <c r="F3014">
        <v>41510</v>
      </c>
      <c r="G3014" t="s">
        <v>4225</v>
      </c>
      <c r="H3014" t="s">
        <v>4226</v>
      </c>
      <c r="I3014" s="4">
        <v>2.8</v>
      </c>
    </row>
    <row r="3015" spans="1:9" x14ac:dyDescent="0.2">
      <c r="A3015">
        <v>102</v>
      </c>
      <c r="B3015">
        <v>688230</v>
      </c>
      <c r="C3015" s="3">
        <v>43147</v>
      </c>
      <c r="D3015">
        <v>46122</v>
      </c>
      <c r="E3015" t="s">
        <v>4016</v>
      </c>
      <c r="F3015">
        <v>41510</v>
      </c>
      <c r="G3015" t="s">
        <v>4223</v>
      </c>
      <c r="H3015" t="s">
        <v>4224</v>
      </c>
      <c r="I3015" s="4">
        <v>5.6</v>
      </c>
    </row>
    <row r="3016" spans="1:9" x14ac:dyDescent="0.2">
      <c r="A3016">
        <v>102</v>
      </c>
      <c r="B3016">
        <v>688249</v>
      </c>
      <c r="C3016" s="3">
        <v>43146</v>
      </c>
      <c r="D3016">
        <v>46134</v>
      </c>
      <c r="E3016" t="s">
        <v>4016</v>
      </c>
      <c r="F3016">
        <v>41512</v>
      </c>
      <c r="G3016" t="s">
        <v>4323</v>
      </c>
      <c r="H3016" t="s">
        <v>4324</v>
      </c>
      <c r="I3016" s="4">
        <v>500</v>
      </c>
    </row>
    <row r="3017" spans="1:9" x14ac:dyDescent="0.2">
      <c r="A3017">
        <v>102</v>
      </c>
      <c r="B3017">
        <v>688317</v>
      </c>
      <c r="C3017" s="3">
        <v>43146</v>
      </c>
      <c r="D3017">
        <v>46139</v>
      </c>
      <c r="E3017" t="s">
        <v>4016</v>
      </c>
      <c r="F3017">
        <v>41513</v>
      </c>
      <c r="G3017" t="s">
        <v>4383</v>
      </c>
      <c r="H3017" t="s">
        <v>4384</v>
      </c>
      <c r="I3017" s="4">
        <v>4375.8</v>
      </c>
    </row>
    <row r="3018" spans="1:9" x14ac:dyDescent="0.2">
      <c r="A3018">
        <v>102</v>
      </c>
      <c r="B3018">
        <v>688318</v>
      </c>
      <c r="C3018" s="3">
        <v>43146</v>
      </c>
      <c r="D3018">
        <v>46139</v>
      </c>
      <c r="E3018" t="s">
        <v>4016</v>
      </c>
      <c r="F3018">
        <v>41513</v>
      </c>
      <c r="G3018" t="s">
        <v>4073</v>
      </c>
      <c r="H3018" t="s">
        <v>4074</v>
      </c>
      <c r="I3018" s="4">
        <v>280.5</v>
      </c>
    </row>
    <row r="3019" spans="1:9" x14ac:dyDescent="0.2">
      <c r="A3019">
        <v>102</v>
      </c>
      <c r="B3019">
        <v>688319</v>
      </c>
      <c r="C3019" s="3">
        <v>43146</v>
      </c>
      <c r="D3019">
        <v>46139</v>
      </c>
      <c r="E3019" t="s">
        <v>4016</v>
      </c>
      <c r="F3019">
        <v>41513</v>
      </c>
      <c r="G3019" t="s">
        <v>4311</v>
      </c>
      <c r="H3019" t="s">
        <v>4312</v>
      </c>
      <c r="I3019" s="4">
        <v>18.7</v>
      </c>
    </row>
    <row r="3020" spans="1:9" x14ac:dyDescent="0.2">
      <c r="A3020">
        <v>102</v>
      </c>
      <c r="B3020">
        <v>688333</v>
      </c>
      <c r="C3020" s="3">
        <v>43150</v>
      </c>
      <c r="D3020">
        <v>46167</v>
      </c>
      <c r="E3020" t="s">
        <v>4016</v>
      </c>
      <c r="F3020">
        <v>41515</v>
      </c>
      <c r="G3020" t="s">
        <v>4019</v>
      </c>
      <c r="H3020" t="s">
        <v>4020</v>
      </c>
      <c r="I3020" s="4">
        <v>79.349999999999994</v>
      </c>
    </row>
    <row r="3021" spans="1:9" x14ac:dyDescent="0.2">
      <c r="A3021">
        <v>102</v>
      </c>
      <c r="B3021">
        <v>688334</v>
      </c>
      <c r="C3021" s="3">
        <v>43150</v>
      </c>
      <c r="D3021">
        <v>46167</v>
      </c>
      <c r="E3021" t="s">
        <v>4016</v>
      </c>
      <c r="F3021">
        <v>41515</v>
      </c>
      <c r="G3021" t="s">
        <v>4025</v>
      </c>
      <c r="H3021" t="s">
        <v>4026</v>
      </c>
      <c r="I3021" s="4">
        <v>3.44</v>
      </c>
    </row>
    <row r="3022" spans="1:9" x14ac:dyDescent="0.2">
      <c r="A3022">
        <v>102</v>
      </c>
      <c r="B3022">
        <v>688335</v>
      </c>
      <c r="C3022" s="3">
        <v>43150</v>
      </c>
      <c r="D3022">
        <v>46167</v>
      </c>
      <c r="E3022" t="s">
        <v>4016</v>
      </c>
      <c r="F3022">
        <v>41515</v>
      </c>
      <c r="G3022" t="s">
        <v>4267</v>
      </c>
      <c r="H3022" t="s">
        <v>4268</v>
      </c>
      <c r="I3022" s="4">
        <v>17.989999999999998</v>
      </c>
    </row>
    <row r="3023" spans="1:9" x14ac:dyDescent="0.2">
      <c r="A3023">
        <v>102</v>
      </c>
      <c r="B3023">
        <v>688336</v>
      </c>
      <c r="C3023" s="3">
        <v>43150</v>
      </c>
      <c r="D3023">
        <v>46167</v>
      </c>
      <c r="E3023" t="s">
        <v>4016</v>
      </c>
      <c r="F3023">
        <v>41515</v>
      </c>
      <c r="G3023" t="s">
        <v>4033</v>
      </c>
      <c r="H3023" t="s">
        <v>4034</v>
      </c>
      <c r="I3023" s="4">
        <v>111.72</v>
      </c>
    </row>
    <row r="3024" spans="1:9" x14ac:dyDescent="0.2">
      <c r="A3024">
        <v>102</v>
      </c>
      <c r="B3024">
        <v>688338</v>
      </c>
      <c r="C3024" s="3">
        <v>43150</v>
      </c>
      <c r="D3024">
        <v>46167</v>
      </c>
      <c r="E3024" t="s">
        <v>4016</v>
      </c>
      <c r="F3024">
        <v>41515</v>
      </c>
      <c r="G3024" t="s">
        <v>4035</v>
      </c>
      <c r="H3024" t="s">
        <v>4036</v>
      </c>
      <c r="I3024" s="4">
        <v>158.69999999999999</v>
      </c>
    </row>
    <row r="3025" spans="1:9" x14ac:dyDescent="0.2">
      <c r="A3025">
        <v>102</v>
      </c>
      <c r="B3025">
        <v>688341</v>
      </c>
      <c r="C3025" s="3">
        <v>43150</v>
      </c>
      <c r="D3025">
        <v>46167</v>
      </c>
      <c r="E3025" t="s">
        <v>4016</v>
      </c>
      <c r="F3025">
        <v>41515</v>
      </c>
      <c r="G3025" t="s">
        <v>4117</v>
      </c>
      <c r="H3025" t="s">
        <v>4118</v>
      </c>
      <c r="I3025" s="4">
        <v>5.82</v>
      </c>
    </row>
    <row r="3026" spans="1:9" x14ac:dyDescent="0.2">
      <c r="A3026">
        <v>102</v>
      </c>
      <c r="B3026">
        <v>688538</v>
      </c>
      <c r="C3026" s="3">
        <v>43150</v>
      </c>
      <c r="D3026">
        <v>46167</v>
      </c>
      <c r="E3026" t="s">
        <v>4016</v>
      </c>
      <c r="F3026">
        <v>41515</v>
      </c>
      <c r="G3026" t="s">
        <v>4021</v>
      </c>
      <c r="H3026" t="s">
        <v>4022</v>
      </c>
      <c r="I3026" s="4">
        <v>59.51</v>
      </c>
    </row>
    <row r="3027" spans="1:9" x14ac:dyDescent="0.2">
      <c r="A3027">
        <v>102</v>
      </c>
      <c r="B3027">
        <v>688539</v>
      </c>
      <c r="C3027" s="3">
        <v>43150</v>
      </c>
      <c r="D3027">
        <v>46167</v>
      </c>
      <c r="E3027" t="s">
        <v>4016</v>
      </c>
      <c r="F3027">
        <v>41515</v>
      </c>
      <c r="G3027" t="s">
        <v>4093</v>
      </c>
      <c r="H3027" t="s">
        <v>4094</v>
      </c>
      <c r="I3027" s="4">
        <v>0.79</v>
      </c>
    </row>
    <row r="3028" spans="1:9" x14ac:dyDescent="0.2">
      <c r="A3028">
        <v>102</v>
      </c>
      <c r="B3028">
        <v>688563</v>
      </c>
      <c r="C3028" s="3">
        <v>43150</v>
      </c>
      <c r="D3028">
        <v>46167</v>
      </c>
      <c r="E3028" t="s">
        <v>4016</v>
      </c>
      <c r="F3028">
        <v>41515</v>
      </c>
      <c r="G3028" t="s">
        <v>4331</v>
      </c>
      <c r="H3028" t="s">
        <v>4332</v>
      </c>
      <c r="I3028" s="4">
        <v>78.45</v>
      </c>
    </row>
    <row r="3029" spans="1:9" x14ac:dyDescent="0.2">
      <c r="A3029">
        <v>102</v>
      </c>
      <c r="B3029">
        <v>688577</v>
      </c>
      <c r="C3029" s="3">
        <v>43150</v>
      </c>
      <c r="D3029">
        <v>46167</v>
      </c>
      <c r="E3029" t="s">
        <v>4016</v>
      </c>
      <c r="F3029">
        <v>41515</v>
      </c>
      <c r="G3029" t="s">
        <v>4017</v>
      </c>
      <c r="H3029" t="s">
        <v>4018</v>
      </c>
      <c r="I3029" s="4">
        <v>13.22</v>
      </c>
    </row>
    <row r="3030" spans="1:9" x14ac:dyDescent="0.2">
      <c r="A3030">
        <v>102</v>
      </c>
      <c r="B3030">
        <v>688404</v>
      </c>
      <c r="C3030" s="3">
        <v>43150</v>
      </c>
      <c r="D3030">
        <v>46159</v>
      </c>
      <c r="E3030" t="s">
        <v>4016</v>
      </c>
      <c r="F3030">
        <v>41521</v>
      </c>
      <c r="G3030" t="s">
        <v>4257</v>
      </c>
      <c r="H3030" t="s">
        <v>4258</v>
      </c>
      <c r="I3030" s="4">
        <v>350</v>
      </c>
    </row>
    <row r="3031" spans="1:9" x14ac:dyDescent="0.2">
      <c r="A3031">
        <v>102</v>
      </c>
      <c r="B3031">
        <v>688411</v>
      </c>
      <c r="C3031" s="3">
        <v>43150</v>
      </c>
      <c r="D3031">
        <v>46164</v>
      </c>
      <c r="E3031" t="s">
        <v>4016</v>
      </c>
      <c r="F3031">
        <v>41522</v>
      </c>
      <c r="G3031" t="s">
        <v>4257</v>
      </c>
      <c r="H3031" t="s">
        <v>4258</v>
      </c>
      <c r="I3031" s="4">
        <v>350</v>
      </c>
    </row>
    <row r="3032" spans="1:9" x14ac:dyDescent="0.2">
      <c r="A3032">
        <v>102</v>
      </c>
      <c r="B3032">
        <v>688418</v>
      </c>
      <c r="C3032" s="3">
        <v>43151</v>
      </c>
      <c r="D3032">
        <v>46196</v>
      </c>
      <c r="E3032" t="s">
        <v>4016</v>
      </c>
      <c r="F3032">
        <v>41523</v>
      </c>
      <c r="G3032" t="s">
        <v>4361</v>
      </c>
      <c r="H3032" t="s">
        <v>4362</v>
      </c>
      <c r="I3032" s="4">
        <v>400</v>
      </c>
    </row>
    <row r="3033" spans="1:9" x14ac:dyDescent="0.2">
      <c r="A3033">
        <v>102</v>
      </c>
      <c r="B3033">
        <v>688436</v>
      </c>
      <c r="C3033" s="3">
        <v>43150</v>
      </c>
      <c r="D3033">
        <v>46154</v>
      </c>
      <c r="E3033" t="s">
        <v>4016</v>
      </c>
      <c r="F3033">
        <v>41525</v>
      </c>
      <c r="G3033" t="s">
        <v>4017</v>
      </c>
      <c r="H3033" t="s">
        <v>4018</v>
      </c>
      <c r="I3033" s="4">
        <v>1.8</v>
      </c>
    </row>
    <row r="3034" spans="1:9" x14ac:dyDescent="0.2">
      <c r="A3034">
        <v>102</v>
      </c>
      <c r="B3034">
        <v>688437</v>
      </c>
      <c r="C3034" s="3">
        <v>43150</v>
      </c>
      <c r="D3034">
        <v>46154</v>
      </c>
      <c r="E3034" t="s">
        <v>4016</v>
      </c>
      <c r="F3034">
        <v>41525</v>
      </c>
      <c r="G3034" t="s">
        <v>4019</v>
      </c>
      <c r="H3034" t="s">
        <v>4020</v>
      </c>
      <c r="I3034" s="4">
        <v>10.8</v>
      </c>
    </row>
    <row r="3035" spans="1:9" x14ac:dyDescent="0.2">
      <c r="A3035">
        <v>102</v>
      </c>
      <c r="B3035">
        <v>688438</v>
      </c>
      <c r="C3035" s="3">
        <v>43150</v>
      </c>
      <c r="D3035">
        <v>46154</v>
      </c>
      <c r="E3035" t="s">
        <v>4016</v>
      </c>
      <c r="F3035">
        <v>41525</v>
      </c>
      <c r="G3035" t="s">
        <v>4025</v>
      </c>
      <c r="H3035" t="s">
        <v>4026</v>
      </c>
      <c r="I3035" s="4">
        <v>0.47</v>
      </c>
    </row>
    <row r="3036" spans="1:9" x14ac:dyDescent="0.2">
      <c r="A3036">
        <v>102</v>
      </c>
      <c r="B3036">
        <v>688440</v>
      </c>
      <c r="C3036" s="3">
        <v>43150</v>
      </c>
      <c r="D3036">
        <v>46154</v>
      </c>
      <c r="E3036" t="s">
        <v>4016</v>
      </c>
      <c r="F3036">
        <v>41525</v>
      </c>
      <c r="G3036" t="s">
        <v>4033</v>
      </c>
      <c r="H3036" t="s">
        <v>4034</v>
      </c>
      <c r="I3036" s="4">
        <v>17.36</v>
      </c>
    </row>
    <row r="3037" spans="1:9" x14ac:dyDescent="0.2">
      <c r="A3037">
        <v>102</v>
      </c>
      <c r="B3037">
        <v>688441</v>
      </c>
      <c r="C3037" s="3">
        <v>43150</v>
      </c>
      <c r="D3037">
        <v>46154</v>
      </c>
      <c r="E3037" t="s">
        <v>4016</v>
      </c>
      <c r="F3037">
        <v>41525</v>
      </c>
      <c r="G3037" t="s">
        <v>4021</v>
      </c>
      <c r="H3037" t="s">
        <v>4022</v>
      </c>
      <c r="I3037" s="4">
        <v>8.1</v>
      </c>
    </row>
    <row r="3038" spans="1:9" x14ac:dyDescent="0.2">
      <c r="A3038">
        <v>102</v>
      </c>
      <c r="B3038">
        <v>688442</v>
      </c>
      <c r="C3038" s="3">
        <v>43150</v>
      </c>
      <c r="D3038">
        <v>46154</v>
      </c>
      <c r="E3038" t="s">
        <v>4016</v>
      </c>
      <c r="F3038">
        <v>41525</v>
      </c>
      <c r="G3038" t="s">
        <v>4027</v>
      </c>
      <c r="H3038" t="s">
        <v>4028</v>
      </c>
      <c r="I3038" s="4">
        <v>0.04</v>
      </c>
    </row>
    <row r="3039" spans="1:9" x14ac:dyDescent="0.2">
      <c r="A3039">
        <v>102</v>
      </c>
      <c r="B3039">
        <v>688443</v>
      </c>
      <c r="C3039" s="3">
        <v>43150</v>
      </c>
      <c r="D3039">
        <v>46154</v>
      </c>
      <c r="E3039" t="s">
        <v>4016</v>
      </c>
      <c r="F3039">
        <v>41525</v>
      </c>
      <c r="G3039" t="s">
        <v>4035</v>
      </c>
      <c r="H3039" t="s">
        <v>4036</v>
      </c>
      <c r="I3039" s="4">
        <v>21.6</v>
      </c>
    </row>
    <row r="3040" spans="1:9" x14ac:dyDescent="0.2">
      <c r="A3040">
        <v>102</v>
      </c>
      <c r="B3040">
        <v>688444</v>
      </c>
      <c r="C3040" s="3">
        <v>43150</v>
      </c>
      <c r="D3040">
        <v>46154</v>
      </c>
      <c r="E3040" t="s">
        <v>4016</v>
      </c>
      <c r="F3040">
        <v>41525</v>
      </c>
      <c r="G3040" t="s">
        <v>4331</v>
      </c>
      <c r="H3040" t="s">
        <v>4332</v>
      </c>
      <c r="I3040" s="4">
        <v>10.68</v>
      </c>
    </row>
    <row r="3041" spans="1:9" x14ac:dyDescent="0.2">
      <c r="A3041">
        <v>102</v>
      </c>
      <c r="B3041">
        <v>688445</v>
      </c>
      <c r="C3041" s="3">
        <v>43150</v>
      </c>
      <c r="D3041">
        <v>46154</v>
      </c>
      <c r="E3041" t="s">
        <v>4016</v>
      </c>
      <c r="F3041">
        <v>41525</v>
      </c>
      <c r="G3041" t="s">
        <v>4093</v>
      </c>
      <c r="H3041" t="s">
        <v>4094</v>
      </c>
      <c r="I3041" s="4">
        <v>0.11</v>
      </c>
    </row>
    <row r="3042" spans="1:9" x14ac:dyDescent="0.2">
      <c r="A3042">
        <v>102</v>
      </c>
      <c r="B3042">
        <v>688467</v>
      </c>
      <c r="C3042" s="3">
        <v>43150</v>
      </c>
      <c r="D3042">
        <v>46154</v>
      </c>
      <c r="E3042" t="s">
        <v>4016</v>
      </c>
      <c r="F3042">
        <v>41525</v>
      </c>
      <c r="G3042" t="s">
        <v>4269</v>
      </c>
      <c r="H3042" t="s">
        <v>4270</v>
      </c>
      <c r="I3042" s="4">
        <v>1.05</v>
      </c>
    </row>
    <row r="3043" spans="1:9" x14ac:dyDescent="0.2">
      <c r="A3043">
        <v>102</v>
      </c>
      <c r="B3043">
        <v>688575</v>
      </c>
      <c r="C3043" s="3">
        <v>43150</v>
      </c>
      <c r="D3043">
        <v>46171</v>
      </c>
      <c r="E3043" t="s">
        <v>4016</v>
      </c>
      <c r="F3043">
        <v>41532</v>
      </c>
      <c r="G3043" t="s">
        <v>4259</v>
      </c>
      <c r="H3043" t="s">
        <v>4260</v>
      </c>
      <c r="I3043" s="4">
        <v>724.06</v>
      </c>
    </row>
    <row r="3044" spans="1:9" x14ac:dyDescent="0.2">
      <c r="A3044">
        <v>102</v>
      </c>
      <c r="B3044">
        <v>688576</v>
      </c>
      <c r="C3044" s="3">
        <v>43150</v>
      </c>
      <c r="D3044">
        <v>46171</v>
      </c>
      <c r="E3044" t="s">
        <v>4016</v>
      </c>
      <c r="F3044">
        <v>41532</v>
      </c>
      <c r="G3044" t="s">
        <v>4261</v>
      </c>
      <c r="H3044" t="s">
        <v>4262</v>
      </c>
      <c r="I3044" s="4">
        <v>56.7</v>
      </c>
    </row>
    <row r="3045" spans="1:9" x14ac:dyDescent="0.2">
      <c r="A3045">
        <v>102</v>
      </c>
      <c r="B3045">
        <v>688617</v>
      </c>
      <c r="C3045" s="3">
        <v>43153</v>
      </c>
      <c r="D3045">
        <v>46272</v>
      </c>
      <c r="E3045" t="s">
        <v>4016</v>
      </c>
      <c r="F3045">
        <v>41536</v>
      </c>
      <c r="G3045" t="s">
        <v>4017</v>
      </c>
      <c r="H3045" t="s">
        <v>4018</v>
      </c>
      <c r="I3045" s="4">
        <v>4.16</v>
      </c>
    </row>
    <row r="3046" spans="1:9" x14ac:dyDescent="0.2">
      <c r="A3046">
        <v>102</v>
      </c>
      <c r="B3046">
        <v>688618</v>
      </c>
      <c r="C3046" s="3">
        <v>43153</v>
      </c>
      <c r="D3046">
        <v>46272</v>
      </c>
      <c r="E3046" t="s">
        <v>4016</v>
      </c>
      <c r="F3046">
        <v>41536</v>
      </c>
      <c r="G3046" t="s">
        <v>4019</v>
      </c>
      <c r="H3046" t="s">
        <v>4020</v>
      </c>
      <c r="I3046" s="4">
        <v>34.840000000000003</v>
      </c>
    </row>
    <row r="3047" spans="1:9" x14ac:dyDescent="0.2">
      <c r="A3047">
        <v>102</v>
      </c>
      <c r="B3047">
        <v>688619</v>
      </c>
      <c r="C3047" s="3">
        <v>43153</v>
      </c>
      <c r="D3047">
        <v>46272</v>
      </c>
      <c r="E3047" t="s">
        <v>4016</v>
      </c>
      <c r="F3047">
        <v>41536</v>
      </c>
      <c r="G3047" t="s">
        <v>4027</v>
      </c>
      <c r="H3047" t="s">
        <v>4028</v>
      </c>
      <c r="I3047" s="4">
        <v>0.16</v>
      </c>
    </row>
    <row r="3048" spans="1:9" x14ac:dyDescent="0.2">
      <c r="A3048">
        <v>102</v>
      </c>
      <c r="B3048">
        <v>688622</v>
      </c>
      <c r="C3048" s="3">
        <v>43153</v>
      </c>
      <c r="D3048">
        <v>46272</v>
      </c>
      <c r="E3048" t="s">
        <v>4016</v>
      </c>
      <c r="F3048">
        <v>41536</v>
      </c>
      <c r="G3048" t="s">
        <v>4277</v>
      </c>
      <c r="H3048" t="s">
        <v>4278</v>
      </c>
      <c r="I3048" s="4">
        <v>3.33</v>
      </c>
    </row>
    <row r="3049" spans="1:9" x14ac:dyDescent="0.2">
      <c r="A3049">
        <v>102</v>
      </c>
      <c r="B3049">
        <v>688623</v>
      </c>
      <c r="C3049" s="3">
        <v>43153</v>
      </c>
      <c r="D3049">
        <v>46272</v>
      </c>
      <c r="E3049" t="s">
        <v>4016</v>
      </c>
      <c r="F3049">
        <v>41536</v>
      </c>
      <c r="G3049" t="s">
        <v>4021</v>
      </c>
      <c r="H3049" t="s">
        <v>4022</v>
      </c>
      <c r="I3049" s="4">
        <v>88.4</v>
      </c>
    </row>
    <row r="3050" spans="1:9" x14ac:dyDescent="0.2">
      <c r="A3050">
        <v>102</v>
      </c>
      <c r="B3050">
        <v>689996</v>
      </c>
      <c r="C3050" s="3">
        <v>43153</v>
      </c>
      <c r="D3050">
        <v>46272</v>
      </c>
      <c r="E3050" t="s">
        <v>4016</v>
      </c>
      <c r="F3050">
        <v>41536</v>
      </c>
      <c r="G3050" t="s">
        <v>4083</v>
      </c>
      <c r="H3050" t="s">
        <v>4084</v>
      </c>
      <c r="I3050" s="4">
        <v>0.62</v>
      </c>
    </row>
    <row r="3051" spans="1:9" x14ac:dyDescent="0.2">
      <c r="A3051">
        <v>102</v>
      </c>
      <c r="B3051">
        <v>690002</v>
      </c>
      <c r="C3051" s="3">
        <v>43153</v>
      </c>
      <c r="D3051">
        <v>46272</v>
      </c>
      <c r="E3051" t="s">
        <v>4016</v>
      </c>
      <c r="F3051">
        <v>41536</v>
      </c>
      <c r="G3051" t="s">
        <v>4035</v>
      </c>
      <c r="H3051" t="s">
        <v>4036</v>
      </c>
      <c r="I3051" s="4">
        <v>388.49</v>
      </c>
    </row>
    <row r="3052" spans="1:9" x14ac:dyDescent="0.2">
      <c r="A3052">
        <v>102</v>
      </c>
      <c r="B3052">
        <v>688620</v>
      </c>
      <c r="C3052" s="3">
        <v>43154</v>
      </c>
      <c r="D3052">
        <v>46272</v>
      </c>
      <c r="E3052" t="s">
        <v>4016</v>
      </c>
      <c r="F3052">
        <v>41536</v>
      </c>
      <c r="G3052" t="s">
        <v>4035</v>
      </c>
      <c r="H3052" t="s">
        <v>4036</v>
      </c>
      <c r="I3052" s="4">
        <v>0</v>
      </c>
    </row>
    <row r="3053" spans="1:9" x14ac:dyDescent="0.2">
      <c r="A3053">
        <v>102</v>
      </c>
      <c r="B3053">
        <v>688621</v>
      </c>
      <c r="C3053" s="3">
        <v>43154</v>
      </c>
      <c r="D3053">
        <v>46272</v>
      </c>
      <c r="E3053" t="s">
        <v>4016</v>
      </c>
      <c r="F3053">
        <v>41536</v>
      </c>
      <c r="G3053" t="s">
        <v>4083</v>
      </c>
      <c r="H3053" t="s">
        <v>4084</v>
      </c>
      <c r="I3053" s="4">
        <v>0</v>
      </c>
    </row>
    <row r="3054" spans="1:9" x14ac:dyDescent="0.2">
      <c r="A3054">
        <v>102</v>
      </c>
      <c r="B3054">
        <v>688669</v>
      </c>
      <c r="C3054" s="3">
        <v>43153</v>
      </c>
      <c r="D3054">
        <v>46278</v>
      </c>
      <c r="E3054" t="s">
        <v>4016</v>
      </c>
      <c r="F3054">
        <v>41543</v>
      </c>
      <c r="G3054" t="s">
        <v>4017</v>
      </c>
      <c r="H3054" t="s">
        <v>4018</v>
      </c>
      <c r="I3054" s="4">
        <v>4.1399999999999997</v>
      </c>
    </row>
    <row r="3055" spans="1:9" x14ac:dyDescent="0.2">
      <c r="A3055">
        <v>102</v>
      </c>
      <c r="B3055">
        <v>688670</v>
      </c>
      <c r="C3055" s="3">
        <v>43153</v>
      </c>
      <c r="D3055">
        <v>46278</v>
      </c>
      <c r="E3055" t="s">
        <v>4016</v>
      </c>
      <c r="F3055">
        <v>41543</v>
      </c>
      <c r="G3055" t="s">
        <v>4019</v>
      </c>
      <c r="H3055" t="s">
        <v>4020</v>
      </c>
      <c r="I3055" s="4">
        <v>34.71</v>
      </c>
    </row>
    <row r="3056" spans="1:9" x14ac:dyDescent="0.2">
      <c r="A3056">
        <v>102</v>
      </c>
      <c r="B3056">
        <v>688671</v>
      </c>
      <c r="C3056" s="3">
        <v>43153</v>
      </c>
      <c r="D3056">
        <v>46278</v>
      </c>
      <c r="E3056" t="s">
        <v>4016</v>
      </c>
      <c r="F3056">
        <v>41543</v>
      </c>
      <c r="G3056" t="s">
        <v>4035</v>
      </c>
      <c r="H3056" t="s">
        <v>4036</v>
      </c>
      <c r="I3056" s="4">
        <v>386.32</v>
      </c>
    </row>
    <row r="3057" spans="1:9" x14ac:dyDescent="0.2">
      <c r="A3057">
        <v>102</v>
      </c>
      <c r="B3057">
        <v>688672</v>
      </c>
      <c r="C3057" s="3">
        <v>43153</v>
      </c>
      <c r="D3057">
        <v>46278</v>
      </c>
      <c r="E3057" t="s">
        <v>4016</v>
      </c>
      <c r="F3057">
        <v>41543</v>
      </c>
      <c r="G3057" t="s">
        <v>4273</v>
      </c>
      <c r="H3057" t="s">
        <v>4274</v>
      </c>
      <c r="I3057" s="4">
        <v>3.32</v>
      </c>
    </row>
    <row r="3058" spans="1:9" x14ac:dyDescent="0.2">
      <c r="A3058">
        <v>102</v>
      </c>
      <c r="B3058">
        <v>688673</v>
      </c>
      <c r="C3058" s="3">
        <v>43153</v>
      </c>
      <c r="D3058">
        <v>46278</v>
      </c>
      <c r="E3058" t="s">
        <v>4016</v>
      </c>
      <c r="F3058">
        <v>41543</v>
      </c>
      <c r="G3058" t="s">
        <v>4021</v>
      </c>
      <c r="H3058" t="s">
        <v>4022</v>
      </c>
      <c r="I3058" s="4">
        <v>88.06</v>
      </c>
    </row>
    <row r="3059" spans="1:9" x14ac:dyDescent="0.2">
      <c r="A3059">
        <v>102</v>
      </c>
      <c r="B3059">
        <v>688675</v>
      </c>
      <c r="C3059" s="3">
        <v>43153</v>
      </c>
      <c r="D3059">
        <v>46278</v>
      </c>
      <c r="E3059" t="s">
        <v>4016</v>
      </c>
      <c r="F3059">
        <v>41543</v>
      </c>
      <c r="G3059" t="s">
        <v>4083</v>
      </c>
      <c r="H3059" t="s">
        <v>4084</v>
      </c>
      <c r="I3059" s="4">
        <v>1.3</v>
      </c>
    </row>
    <row r="3060" spans="1:9" x14ac:dyDescent="0.2">
      <c r="A3060">
        <v>102</v>
      </c>
      <c r="B3060">
        <v>690051</v>
      </c>
      <c r="C3060" s="3">
        <v>43153</v>
      </c>
      <c r="D3060">
        <v>46278</v>
      </c>
      <c r="E3060" t="s">
        <v>4016</v>
      </c>
      <c r="F3060">
        <v>41543</v>
      </c>
      <c r="G3060" t="s">
        <v>4027</v>
      </c>
      <c r="H3060" t="s">
        <v>4028</v>
      </c>
      <c r="I3060" s="4">
        <v>0.15</v>
      </c>
    </row>
    <row r="3061" spans="1:9" x14ac:dyDescent="0.2">
      <c r="A3061">
        <v>102</v>
      </c>
      <c r="B3061">
        <v>688684</v>
      </c>
      <c r="C3061" s="3">
        <v>43154</v>
      </c>
      <c r="D3061">
        <v>46295</v>
      </c>
      <c r="E3061" t="s">
        <v>4016</v>
      </c>
      <c r="F3061">
        <v>41545</v>
      </c>
      <c r="G3061" t="s">
        <v>4041</v>
      </c>
      <c r="H3061" t="s">
        <v>4042</v>
      </c>
      <c r="I3061" s="4">
        <v>214.52</v>
      </c>
    </row>
    <row r="3062" spans="1:9" x14ac:dyDescent="0.2">
      <c r="A3062">
        <v>102</v>
      </c>
      <c r="B3062">
        <v>688685</v>
      </c>
      <c r="C3062" s="3">
        <v>43154</v>
      </c>
      <c r="D3062">
        <v>46295</v>
      </c>
      <c r="E3062" t="s">
        <v>4016</v>
      </c>
      <c r="F3062">
        <v>41545</v>
      </c>
      <c r="G3062" t="s">
        <v>4043</v>
      </c>
      <c r="H3062" t="s">
        <v>4044</v>
      </c>
      <c r="I3062" s="4">
        <v>13.62</v>
      </c>
    </row>
    <row r="3063" spans="1:9" x14ac:dyDescent="0.2">
      <c r="A3063">
        <v>102</v>
      </c>
      <c r="B3063">
        <v>688686</v>
      </c>
      <c r="C3063" s="3">
        <v>43154</v>
      </c>
      <c r="D3063">
        <v>46295</v>
      </c>
      <c r="E3063" t="s">
        <v>4016</v>
      </c>
      <c r="F3063">
        <v>41545</v>
      </c>
      <c r="G3063" t="s">
        <v>4045</v>
      </c>
      <c r="H3063" t="s">
        <v>4046</v>
      </c>
      <c r="I3063" s="4">
        <v>3.41</v>
      </c>
    </row>
    <row r="3064" spans="1:9" x14ac:dyDescent="0.2">
      <c r="A3064">
        <v>102</v>
      </c>
      <c r="B3064">
        <v>688687</v>
      </c>
      <c r="C3064" s="3">
        <v>43154</v>
      </c>
      <c r="D3064">
        <v>46295</v>
      </c>
      <c r="E3064" t="s">
        <v>4016</v>
      </c>
      <c r="F3064">
        <v>41545</v>
      </c>
      <c r="G3064" t="s">
        <v>4035</v>
      </c>
      <c r="H3064" t="s">
        <v>4036</v>
      </c>
      <c r="I3064" s="4">
        <v>102.15</v>
      </c>
    </row>
    <row r="3065" spans="1:9" x14ac:dyDescent="0.2">
      <c r="A3065">
        <v>102</v>
      </c>
      <c r="B3065">
        <v>688689</v>
      </c>
      <c r="C3065" s="3">
        <v>43154</v>
      </c>
      <c r="D3065">
        <v>46295</v>
      </c>
      <c r="E3065" t="s">
        <v>4016</v>
      </c>
      <c r="F3065">
        <v>41545</v>
      </c>
      <c r="G3065" t="s">
        <v>4049</v>
      </c>
      <c r="H3065" t="s">
        <v>4050</v>
      </c>
      <c r="I3065" s="4">
        <v>3.41</v>
      </c>
    </row>
    <row r="3066" spans="1:9" x14ac:dyDescent="0.2">
      <c r="A3066">
        <v>102</v>
      </c>
      <c r="B3066">
        <v>688691</v>
      </c>
      <c r="C3066" s="3">
        <v>43154</v>
      </c>
      <c r="D3066">
        <v>46295</v>
      </c>
      <c r="E3066" t="s">
        <v>4016</v>
      </c>
      <c r="F3066">
        <v>41545</v>
      </c>
      <c r="G3066" t="s">
        <v>4051</v>
      </c>
      <c r="H3066" t="s">
        <v>4052</v>
      </c>
      <c r="I3066" s="4">
        <v>10.56</v>
      </c>
    </row>
    <row r="3067" spans="1:9" x14ac:dyDescent="0.2">
      <c r="A3067">
        <v>102</v>
      </c>
      <c r="B3067">
        <v>688692</v>
      </c>
      <c r="C3067" s="3">
        <v>43154</v>
      </c>
      <c r="D3067">
        <v>46295</v>
      </c>
      <c r="E3067" t="s">
        <v>4016</v>
      </c>
      <c r="F3067">
        <v>41545</v>
      </c>
      <c r="G3067" t="s">
        <v>4057</v>
      </c>
      <c r="H3067" t="s">
        <v>4058</v>
      </c>
      <c r="I3067" s="4">
        <v>204.3</v>
      </c>
    </row>
    <row r="3068" spans="1:9" x14ac:dyDescent="0.2">
      <c r="A3068">
        <v>102</v>
      </c>
      <c r="B3068">
        <v>688694</v>
      </c>
      <c r="C3068" s="3">
        <v>43154</v>
      </c>
      <c r="D3068">
        <v>46295</v>
      </c>
      <c r="E3068" t="s">
        <v>4016</v>
      </c>
      <c r="F3068">
        <v>41545</v>
      </c>
      <c r="G3068" t="s">
        <v>4059</v>
      </c>
      <c r="H3068" t="s">
        <v>4060</v>
      </c>
      <c r="I3068" s="4">
        <v>1.36</v>
      </c>
    </row>
    <row r="3069" spans="1:9" x14ac:dyDescent="0.2">
      <c r="A3069">
        <v>102</v>
      </c>
      <c r="B3069">
        <v>688695</v>
      </c>
      <c r="C3069" s="3">
        <v>43154</v>
      </c>
      <c r="D3069">
        <v>46295</v>
      </c>
      <c r="E3069" t="s">
        <v>4016</v>
      </c>
      <c r="F3069">
        <v>41545</v>
      </c>
      <c r="G3069" t="s">
        <v>4053</v>
      </c>
      <c r="H3069" t="s">
        <v>4054</v>
      </c>
      <c r="I3069" s="4">
        <v>20.43</v>
      </c>
    </row>
    <row r="3070" spans="1:9" x14ac:dyDescent="0.2">
      <c r="A3070">
        <v>102</v>
      </c>
      <c r="B3070">
        <v>688696</v>
      </c>
      <c r="C3070" s="3">
        <v>43154</v>
      </c>
      <c r="D3070">
        <v>46295</v>
      </c>
      <c r="E3070" t="s">
        <v>4016</v>
      </c>
      <c r="F3070">
        <v>41545</v>
      </c>
      <c r="G3070" t="s">
        <v>4033</v>
      </c>
      <c r="H3070" t="s">
        <v>4034</v>
      </c>
      <c r="I3070" s="4">
        <v>88.53</v>
      </c>
    </row>
    <row r="3071" spans="1:9" x14ac:dyDescent="0.2">
      <c r="A3071">
        <v>102</v>
      </c>
      <c r="B3071">
        <v>690100</v>
      </c>
      <c r="C3071" s="3">
        <v>43154</v>
      </c>
      <c r="D3071">
        <v>46295</v>
      </c>
      <c r="E3071" t="s">
        <v>4016</v>
      </c>
      <c r="F3071">
        <v>41545</v>
      </c>
      <c r="G3071" t="s">
        <v>4047</v>
      </c>
      <c r="H3071" t="s">
        <v>4048</v>
      </c>
      <c r="I3071" s="4">
        <v>3.4</v>
      </c>
    </row>
    <row r="3072" spans="1:9" x14ac:dyDescent="0.2">
      <c r="A3072">
        <v>102</v>
      </c>
      <c r="B3072">
        <v>690101</v>
      </c>
      <c r="C3072" s="3">
        <v>43154</v>
      </c>
      <c r="D3072">
        <v>46295</v>
      </c>
      <c r="E3072" t="s">
        <v>4016</v>
      </c>
      <c r="F3072">
        <v>41545</v>
      </c>
      <c r="G3072" t="s">
        <v>4065</v>
      </c>
      <c r="H3072" t="s">
        <v>4066</v>
      </c>
      <c r="I3072" s="4">
        <v>7.15</v>
      </c>
    </row>
    <row r="3073" spans="1:9" x14ac:dyDescent="0.2">
      <c r="A3073">
        <v>102</v>
      </c>
      <c r="B3073">
        <v>690116</v>
      </c>
      <c r="C3073" s="3">
        <v>43154</v>
      </c>
      <c r="D3073">
        <v>46295</v>
      </c>
      <c r="E3073" t="s">
        <v>4016</v>
      </c>
      <c r="F3073">
        <v>41545</v>
      </c>
      <c r="G3073" t="s">
        <v>4055</v>
      </c>
      <c r="H3073" t="s">
        <v>4056</v>
      </c>
      <c r="I3073" s="4">
        <v>8.17</v>
      </c>
    </row>
    <row r="3074" spans="1:9" x14ac:dyDescent="0.2">
      <c r="A3074">
        <v>102</v>
      </c>
      <c r="B3074">
        <v>688705</v>
      </c>
      <c r="C3074" s="3">
        <v>43154</v>
      </c>
      <c r="D3074">
        <v>46301</v>
      </c>
      <c r="E3074" t="s">
        <v>4016</v>
      </c>
      <c r="F3074">
        <v>41547</v>
      </c>
      <c r="G3074" t="s">
        <v>4041</v>
      </c>
      <c r="H3074" t="s">
        <v>4042</v>
      </c>
      <c r="I3074" s="4">
        <v>214.52</v>
      </c>
    </row>
    <row r="3075" spans="1:9" x14ac:dyDescent="0.2">
      <c r="A3075">
        <v>102</v>
      </c>
      <c r="B3075">
        <v>688706</v>
      </c>
      <c r="C3075" s="3">
        <v>43154</v>
      </c>
      <c r="D3075">
        <v>46301</v>
      </c>
      <c r="E3075" t="s">
        <v>4016</v>
      </c>
      <c r="F3075">
        <v>41547</v>
      </c>
      <c r="G3075" t="s">
        <v>4043</v>
      </c>
      <c r="H3075" t="s">
        <v>4044</v>
      </c>
      <c r="I3075" s="4">
        <v>13.62</v>
      </c>
    </row>
    <row r="3076" spans="1:9" x14ac:dyDescent="0.2">
      <c r="A3076">
        <v>102</v>
      </c>
      <c r="B3076">
        <v>688707</v>
      </c>
      <c r="C3076" s="3">
        <v>43154</v>
      </c>
      <c r="D3076">
        <v>46301</v>
      </c>
      <c r="E3076" t="s">
        <v>4016</v>
      </c>
      <c r="F3076">
        <v>41547</v>
      </c>
      <c r="G3076" t="s">
        <v>4045</v>
      </c>
      <c r="H3076" t="s">
        <v>4046</v>
      </c>
      <c r="I3076" s="4">
        <v>3.41</v>
      </c>
    </row>
    <row r="3077" spans="1:9" x14ac:dyDescent="0.2">
      <c r="A3077">
        <v>102</v>
      </c>
      <c r="B3077">
        <v>688708</v>
      </c>
      <c r="C3077" s="3">
        <v>43154</v>
      </c>
      <c r="D3077">
        <v>46301</v>
      </c>
      <c r="E3077" t="s">
        <v>4016</v>
      </c>
      <c r="F3077">
        <v>41547</v>
      </c>
      <c r="G3077" t="s">
        <v>4035</v>
      </c>
      <c r="H3077" t="s">
        <v>4036</v>
      </c>
      <c r="I3077" s="4">
        <v>102.15</v>
      </c>
    </row>
    <row r="3078" spans="1:9" x14ac:dyDescent="0.2">
      <c r="A3078">
        <v>102</v>
      </c>
      <c r="B3078">
        <v>688709</v>
      </c>
      <c r="C3078" s="3">
        <v>43154</v>
      </c>
      <c r="D3078">
        <v>46301</v>
      </c>
      <c r="E3078" t="s">
        <v>4016</v>
      </c>
      <c r="F3078">
        <v>41547</v>
      </c>
      <c r="G3078" t="s">
        <v>4047</v>
      </c>
      <c r="H3078" t="s">
        <v>4048</v>
      </c>
      <c r="I3078" s="4">
        <v>3.41</v>
      </c>
    </row>
    <row r="3079" spans="1:9" x14ac:dyDescent="0.2">
      <c r="A3079">
        <v>102</v>
      </c>
      <c r="B3079">
        <v>688710</v>
      </c>
      <c r="C3079" s="3">
        <v>43154</v>
      </c>
      <c r="D3079">
        <v>46301</v>
      </c>
      <c r="E3079" t="s">
        <v>4016</v>
      </c>
      <c r="F3079">
        <v>41547</v>
      </c>
      <c r="G3079" t="s">
        <v>4049</v>
      </c>
      <c r="H3079" t="s">
        <v>4050</v>
      </c>
      <c r="I3079" s="4">
        <v>3.41</v>
      </c>
    </row>
    <row r="3080" spans="1:9" x14ac:dyDescent="0.2">
      <c r="A3080">
        <v>102</v>
      </c>
      <c r="B3080">
        <v>688712</v>
      </c>
      <c r="C3080" s="3">
        <v>43154</v>
      </c>
      <c r="D3080">
        <v>46301</v>
      </c>
      <c r="E3080" t="s">
        <v>4016</v>
      </c>
      <c r="F3080">
        <v>41547</v>
      </c>
      <c r="G3080" t="s">
        <v>4051</v>
      </c>
      <c r="H3080" t="s">
        <v>4052</v>
      </c>
      <c r="I3080" s="4">
        <v>10.56</v>
      </c>
    </row>
    <row r="3081" spans="1:9" x14ac:dyDescent="0.2">
      <c r="A3081">
        <v>102</v>
      </c>
      <c r="B3081">
        <v>688713</v>
      </c>
      <c r="C3081" s="3">
        <v>43154</v>
      </c>
      <c r="D3081">
        <v>46301</v>
      </c>
      <c r="E3081" t="s">
        <v>4016</v>
      </c>
      <c r="F3081">
        <v>41547</v>
      </c>
      <c r="G3081" t="s">
        <v>4057</v>
      </c>
      <c r="H3081" t="s">
        <v>4058</v>
      </c>
      <c r="I3081" s="4">
        <v>204.3</v>
      </c>
    </row>
    <row r="3082" spans="1:9" x14ac:dyDescent="0.2">
      <c r="A3082">
        <v>102</v>
      </c>
      <c r="B3082">
        <v>688716</v>
      </c>
      <c r="C3082" s="3">
        <v>43154</v>
      </c>
      <c r="D3082">
        <v>46301</v>
      </c>
      <c r="E3082" t="s">
        <v>4016</v>
      </c>
      <c r="F3082">
        <v>41547</v>
      </c>
      <c r="G3082" t="s">
        <v>4053</v>
      </c>
      <c r="H3082" t="s">
        <v>4054</v>
      </c>
      <c r="I3082" s="4">
        <v>20.43</v>
      </c>
    </row>
    <row r="3083" spans="1:9" x14ac:dyDescent="0.2">
      <c r="A3083">
        <v>102</v>
      </c>
      <c r="B3083">
        <v>688717</v>
      </c>
      <c r="C3083" s="3">
        <v>43154</v>
      </c>
      <c r="D3083">
        <v>46301</v>
      </c>
      <c r="E3083" t="s">
        <v>4016</v>
      </c>
      <c r="F3083">
        <v>41547</v>
      </c>
      <c r="G3083" t="s">
        <v>4033</v>
      </c>
      <c r="H3083" t="s">
        <v>4034</v>
      </c>
      <c r="I3083" s="4">
        <v>88.53</v>
      </c>
    </row>
    <row r="3084" spans="1:9" x14ac:dyDescent="0.2">
      <c r="A3084">
        <v>102</v>
      </c>
      <c r="B3084">
        <v>690148</v>
      </c>
      <c r="C3084" s="3">
        <v>43154</v>
      </c>
      <c r="D3084">
        <v>46301</v>
      </c>
      <c r="E3084" t="s">
        <v>4016</v>
      </c>
      <c r="F3084">
        <v>41547</v>
      </c>
      <c r="G3084" t="s">
        <v>4059</v>
      </c>
      <c r="H3084" t="s">
        <v>4060</v>
      </c>
      <c r="I3084" s="4">
        <v>1.36</v>
      </c>
    </row>
    <row r="3085" spans="1:9" x14ac:dyDescent="0.2">
      <c r="A3085">
        <v>102</v>
      </c>
      <c r="B3085">
        <v>690151</v>
      </c>
      <c r="C3085" s="3">
        <v>43154</v>
      </c>
      <c r="D3085">
        <v>46301</v>
      </c>
      <c r="E3085" t="s">
        <v>4016</v>
      </c>
      <c r="F3085">
        <v>41547</v>
      </c>
      <c r="G3085" t="s">
        <v>4065</v>
      </c>
      <c r="H3085" t="s">
        <v>4066</v>
      </c>
      <c r="I3085" s="4">
        <v>7.15</v>
      </c>
    </row>
    <row r="3086" spans="1:9" x14ac:dyDescent="0.2">
      <c r="A3086">
        <v>102</v>
      </c>
      <c r="B3086">
        <v>688711</v>
      </c>
      <c r="C3086" s="3">
        <v>43157</v>
      </c>
      <c r="D3086">
        <v>46301</v>
      </c>
      <c r="E3086" t="s">
        <v>4016</v>
      </c>
      <c r="F3086">
        <v>41547</v>
      </c>
      <c r="G3086" t="s">
        <v>4055</v>
      </c>
      <c r="H3086" t="s">
        <v>4056</v>
      </c>
      <c r="I3086" s="4">
        <v>8.17</v>
      </c>
    </row>
    <row r="3087" spans="1:9" x14ac:dyDescent="0.2">
      <c r="A3087">
        <v>102</v>
      </c>
      <c r="B3087">
        <v>688728</v>
      </c>
      <c r="C3087" s="3">
        <v>43158</v>
      </c>
      <c r="D3087">
        <v>46351</v>
      </c>
      <c r="E3087" t="s">
        <v>4016</v>
      </c>
      <c r="F3087">
        <v>41549</v>
      </c>
      <c r="G3087" t="s">
        <v>4105</v>
      </c>
      <c r="H3087" t="s">
        <v>4106</v>
      </c>
      <c r="I3087" s="4">
        <v>11.68</v>
      </c>
    </row>
    <row r="3088" spans="1:9" x14ac:dyDescent="0.2">
      <c r="A3088">
        <v>102</v>
      </c>
      <c r="B3088">
        <v>688729</v>
      </c>
      <c r="C3088" s="3">
        <v>43158</v>
      </c>
      <c r="D3088">
        <v>46351</v>
      </c>
      <c r="E3088" t="s">
        <v>4016</v>
      </c>
      <c r="F3088">
        <v>41549</v>
      </c>
      <c r="G3088" t="s">
        <v>4113</v>
      </c>
      <c r="H3088" t="s">
        <v>4114</v>
      </c>
      <c r="I3088" s="4">
        <v>11.68</v>
      </c>
    </row>
    <row r="3089" spans="1:9" x14ac:dyDescent="0.2">
      <c r="A3089">
        <v>102</v>
      </c>
      <c r="B3089">
        <v>688730</v>
      </c>
      <c r="C3089" s="3">
        <v>43158</v>
      </c>
      <c r="D3089">
        <v>46351</v>
      </c>
      <c r="E3089" t="s">
        <v>4016</v>
      </c>
      <c r="F3089">
        <v>41549</v>
      </c>
      <c r="G3089" t="s">
        <v>4067</v>
      </c>
      <c r="H3089" t="s">
        <v>4068</v>
      </c>
      <c r="I3089" s="4">
        <v>175.2</v>
      </c>
    </row>
    <row r="3090" spans="1:9" x14ac:dyDescent="0.2">
      <c r="A3090">
        <v>102</v>
      </c>
      <c r="B3090">
        <v>688731</v>
      </c>
      <c r="C3090" s="3">
        <v>43158</v>
      </c>
      <c r="D3090">
        <v>46351</v>
      </c>
      <c r="E3090" t="s">
        <v>4016</v>
      </c>
      <c r="F3090">
        <v>41549</v>
      </c>
      <c r="G3090" t="s">
        <v>4069</v>
      </c>
      <c r="H3090" t="s">
        <v>4070</v>
      </c>
      <c r="I3090" s="4">
        <v>35.04</v>
      </c>
    </row>
    <row r="3091" spans="1:9" x14ac:dyDescent="0.2">
      <c r="A3091">
        <v>102</v>
      </c>
      <c r="B3091">
        <v>688732</v>
      </c>
      <c r="C3091" s="3">
        <v>43158</v>
      </c>
      <c r="D3091">
        <v>46351</v>
      </c>
      <c r="E3091" t="s">
        <v>4016</v>
      </c>
      <c r="F3091">
        <v>41549</v>
      </c>
      <c r="G3091" t="s">
        <v>4135</v>
      </c>
      <c r="H3091" t="s">
        <v>4136</v>
      </c>
      <c r="I3091" s="4">
        <v>6.42</v>
      </c>
    </row>
    <row r="3092" spans="1:9" x14ac:dyDescent="0.2">
      <c r="A3092">
        <v>102</v>
      </c>
      <c r="B3092">
        <v>688735</v>
      </c>
      <c r="C3092" s="3">
        <v>43158</v>
      </c>
      <c r="D3092">
        <v>46351</v>
      </c>
      <c r="E3092" t="s">
        <v>4016</v>
      </c>
      <c r="F3092">
        <v>41549</v>
      </c>
      <c r="G3092" t="s">
        <v>4119</v>
      </c>
      <c r="H3092" t="s">
        <v>4120</v>
      </c>
      <c r="I3092" s="4">
        <v>17.52</v>
      </c>
    </row>
    <row r="3093" spans="1:9" x14ac:dyDescent="0.2">
      <c r="A3093">
        <v>102</v>
      </c>
      <c r="B3093">
        <v>688737</v>
      </c>
      <c r="C3093" s="3">
        <v>43158</v>
      </c>
      <c r="D3093">
        <v>46351</v>
      </c>
      <c r="E3093" t="s">
        <v>4016</v>
      </c>
      <c r="F3093">
        <v>41549</v>
      </c>
      <c r="G3093" t="s">
        <v>4127</v>
      </c>
      <c r="H3093" t="s">
        <v>4128</v>
      </c>
      <c r="I3093" s="4">
        <v>0.53</v>
      </c>
    </row>
    <row r="3094" spans="1:9" x14ac:dyDescent="0.2">
      <c r="A3094">
        <v>102</v>
      </c>
      <c r="B3094">
        <v>688739</v>
      </c>
      <c r="C3094" s="3">
        <v>43158</v>
      </c>
      <c r="D3094">
        <v>46351</v>
      </c>
      <c r="E3094" t="s">
        <v>4016</v>
      </c>
      <c r="F3094">
        <v>41549</v>
      </c>
      <c r="G3094" t="s">
        <v>4077</v>
      </c>
      <c r="H3094" t="s">
        <v>4078</v>
      </c>
      <c r="I3094" s="4">
        <v>58.4</v>
      </c>
    </row>
    <row r="3095" spans="1:9" x14ac:dyDescent="0.2">
      <c r="A3095">
        <v>102</v>
      </c>
      <c r="B3095">
        <v>688740</v>
      </c>
      <c r="C3095" s="3">
        <v>43158</v>
      </c>
      <c r="D3095">
        <v>46351</v>
      </c>
      <c r="E3095" t="s">
        <v>4016</v>
      </c>
      <c r="F3095">
        <v>41549</v>
      </c>
      <c r="G3095" t="s">
        <v>4107</v>
      </c>
      <c r="H3095" t="s">
        <v>4108</v>
      </c>
      <c r="I3095" s="4">
        <v>87.6</v>
      </c>
    </row>
    <row r="3096" spans="1:9" x14ac:dyDescent="0.2">
      <c r="A3096">
        <v>102</v>
      </c>
      <c r="B3096">
        <v>688743</v>
      </c>
      <c r="C3096" s="3">
        <v>43158</v>
      </c>
      <c r="D3096">
        <v>46351</v>
      </c>
      <c r="E3096" t="s">
        <v>4016</v>
      </c>
      <c r="F3096">
        <v>41549</v>
      </c>
      <c r="G3096" t="s">
        <v>4163</v>
      </c>
      <c r="H3096" t="s">
        <v>4164</v>
      </c>
      <c r="I3096" s="4">
        <v>5.84</v>
      </c>
    </row>
    <row r="3097" spans="1:9" x14ac:dyDescent="0.2">
      <c r="A3097">
        <v>102</v>
      </c>
      <c r="B3097">
        <v>688744</v>
      </c>
      <c r="C3097" s="3">
        <v>43158</v>
      </c>
      <c r="D3097">
        <v>46351</v>
      </c>
      <c r="E3097" t="s">
        <v>4016</v>
      </c>
      <c r="F3097">
        <v>41549</v>
      </c>
      <c r="G3097" t="s">
        <v>4133</v>
      </c>
      <c r="H3097" t="s">
        <v>4134</v>
      </c>
      <c r="I3097" s="4">
        <v>11.68</v>
      </c>
    </row>
    <row r="3098" spans="1:9" x14ac:dyDescent="0.2">
      <c r="A3098">
        <v>102</v>
      </c>
      <c r="B3098">
        <v>690501</v>
      </c>
      <c r="C3098" s="3">
        <v>43158</v>
      </c>
      <c r="D3098">
        <v>46351</v>
      </c>
      <c r="E3098" t="s">
        <v>4016</v>
      </c>
      <c r="F3098">
        <v>41549</v>
      </c>
      <c r="G3098" t="s">
        <v>4111</v>
      </c>
      <c r="H3098" t="s">
        <v>4112</v>
      </c>
      <c r="I3098" s="4">
        <v>0.57999999999999996</v>
      </c>
    </row>
    <row r="3099" spans="1:9" x14ac:dyDescent="0.2">
      <c r="A3099">
        <v>102</v>
      </c>
      <c r="B3099">
        <v>690502</v>
      </c>
      <c r="C3099" s="3">
        <v>43158</v>
      </c>
      <c r="D3099">
        <v>46351</v>
      </c>
      <c r="E3099" t="s">
        <v>4016</v>
      </c>
      <c r="F3099">
        <v>41549</v>
      </c>
      <c r="G3099" t="s">
        <v>4359</v>
      </c>
      <c r="H3099" t="s">
        <v>4360</v>
      </c>
      <c r="I3099" s="4">
        <v>0.57999999999999996</v>
      </c>
    </row>
    <row r="3100" spans="1:9" x14ac:dyDescent="0.2">
      <c r="A3100">
        <v>102</v>
      </c>
      <c r="B3100">
        <v>690503</v>
      </c>
      <c r="C3100" s="3">
        <v>43158</v>
      </c>
      <c r="D3100">
        <v>46351</v>
      </c>
      <c r="E3100" t="s">
        <v>4016</v>
      </c>
      <c r="F3100">
        <v>41549</v>
      </c>
      <c r="G3100" t="s">
        <v>4085</v>
      </c>
      <c r="H3100" t="s">
        <v>4086</v>
      </c>
      <c r="I3100" s="4">
        <v>1.75</v>
      </c>
    </row>
    <row r="3101" spans="1:9" x14ac:dyDescent="0.2">
      <c r="A3101">
        <v>102</v>
      </c>
      <c r="B3101">
        <v>690504</v>
      </c>
      <c r="C3101" s="3">
        <v>43158</v>
      </c>
      <c r="D3101">
        <v>46351</v>
      </c>
      <c r="E3101" t="s">
        <v>4016</v>
      </c>
      <c r="F3101">
        <v>41549</v>
      </c>
      <c r="G3101" t="s">
        <v>4089</v>
      </c>
      <c r="H3101" t="s">
        <v>4090</v>
      </c>
      <c r="I3101" s="4">
        <v>79.069999999999993</v>
      </c>
    </row>
    <row r="3102" spans="1:9" x14ac:dyDescent="0.2">
      <c r="A3102">
        <v>102</v>
      </c>
      <c r="B3102">
        <v>690523</v>
      </c>
      <c r="C3102" s="3">
        <v>43158</v>
      </c>
      <c r="D3102">
        <v>46351</v>
      </c>
      <c r="E3102" t="s">
        <v>4016</v>
      </c>
      <c r="F3102">
        <v>41549</v>
      </c>
      <c r="G3102" t="s">
        <v>4167</v>
      </c>
      <c r="H3102" t="s">
        <v>4168</v>
      </c>
      <c r="I3102" s="4">
        <v>32.700000000000003</v>
      </c>
    </row>
    <row r="3103" spans="1:9" x14ac:dyDescent="0.2">
      <c r="A3103">
        <v>102</v>
      </c>
      <c r="B3103">
        <v>690524</v>
      </c>
      <c r="C3103" s="3">
        <v>43158</v>
      </c>
      <c r="D3103">
        <v>46351</v>
      </c>
      <c r="E3103" t="s">
        <v>4016</v>
      </c>
      <c r="F3103">
        <v>41549</v>
      </c>
      <c r="G3103" t="s">
        <v>4033</v>
      </c>
      <c r="H3103" t="s">
        <v>4034</v>
      </c>
      <c r="I3103" s="4">
        <v>47.71</v>
      </c>
    </row>
    <row r="3104" spans="1:9" x14ac:dyDescent="0.2">
      <c r="A3104">
        <v>102</v>
      </c>
      <c r="B3104">
        <v>688756</v>
      </c>
      <c r="C3104" s="3">
        <v>43150</v>
      </c>
      <c r="D3104">
        <v>46185</v>
      </c>
      <c r="E3104" t="s">
        <v>4016</v>
      </c>
      <c r="F3104">
        <v>41550</v>
      </c>
      <c r="G3104" t="s">
        <v>4307</v>
      </c>
      <c r="H3104" t="s">
        <v>4308</v>
      </c>
      <c r="I3104" s="4">
        <v>102.51</v>
      </c>
    </row>
    <row r="3105" spans="1:9" x14ac:dyDescent="0.2">
      <c r="A3105">
        <v>102</v>
      </c>
      <c r="B3105">
        <v>688757</v>
      </c>
      <c r="C3105" s="3">
        <v>43150</v>
      </c>
      <c r="D3105">
        <v>46185</v>
      </c>
      <c r="E3105" t="s">
        <v>4016</v>
      </c>
      <c r="F3105">
        <v>41550</v>
      </c>
      <c r="G3105" t="s">
        <v>4111</v>
      </c>
      <c r="H3105" t="s">
        <v>4112</v>
      </c>
      <c r="I3105" s="4">
        <v>3.42</v>
      </c>
    </row>
    <row r="3106" spans="1:9" x14ac:dyDescent="0.2">
      <c r="A3106">
        <v>102</v>
      </c>
      <c r="B3106">
        <v>688758</v>
      </c>
      <c r="C3106" s="3">
        <v>43150</v>
      </c>
      <c r="D3106">
        <v>46185</v>
      </c>
      <c r="E3106" t="s">
        <v>4016</v>
      </c>
      <c r="F3106">
        <v>41550</v>
      </c>
      <c r="G3106" t="s">
        <v>4305</v>
      </c>
      <c r="H3106" t="s">
        <v>4306</v>
      </c>
      <c r="I3106" s="4">
        <v>13.67</v>
      </c>
    </row>
    <row r="3107" spans="1:9" x14ac:dyDescent="0.2">
      <c r="A3107">
        <v>102</v>
      </c>
      <c r="B3107">
        <v>688759</v>
      </c>
      <c r="C3107" s="3">
        <v>43150</v>
      </c>
      <c r="D3107">
        <v>46185</v>
      </c>
      <c r="E3107" t="s">
        <v>4016</v>
      </c>
      <c r="F3107">
        <v>41550</v>
      </c>
      <c r="G3107" t="s">
        <v>4089</v>
      </c>
      <c r="H3107" t="s">
        <v>4090</v>
      </c>
      <c r="I3107" s="4">
        <v>88.84</v>
      </c>
    </row>
    <row r="3108" spans="1:9" x14ac:dyDescent="0.2">
      <c r="A3108">
        <v>102</v>
      </c>
      <c r="B3108">
        <v>688760</v>
      </c>
      <c r="C3108" s="3">
        <v>43150</v>
      </c>
      <c r="D3108">
        <v>46185</v>
      </c>
      <c r="E3108" t="s">
        <v>4016</v>
      </c>
      <c r="F3108">
        <v>41550</v>
      </c>
      <c r="G3108" t="s">
        <v>4167</v>
      </c>
      <c r="H3108" t="s">
        <v>4168</v>
      </c>
      <c r="I3108" s="4">
        <v>54.67</v>
      </c>
    </row>
    <row r="3109" spans="1:9" x14ac:dyDescent="0.2">
      <c r="A3109">
        <v>102</v>
      </c>
      <c r="B3109">
        <v>688761</v>
      </c>
      <c r="C3109" s="3">
        <v>43150</v>
      </c>
      <c r="D3109">
        <v>46185</v>
      </c>
      <c r="E3109" t="s">
        <v>4016</v>
      </c>
      <c r="F3109">
        <v>41550</v>
      </c>
      <c r="G3109" t="s">
        <v>4133</v>
      </c>
      <c r="H3109" t="s">
        <v>4134</v>
      </c>
      <c r="I3109" s="4">
        <v>34.17</v>
      </c>
    </row>
    <row r="3110" spans="1:9" x14ac:dyDescent="0.2">
      <c r="A3110">
        <v>102</v>
      </c>
      <c r="B3110">
        <v>688764</v>
      </c>
      <c r="C3110" s="3">
        <v>43150</v>
      </c>
      <c r="D3110">
        <v>46185</v>
      </c>
      <c r="E3110" t="s">
        <v>4016</v>
      </c>
      <c r="F3110">
        <v>41550</v>
      </c>
      <c r="G3110" t="s">
        <v>4309</v>
      </c>
      <c r="H3110" t="s">
        <v>4310</v>
      </c>
      <c r="I3110" s="4">
        <v>2.73</v>
      </c>
    </row>
    <row r="3111" spans="1:9" x14ac:dyDescent="0.2">
      <c r="A3111">
        <v>102</v>
      </c>
      <c r="B3111">
        <v>688769</v>
      </c>
      <c r="C3111" s="3">
        <v>43150</v>
      </c>
      <c r="D3111">
        <v>46187</v>
      </c>
      <c r="E3111" t="s">
        <v>4016</v>
      </c>
      <c r="F3111">
        <v>41551</v>
      </c>
      <c r="G3111" t="s">
        <v>4259</v>
      </c>
      <c r="H3111" t="s">
        <v>4260</v>
      </c>
      <c r="I3111" s="4">
        <v>2493.98</v>
      </c>
    </row>
    <row r="3112" spans="1:9" x14ac:dyDescent="0.2">
      <c r="A3112">
        <v>102</v>
      </c>
      <c r="B3112">
        <v>688770</v>
      </c>
      <c r="C3112" s="3">
        <v>43150</v>
      </c>
      <c r="D3112">
        <v>46187</v>
      </c>
      <c r="E3112" t="s">
        <v>4016</v>
      </c>
      <c r="F3112">
        <v>41551</v>
      </c>
      <c r="G3112" t="s">
        <v>4261</v>
      </c>
      <c r="H3112" t="s">
        <v>4262</v>
      </c>
      <c r="I3112" s="4">
        <v>195.3</v>
      </c>
    </row>
    <row r="3113" spans="1:9" x14ac:dyDescent="0.2">
      <c r="A3113">
        <v>102</v>
      </c>
      <c r="B3113">
        <v>688884</v>
      </c>
      <c r="C3113" s="3">
        <v>43151</v>
      </c>
      <c r="D3113">
        <v>46220</v>
      </c>
      <c r="E3113" t="s">
        <v>4016</v>
      </c>
      <c r="F3113">
        <v>41557</v>
      </c>
      <c r="G3113" t="s">
        <v>4185</v>
      </c>
      <c r="H3113" t="s">
        <v>4186</v>
      </c>
      <c r="I3113" s="4">
        <v>240</v>
      </c>
    </row>
    <row r="3114" spans="1:9" x14ac:dyDescent="0.2">
      <c r="A3114">
        <v>102</v>
      </c>
      <c r="B3114">
        <v>688885</v>
      </c>
      <c r="C3114" s="3">
        <v>43151</v>
      </c>
      <c r="D3114">
        <v>46220</v>
      </c>
      <c r="E3114" t="s">
        <v>4016</v>
      </c>
      <c r="F3114">
        <v>41557</v>
      </c>
      <c r="G3114" t="s">
        <v>4077</v>
      </c>
      <c r="H3114" t="s">
        <v>4078</v>
      </c>
      <c r="I3114" s="4">
        <v>30</v>
      </c>
    </row>
    <row r="3115" spans="1:9" x14ac:dyDescent="0.2">
      <c r="A3115">
        <v>102</v>
      </c>
      <c r="B3115">
        <v>688886</v>
      </c>
      <c r="C3115" s="3">
        <v>43151</v>
      </c>
      <c r="D3115">
        <v>46220</v>
      </c>
      <c r="E3115" t="s">
        <v>4016</v>
      </c>
      <c r="F3115">
        <v>41557</v>
      </c>
      <c r="G3115" t="s">
        <v>4089</v>
      </c>
      <c r="H3115" t="s">
        <v>4090</v>
      </c>
      <c r="I3115" s="4">
        <v>9</v>
      </c>
    </row>
    <row r="3116" spans="1:9" x14ac:dyDescent="0.2">
      <c r="A3116">
        <v>102</v>
      </c>
      <c r="B3116">
        <v>688887</v>
      </c>
      <c r="C3116" s="3">
        <v>43151</v>
      </c>
      <c r="D3116">
        <v>46220</v>
      </c>
      <c r="E3116" t="s">
        <v>4016</v>
      </c>
      <c r="F3116">
        <v>41557</v>
      </c>
      <c r="G3116" t="s">
        <v>4367</v>
      </c>
      <c r="H3116" t="s">
        <v>4368</v>
      </c>
      <c r="I3116" s="4">
        <v>9</v>
      </c>
    </row>
    <row r="3117" spans="1:9" x14ac:dyDescent="0.2">
      <c r="A3117">
        <v>102</v>
      </c>
      <c r="B3117">
        <v>688888</v>
      </c>
      <c r="C3117" s="3">
        <v>43151</v>
      </c>
      <c r="D3117">
        <v>46220</v>
      </c>
      <c r="E3117" t="s">
        <v>4016</v>
      </c>
      <c r="F3117">
        <v>41557</v>
      </c>
      <c r="G3117" t="s">
        <v>4073</v>
      </c>
      <c r="H3117" t="s">
        <v>4074</v>
      </c>
      <c r="I3117" s="4">
        <v>12</v>
      </c>
    </row>
    <row r="3118" spans="1:9" x14ac:dyDescent="0.2">
      <c r="A3118">
        <v>102</v>
      </c>
      <c r="B3118">
        <v>688895</v>
      </c>
      <c r="C3118" s="3">
        <v>43151</v>
      </c>
      <c r="D3118">
        <v>46200</v>
      </c>
      <c r="E3118" t="s">
        <v>4016</v>
      </c>
      <c r="F3118">
        <v>41559</v>
      </c>
      <c r="G3118" t="s">
        <v>4185</v>
      </c>
      <c r="H3118" t="s">
        <v>4186</v>
      </c>
      <c r="I3118" s="4">
        <v>240</v>
      </c>
    </row>
    <row r="3119" spans="1:9" x14ac:dyDescent="0.2">
      <c r="A3119">
        <v>102</v>
      </c>
      <c r="B3119">
        <v>688896</v>
      </c>
      <c r="C3119" s="3">
        <v>43151</v>
      </c>
      <c r="D3119">
        <v>46200</v>
      </c>
      <c r="E3119" t="s">
        <v>4016</v>
      </c>
      <c r="F3119">
        <v>41559</v>
      </c>
      <c r="G3119" t="s">
        <v>4077</v>
      </c>
      <c r="H3119" t="s">
        <v>4078</v>
      </c>
      <c r="I3119" s="4">
        <v>30</v>
      </c>
    </row>
    <row r="3120" spans="1:9" x14ac:dyDescent="0.2">
      <c r="A3120">
        <v>102</v>
      </c>
      <c r="B3120">
        <v>688897</v>
      </c>
      <c r="C3120" s="3">
        <v>43151</v>
      </c>
      <c r="D3120">
        <v>46200</v>
      </c>
      <c r="E3120" t="s">
        <v>4016</v>
      </c>
      <c r="F3120">
        <v>41559</v>
      </c>
      <c r="G3120" t="s">
        <v>4089</v>
      </c>
      <c r="H3120" t="s">
        <v>4090</v>
      </c>
      <c r="I3120" s="4">
        <v>9</v>
      </c>
    </row>
    <row r="3121" spans="1:9" x14ac:dyDescent="0.2">
      <c r="A3121">
        <v>102</v>
      </c>
      <c r="B3121">
        <v>688898</v>
      </c>
      <c r="C3121" s="3">
        <v>43151</v>
      </c>
      <c r="D3121">
        <v>46200</v>
      </c>
      <c r="E3121" t="s">
        <v>4016</v>
      </c>
      <c r="F3121">
        <v>41559</v>
      </c>
      <c r="G3121" t="s">
        <v>4367</v>
      </c>
      <c r="H3121" t="s">
        <v>4368</v>
      </c>
      <c r="I3121" s="4">
        <v>9</v>
      </c>
    </row>
    <row r="3122" spans="1:9" x14ac:dyDescent="0.2">
      <c r="A3122">
        <v>102</v>
      </c>
      <c r="B3122">
        <v>688899</v>
      </c>
      <c r="C3122" s="3">
        <v>43151</v>
      </c>
      <c r="D3122">
        <v>46200</v>
      </c>
      <c r="E3122" t="s">
        <v>4016</v>
      </c>
      <c r="F3122">
        <v>41559</v>
      </c>
      <c r="G3122" t="s">
        <v>4073</v>
      </c>
      <c r="H3122" t="s">
        <v>4074</v>
      </c>
      <c r="I3122" s="4">
        <v>12</v>
      </c>
    </row>
    <row r="3123" spans="1:9" x14ac:dyDescent="0.2">
      <c r="A3123">
        <v>102</v>
      </c>
      <c r="B3123">
        <v>688906</v>
      </c>
      <c r="C3123" s="3">
        <v>43151</v>
      </c>
      <c r="D3123">
        <v>46195</v>
      </c>
      <c r="E3123" t="s">
        <v>4016</v>
      </c>
      <c r="F3123">
        <v>41560</v>
      </c>
      <c r="G3123" t="s">
        <v>4259</v>
      </c>
      <c r="H3123" t="s">
        <v>4260</v>
      </c>
      <c r="I3123" s="4">
        <v>1877.19</v>
      </c>
    </row>
    <row r="3124" spans="1:9" x14ac:dyDescent="0.2">
      <c r="A3124">
        <v>102</v>
      </c>
      <c r="B3124">
        <v>688907</v>
      </c>
      <c r="C3124" s="3">
        <v>43151</v>
      </c>
      <c r="D3124">
        <v>46195</v>
      </c>
      <c r="E3124" t="s">
        <v>4016</v>
      </c>
      <c r="F3124">
        <v>41560</v>
      </c>
      <c r="G3124" t="s">
        <v>4261</v>
      </c>
      <c r="H3124" t="s">
        <v>4262</v>
      </c>
      <c r="I3124" s="4">
        <v>147</v>
      </c>
    </row>
    <row r="3125" spans="1:9" x14ac:dyDescent="0.2">
      <c r="A3125">
        <v>102</v>
      </c>
      <c r="B3125">
        <v>688954</v>
      </c>
      <c r="C3125" s="3">
        <v>43151</v>
      </c>
      <c r="D3125">
        <v>46208</v>
      </c>
      <c r="E3125" t="s">
        <v>4016</v>
      </c>
      <c r="F3125">
        <v>41561</v>
      </c>
      <c r="G3125" t="s">
        <v>4259</v>
      </c>
      <c r="H3125" t="s">
        <v>4260</v>
      </c>
      <c r="I3125" s="4">
        <v>531.66</v>
      </c>
    </row>
    <row r="3126" spans="1:9" x14ac:dyDescent="0.2">
      <c r="A3126">
        <v>102</v>
      </c>
      <c r="B3126">
        <v>688955</v>
      </c>
      <c r="C3126" s="3">
        <v>43151</v>
      </c>
      <c r="D3126">
        <v>46208</v>
      </c>
      <c r="E3126" t="s">
        <v>4016</v>
      </c>
      <c r="F3126">
        <v>41561</v>
      </c>
      <c r="G3126" t="s">
        <v>4261</v>
      </c>
      <c r="H3126" t="s">
        <v>4262</v>
      </c>
      <c r="I3126" s="4">
        <v>42</v>
      </c>
    </row>
    <row r="3127" spans="1:9" x14ac:dyDescent="0.2">
      <c r="A3127">
        <v>102</v>
      </c>
      <c r="B3127">
        <v>688973</v>
      </c>
      <c r="C3127" s="3">
        <v>43151</v>
      </c>
      <c r="D3127">
        <v>46207</v>
      </c>
      <c r="E3127" t="s">
        <v>4016</v>
      </c>
      <c r="F3127">
        <v>41564</v>
      </c>
      <c r="G3127" t="s">
        <v>4103</v>
      </c>
      <c r="H3127" t="s">
        <v>4104</v>
      </c>
      <c r="I3127" s="4">
        <v>7</v>
      </c>
    </row>
    <row r="3128" spans="1:9" x14ac:dyDescent="0.2">
      <c r="A3128">
        <v>102</v>
      </c>
      <c r="B3128">
        <v>688974</v>
      </c>
      <c r="C3128" s="3">
        <v>43151</v>
      </c>
      <c r="D3128">
        <v>46207</v>
      </c>
      <c r="E3128" t="s">
        <v>4016</v>
      </c>
      <c r="F3128">
        <v>41564</v>
      </c>
      <c r="G3128" t="s">
        <v>4089</v>
      </c>
      <c r="H3128" t="s">
        <v>4090</v>
      </c>
      <c r="I3128" s="4">
        <v>61.6</v>
      </c>
    </row>
    <row r="3129" spans="1:9" x14ac:dyDescent="0.2">
      <c r="A3129">
        <v>102</v>
      </c>
      <c r="B3129">
        <v>688976</v>
      </c>
      <c r="C3129" s="3">
        <v>43151</v>
      </c>
      <c r="D3129">
        <v>46207</v>
      </c>
      <c r="E3129" t="s">
        <v>4016</v>
      </c>
      <c r="F3129">
        <v>41564</v>
      </c>
      <c r="G3129" t="s">
        <v>4119</v>
      </c>
      <c r="H3129" t="s">
        <v>4120</v>
      </c>
      <c r="I3129" s="4">
        <v>2.8</v>
      </c>
    </row>
    <row r="3130" spans="1:9" x14ac:dyDescent="0.2">
      <c r="A3130">
        <v>102</v>
      </c>
      <c r="B3130">
        <v>688977</v>
      </c>
      <c r="C3130" s="3">
        <v>43151</v>
      </c>
      <c r="D3130">
        <v>46207</v>
      </c>
      <c r="E3130" t="s">
        <v>4016</v>
      </c>
      <c r="F3130">
        <v>41564</v>
      </c>
      <c r="G3130" t="s">
        <v>4107</v>
      </c>
      <c r="H3130" t="s">
        <v>4108</v>
      </c>
      <c r="I3130" s="4">
        <v>54.6</v>
      </c>
    </row>
    <row r="3131" spans="1:9" x14ac:dyDescent="0.2">
      <c r="A3131">
        <v>102</v>
      </c>
      <c r="B3131">
        <v>688978</v>
      </c>
      <c r="C3131" s="3">
        <v>43151</v>
      </c>
      <c r="D3131">
        <v>46207</v>
      </c>
      <c r="E3131" t="s">
        <v>4016</v>
      </c>
      <c r="F3131">
        <v>41564</v>
      </c>
      <c r="G3131" t="s">
        <v>4167</v>
      </c>
      <c r="H3131" t="s">
        <v>4168</v>
      </c>
      <c r="I3131" s="4">
        <v>2.8</v>
      </c>
    </row>
    <row r="3132" spans="1:9" x14ac:dyDescent="0.2">
      <c r="A3132">
        <v>102</v>
      </c>
      <c r="B3132">
        <v>688979</v>
      </c>
      <c r="C3132" s="3">
        <v>43151</v>
      </c>
      <c r="D3132">
        <v>46207</v>
      </c>
      <c r="E3132" t="s">
        <v>4016</v>
      </c>
      <c r="F3132">
        <v>41564</v>
      </c>
      <c r="G3132" t="s">
        <v>4033</v>
      </c>
      <c r="H3132" t="s">
        <v>4034</v>
      </c>
      <c r="I3132" s="4">
        <v>4.4400000000000004</v>
      </c>
    </row>
    <row r="3133" spans="1:9" x14ac:dyDescent="0.2">
      <c r="A3133">
        <v>102</v>
      </c>
      <c r="B3133">
        <v>688980</v>
      </c>
      <c r="C3133" s="3">
        <v>43151</v>
      </c>
      <c r="D3133">
        <v>46207</v>
      </c>
      <c r="E3133" t="s">
        <v>4016</v>
      </c>
      <c r="F3133">
        <v>41564</v>
      </c>
      <c r="G3133" t="s">
        <v>4105</v>
      </c>
      <c r="H3133" t="s">
        <v>4106</v>
      </c>
      <c r="I3133" s="4">
        <v>2.1</v>
      </c>
    </row>
    <row r="3134" spans="1:9" x14ac:dyDescent="0.2">
      <c r="A3134">
        <v>102</v>
      </c>
      <c r="B3134">
        <v>688981</v>
      </c>
      <c r="C3134" s="3">
        <v>43151</v>
      </c>
      <c r="D3134">
        <v>46207</v>
      </c>
      <c r="E3134" t="s">
        <v>4016</v>
      </c>
      <c r="F3134">
        <v>41564</v>
      </c>
      <c r="G3134" t="s">
        <v>4113</v>
      </c>
      <c r="H3134" t="s">
        <v>4114</v>
      </c>
      <c r="I3134" s="4">
        <v>1.4</v>
      </c>
    </row>
    <row r="3135" spans="1:9" x14ac:dyDescent="0.2">
      <c r="A3135">
        <v>102</v>
      </c>
      <c r="B3135">
        <v>688982</v>
      </c>
      <c r="C3135" s="3">
        <v>43151</v>
      </c>
      <c r="D3135">
        <v>46207</v>
      </c>
      <c r="E3135" t="s">
        <v>4016</v>
      </c>
      <c r="F3135">
        <v>41564</v>
      </c>
      <c r="G3135" t="s">
        <v>4111</v>
      </c>
      <c r="H3135" t="s">
        <v>4112</v>
      </c>
      <c r="I3135" s="4">
        <v>0.28000000000000003</v>
      </c>
    </row>
    <row r="3136" spans="1:9" x14ac:dyDescent="0.2">
      <c r="A3136">
        <v>102</v>
      </c>
      <c r="B3136">
        <v>688983</v>
      </c>
      <c r="C3136" s="3">
        <v>43151</v>
      </c>
      <c r="D3136">
        <v>46207</v>
      </c>
      <c r="E3136" t="s">
        <v>4016</v>
      </c>
      <c r="F3136">
        <v>41564</v>
      </c>
      <c r="G3136" t="s">
        <v>4163</v>
      </c>
      <c r="H3136" t="s">
        <v>4164</v>
      </c>
      <c r="I3136" s="4">
        <v>0.56000000000000005</v>
      </c>
    </row>
    <row r="3137" spans="1:9" x14ac:dyDescent="0.2">
      <c r="A3137">
        <v>102</v>
      </c>
      <c r="B3137">
        <v>688984</v>
      </c>
      <c r="C3137" s="3">
        <v>43151</v>
      </c>
      <c r="D3137">
        <v>46207</v>
      </c>
      <c r="E3137" t="s">
        <v>4016</v>
      </c>
      <c r="F3137">
        <v>41564</v>
      </c>
      <c r="G3137" t="s">
        <v>4115</v>
      </c>
      <c r="H3137" t="s">
        <v>4116</v>
      </c>
      <c r="I3137" s="4">
        <v>0.56000000000000005</v>
      </c>
    </row>
    <row r="3138" spans="1:9" x14ac:dyDescent="0.2">
      <c r="A3138">
        <v>102</v>
      </c>
      <c r="B3138">
        <v>688985</v>
      </c>
      <c r="C3138" s="3">
        <v>43151</v>
      </c>
      <c r="D3138">
        <v>46207</v>
      </c>
      <c r="E3138" t="s">
        <v>4016</v>
      </c>
      <c r="F3138">
        <v>41564</v>
      </c>
      <c r="G3138" t="s">
        <v>4109</v>
      </c>
      <c r="H3138" t="s">
        <v>4110</v>
      </c>
      <c r="I3138" s="4">
        <v>1.4</v>
      </c>
    </row>
    <row r="3139" spans="1:9" x14ac:dyDescent="0.2">
      <c r="A3139">
        <v>102</v>
      </c>
      <c r="B3139">
        <v>688988</v>
      </c>
      <c r="C3139" s="3">
        <v>43151</v>
      </c>
      <c r="D3139">
        <v>46207</v>
      </c>
      <c r="E3139" t="s">
        <v>4016</v>
      </c>
      <c r="F3139">
        <v>41564</v>
      </c>
      <c r="G3139" t="s">
        <v>4085</v>
      </c>
      <c r="H3139" t="s">
        <v>4086</v>
      </c>
      <c r="I3139" s="4">
        <v>0.46</v>
      </c>
    </row>
    <row r="3140" spans="1:9" x14ac:dyDescent="0.2">
      <c r="A3140">
        <v>102</v>
      </c>
      <c r="B3140">
        <v>689154</v>
      </c>
      <c r="C3140" s="3">
        <v>43152</v>
      </c>
      <c r="D3140">
        <v>46234</v>
      </c>
      <c r="E3140" t="s">
        <v>4016</v>
      </c>
      <c r="F3140">
        <v>41571</v>
      </c>
      <c r="G3140" t="s">
        <v>4259</v>
      </c>
      <c r="H3140" t="s">
        <v>4260</v>
      </c>
      <c r="I3140" s="4">
        <v>1860.81</v>
      </c>
    </row>
    <row r="3141" spans="1:9" x14ac:dyDescent="0.2">
      <c r="A3141">
        <v>102</v>
      </c>
      <c r="B3141">
        <v>689155</v>
      </c>
      <c r="C3141" s="3">
        <v>43152</v>
      </c>
      <c r="D3141">
        <v>46234</v>
      </c>
      <c r="E3141" t="s">
        <v>4016</v>
      </c>
      <c r="F3141">
        <v>41571</v>
      </c>
      <c r="G3141" t="s">
        <v>4261</v>
      </c>
      <c r="H3141" t="s">
        <v>4262</v>
      </c>
      <c r="I3141" s="4">
        <v>147</v>
      </c>
    </row>
    <row r="3142" spans="1:9" x14ac:dyDescent="0.2">
      <c r="A3142">
        <v>102</v>
      </c>
      <c r="B3142">
        <v>689165</v>
      </c>
      <c r="C3142" s="3">
        <v>43158</v>
      </c>
      <c r="D3142">
        <v>46338</v>
      </c>
      <c r="E3142" t="s">
        <v>4016</v>
      </c>
      <c r="F3142">
        <v>41573</v>
      </c>
      <c r="G3142" t="s">
        <v>4129</v>
      </c>
      <c r="H3142" t="s">
        <v>4130</v>
      </c>
      <c r="I3142" s="4">
        <v>42.16</v>
      </c>
    </row>
    <row r="3143" spans="1:9" x14ac:dyDescent="0.2">
      <c r="A3143">
        <v>102</v>
      </c>
      <c r="B3143">
        <v>689167</v>
      </c>
      <c r="C3143" s="3">
        <v>43158</v>
      </c>
      <c r="D3143">
        <v>46338</v>
      </c>
      <c r="E3143" t="s">
        <v>4016</v>
      </c>
      <c r="F3143">
        <v>41573</v>
      </c>
      <c r="G3143" t="s">
        <v>4183</v>
      </c>
      <c r="H3143" t="s">
        <v>4184</v>
      </c>
      <c r="I3143" s="4">
        <v>1.24</v>
      </c>
    </row>
    <row r="3144" spans="1:9" x14ac:dyDescent="0.2">
      <c r="A3144">
        <v>102</v>
      </c>
      <c r="B3144">
        <v>689168</v>
      </c>
      <c r="C3144" s="3">
        <v>43158</v>
      </c>
      <c r="D3144">
        <v>46338</v>
      </c>
      <c r="E3144" t="s">
        <v>4016</v>
      </c>
      <c r="F3144">
        <v>41573</v>
      </c>
      <c r="G3144" t="s">
        <v>4021</v>
      </c>
      <c r="H3144" t="s">
        <v>4022</v>
      </c>
      <c r="I3144" s="4">
        <v>10.54</v>
      </c>
    </row>
    <row r="3145" spans="1:9" x14ac:dyDescent="0.2">
      <c r="A3145">
        <v>102</v>
      </c>
      <c r="B3145">
        <v>689169</v>
      </c>
      <c r="C3145" s="3">
        <v>43158</v>
      </c>
      <c r="D3145">
        <v>46338</v>
      </c>
      <c r="E3145" t="s">
        <v>4016</v>
      </c>
      <c r="F3145">
        <v>41573</v>
      </c>
      <c r="G3145" t="s">
        <v>4135</v>
      </c>
      <c r="H3145" t="s">
        <v>4136</v>
      </c>
      <c r="I3145" s="4">
        <v>0.31</v>
      </c>
    </row>
    <row r="3146" spans="1:9" x14ac:dyDescent="0.2">
      <c r="A3146">
        <v>102</v>
      </c>
      <c r="B3146">
        <v>689171</v>
      </c>
      <c r="C3146" s="3">
        <v>43158</v>
      </c>
      <c r="D3146">
        <v>46338</v>
      </c>
      <c r="E3146" t="s">
        <v>4016</v>
      </c>
      <c r="F3146">
        <v>41573</v>
      </c>
      <c r="G3146" t="s">
        <v>4301</v>
      </c>
      <c r="H3146" t="s">
        <v>4302</v>
      </c>
      <c r="I3146" s="4">
        <v>3.72</v>
      </c>
    </row>
    <row r="3147" spans="1:9" x14ac:dyDescent="0.2">
      <c r="A3147">
        <v>102</v>
      </c>
      <c r="B3147">
        <v>689172</v>
      </c>
      <c r="C3147" s="3">
        <v>43158</v>
      </c>
      <c r="D3147">
        <v>46338</v>
      </c>
      <c r="E3147" t="s">
        <v>4016</v>
      </c>
      <c r="F3147">
        <v>41573</v>
      </c>
      <c r="G3147" t="s">
        <v>4351</v>
      </c>
      <c r="H3147" t="s">
        <v>4352</v>
      </c>
      <c r="I3147" s="4">
        <v>0.25</v>
      </c>
    </row>
    <row r="3148" spans="1:9" x14ac:dyDescent="0.2">
      <c r="A3148">
        <v>102</v>
      </c>
      <c r="B3148">
        <v>689173</v>
      </c>
      <c r="C3148" s="3">
        <v>43158</v>
      </c>
      <c r="D3148">
        <v>46338</v>
      </c>
      <c r="E3148" t="s">
        <v>4016</v>
      </c>
      <c r="F3148">
        <v>41573</v>
      </c>
      <c r="G3148" t="s">
        <v>4017</v>
      </c>
      <c r="H3148" t="s">
        <v>4018</v>
      </c>
      <c r="I3148" s="4">
        <v>0.25</v>
      </c>
    </row>
    <row r="3149" spans="1:9" x14ac:dyDescent="0.2">
      <c r="A3149">
        <v>102</v>
      </c>
      <c r="B3149">
        <v>689174</v>
      </c>
      <c r="C3149" s="3">
        <v>43158</v>
      </c>
      <c r="D3149">
        <v>46338</v>
      </c>
      <c r="E3149" t="s">
        <v>4016</v>
      </c>
      <c r="F3149">
        <v>41573</v>
      </c>
      <c r="G3149" t="s">
        <v>4035</v>
      </c>
      <c r="H3149" t="s">
        <v>4036</v>
      </c>
      <c r="I3149" s="4">
        <v>3.72</v>
      </c>
    </row>
    <row r="3150" spans="1:9" x14ac:dyDescent="0.2">
      <c r="A3150">
        <v>102</v>
      </c>
      <c r="B3150">
        <v>689175</v>
      </c>
      <c r="C3150" s="3">
        <v>43158</v>
      </c>
      <c r="D3150">
        <v>46338</v>
      </c>
      <c r="E3150" t="s">
        <v>4016</v>
      </c>
      <c r="F3150">
        <v>41573</v>
      </c>
      <c r="G3150" t="s">
        <v>4165</v>
      </c>
      <c r="H3150" t="s">
        <v>4166</v>
      </c>
      <c r="I3150" s="4">
        <v>12.4</v>
      </c>
    </row>
    <row r="3151" spans="1:9" x14ac:dyDescent="0.2">
      <c r="A3151">
        <v>102</v>
      </c>
      <c r="B3151">
        <v>689178</v>
      </c>
      <c r="C3151" s="3">
        <v>43158</v>
      </c>
      <c r="D3151">
        <v>46338</v>
      </c>
      <c r="E3151" t="s">
        <v>4016</v>
      </c>
      <c r="F3151">
        <v>41573</v>
      </c>
      <c r="G3151" t="s">
        <v>4033</v>
      </c>
      <c r="H3151" t="s">
        <v>4034</v>
      </c>
      <c r="I3151" s="4">
        <v>39.619999999999997</v>
      </c>
    </row>
    <row r="3152" spans="1:9" x14ac:dyDescent="0.2">
      <c r="A3152">
        <v>102</v>
      </c>
      <c r="B3152">
        <v>689181</v>
      </c>
      <c r="C3152" s="3">
        <v>43158</v>
      </c>
      <c r="D3152">
        <v>46338</v>
      </c>
      <c r="E3152" t="s">
        <v>4016</v>
      </c>
      <c r="F3152">
        <v>41573</v>
      </c>
      <c r="G3152" t="s">
        <v>4119</v>
      </c>
      <c r="H3152" t="s">
        <v>4120</v>
      </c>
      <c r="I3152" s="4">
        <v>4.96</v>
      </c>
    </row>
    <row r="3153" spans="1:9" x14ac:dyDescent="0.2">
      <c r="A3153">
        <v>102</v>
      </c>
      <c r="B3153">
        <v>690368</v>
      </c>
      <c r="C3153" s="3">
        <v>43158</v>
      </c>
      <c r="D3153">
        <v>46338</v>
      </c>
      <c r="E3153" t="s">
        <v>4016</v>
      </c>
      <c r="F3153">
        <v>41573</v>
      </c>
      <c r="G3153" t="s">
        <v>4131</v>
      </c>
      <c r="H3153" t="s">
        <v>4132</v>
      </c>
      <c r="I3153" s="4">
        <v>0.37</v>
      </c>
    </row>
    <row r="3154" spans="1:9" x14ac:dyDescent="0.2">
      <c r="A3154">
        <v>102</v>
      </c>
      <c r="B3154">
        <v>690369</v>
      </c>
      <c r="C3154" s="3">
        <v>43158</v>
      </c>
      <c r="D3154">
        <v>46338</v>
      </c>
      <c r="E3154" t="s">
        <v>4016</v>
      </c>
      <c r="F3154">
        <v>41573</v>
      </c>
      <c r="G3154" t="s">
        <v>4155</v>
      </c>
      <c r="H3154" t="s">
        <v>4156</v>
      </c>
      <c r="I3154" s="4">
        <v>0.37</v>
      </c>
    </row>
    <row r="3155" spans="1:9" x14ac:dyDescent="0.2">
      <c r="A3155">
        <v>102</v>
      </c>
      <c r="B3155">
        <v>690370</v>
      </c>
      <c r="C3155" s="3">
        <v>43158</v>
      </c>
      <c r="D3155">
        <v>46338</v>
      </c>
      <c r="E3155" t="s">
        <v>4016</v>
      </c>
      <c r="F3155">
        <v>41573</v>
      </c>
      <c r="G3155" t="s">
        <v>4085</v>
      </c>
      <c r="H3155" t="s">
        <v>4086</v>
      </c>
      <c r="I3155" s="4">
        <v>0.12</v>
      </c>
    </row>
    <row r="3156" spans="1:9" x14ac:dyDescent="0.2">
      <c r="A3156">
        <v>102</v>
      </c>
      <c r="B3156">
        <v>690371</v>
      </c>
      <c r="C3156" s="3">
        <v>43158</v>
      </c>
      <c r="D3156">
        <v>46338</v>
      </c>
      <c r="E3156" t="s">
        <v>4016</v>
      </c>
      <c r="F3156">
        <v>41573</v>
      </c>
      <c r="G3156" t="s">
        <v>4189</v>
      </c>
      <c r="H3156" t="s">
        <v>4190</v>
      </c>
      <c r="I3156" s="4">
        <v>0.99</v>
      </c>
    </row>
    <row r="3157" spans="1:9" x14ac:dyDescent="0.2">
      <c r="A3157">
        <v>102</v>
      </c>
      <c r="B3157">
        <v>690372</v>
      </c>
      <c r="C3157" s="3">
        <v>43158</v>
      </c>
      <c r="D3157">
        <v>46338</v>
      </c>
      <c r="E3157" t="s">
        <v>4016</v>
      </c>
      <c r="F3157">
        <v>41573</v>
      </c>
      <c r="G3157" t="s">
        <v>4167</v>
      </c>
      <c r="H3157" t="s">
        <v>4168</v>
      </c>
      <c r="I3157" s="4">
        <v>2.85</v>
      </c>
    </row>
    <row r="3158" spans="1:9" x14ac:dyDescent="0.2">
      <c r="A3158">
        <v>102</v>
      </c>
      <c r="B3158">
        <v>690373</v>
      </c>
      <c r="C3158" s="3">
        <v>43158</v>
      </c>
      <c r="D3158">
        <v>46338</v>
      </c>
      <c r="E3158" t="s">
        <v>4016</v>
      </c>
      <c r="F3158">
        <v>41573</v>
      </c>
      <c r="G3158" t="s">
        <v>4229</v>
      </c>
      <c r="H3158" t="s">
        <v>4230</v>
      </c>
      <c r="I3158" s="4">
        <v>0.12</v>
      </c>
    </row>
    <row r="3159" spans="1:9" x14ac:dyDescent="0.2">
      <c r="A3159">
        <v>102</v>
      </c>
      <c r="B3159">
        <v>689201</v>
      </c>
      <c r="C3159" s="3">
        <v>43160</v>
      </c>
      <c r="D3159">
        <v>46388</v>
      </c>
      <c r="E3159" t="s">
        <v>4016</v>
      </c>
      <c r="F3159">
        <v>41575</v>
      </c>
      <c r="G3159" t="s">
        <v>4033</v>
      </c>
      <c r="H3159" t="s">
        <v>4034</v>
      </c>
      <c r="I3159" s="4">
        <v>63</v>
      </c>
    </row>
    <row r="3160" spans="1:9" x14ac:dyDescent="0.2">
      <c r="A3160">
        <v>102</v>
      </c>
      <c r="B3160">
        <v>689202</v>
      </c>
      <c r="C3160" s="3">
        <v>43160</v>
      </c>
      <c r="D3160">
        <v>46388</v>
      </c>
      <c r="E3160" t="s">
        <v>4016</v>
      </c>
      <c r="F3160">
        <v>41575</v>
      </c>
      <c r="G3160" t="s">
        <v>4325</v>
      </c>
      <c r="H3160" t="s">
        <v>4326</v>
      </c>
      <c r="I3160" s="4">
        <v>360</v>
      </c>
    </row>
    <row r="3161" spans="1:9" x14ac:dyDescent="0.2">
      <c r="A3161">
        <v>102</v>
      </c>
      <c r="B3161">
        <v>689204</v>
      </c>
      <c r="C3161" s="3">
        <v>43160</v>
      </c>
      <c r="D3161">
        <v>46387</v>
      </c>
      <c r="E3161" t="s">
        <v>4016</v>
      </c>
      <c r="F3161">
        <v>41576</v>
      </c>
      <c r="G3161" t="s">
        <v>4033</v>
      </c>
      <c r="H3161" t="s">
        <v>4034</v>
      </c>
      <c r="I3161" s="4">
        <v>63</v>
      </c>
    </row>
    <row r="3162" spans="1:9" x14ac:dyDescent="0.2">
      <c r="A3162">
        <v>102</v>
      </c>
      <c r="B3162">
        <v>689205</v>
      </c>
      <c r="C3162" s="3">
        <v>43160</v>
      </c>
      <c r="D3162">
        <v>46387</v>
      </c>
      <c r="E3162" t="s">
        <v>4016</v>
      </c>
      <c r="F3162">
        <v>41576</v>
      </c>
      <c r="G3162" t="s">
        <v>4325</v>
      </c>
      <c r="H3162" t="s">
        <v>4326</v>
      </c>
      <c r="I3162" s="4">
        <v>360</v>
      </c>
    </row>
    <row r="3163" spans="1:9" x14ac:dyDescent="0.2">
      <c r="A3163">
        <v>102</v>
      </c>
      <c r="B3163">
        <v>689207</v>
      </c>
      <c r="C3163" s="3">
        <v>43160</v>
      </c>
      <c r="D3163">
        <v>46409</v>
      </c>
      <c r="E3163" t="s">
        <v>4016</v>
      </c>
      <c r="F3163">
        <v>41577</v>
      </c>
      <c r="G3163" t="s">
        <v>4033</v>
      </c>
      <c r="H3163" t="s">
        <v>4034</v>
      </c>
      <c r="I3163" s="4">
        <v>63</v>
      </c>
    </row>
    <row r="3164" spans="1:9" x14ac:dyDescent="0.2">
      <c r="A3164">
        <v>102</v>
      </c>
      <c r="B3164">
        <v>689208</v>
      </c>
      <c r="C3164" s="3">
        <v>43160</v>
      </c>
      <c r="D3164">
        <v>46409</v>
      </c>
      <c r="E3164" t="s">
        <v>4016</v>
      </c>
      <c r="F3164">
        <v>41577</v>
      </c>
      <c r="G3164" t="s">
        <v>4325</v>
      </c>
      <c r="H3164" t="s">
        <v>4326</v>
      </c>
      <c r="I3164" s="4">
        <v>360</v>
      </c>
    </row>
    <row r="3165" spans="1:9" x14ac:dyDescent="0.2">
      <c r="A3165">
        <v>102</v>
      </c>
      <c r="B3165">
        <v>689210</v>
      </c>
      <c r="C3165" s="3">
        <v>43160</v>
      </c>
      <c r="D3165">
        <v>46386</v>
      </c>
      <c r="E3165" t="s">
        <v>4016</v>
      </c>
      <c r="F3165">
        <v>41578</v>
      </c>
      <c r="G3165" t="s">
        <v>4033</v>
      </c>
      <c r="H3165" t="s">
        <v>4034</v>
      </c>
      <c r="I3165" s="4">
        <v>63</v>
      </c>
    </row>
    <row r="3166" spans="1:9" x14ac:dyDescent="0.2">
      <c r="A3166">
        <v>102</v>
      </c>
      <c r="B3166">
        <v>689211</v>
      </c>
      <c r="C3166" s="3">
        <v>43160</v>
      </c>
      <c r="D3166">
        <v>46386</v>
      </c>
      <c r="E3166" t="s">
        <v>4016</v>
      </c>
      <c r="F3166">
        <v>41578</v>
      </c>
      <c r="G3166" t="s">
        <v>4325</v>
      </c>
      <c r="H3166" t="s">
        <v>4326</v>
      </c>
      <c r="I3166" s="4">
        <v>360</v>
      </c>
    </row>
    <row r="3167" spans="1:9" x14ac:dyDescent="0.2">
      <c r="A3167">
        <v>102</v>
      </c>
      <c r="B3167">
        <v>689213</v>
      </c>
      <c r="C3167" s="3">
        <v>43160</v>
      </c>
      <c r="D3167">
        <v>46385</v>
      </c>
      <c r="E3167" t="s">
        <v>4016</v>
      </c>
      <c r="F3167">
        <v>41579</v>
      </c>
      <c r="G3167" t="s">
        <v>4033</v>
      </c>
      <c r="H3167" t="s">
        <v>4034</v>
      </c>
      <c r="I3167" s="4">
        <v>63</v>
      </c>
    </row>
    <row r="3168" spans="1:9" x14ac:dyDescent="0.2">
      <c r="A3168">
        <v>102</v>
      </c>
      <c r="B3168">
        <v>689214</v>
      </c>
      <c r="C3168" s="3">
        <v>43160</v>
      </c>
      <c r="D3168">
        <v>46385</v>
      </c>
      <c r="E3168" t="s">
        <v>4016</v>
      </c>
      <c r="F3168">
        <v>41579</v>
      </c>
      <c r="G3168" t="s">
        <v>4325</v>
      </c>
      <c r="H3168" t="s">
        <v>4326</v>
      </c>
      <c r="I3168" s="4">
        <v>360</v>
      </c>
    </row>
    <row r="3169" spans="1:9" x14ac:dyDescent="0.2">
      <c r="A3169">
        <v>102</v>
      </c>
      <c r="B3169">
        <v>689216</v>
      </c>
      <c r="C3169" s="3">
        <v>43160</v>
      </c>
      <c r="D3169">
        <v>46384</v>
      </c>
      <c r="E3169" t="s">
        <v>4016</v>
      </c>
      <c r="F3169">
        <v>41580</v>
      </c>
      <c r="G3169" t="s">
        <v>4033</v>
      </c>
      <c r="H3169" t="s">
        <v>4034</v>
      </c>
      <c r="I3169" s="4">
        <v>63</v>
      </c>
    </row>
    <row r="3170" spans="1:9" x14ac:dyDescent="0.2">
      <c r="A3170">
        <v>102</v>
      </c>
      <c r="B3170">
        <v>689217</v>
      </c>
      <c r="C3170" s="3">
        <v>43160</v>
      </c>
      <c r="D3170">
        <v>46384</v>
      </c>
      <c r="E3170" t="s">
        <v>4016</v>
      </c>
      <c r="F3170">
        <v>41580</v>
      </c>
      <c r="G3170" t="s">
        <v>4325</v>
      </c>
      <c r="H3170" t="s">
        <v>4326</v>
      </c>
      <c r="I3170" s="4">
        <v>360</v>
      </c>
    </row>
    <row r="3171" spans="1:9" x14ac:dyDescent="0.2">
      <c r="A3171">
        <v>102</v>
      </c>
      <c r="B3171">
        <v>689227</v>
      </c>
      <c r="C3171" s="3">
        <v>43160</v>
      </c>
      <c r="D3171">
        <v>46397</v>
      </c>
      <c r="E3171" t="s">
        <v>4016</v>
      </c>
      <c r="F3171">
        <v>41582</v>
      </c>
      <c r="G3171" t="s">
        <v>4267</v>
      </c>
      <c r="H3171" t="s">
        <v>4268</v>
      </c>
      <c r="I3171" s="4">
        <v>6.75</v>
      </c>
    </row>
    <row r="3172" spans="1:9" x14ac:dyDescent="0.2">
      <c r="A3172">
        <v>102</v>
      </c>
      <c r="B3172">
        <v>689228</v>
      </c>
      <c r="C3172" s="3">
        <v>43160</v>
      </c>
      <c r="D3172">
        <v>46397</v>
      </c>
      <c r="E3172" t="s">
        <v>4016</v>
      </c>
      <c r="F3172">
        <v>41582</v>
      </c>
      <c r="G3172" t="s">
        <v>4019</v>
      </c>
      <c r="H3172" t="s">
        <v>4020</v>
      </c>
      <c r="I3172" s="4">
        <v>33.74</v>
      </c>
    </row>
    <row r="3173" spans="1:9" x14ac:dyDescent="0.2">
      <c r="A3173">
        <v>102</v>
      </c>
      <c r="B3173">
        <v>689229</v>
      </c>
      <c r="C3173" s="3">
        <v>43160</v>
      </c>
      <c r="D3173">
        <v>46397</v>
      </c>
      <c r="E3173" t="s">
        <v>4016</v>
      </c>
      <c r="F3173">
        <v>41582</v>
      </c>
      <c r="G3173" t="s">
        <v>4117</v>
      </c>
      <c r="H3173" t="s">
        <v>4118</v>
      </c>
      <c r="I3173" s="4">
        <v>2.6</v>
      </c>
    </row>
    <row r="3174" spans="1:9" x14ac:dyDescent="0.2">
      <c r="A3174">
        <v>102</v>
      </c>
      <c r="B3174">
        <v>689230</v>
      </c>
      <c r="C3174" s="3">
        <v>43160</v>
      </c>
      <c r="D3174">
        <v>46397</v>
      </c>
      <c r="E3174" t="s">
        <v>4016</v>
      </c>
      <c r="F3174">
        <v>41582</v>
      </c>
      <c r="G3174" t="s">
        <v>4035</v>
      </c>
      <c r="H3174" t="s">
        <v>4036</v>
      </c>
      <c r="I3174" s="4">
        <v>384.06</v>
      </c>
    </row>
    <row r="3175" spans="1:9" x14ac:dyDescent="0.2">
      <c r="A3175">
        <v>102</v>
      </c>
      <c r="B3175">
        <v>691321</v>
      </c>
      <c r="C3175" s="3">
        <v>43160</v>
      </c>
      <c r="D3175">
        <v>46397</v>
      </c>
      <c r="E3175" t="s">
        <v>4016</v>
      </c>
      <c r="F3175">
        <v>41582</v>
      </c>
      <c r="G3175" t="s">
        <v>4017</v>
      </c>
      <c r="H3175" t="s">
        <v>4018</v>
      </c>
      <c r="I3175" s="4">
        <v>4.1500000000000004</v>
      </c>
    </row>
    <row r="3176" spans="1:9" x14ac:dyDescent="0.2">
      <c r="A3176">
        <v>102</v>
      </c>
      <c r="B3176">
        <v>691322</v>
      </c>
      <c r="C3176" s="3">
        <v>43160</v>
      </c>
      <c r="D3176">
        <v>46397</v>
      </c>
      <c r="E3176" t="s">
        <v>4016</v>
      </c>
      <c r="F3176">
        <v>41582</v>
      </c>
      <c r="G3176" t="s">
        <v>4021</v>
      </c>
      <c r="H3176" t="s">
        <v>4022</v>
      </c>
      <c r="I3176" s="4">
        <v>87.71</v>
      </c>
    </row>
    <row r="3177" spans="1:9" x14ac:dyDescent="0.2">
      <c r="A3177">
        <v>102</v>
      </c>
      <c r="B3177">
        <v>689242</v>
      </c>
      <c r="C3177" s="3">
        <v>43160</v>
      </c>
      <c r="D3177">
        <v>46398</v>
      </c>
      <c r="E3177" t="s">
        <v>4016</v>
      </c>
      <c r="F3177">
        <v>41584</v>
      </c>
      <c r="G3177" t="s">
        <v>4053</v>
      </c>
      <c r="H3177" t="s">
        <v>4054</v>
      </c>
      <c r="I3177" s="4">
        <v>0.81</v>
      </c>
    </row>
    <row r="3178" spans="1:9" x14ac:dyDescent="0.2">
      <c r="A3178">
        <v>102</v>
      </c>
      <c r="B3178">
        <v>689243</v>
      </c>
      <c r="C3178" s="3">
        <v>43160</v>
      </c>
      <c r="D3178">
        <v>46398</v>
      </c>
      <c r="E3178" t="s">
        <v>4016</v>
      </c>
      <c r="F3178">
        <v>41584</v>
      </c>
      <c r="G3178" t="s">
        <v>4035</v>
      </c>
      <c r="H3178" t="s">
        <v>4036</v>
      </c>
      <c r="I3178" s="4">
        <v>193.81</v>
      </c>
    </row>
    <row r="3179" spans="1:9" x14ac:dyDescent="0.2">
      <c r="A3179">
        <v>102</v>
      </c>
      <c r="B3179">
        <v>689244</v>
      </c>
      <c r="C3179" s="3">
        <v>43160</v>
      </c>
      <c r="D3179">
        <v>46398</v>
      </c>
      <c r="E3179" t="s">
        <v>4016</v>
      </c>
      <c r="F3179">
        <v>41584</v>
      </c>
      <c r="G3179" t="s">
        <v>4033</v>
      </c>
      <c r="H3179" t="s">
        <v>4034</v>
      </c>
      <c r="I3179" s="4">
        <v>91.56</v>
      </c>
    </row>
    <row r="3180" spans="1:9" x14ac:dyDescent="0.2">
      <c r="A3180">
        <v>102</v>
      </c>
      <c r="B3180">
        <v>689245</v>
      </c>
      <c r="C3180" s="3">
        <v>43160</v>
      </c>
      <c r="D3180">
        <v>46398</v>
      </c>
      <c r="E3180" t="s">
        <v>4016</v>
      </c>
      <c r="F3180">
        <v>41584</v>
      </c>
      <c r="G3180" t="s">
        <v>4027</v>
      </c>
      <c r="H3180" t="s">
        <v>4028</v>
      </c>
      <c r="I3180" s="4">
        <v>0.08</v>
      </c>
    </row>
    <row r="3181" spans="1:9" x14ac:dyDescent="0.2">
      <c r="A3181">
        <v>102</v>
      </c>
      <c r="B3181">
        <v>689246</v>
      </c>
      <c r="C3181" s="3">
        <v>43160</v>
      </c>
      <c r="D3181">
        <v>46398</v>
      </c>
      <c r="E3181" t="s">
        <v>4016</v>
      </c>
      <c r="F3181">
        <v>41584</v>
      </c>
      <c r="G3181" t="s">
        <v>4371</v>
      </c>
      <c r="H3181" t="s">
        <v>4372</v>
      </c>
      <c r="I3181" s="4">
        <v>35.64</v>
      </c>
    </row>
    <row r="3182" spans="1:9" x14ac:dyDescent="0.2">
      <c r="A3182">
        <v>102</v>
      </c>
      <c r="B3182">
        <v>691332</v>
      </c>
      <c r="C3182" s="3">
        <v>43160</v>
      </c>
      <c r="D3182">
        <v>46398</v>
      </c>
      <c r="E3182" t="s">
        <v>4016</v>
      </c>
      <c r="F3182">
        <v>41584</v>
      </c>
      <c r="G3182" t="s">
        <v>4083</v>
      </c>
      <c r="H3182" t="s">
        <v>4084</v>
      </c>
      <c r="I3182" s="4">
        <v>0.32</v>
      </c>
    </row>
    <row r="3183" spans="1:9" x14ac:dyDescent="0.2">
      <c r="A3183">
        <v>102</v>
      </c>
      <c r="B3183">
        <v>691333</v>
      </c>
      <c r="C3183" s="3">
        <v>43160</v>
      </c>
      <c r="D3183">
        <v>46398</v>
      </c>
      <c r="E3183" t="s">
        <v>4016</v>
      </c>
      <c r="F3183">
        <v>41584</v>
      </c>
      <c r="G3183" t="s">
        <v>4277</v>
      </c>
      <c r="H3183" t="s">
        <v>4278</v>
      </c>
      <c r="I3183" s="4">
        <v>2.59</v>
      </c>
    </row>
    <row r="3184" spans="1:9" x14ac:dyDescent="0.2">
      <c r="A3184">
        <v>102</v>
      </c>
      <c r="B3184">
        <v>689258</v>
      </c>
      <c r="C3184" s="3">
        <v>43160</v>
      </c>
      <c r="D3184">
        <v>46399</v>
      </c>
      <c r="E3184" t="s">
        <v>4016</v>
      </c>
      <c r="F3184">
        <v>41586</v>
      </c>
      <c r="G3184" t="s">
        <v>4061</v>
      </c>
      <c r="H3184" t="s">
        <v>4062</v>
      </c>
      <c r="I3184" s="4">
        <v>1.17</v>
      </c>
    </row>
    <row r="3185" spans="1:9" x14ac:dyDescent="0.2">
      <c r="A3185">
        <v>102</v>
      </c>
      <c r="B3185">
        <v>689261</v>
      </c>
      <c r="C3185" s="3">
        <v>43160</v>
      </c>
      <c r="D3185">
        <v>46399</v>
      </c>
      <c r="E3185" t="s">
        <v>4016</v>
      </c>
      <c r="F3185">
        <v>41586</v>
      </c>
      <c r="G3185" t="s">
        <v>4035</v>
      </c>
      <c r="H3185" t="s">
        <v>4036</v>
      </c>
      <c r="I3185" s="4">
        <v>388.61</v>
      </c>
    </row>
    <row r="3186" spans="1:9" x14ac:dyDescent="0.2">
      <c r="A3186">
        <v>102</v>
      </c>
      <c r="B3186">
        <v>689263</v>
      </c>
      <c r="C3186" s="3">
        <v>43160</v>
      </c>
      <c r="D3186">
        <v>46399</v>
      </c>
      <c r="E3186" t="s">
        <v>4016</v>
      </c>
      <c r="F3186">
        <v>41586</v>
      </c>
      <c r="G3186" t="s">
        <v>4021</v>
      </c>
      <c r="H3186" t="s">
        <v>4022</v>
      </c>
      <c r="I3186" s="4">
        <v>88.23</v>
      </c>
    </row>
    <row r="3187" spans="1:9" x14ac:dyDescent="0.2">
      <c r="A3187">
        <v>102</v>
      </c>
      <c r="B3187">
        <v>689264</v>
      </c>
      <c r="C3187" s="3">
        <v>43160</v>
      </c>
      <c r="D3187">
        <v>46399</v>
      </c>
      <c r="E3187" t="s">
        <v>4016</v>
      </c>
      <c r="F3187">
        <v>41586</v>
      </c>
      <c r="G3187" t="s">
        <v>4217</v>
      </c>
      <c r="H3187" t="s">
        <v>4218</v>
      </c>
      <c r="I3187" s="4">
        <v>1.87</v>
      </c>
    </row>
    <row r="3188" spans="1:9" x14ac:dyDescent="0.2">
      <c r="A3188">
        <v>102</v>
      </c>
      <c r="B3188">
        <v>691334</v>
      </c>
      <c r="C3188" s="3">
        <v>43160</v>
      </c>
      <c r="D3188">
        <v>46399</v>
      </c>
      <c r="E3188" t="s">
        <v>4016</v>
      </c>
      <c r="F3188">
        <v>41586</v>
      </c>
      <c r="G3188" t="s">
        <v>4019</v>
      </c>
      <c r="H3188" t="s">
        <v>4020</v>
      </c>
      <c r="I3188" s="4">
        <v>34.770000000000003</v>
      </c>
    </row>
    <row r="3189" spans="1:9" x14ac:dyDescent="0.2">
      <c r="A3189">
        <v>102</v>
      </c>
      <c r="B3189">
        <v>691335</v>
      </c>
      <c r="C3189" s="3">
        <v>43160</v>
      </c>
      <c r="D3189">
        <v>46399</v>
      </c>
      <c r="E3189" t="s">
        <v>4016</v>
      </c>
      <c r="F3189">
        <v>41586</v>
      </c>
      <c r="G3189" t="s">
        <v>4027</v>
      </c>
      <c r="H3189" t="s">
        <v>4028</v>
      </c>
      <c r="I3189" s="4">
        <v>0.02</v>
      </c>
    </row>
    <row r="3190" spans="1:9" x14ac:dyDescent="0.2">
      <c r="A3190">
        <v>102</v>
      </c>
      <c r="B3190">
        <v>691336</v>
      </c>
      <c r="C3190" s="3">
        <v>43160</v>
      </c>
      <c r="D3190">
        <v>46399</v>
      </c>
      <c r="E3190" t="s">
        <v>4016</v>
      </c>
      <c r="F3190">
        <v>41586</v>
      </c>
      <c r="G3190" t="s">
        <v>4039</v>
      </c>
      <c r="H3190" t="s">
        <v>4040</v>
      </c>
      <c r="I3190" s="4">
        <v>0.18</v>
      </c>
    </row>
    <row r="3191" spans="1:9" x14ac:dyDescent="0.2">
      <c r="A3191">
        <v>102</v>
      </c>
      <c r="B3191">
        <v>691337</v>
      </c>
      <c r="C3191" s="3">
        <v>43160</v>
      </c>
      <c r="D3191">
        <v>46399</v>
      </c>
      <c r="E3191" t="s">
        <v>4016</v>
      </c>
      <c r="F3191">
        <v>41586</v>
      </c>
      <c r="G3191" t="s">
        <v>4017</v>
      </c>
      <c r="H3191" t="s">
        <v>4018</v>
      </c>
      <c r="I3191" s="4">
        <v>4.1500000000000004</v>
      </c>
    </row>
    <row r="3192" spans="1:9" x14ac:dyDescent="0.2">
      <c r="A3192">
        <v>102</v>
      </c>
      <c r="B3192">
        <v>689271</v>
      </c>
      <c r="C3192" s="3">
        <v>43160</v>
      </c>
      <c r="D3192">
        <v>46391</v>
      </c>
      <c r="E3192" t="s">
        <v>4016</v>
      </c>
      <c r="F3192">
        <v>41588</v>
      </c>
      <c r="G3192" t="s">
        <v>4053</v>
      </c>
      <c r="H3192" t="s">
        <v>4054</v>
      </c>
      <c r="I3192" s="4">
        <v>0.17</v>
      </c>
    </row>
    <row r="3193" spans="1:9" x14ac:dyDescent="0.2">
      <c r="A3193">
        <v>102</v>
      </c>
      <c r="B3193">
        <v>689272</v>
      </c>
      <c r="C3193" s="3">
        <v>43160</v>
      </c>
      <c r="D3193">
        <v>46391</v>
      </c>
      <c r="E3193" t="s">
        <v>4016</v>
      </c>
      <c r="F3193">
        <v>41588</v>
      </c>
      <c r="G3193" t="s">
        <v>4033</v>
      </c>
      <c r="H3193" t="s">
        <v>4034</v>
      </c>
      <c r="I3193" s="4">
        <v>50.15</v>
      </c>
    </row>
    <row r="3194" spans="1:9" x14ac:dyDescent="0.2">
      <c r="A3194">
        <v>102</v>
      </c>
      <c r="B3194">
        <v>689273</v>
      </c>
      <c r="C3194" s="3">
        <v>43160</v>
      </c>
      <c r="D3194">
        <v>46391</v>
      </c>
      <c r="E3194" t="s">
        <v>4016</v>
      </c>
      <c r="F3194">
        <v>41588</v>
      </c>
      <c r="G3194" t="s">
        <v>4029</v>
      </c>
      <c r="H3194" t="s">
        <v>4030</v>
      </c>
      <c r="I3194" s="4">
        <v>0.01</v>
      </c>
    </row>
    <row r="3195" spans="1:9" x14ac:dyDescent="0.2">
      <c r="A3195">
        <v>102</v>
      </c>
      <c r="B3195">
        <v>689274</v>
      </c>
      <c r="C3195" s="3">
        <v>43160</v>
      </c>
      <c r="D3195">
        <v>46391</v>
      </c>
      <c r="E3195" t="s">
        <v>4016</v>
      </c>
      <c r="F3195">
        <v>41588</v>
      </c>
      <c r="G3195" t="s">
        <v>4027</v>
      </c>
      <c r="H3195" t="s">
        <v>4028</v>
      </c>
      <c r="I3195" s="4">
        <v>0.02</v>
      </c>
    </row>
    <row r="3196" spans="1:9" x14ac:dyDescent="0.2">
      <c r="A3196">
        <v>102</v>
      </c>
      <c r="B3196">
        <v>689275</v>
      </c>
      <c r="C3196" s="3">
        <v>43160</v>
      </c>
      <c r="D3196">
        <v>46391</v>
      </c>
      <c r="E3196" t="s">
        <v>4016</v>
      </c>
      <c r="F3196">
        <v>41588</v>
      </c>
      <c r="G3196" t="s">
        <v>4371</v>
      </c>
      <c r="H3196" t="s">
        <v>4372</v>
      </c>
      <c r="I3196" s="4">
        <v>14.96</v>
      </c>
    </row>
    <row r="3197" spans="1:9" x14ac:dyDescent="0.2">
      <c r="A3197">
        <v>102</v>
      </c>
      <c r="B3197">
        <v>689276</v>
      </c>
      <c r="C3197" s="3">
        <v>43160</v>
      </c>
      <c r="D3197">
        <v>46391</v>
      </c>
      <c r="E3197" t="s">
        <v>4016</v>
      </c>
      <c r="F3197">
        <v>41588</v>
      </c>
      <c r="G3197" t="s">
        <v>4373</v>
      </c>
      <c r="H3197" t="s">
        <v>4374</v>
      </c>
      <c r="I3197" s="4">
        <v>2.4500000000000002</v>
      </c>
    </row>
    <row r="3198" spans="1:9" x14ac:dyDescent="0.2">
      <c r="A3198">
        <v>102</v>
      </c>
      <c r="B3198">
        <v>689278</v>
      </c>
      <c r="C3198" s="3">
        <v>43160</v>
      </c>
      <c r="D3198">
        <v>46391</v>
      </c>
      <c r="E3198" t="s">
        <v>4016</v>
      </c>
      <c r="F3198">
        <v>41588</v>
      </c>
      <c r="G3198" t="s">
        <v>4025</v>
      </c>
      <c r="H3198" t="s">
        <v>4026</v>
      </c>
      <c r="I3198" s="4">
        <v>0.14000000000000001</v>
      </c>
    </row>
    <row r="3199" spans="1:9" x14ac:dyDescent="0.2">
      <c r="A3199">
        <v>102</v>
      </c>
      <c r="B3199">
        <v>691309</v>
      </c>
      <c r="C3199" s="3">
        <v>43160</v>
      </c>
      <c r="D3199">
        <v>46391</v>
      </c>
      <c r="E3199" t="s">
        <v>4016</v>
      </c>
      <c r="F3199">
        <v>41588</v>
      </c>
      <c r="G3199" t="s">
        <v>4023</v>
      </c>
      <c r="H3199" t="s">
        <v>4024</v>
      </c>
      <c r="I3199" s="4">
        <v>0.27</v>
      </c>
    </row>
    <row r="3200" spans="1:9" x14ac:dyDescent="0.2">
      <c r="A3200">
        <v>102</v>
      </c>
      <c r="B3200">
        <v>689286</v>
      </c>
      <c r="C3200" s="3">
        <v>43160</v>
      </c>
      <c r="D3200">
        <v>46400</v>
      </c>
      <c r="E3200" t="s">
        <v>4016</v>
      </c>
      <c r="F3200">
        <v>41590</v>
      </c>
      <c r="G3200" t="s">
        <v>4017</v>
      </c>
      <c r="H3200" t="s">
        <v>4018</v>
      </c>
      <c r="I3200" s="4">
        <v>5.85</v>
      </c>
    </row>
    <row r="3201" spans="1:9" x14ac:dyDescent="0.2">
      <c r="A3201">
        <v>102</v>
      </c>
      <c r="B3201">
        <v>689287</v>
      </c>
      <c r="C3201" s="3">
        <v>43160</v>
      </c>
      <c r="D3201">
        <v>46400</v>
      </c>
      <c r="E3201" t="s">
        <v>4016</v>
      </c>
      <c r="F3201">
        <v>41590</v>
      </c>
      <c r="G3201" t="s">
        <v>4019</v>
      </c>
      <c r="H3201" t="s">
        <v>4020</v>
      </c>
      <c r="I3201" s="4">
        <v>69.81</v>
      </c>
    </row>
    <row r="3202" spans="1:9" x14ac:dyDescent="0.2">
      <c r="A3202">
        <v>102</v>
      </c>
      <c r="B3202">
        <v>689288</v>
      </c>
      <c r="C3202" s="3">
        <v>43160</v>
      </c>
      <c r="D3202">
        <v>46400</v>
      </c>
      <c r="E3202" t="s">
        <v>4016</v>
      </c>
      <c r="F3202">
        <v>41590</v>
      </c>
      <c r="G3202" t="s">
        <v>4025</v>
      </c>
      <c r="H3202" t="s">
        <v>4026</v>
      </c>
      <c r="I3202" s="4">
        <v>1.76</v>
      </c>
    </row>
    <row r="3203" spans="1:9" x14ac:dyDescent="0.2">
      <c r="A3203">
        <v>102</v>
      </c>
      <c r="B3203">
        <v>689290</v>
      </c>
      <c r="C3203" s="3">
        <v>43160</v>
      </c>
      <c r="D3203">
        <v>46400</v>
      </c>
      <c r="E3203" t="s">
        <v>4016</v>
      </c>
      <c r="F3203">
        <v>41590</v>
      </c>
      <c r="G3203" t="s">
        <v>4033</v>
      </c>
      <c r="H3203" t="s">
        <v>4034</v>
      </c>
      <c r="I3203" s="4">
        <v>84.16</v>
      </c>
    </row>
    <row r="3204" spans="1:9" x14ac:dyDescent="0.2">
      <c r="A3204">
        <v>102</v>
      </c>
      <c r="B3204">
        <v>689291</v>
      </c>
      <c r="C3204" s="3">
        <v>43160</v>
      </c>
      <c r="D3204">
        <v>46400</v>
      </c>
      <c r="E3204" t="s">
        <v>4016</v>
      </c>
      <c r="F3204">
        <v>41590</v>
      </c>
      <c r="G3204" t="s">
        <v>4273</v>
      </c>
      <c r="H3204" t="s">
        <v>4274</v>
      </c>
      <c r="I3204" s="4">
        <v>5.35</v>
      </c>
    </row>
    <row r="3205" spans="1:9" x14ac:dyDescent="0.2">
      <c r="A3205">
        <v>102</v>
      </c>
      <c r="B3205">
        <v>689294</v>
      </c>
      <c r="C3205" s="3">
        <v>43160</v>
      </c>
      <c r="D3205">
        <v>46400</v>
      </c>
      <c r="E3205" t="s">
        <v>4016</v>
      </c>
      <c r="F3205">
        <v>41590</v>
      </c>
      <c r="G3205" t="s">
        <v>4027</v>
      </c>
      <c r="H3205" t="s">
        <v>4028</v>
      </c>
      <c r="I3205" s="4">
        <v>0.18</v>
      </c>
    </row>
    <row r="3206" spans="1:9" x14ac:dyDescent="0.2">
      <c r="A3206">
        <v>102</v>
      </c>
      <c r="B3206">
        <v>691338</v>
      </c>
      <c r="C3206" s="3">
        <v>43160</v>
      </c>
      <c r="D3206">
        <v>46400</v>
      </c>
      <c r="E3206" t="s">
        <v>4016</v>
      </c>
      <c r="F3206">
        <v>41590</v>
      </c>
      <c r="G3206" t="s">
        <v>4083</v>
      </c>
      <c r="H3206" t="s">
        <v>4084</v>
      </c>
      <c r="I3206" s="4">
        <v>1.38</v>
      </c>
    </row>
    <row r="3207" spans="1:9" x14ac:dyDescent="0.2">
      <c r="A3207">
        <v>102</v>
      </c>
      <c r="B3207">
        <v>691346</v>
      </c>
      <c r="C3207" s="3">
        <v>43160</v>
      </c>
      <c r="D3207">
        <v>46400</v>
      </c>
      <c r="E3207" t="s">
        <v>4016</v>
      </c>
      <c r="F3207">
        <v>41590</v>
      </c>
      <c r="G3207" t="s">
        <v>4093</v>
      </c>
      <c r="H3207" t="s">
        <v>4094</v>
      </c>
      <c r="I3207" s="4">
        <v>0.19</v>
      </c>
    </row>
    <row r="3208" spans="1:9" x14ac:dyDescent="0.2">
      <c r="A3208">
        <v>102</v>
      </c>
      <c r="B3208">
        <v>691347</v>
      </c>
      <c r="C3208" s="3">
        <v>43160</v>
      </c>
      <c r="D3208">
        <v>46400</v>
      </c>
      <c r="E3208" t="s">
        <v>4016</v>
      </c>
      <c r="F3208">
        <v>41590</v>
      </c>
      <c r="G3208" t="s">
        <v>4021</v>
      </c>
      <c r="H3208" t="s">
        <v>4022</v>
      </c>
      <c r="I3208" s="4">
        <v>26.32</v>
      </c>
    </row>
    <row r="3209" spans="1:9" x14ac:dyDescent="0.2">
      <c r="A3209">
        <v>102</v>
      </c>
      <c r="B3209">
        <v>689302</v>
      </c>
      <c r="C3209" s="3">
        <v>43160</v>
      </c>
      <c r="D3209">
        <v>46404</v>
      </c>
      <c r="E3209" t="s">
        <v>4016</v>
      </c>
      <c r="F3209">
        <v>41592</v>
      </c>
      <c r="G3209" t="s">
        <v>4017</v>
      </c>
      <c r="H3209" t="s">
        <v>4018</v>
      </c>
      <c r="I3209" s="4">
        <v>5.85</v>
      </c>
    </row>
    <row r="3210" spans="1:9" x14ac:dyDescent="0.2">
      <c r="A3210">
        <v>102</v>
      </c>
      <c r="B3210">
        <v>689303</v>
      </c>
      <c r="C3210" s="3">
        <v>43160</v>
      </c>
      <c r="D3210">
        <v>46404</v>
      </c>
      <c r="E3210" t="s">
        <v>4016</v>
      </c>
      <c r="F3210">
        <v>41592</v>
      </c>
      <c r="G3210" t="s">
        <v>4061</v>
      </c>
      <c r="H3210" t="s">
        <v>4062</v>
      </c>
      <c r="I3210" s="4">
        <v>2.11</v>
      </c>
    </row>
    <row r="3211" spans="1:9" x14ac:dyDescent="0.2">
      <c r="A3211">
        <v>102</v>
      </c>
      <c r="B3211">
        <v>689304</v>
      </c>
      <c r="C3211" s="3">
        <v>43160</v>
      </c>
      <c r="D3211">
        <v>46404</v>
      </c>
      <c r="E3211" t="s">
        <v>4016</v>
      </c>
      <c r="F3211">
        <v>41592</v>
      </c>
      <c r="G3211" t="s">
        <v>4019</v>
      </c>
      <c r="H3211" t="s">
        <v>4020</v>
      </c>
      <c r="I3211" s="4">
        <v>69.81</v>
      </c>
    </row>
    <row r="3212" spans="1:9" x14ac:dyDescent="0.2">
      <c r="A3212">
        <v>102</v>
      </c>
      <c r="B3212">
        <v>689305</v>
      </c>
      <c r="C3212" s="3">
        <v>43160</v>
      </c>
      <c r="D3212">
        <v>46404</v>
      </c>
      <c r="E3212" t="s">
        <v>4016</v>
      </c>
      <c r="F3212">
        <v>41592</v>
      </c>
      <c r="G3212" t="s">
        <v>4027</v>
      </c>
      <c r="H3212" t="s">
        <v>4028</v>
      </c>
      <c r="I3212" s="4">
        <v>0.02</v>
      </c>
    </row>
    <row r="3213" spans="1:9" x14ac:dyDescent="0.2">
      <c r="A3213">
        <v>102</v>
      </c>
      <c r="B3213">
        <v>689307</v>
      </c>
      <c r="C3213" s="3">
        <v>43160</v>
      </c>
      <c r="D3213">
        <v>46404</v>
      </c>
      <c r="E3213" t="s">
        <v>4016</v>
      </c>
      <c r="F3213">
        <v>41592</v>
      </c>
      <c r="G3213" t="s">
        <v>4039</v>
      </c>
      <c r="H3213" t="s">
        <v>4040</v>
      </c>
      <c r="I3213" s="4">
        <v>0.16</v>
      </c>
    </row>
    <row r="3214" spans="1:9" x14ac:dyDescent="0.2">
      <c r="A3214">
        <v>102</v>
      </c>
      <c r="B3214">
        <v>689309</v>
      </c>
      <c r="C3214" s="3">
        <v>43160</v>
      </c>
      <c r="D3214">
        <v>46404</v>
      </c>
      <c r="E3214" t="s">
        <v>4016</v>
      </c>
      <c r="F3214">
        <v>41592</v>
      </c>
      <c r="G3214" t="s">
        <v>4033</v>
      </c>
      <c r="H3214" t="s">
        <v>4034</v>
      </c>
      <c r="I3214" s="4">
        <v>85.52</v>
      </c>
    </row>
    <row r="3215" spans="1:9" x14ac:dyDescent="0.2">
      <c r="A3215">
        <v>102</v>
      </c>
      <c r="B3215">
        <v>689310</v>
      </c>
      <c r="C3215" s="3">
        <v>43160</v>
      </c>
      <c r="D3215">
        <v>46404</v>
      </c>
      <c r="E3215" t="s">
        <v>4016</v>
      </c>
      <c r="F3215">
        <v>41592</v>
      </c>
      <c r="G3215" t="s">
        <v>4021</v>
      </c>
      <c r="H3215" t="s">
        <v>4022</v>
      </c>
      <c r="I3215" s="4">
        <v>26.33</v>
      </c>
    </row>
    <row r="3216" spans="1:9" x14ac:dyDescent="0.2">
      <c r="A3216">
        <v>102</v>
      </c>
      <c r="B3216">
        <v>689311</v>
      </c>
      <c r="C3216" s="3">
        <v>43160</v>
      </c>
      <c r="D3216">
        <v>46404</v>
      </c>
      <c r="E3216" t="s">
        <v>4016</v>
      </c>
      <c r="F3216">
        <v>41592</v>
      </c>
      <c r="G3216" t="s">
        <v>4217</v>
      </c>
      <c r="H3216" t="s">
        <v>4218</v>
      </c>
      <c r="I3216" s="4">
        <v>3.27</v>
      </c>
    </row>
    <row r="3217" spans="1:9" x14ac:dyDescent="0.2">
      <c r="A3217">
        <v>102</v>
      </c>
      <c r="B3217">
        <v>691540</v>
      </c>
      <c r="C3217" s="3">
        <v>43160</v>
      </c>
      <c r="D3217">
        <v>46404</v>
      </c>
      <c r="E3217" t="s">
        <v>4016</v>
      </c>
      <c r="F3217">
        <v>41592</v>
      </c>
      <c r="G3217" t="s">
        <v>4093</v>
      </c>
      <c r="H3217" t="s">
        <v>4094</v>
      </c>
      <c r="I3217" s="4">
        <v>0.19</v>
      </c>
    </row>
    <row r="3218" spans="1:9" x14ac:dyDescent="0.2">
      <c r="A3218">
        <v>102</v>
      </c>
      <c r="B3218">
        <v>691541</v>
      </c>
      <c r="C3218" s="3">
        <v>43160</v>
      </c>
      <c r="D3218">
        <v>46404</v>
      </c>
      <c r="E3218" t="s">
        <v>4016</v>
      </c>
      <c r="F3218">
        <v>41592</v>
      </c>
      <c r="G3218" t="s">
        <v>4025</v>
      </c>
      <c r="H3218" t="s">
        <v>4026</v>
      </c>
      <c r="I3218" s="4">
        <v>1.75</v>
      </c>
    </row>
    <row r="3219" spans="1:9" x14ac:dyDescent="0.2">
      <c r="A3219">
        <v>102</v>
      </c>
      <c r="B3219">
        <v>689338</v>
      </c>
      <c r="C3219" s="3">
        <v>43164</v>
      </c>
      <c r="D3219">
        <v>46424</v>
      </c>
      <c r="E3219" t="s">
        <v>4016</v>
      </c>
      <c r="F3219">
        <v>41596</v>
      </c>
      <c r="G3219" t="s">
        <v>4043</v>
      </c>
      <c r="H3219" t="s">
        <v>4044</v>
      </c>
      <c r="I3219" s="4">
        <v>13.62</v>
      </c>
    </row>
    <row r="3220" spans="1:9" x14ac:dyDescent="0.2">
      <c r="A3220">
        <v>102</v>
      </c>
      <c r="B3220">
        <v>689340</v>
      </c>
      <c r="C3220" s="3">
        <v>43164</v>
      </c>
      <c r="D3220">
        <v>46424</v>
      </c>
      <c r="E3220" t="s">
        <v>4016</v>
      </c>
      <c r="F3220">
        <v>41596</v>
      </c>
      <c r="G3220" t="s">
        <v>4035</v>
      </c>
      <c r="H3220" t="s">
        <v>4036</v>
      </c>
      <c r="I3220" s="4">
        <v>102.15</v>
      </c>
    </row>
    <row r="3221" spans="1:9" x14ac:dyDescent="0.2">
      <c r="A3221">
        <v>102</v>
      </c>
      <c r="B3221">
        <v>689344</v>
      </c>
      <c r="C3221" s="3">
        <v>43164</v>
      </c>
      <c r="D3221">
        <v>46424</v>
      </c>
      <c r="E3221" t="s">
        <v>4016</v>
      </c>
      <c r="F3221">
        <v>41596</v>
      </c>
      <c r="G3221" t="s">
        <v>4051</v>
      </c>
      <c r="H3221" t="s">
        <v>4052</v>
      </c>
      <c r="I3221" s="4">
        <v>10.56</v>
      </c>
    </row>
    <row r="3222" spans="1:9" x14ac:dyDescent="0.2">
      <c r="A3222">
        <v>102</v>
      </c>
      <c r="B3222">
        <v>689345</v>
      </c>
      <c r="C3222" s="3">
        <v>43164</v>
      </c>
      <c r="D3222">
        <v>46424</v>
      </c>
      <c r="E3222" t="s">
        <v>4016</v>
      </c>
      <c r="F3222">
        <v>41596</v>
      </c>
      <c r="G3222" t="s">
        <v>4057</v>
      </c>
      <c r="H3222" t="s">
        <v>4058</v>
      </c>
      <c r="I3222" s="4">
        <v>204.3</v>
      </c>
    </row>
    <row r="3223" spans="1:9" x14ac:dyDescent="0.2">
      <c r="A3223">
        <v>102</v>
      </c>
      <c r="B3223">
        <v>689348</v>
      </c>
      <c r="C3223" s="3">
        <v>43164</v>
      </c>
      <c r="D3223">
        <v>46424</v>
      </c>
      <c r="E3223" t="s">
        <v>4016</v>
      </c>
      <c r="F3223">
        <v>41596</v>
      </c>
      <c r="G3223" t="s">
        <v>4053</v>
      </c>
      <c r="H3223" t="s">
        <v>4054</v>
      </c>
      <c r="I3223" s="4">
        <v>20.43</v>
      </c>
    </row>
    <row r="3224" spans="1:9" x14ac:dyDescent="0.2">
      <c r="A3224">
        <v>102</v>
      </c>
      <c r="B3224">
        <v>689349</v>
      </c>
      <c r="C3224" s="3">
        <v>43164</v>
      </c>
      <c r="D3224">
        <v>46424</v>
      </c>
      <c r="E3224" t="s">
        <v>4016</v>
      </c>
      <c r="F3224">
        <v>41596</v>
      </c>
      <c r="G3224" t="s">
        <v>4033</v>
      </c>
      <c r="H3224" t="s">
        <v>4034</v>
      </c>
      <c r="I3224" s="4">
        <v>88.53</v>
      </c>
    </row>
    <row r="3225" spans="1:9" x14ac:dyDescent="0.2">
      <c r="A3225">
        <v>102</v>
      </c>
      <c r="B3225">
        <v>691770</v>
      </c>
      <c r="C3225" s="3">
        <v>43164</v>
      </c>
      <c r="D3225">
        <v>46424</v>
      </c>
      <c r="E3225" t="s">
        <v>4016</v>
      </c>
      <c r="F3225">
        <v>41596</v>
      </c>
      <c r="G3225" t="s">
        <v>4041</v>
      </c>
      <c r="H3225" t="s">
        <v>4042</v>
      </c>
      <c r="I3225" s="4">
        <v>214.51</v>
      </c>
    </row>
    <row r="3226" spans="1:9" x14ac:dyDescent="0.2">
      <c r="A3226">
        <v>102</v>
      </c>
      <c r="B3226">
        <v>691771</v>
      </c>
      <c r="C3226" s="3">
        <v>43164</v>
      </c>
      <c r="D3226">
        <v>46424</v>
      </c>
      <c r="E3226" t="s">
        <v>4016</v>
      </c>
      <c r="F3226">
        <v>41596</v>
      </c>
      <c r="G3226" t="s">
        <v>4045</v>
      </c>
      <c r="H3226" t="s">
        <v>4046</v>
      </c>
      <c r="I3226" s="4">
        <v>3.4</v>
      </c>
    </row>
    <row r="3227" spans="1:9" x14ac:dyDescent="0.2">
      <c r="A3227">
        <v>102</v>
      </c>
      <c r="B3227">
        <v>691772</v>
      </c>
      <c r="C3227" s="3">
        <v>43164</v>
      </c>
      <c r="D3227">
        <v>46424</v>
      </c>
      <c r="E3227" t="s">
        <v>4016</v>
      </c>
      <c r="F3227">
        <v>41596</v>
      </c>
      <c r="G3227" t="s">
        <v>4047</v>
      </c>
      <c r="H3227" t="s">
        <v>4048</v>
      </c>
      <c r="I3227" s="4">
        <v>3.4</v>
      </c>
    </row>
    <row r="3228" spans="1:9" x14ac:dyDescent="0.2">
      <c r="A3228">
        <v>102</v>
      </c>
      <c r="B3228">
        <v>691773</v>
      </c>
      <c r="C3228" s="3">
        <v>43164</v>
      </c>
      <c r="D3228">
        <v>46424</v>
      </c>
      <c r="E3228" t="s">
        <v>4016</v>
      </c>
      <c r="F3228">
        <v>41596</v>
      </c>
      <c r="G3228" t="s">
        <v>4049</v>
      </c>
      <c r="H3228" t="s">
        <v>4050</v>
      </c>
      <c r="I3228" s="4">
        <v>3.4</v>
      </c>
    </row>
    <row r="3229" spans="1:9" x14ac:dyDescent="0.2">
      <c r="A3229">
        <v>102</v>
      </c>
      <c r="B3229">
        <v>691774</v>
      </c>
      <c r="C3229" s="3">
        <v>43164</v>
      </c>
      <c r="D3229">
        <v>46424</v>
      </c>
      <c r="E3229" t="s">
        <v>4016</v>
      </c>
      <c r="F3229">
        <v>41596</v>
      </c>
      <c r="G3229" t="s">
        <v>4055</v>
      </c>
      <c r="H3229" t="s">
        <v>4056</v>
      </c>
      <c r="I3229" s="4">
        <v>8.17</v>
      </c>
    </row>
    <row r="3230" spans="1:9" x14ac:dyDescent="0.2">
      <c r="A3230">
        <v>102</v>
      </c>
      <c r="B3230">
        <v>691775</v>
      </c>
      <c r="C3230" s="3">
        <v>43164</v>
      </c>
      <c r="D3230">
        <v>46424</v>
      </c>
      <c r="E3230" t="s">
        <v>4016</v>
      </c>
      <c r="F3230">
        <v>41596</v>
      </c>
      <c r="G3230" t="s">
        <v>4065</v>
      </c>
      <c r="H3230" t="s">
        <v>4066</v>
      </c>
      <c r="I3230" s="4">
        <v>7.15</v>
      </c>
    </row>
    <row r="3231" spans="1:9" x14ac:dyDescent="0.2">
      <c r="A3231">
        <v>102</v>
      </c>
      <c r="B3231">
        <v>691776</v>
      </c>
      <c r="C3231" s="3">
        <v>43164</v>
      </c>
      <c r="D3231">
        <v>46424</v>
      </c>
      <c r="E3231" t="s">
        <v>4016</v>
      </c>
      <c r="F3231">
        <v>41596</v>
      </c>
      <c r="G3231" t="s">
        <v>4059</v>
      </c>
      <c r="H3231" t="s">
        <v>4060</v>
      </c>
      <c r="I3231" s="4">
        <v>1.36</v>
      </c>
    </row>
    <row r="3232" spans="1:9" x14ac:dyDescent="0.2">
      <c r="A3232">
        <v>102</v>
      </c>
      <c r="B3232">
        <v>689413</v>
      </c>
      <c r="C3232" s="3">
        <v>43164</v>
      </c>
      <c r="D3232">
        <v>46426</v>
      </c>
      <c r="E3232" t="s">
        <v>4016</v>
      </c>
      <c r="F3232">
        <v>41602</v>
      </c>
      <c r="G3232" t="s">
        <v>4041</v>
      </c>
      <c r="H3232" t="s">
        <v>4042</v>
      </c>
      <c r="I3232" s="4">
        <v>385.4</v>
      </c>
    </row>
    <row r="3233" spans="1:9" x14ac:dyDescent="0.2">
      <c r="A3233">
        <v>102</v>
      </c>
      <c r="B3233">
        <v>689417</v>
      </c>
      <c r="C3233" s="3">
        <v>43164</v>
      </c>
      <c r="D3233">
        <v>46426</v>
      </c>
      <c r="E3233" t="s">
        <v>4016</v>
      </c>
      <c r="F3233">
        <v>41602</v>
      </c>
      <c r="G3233" t="s">
        <v>4051</v>
      </c>
      <c r="H3233" t="s">
        <v>4052</v>
      </c>
      <c r="I3233" s="4">
        <v>9.48</v>
      </c>
    </row>
    <row r="3234" spans="1:9" x14ac:dyDescent="0.2">
      <c r="A3234">
        <v>102</v>
      </c>
      <c r="B3234">
        <v>689419</v>
      </c>
      <c r="C3234" s="3">
        <v>43164</v>
      </c>
      <c r="D3234">
        <v>46426</v>
      </c>
      <c r="E3234" t="s">
        <v>4016</v>
      </c>
      <c r="F3234">
        <v>41602</v>
      </c>
      <c r="G3234" t="s">
        <v>4093</v>
      </c>
      <c r="H3234" t="s">
        <v>4094</v>
      </c>
      <c r="I3234" s="4">
        <v>0.38</v>
      </c>
    </row>
    <row r="3235" spans="1:9" x14ac:dyDescent="0.2">
      <c r="A3235">
        <v>102</v>
      </c>
      <c r="B3235">
        <v>691798</v>
      </c>
      <c r="C3235" s="3">
        <v>43164</v>
      </c>
      <c r="D3235">
        <v>46426</v>
      </c>
      <c r="E3235" t="s">
        <v>4016</v>
      </c>
      <c r="F3235">
        <v>41602</v>
      </c>
      <c r="G3235" t="s">
        <v>4091</v>
      </c>
      <c r="H3235" t="s">
        <v>4092</v>
      </c>
      <c r="I3235" s="4">
        <v>1.26</v>
      </c>
    </row>
    <row r="3236" spans="1:9" x14ac:dyDescent="0.2">
      <c r="A3236">
        <v>102</v>
      </c>
      <c r="B3236">
        <v>691799</v>
      </c>
      <c r="C3236" s="3">
        <v>43164</v>
      </c>
      <c r="D3236">
        <v>46426</v>
      </c>
      <c r="E3236" t="s">
        <v>4016</v>
      </c>
      <c r="F3236">
        <v>41602</v>
      </c>
      <c r="G3236" t="s">
        <v>4047</v>
      </c>
      <c r="H3236" t="s">
        <v>4048</v>
      </c>
      <c r="I3236" s="4">
        <v>5.05</v>
      </c>
    </row>
    <row r="3237" spans="1:9" x14ac:dyDescent="0.2">
      <c r="A3237">
        <v>102</v>
      </c>
      <c r="B3237">
        <v>691803</v>
      </c>
      <c r="C3237" s="3">
        <v>43164</v>
      </c>
      <c r="D3237">
        <v>46426</v>
      </c>
      <c r="E3237" t="s">
        <v>4016</v>
      </c>
      <c r="F3237">
        <v>41602</v>
      </c>
      <c r="G3237" t="s">
        <v>4033</v>
      </c>
      <c r="H3237" t="s">
        <v>4034</v>
      </c>
      <c r="I3237" s="4">
        <v>218.22</v>
      </c>
    </row>
    <row r="3238" spans="1:9" x14ac:dyDescent="0.2">
      <c r="A3238">
        <v>102</v>
      </c>
      <c r="B3238">
        <v>691805</v>
      </c>
      <c r="C3238" s="3">
        <v>43164</v>
      </c>
      <c r="D3238">
        <v>46426</v>
      </c>
      <c r="E3238" t="s">
        <v>4016</v>
      </c>
      <c r="F3238">
        <v>41602</v>
      </c>
      <c r="G3238" t="s">
        <v>4055</v>
      </c>
      <c r="H3238" t="s">
        <v>4056</v>
      </c>
      <c r="I3238" s="4">
        <v>12</v>
      </c>
    </row>
    <row r="3239" spans="1:9" x14ac:dyDescent="0.2">
      <c r="A3239">
        <v>102</v>
      </c>
      <c r="B3239">
        <v>689427</v>
      </c>
      <c r="C3239" s="3">
        <v>43164</v>
      </c>
      <c r="D3239">
        <v>46427</v>
      </c>
      <c r="E3239" t="s">
        <v>4016</v>
      </c>
      <c r="F3239">
        <v>41604</v>
      </c>
      <c r="G3239" t="s">
        <v>4041</v>
      </c>
      <c r="H3239" t="s">
        <v>4042</v>
      </c>
      <c r="I3239" s="4">
        <v>398.16</v>
      </c>
    </row>
    <row r="3240" spans="1:9" x14ac:dyDescent="0.2">
      <c r="A3240">
        <v>102</v>
      </c>
      <c r="B3240">
        <v>689429</v>
      </c>
      <c r="C3240" s="3">
        <v>43164</v>
      </c>
      <c r="D3240">
        <v>46427</v>
      </c>
      <c r="E3240" t="s">
        <v>4016</v>
      </c>
      <c r="F3240">
        <v>41604</v>
      </c>
      <c r="G3240" t="s">
        <v>4035</v>
      </c>
      <c r="H3240" t="s">
        <v>4036</v>
      </c>
      <c r="I3240" s="4">
        <v>189.6</v>
      </c>
    </row>
    <row r="3241" spans="1:9" x14ac:dyDescent="0.2">
      <c r="A3241">
        <v>102</v>
      </c>
      <c r="B3241">
        <v>689430</v>
      </c>
      <c r="C3241" s="3">
        <v>43164</v>
      </c>
      <c r="D3241">
        <v>46427</v>
      </c>
      <c r="E3241" t="s">
        <v>4016</v>
      </c>
      <c r="F3241">
        <v>41604</v>
      </c>
      <c r="G3241" t="s">
        <v>4047</v>
      </c>
      <c r="H3241" t="s">
        <v>4048</v>
      </c>
      <c r="I3241" s="4">
        <v>5.0599999999999996</v>
      </c>
    </row>
    <row r="3242" spans="1:9" x14ac:dyDescent="0.2">
      <c r="A3242">
        <v>102</v>
      </c>
      <c r="B3242">
        <v>689432</v>
      </c>
      <c r="C3242" s="3">
        <v>43164</v>
      </c>
      <c r="D3242">
        <v>46427</v>
      </c>
      <c r="E3242" t="s">
        <v>4016</v>
      </c>
      <c r="F3242">
        <v>41604</v>
      </c>
      <c r="G3242" t="s">
        <v>4287</v>
      </c>
      <c r="H3242" t="s">
        <v>4288</v>
      </c>
      <c r="I3242" s="4">
        <v>0.51</v>
      </c>
    </row>
    <row r="3243" spans="1:9" x14ac:dyDescent="0.2">
      <c r="A3243">
        <v>102</v>
      </c>
      <c r="B3243">
        <v>691806</v>
      </c>
      <c r="C3243" s="3">
        <v>43164</v>
      </c>
      <c r="D3243">
        <v>46427</v>
      </c>
      <c r="E3243" t="s">
        <v>4016</v>
      </c>
      <c r="F3243">
        <v>41604</v>
      </c>
      <c r="G3243" t="s">
        <v>4091</v>
      </c>
      <c r="H3243" t="s">
        <v>4092</v>
      </c>
      <c r="I3243" s="4">
        <v>1.26</v>
      </c>
    </row>
    <row r="3244" spans="1:9" x14ac:dyDescent="0.2">
      <c r="A3244">
        <v>102</v>
      </c>
      <c r="B3244">
        <v>691807</v>
      </c>
      <c r="C3244" s="3">
        <v>43164</v>
      </c>
      <c r="D3244">
        <v>46427</v>
      </c>
      <c r="E3244" t="s">
        <v>4016</v>
      </c>
      <c r="F3244">
        <v>41604</v>
      </c>
      <c r="G3244" t="s">
        <v>4033</v>
      </c>
      <c r="H3244" t="s">
        <v>4034</v>
      </c>
      <c r="I3244" s="4">
        <v>37.409999999999997</v>
      </c>
    </row>
    <row r="3245" spans="1:9" x14ac:dyDescent="0.2">
      <c r="A3245">
        <v>102</v>
      </c>
      <c r="B3245">
        <v>689442</v>
      </c>
      <c r="C3245" s="3">
        <v>43164</v>
      </c>
      <c r="D3245">
        <v>46435</v>
      </c>
      <c r="E3245" t="s">
        <v>4016</v>
      </c>
      <c r="F3245">
        <v>41606</v>
      </c>
      <c r="G3245" t="s">
        <v>4077</v>
      </c>
      <c r="H3245" t="s">
        <v>4078</v>
      </c>
      <c r="I3245" s="4">
        <v>276.48</v>
      </c>
    </row>
    <row r="3246" spans="1:9" x14ac:dyDescent="0.2">
      <c r="A3246">
        <v>102</v>
      </c>
      <c r="B3246">
        <v>689446</v>
      </c>
      <c r="C3246" s="3">
        <v>43164</v>
      </c>
      <c r="D3246">
        <v>46435</v>
      </c>
      <c r="E3246" t="s">
        <v>4016</v>
      </c>
      <c r="F3246">
        <v>41606</v>
      </c>
      <c r="G3246" t="s">
        <v>4129</v>
      </c>
      <c r="H3246" t="s">
        <v>4130</v>
      </c>
      <c r="I3246" s="4">
        <v>10.37</v>
      </c>
    </row>
    <row r="3247" spans="1:9" x14ac:dyDescent="0.2">
      <c r="A3247">
        <v>102</v>
      </c>
      <c r="B3247">
        <v>689448</v>
      </c>
      <c r="C3247" s="3">
        <v>43164</v>
      </c>
      <c r="D3247">
        <v>46435</v>
      </c>
      <c r="E3247" t="s">
        <v>4016</v>
      </c>
      <c r="F3247">
        <v>41606</v>
      </c>
      <c r="G3247" t="s">
        <v>4017</v>
      </c>
      <c r="H3247" t="s">
        <v>4018</v>
      </c>
      <c r="I3247" s="4">
        <v>3.46</v>
      </c>
    </row>
    <row r="3248" spans="1:9" x14ac:dyDescent="0.2">
      <c r="A3248">
        <v>102</v>
      </c>
      <c r="B3248">
        <v>689451</v>
      </c>
      <c r="C3248" s="3">
        <v>43164</v>
      </c>
      <c r="D3248">
        <v>46435</v>
      </c>
      <c r="E3248" t="s">
        <v>4016</v>
      </c>
      <c r="F3248">
        <v>41606</v>
      </c>
      <c r="G3248" t="s">
        <v>4107</v>
      </c>
      <c r="H3248" t="s">
        <v>4108</v>
      </c>
      <c r="I3248" s="4">
        <v>86.4</v>
      </c>
    </row>
    <row r="3249" spans="1:9" x14ac:dyDescent="0.2">
      <c r="A3249">
        <v>102</v>
      </c>
      <c r="B3249">
        <v>689452</v>
      </c>
      <c r="C3249" s="3">
        <v>43164</v>
      </c>
      <c r="D3249">
        <v>46435</v>
      </c>
      <c r="E3249" t="s">
        <v>4016</v>
      </c>
      <c r="F3249">
        <v>41606</v>
      </c>
      <c r="G3249" t="s">
        <v>4133</v>
      </c>
      <c r="H3249" t="s">
        <v>4134</v>
      </c>
      <c r="I3249" s="4">
        <v>34.56</v>
      </c>
    </row>
    <row r="3250" spans="1:9" x14ac:dyDescent="0.2">
      <c r="A3250">
        <v>102</v>
      </c>
      <c r="B3250">
        <v>689454</v>
      </c>
      <c r="C3250" s="3">
        <v>43164</v>
      </c>
      <c r="D3250">
        <v>46435</v>
      </c>
      <c r="E3250" t="s">
        <v>4016</v>
      </c>
      <c r="F3250">
        <v>41606</v>
      </c>
      <c r="G3250" t="s">
        <v>4137</v>
      </c>
      <c r="H3250" t="s">
        <v>4138</v>
      </c>
      <c r="I3250" s="4">
        <v>10.37</v>
      </c>
    </row>
    <row r="3251" spans="1:9" x14ac:dyDescent="0.2">
      <c r="A3251">
        <v>102</v>
      </c>
      <c r="B3251">
        <v>689455</v>
      </c>
      <c r="C3251" s="3">
        <v>43164</v>
      </c>
      <c r="D3251">
        <v>46435</v>
      </c>
      <c r="E3251" t="s">
        <v>4016</v>
      </c>
      <c r="F3251">
        <v>41606</v>
      </c>
      <c r="G3251" t="s">
        <v>4139</v>
      </c>
      <c r="H3251" t="s">
        <v>4140</v>
      </c>
      <c r="I3251" s="4">
        <v>10.37</v>
      </c>
    </row>
    <row r="3252" spans="1:9" x14ac:dyDescent="0.2">
      <c r="A3252">
        <v>102</v>
      </c>
      <c r="B3252">
        <v>689456</v>
      </c>
      <c r="C3252" s="3">
        <v>43164</v>
      </c>
      <c r="D3252">
        <v>46435</v>
      </c>
      <c r="E3252" t="s">
        <v>4016</v>
      </c>
      <c r="F3252">
        <v>41606</v>
      </c>
      <c r="G3252" t="s">
        <v>4141</v>
      </c>
      <c r="H3252" t="s">
        <v>4142</v>
      </c>
      <c r="I3252" s="4">
        <v>10.37</v>
      </c>
    </row>
    <row r="3253" spans="1:9" x14ac:dyDescent="0.2">
      <c r="A3253">
        <v>102</v>
      </c>
      <c r="B3253">
        <v>689458</v>
      </c>
      <c r="C3253" s="3">
        <v>43164</v>
      </c>
      <c r="D3253">
        <v>46435</v>
      </c>
      <c r="E3253" t="s">
        <v>4016</v>
      </c>
      <c r="F3253">
        <v>41606</v>
      </c>
      <c r="G3253" t="s">
        <v>4099</v>
      </c>
      <c r="H3253" t="s">
        <v>4100</v>
      </c>
      <c r="I3253" s="4">
        <v>10.37</v>
      </c>
    </row>
    <row r="3254" spans="1:9" x14ac:dyDescent="0.2">
      <c r="A3254">
        <v>102</v>
      </c>
      <c r="B3254">
        <v>689459</v>
      </c>
      <c r="C3254" s="3">
        <v>43164</v>
      </c>
      <c r="D3254">
        <v>46435</v>
      </c>
      <c r="E3254" t="s">
        <v>4016</v>
      </c>
      <c r="F3254">
        <v>41606</v>
      </c>
      <c r="G3254" t="s">
        <v>4143</v>
      </c>
      <c r="H3254" t="s">
        <v>4144</v>
      </c>
      <c r="I3254" s="4">
        <v>34.56</v>
      </c>
    </row>
    <row r="3255" spans="1:9" x14ac:dyDescent="0.2">
      <c r="A3255">
        <v>102</v>
      </c>
      <c r="B3255">
        <v>691824</v>
      </c>
      <c r="C3255" s="3">
        <v>43164</v>
      </c>
      <c r="D3255">
        <v>46435</v>
      </c>
      <c r="E3255" t="s">
        <v>4016</v>
      </c>
      <c r="F3255">
        <v>41606</v>
      </c>
      <c r="G3255" t="s">
        <v>4035</v>
      </c>
      <c r="H3255" t="s">
        <v>4036</v>
      </c>
      <c r="I3255" s="4">
        <v>6.91</v>
      </c>
    </row>
    <row r="3256" spans="1:9" x14ac:dyDescent="0.2">
      <c r="A3256">
        <v>102</v>
      </c>
      <c r="B3256">
        <v>691825</v>
      </c>
      <c r="C3256" s="3">
        <v>43164</v>
      </c>
      <c r="D3256">
        <v>46435</v>
      </c>
      <c r="E3256" t="s">
        <v>4016</v>
      </c>
      <c r="F3256">
        <v>41606</v>
      </c>
      <c r="G3256" t="s">
        <v>4117</v>
      </c>
      <c r="H3256" t="s">
        <v>4118</v>
      </c>
      <c r="I3256" s="4">
        <v>13.82</v>
      </c>
    </row>
    <row r="3257" spans="1:9" x14ac:dyDescent="0.2">
      <c r="A3257">
        <v>102</v>
      </c>
      <c r="B3257">
        <v>691826</v>
      </c>
      <c r="C3257" s="3">
        <v>43164</v>
      </c>
      <c r="D3257">
        <v>46435</v>
      </c>
      <c r="E3257" t="s">
        <v>4016</v>
      </c>
      <c r="F3257">
        <v>41606</v>
      </c>
      <c r="G3257" t="s">
        <v>4085</v>
      </c>
      <c r="H3257" t="s">
        <v>4086</v>
      </c>
      <c r="I3257" s="4">
        <v>0.69</v>
      </c>
    </row>
    <row r="3258" spans="1:9" x14ac:dyDescent="0.2">
      <c r="A3258">
        <v>102</v>
      </c>
      <c r="B3258">
        <v>691827</v>
      </c>
      <c r="C3258" s="3">
        <v>43164</v>
      </c>
      <c r="D3258">
        <v>46435</v>
      </c>
      <c r="E3258" t="s">
        <v>4016</v>
      </c>
      <c r="F3258">
        <v>41606</v>
      </c>
      <c r="G3258" t="s">
        <v>4131</v>
      </c>
      <c r="H3258" t="s">
        <v>4132</v>
      </c>
      <c r="I3258" s="4">
        <v>0.69</v>
      </c>
    </row>
    <row r="3259" spans="1:9" x14ac:dyDescent="0.2">
      <c r="A3259">
        <v>102</v>
      </c>
      <c r="B3259">
        <v>691828</v>
      </c>
      <c r="C3259" s="3">
        <v>43164</v>
      </c>
      <c r="D3259">
        <v>46435</v>
      </c>
      <c r="E3259" t="s">
        <v>4016</v>
      </c>
      <c r="F3259">
        <v>41606</v>
      </c>
      <c r="G3259" t="s">
        <v>4155</v>
      </c>
      <c r="H3259" t="s">
        <v>4156</v>
      </c>
      <c r="I3259" s="4">
        <v>1.38</v>
      </c>
    </row>
    <row r="3260" spans="1:9" x14ac:dyDescent="0.2">
      <c r="A3260">
        <v>102</v>
      </c>
      <c r="B3260">
        <v>691829</v>
      </c>
      <c r="C3260" s="3">
        <v>43164</v>
      </c>
      <c r="D3260">
        <v>46435</v>
      </c>
      <c r="E3260" t="s">
        <v>4016</v>
      </c>
      <c r="F3260">
        <v>41606</v>
      </c>
      <c r="G3260" t="s">
        <v>4169</v>
      </c>
      <c r="H3260" t="s">
        <v>4170</v>
      </c>
      <c r="I3260" s="4">
        <v>8.2899999999999991</v>
      </c>
    </row>
    <row r="3261" spans="1:9" x14ac:dyDescent="0.2">
      <c r="A3261">
        <v>102</v>
      </c>
      <c r="B3261">
        <v>691830</v>
      </c>
      <c r="C3261" s="3">
        <v>43164</v>
      </c>
      <c r="D3261">
        <v>46435</v>
      </c>
      <c r="E3261" t="s">
        <v>4016</v>
      </c>
      <c r="F3261">
        <v>41606</v>
      </c>
      <c r="G3261" t="s">
        <v>4105</v>
      </c>
      <c r="H3261" t="s">
        <v>4106</v>
      </c>
      <c r="I3261" s="4">
        <v>6.91</v>
      </c>
    </row>
    <row r="3262" spans="1:9" x14ac:dyDescent="0.2">
      <c r="A3262">
        <v>102</v>
      </c>
      <c r="B3262">
        <v>691831</v>
      </c>
      <c r="C3262" s="3">
        <v>43164</v>
      </c>
      <c r="D3262">
        <v>46435</v>
      </c>
      <c r="E3262" t="s">
        <v>4016</v>
      </c>
      <c r="F3262">
        <v>41606</v>
      </c>
      <c r="G3262" t="s">
        <v>4135</v>
      </c>
      <c r="H3262" t="s">
        <v>4136</v>
      </c>
      <c r="I3262" s="4">
        <v>1.38</v>
      </c>
    </row>
    <row r="3263" spans="1:9" x14ac:dyDescent="0.2">
      <c r="A3263">
        <v>102</v>
      </c>
      <c r="B3263">
        <v>691832</v>
      </c>
      <c r="C3263" s="3">
        <v>43164</v>
      </c>
      <c r="D3263">
        <v>46435</v>
      </c>
      <c r="E3263" t="s">
        <v>4016</v>
      </c>
      <c r="F3263">
        <v>41606</v>
      </c>
      <c r="G3263" t="s">
        <v>4089</v>
      </c>
      <c r="H3263" t="s">
        <v>4090</v>
      </c>
      <c r="I3263" s="4">
        <v>156.21</v>
      </c>
    </row>
    <row r="3264" spans="1:9" x14ac:dyDescent="0.2">
      <c r="A3264">
        <v>102</v>
      </c>
      <c r="B3264">
        <v>691833</v>
      </c>
      <c r="C3264" s="3">
        <v>43164</v>
      </c>
      <c r="D3264">
        <v>46435</v>
      </c>
      <c r="E3264" t="s">
        <v>4016</v>
      </c>
      <c r="F3264">
        <v>41606</v>
      </c>
      <c r="G3264" t="s">
        <v>4147</v>
      </c>
      <c r="H3264" t="s">
        <v>4148</v>
      </c>
      <c r="I3264" s="4">
        <v>6.91</v>
      </c>
    </row>
    <row r="3265" spans="1:9" x14ac:dyDescent="0.2">
      <c r="A3265">
        <v>102</v>
      </c>
      <c r="B3265">
        <v>689461</v>
      </c>
      <c r="C3265" s="3">
        <v>43165</v>
      </c>
      <c r="D3265">
        <v>46435</v>
      </c>
      <c r="E3265" t="s">
        <v>4016</v>
      </c>
      <c r="F3265">
        <v>41606</v>
      </c>
      <c r="G3265" t="s">
        <v>4145</v>
      </c>
      <c r="H3265" t="s">
        <v>4146</v>
      </c>
      <c r="I3265" s="4">
        <v>0.69</v>
      </c>
    </row>
    <row r="3266" spans="1:9" x14ac:dyDescent="0.2">
      <c r="A3266">
        <v>102</v>
      </c>
      <c r="B3266">
        <v>689493</v>
      </c>
      <c r="C3266" s="3">
        <v>43164</v>
      </c>
      <c r="D3266">
        <v>46434</v>
      </c>
      <c r="E3266" t="s">
        <v>4016</v>
      </c>
      <c r="F3266">
        <v>41610</v>
      </c>
      <c r="G3266" t="s">
        <v>4201</v>
      </c>
      <c r="H3266" t="s">
        <v>4202</v>
      </c>
      <c r="I3266" s="4">
        <v>2.52</v>
      </c>
    </row>
    <row r="3267" spans="1:9" x14ac:dyDescent="0.2">
      <c r="A3267">
        <v>102</v>
      </c>
      <c r="B3267">
        <v>689494</v>
      </c>
      <c r="C3267" s="3">
        <v>43164</v>
      </c>
      <c r="D3267">
        <v>46434</v>
      </c>
      <c r="E3267" t="s">
        <v>4016</v>
      </c>
      <c r="F3267">
        <v>41610</v>
      </c>
      <c r="G3267" t="s">
        <v>4089</v>
      </c>
      <c r="H3267" t="s">
        <v>4090</v>
      </c>
      <c r="I3267" s="4">
        <v>11.34</v>
      </c>
    </row>
    <row r="3268" spans="1:9" x14ac:dyDescent="0.2">
      <c r="A3268">
        <v>102</v>
      </c>
      <c r="B3268">
        <v>689496</v>
      </c>
      <c r="C3268" s="3">
        <v>43164</v>
      </c>
      <c r="D3268">
        <v>46434</v>
      </c>
      <c r="E3268" t="s">
        <v>4016</v>
      </c>
      <c r="F3268">
        <v>41610</v>
      </c>
      <c r="G3268" t="s">
        <v>4107</v>
      </c>
      <c r="H3268" t="s">
        <v>4108</v>
      </c>
      <c r="I3268" s="4">
        <v>11.02</v>
      </c>
    </row>
    <row r="3269" spans="1:9" x14ac:dyDescent="0.2">
      <c r="A3269">
        <v>102</v>
      </c>
      <c r="B3269">
        <v>689497</v>
      </c>
      <c r="C3269" s="3">
        <v>43164</v>
      </c>
      <c r="D3269">
        <v>46434</v>
      </c>
      <c r="E3269" t="s">
        <v>4016</v>
      </c>
      <c r="F3269">
        <v>41610</v>
      </c>
      <c r="G3269" t="s">
        <v>4133</v>
      </c>
      <c r="H3269" t="s">
        <v>4134</v>
      </c>
      <c r="I3269" s="4">
        <v>5.88</v>
      </c>
    </row>
    <row r="3270" spans="1:9" x14ac:dyDescent="0.2">
      <c r="A3270">
        <v>102</v>
      </c>
      <c r="B3270">
        <v>689498</v>
      </c>
      <c r="C3270" s="3">
        <v>43164</v>
      </c>
      <c r="D3270">
        <v>46434</v>
      </c>
      <c r="E3270" t="s">
        <v>4016</v>
      </c>
      <c r="F3270">
        <v>41610</v>
      </c>
      <c r="G3270" t="s">
        <v>4203</v>
      </c>
      <c r="H3270" t="s">
        <v>4204</v>
      </c>
      <c r="I3270" s="4">
        <v>10.92</v>
      </c>
    </row>
    <row r="3271" spans="1:9" x14ac:dyDescent="0.2">
      <c r="A3271">
        <v>102</v>
      </c>
      <c r="B3271">
        <v>689499</v>
      </c>
      <c r="C3271" s="3">
        <v>43164</v>
      </c>
      <c r="D3271">
        <v>46434</v>
      </c>
      <c r="E3271" t="s">
        <v>4016</v>
      </c>
      <c r="F3271">
        <v>41610</v>
      </c>
      <c r="G3271" t="s">
        <v>4077</v>
      </c>
      <c r="H3271" t="s">
        <v>4078</v>
      </c>
      <c r="I3271" s="4">
        <v>16.8</v>
      </c>
    </row>
    <row r="3272" spans="1:9" x14ac:dyDescent="0.2">
      <c r="A3272">
        <v>102</v>
      </c>
      <c r="B3272">
        <v>689500</v>
      </c>
      <c r="C3272" s="3">
        <v>43164</v>
      </c>
      <c r="D3272">
        <v>46434</v>
      </c>
      <c r="E3272" t="s">
        <v>4016</v>
      </c>
      <c r="F3272">
        <v>41610</v>
      </c>
      <c r="G3272" t="s">
        <v>4117</v>
      </c>
      <c r="H3272" t="s">
        <v>4118</v>
      </c>
      <c r="I3272" s="4">
        <v>0.59</v>
      </c>
    </row>
    <row r="3273" spans="1:9" x14ac:dyDescent="0.2">
      <c r="A3273">
        <v>102</v>
      </c>
      <c r="B3273">
        <v>689501</v>
      </c>
      <c r="C3273" s="3">
        <v>43164</v>
      </c>
      <c r="D3273">
        <v>46434</v>
      </c>
      <c r="E3273" t="s">
        <v>4016</v>
      </c>
      <c r="F3273">
        <v>41610</v>
      </c>
      <c r="G3273" t="s">
        <v>4205</v>
      </c>
      <c r="H3273" t="s">
        <v>4206</v>
      </c>
      <c r="I3273" s="4">
        <v>0.84</v>
      </c>
    </row>
    <row r="3274" spans="1:9" x14ac:dyDescent="0.2">
      <c r="A3274">
        <v>102</v>
      </c>
      <c r="B3274">
        <v>689502</v>
      </c>
      <c r="C3274" s="3">
        <v>43164</v>
      </c>
      <c r="D3274">
        <v>46434</v>
      </c>
      <c r="E3274" t="s">
        <v>4016</v>
      </c>
      <c r="F3274">
        <v>41610</v>
      </c>
      <c r="G3274" t="s">
        <v>4169</v>
      </c>
      <c r="H3274" t="s">
        <v>4170</v>
      </c>
      <c r="I3274" s="4">
        <v>1.26</v>
      </c>
    </row>
    <row r="3275" spans="1:9" x14ac:dyDescent="0.2">
      <c r="A3275">
        <v>102</v>
      </c>
      <c r="B3275">
        <v>689503</v>
      </c>
      <c r="C3275" s="3">
        <v>43164</v>
      </c>
      <c r="D3275">
        <v>46434</v>
      </c>
      <c r="E3275" t="s">
        <v>4016</v>
      </c>
      <c r="F3275">
        <v>41610</v>
      </c>
      <c r="G3275" t="s">
        <v>4155</v>
      </c>
      <c r="H3275" t="s">
        <v>4156</v>
      </c>
      <c r="I3275" s="4">
        <v>0.17</v>
      </c>
    </row>
    <row r="3276" spans="1:9" x14ac:dyDescent="0.2">
      <c r="A3276">
        <v>102</v>
      </c>
      <c r="B3276">
        <v>691822</v>
      </c>
      <c r="C3276" s="3">
        <v>43164</v>
      </c>
      <c r="D3276">
        <v>46434</v>
      </c>
      <c r="E3276" t="s">
        <v>4016</v>
      </c>
      <c r="F3276">
        <v>41610</v>
      </c>
      <c r="G3276" t="s">
        <v>4033</v>
      </c>
      <c r="H3276" t="s">
        <v>4034</v>
      </c>
      <c r="I3276" s="4">
        <v>22.41</v>
      </c>
    </row>
    <row r="3277" spans="1:9" x14ac:dyDescent="0.2">
      <c r="A3277">
        <v>102</v>
      </c>
      <c r="B3277">
        <v>691823</v>
      </c>
      <c r="C3277" s="3">
        <v>43164</v>
      </c>
      <c r="D3277">
        <v>46434</v>
      </c>
      <c r="E3277" t="s">
        <v>4016</v>
      </c>
      <c r="F3277">
        <v>41610</v>
      </c>
      <c r="G3277" t="s">
        <v>4135</v>
      </c>
      <c r="H3277" t="s">
        <v>4136</v>
      </c>
      <c r="I3277" s="4">
        <v>0.25</v>
      </c>
    </row>
    <row r="3278" spans="1:9" x14ac:dyDescent="0.2">
      <c r="A3278">
        <v>102</v>
      </c>
      <c r="B3278">
        <v>689515</v>
      </c>
      <c r="C3278" s="3">
        <v>43165</v>
      </c>
      <c r="D3278">
        <v>46444</v>
      </c>
      <c r="E3278" t="s">
        <v>4016</v>
      </c>
      <c r="F3278">
        <v>41612</v>
      </c>
      <c r="G3278" t="s">
        <v>4077</v>
      </c>
      <c r="H3278" t="s">
        <v>4078</v>
      </c>
      <c r="I3278" s="4">
        <v>134.03</v>
      </c>
    </row>
    <row r="3279" spans="1:9" x14ac:dyDescent="0.2">
      <c r="A3279">
        <v>102</v>
      </c>
      <c r="B3279">
        <v>689518</v>
      </c>
      <c r="C3279" s="3">
        <v>43165</v>
      </c>
      <c r="D3279">
        <v>46444</v>
      </c>
      <c r="E3279" t="s">
        <v>4016</v>
      </c>
      <c r="F3279">
        <v>41612</v>
      </c>
      <c r="G3279" t="s">
        <v>4169</v>
      </c>
      <c r="H3279" t="s">
        <v>4170</v>
      </c>
      <c r="I3279" s="4">
        <v>6.91</v>
      </c>
    </row>
    <row r="3280" spans="1:9" x14ac:dyDescent="0.2">
      <c r="A3280">
        <v>102</v>
      </c>
      <c r="B3280">
        <v>689519</v>
      </c>
      <c r="C3280" s="3">
        <v>43165</v>
      </c>
      <c r="D3280">
        <v>46444</v>
      </c>
      <c r="E3280" t="s">
        <v>4016</v>
      </c>
      <c r="F3280">
        <v>41612</v>
      </c>
      <c r="G3280" t="s">
        <v>4173</v>
      </c>
      <c r="H3280" t="s">
        <v>4174</v>
      </c>
      <c r="I3280" s="4">
        <v>4.6100000000000003</v>
      </c>
    </row>
    <row r="3281" spans="1:9" x14ac:dyDescent="0.2">
      <c r="A3281">
        <v>102</v>
      </c>
      <c r="B3281">
        <v>689520</v>
      </c>
      <c r="C3281" s="3">
        <v>43165</v>
      </c>
      <c r="D3281">
        <v>46444</v>
      </c>
      <c r="E3281" t="s">
        <v>4016</v>
      </c>
      <c r="F3281">
        <v>41612</v>
      </c>
      <c r="G3281" t="s">
        <v>4183</v>
      </c>
      <c r="H3281" t="s">
        <v>4184</v>
      </c>
      <c r="I3281" s="4">
        <v>4.6100000000000003</v>
      </c>
    </row>
    <row r="3282" spans="1:9" x14ac:dyDescent="0.2">
      <c r="A3282">
        <v>102</v>
      </c>
      <c r="B3282">
        <v>689522</v>
      </c>
      <c r="C3282" s="3">
        <v>43165</v>
      </c>
      <c r="D3282">
        <v>46444</v>
      </c>
      <c r="E3282" t="s">
        <v>4016</v>
      </c>
      <c r="F3282">
        <v>41612</v>
      </c>
      <c r="G3282" t="s">
        <v>4129</v>
      </c>
      <c r="H3282" t="s">
        <v>4130</v>
      </c>
      <c r="I3282" s="4">
        <v>4.6100000000000003</v>
      </c>
    </row>
    <row r="3283" spans="1:9" x14ac:dyDescent="0.2">
      <c r="A3283">
        <v>102</v>
      </c>
      <c r="B3283">
        <v>689527</v>
      </c>
      <c r="C3283" s="3">
        <v>43165</v>
      </c>
      <c r="D3283">
        <v>46444</v>
      </c>
      <c r="E3283" t="s">
        <v>4016</v>
      </c>
      <c r="F3283">
        <v>41612</v>
      </c>
      <c r="G3283" t="s">
        <v>4133</v>
      </c>
      <c r="H3283" t="s">
        <v>4134</v>
      </c>
      <c r="I3283" s="4">
        <v>23.03</v>
      </c>
    </row>
    <row r="3284" spans="1:9" x14ac:dyDescent="0.2">
      <c r="A3284">
        <v>102</v>
      </c>
      <c r="B3284">
        <v>689529</v>
      </c>
      <c r="C3284" s="3">
        <v>43165</v>
      </c>
      <c r="D3284">
        <v>46444</v>
      </c>
      <c r="E3284" t="s">
        <v>4016</v>
      </c>
      <c r="F3284">
        <v>41612</v>
      </c>
      <c r="G3284" t="s">
        <v>4033</v>
      </c>
      <c r="H3284" t="s">
        <v>4034</v>
      </c>
      <c r="I3284" s="4">
        <v>90.97</v>
      </c>
    </row>
    <row r="3285" spans="1:9" x14ac:dyDescent="0.2">
      <c r="A3285">
        <v>102</v>
      </c>
      <c r="B3285">
        <v>689530</v>
      </c>
      <c r="C3285" s="3">
        <v>43165</v>
      </c>
      <c r="D3285">
        <v>46444</v>
      </c>
      <c r="E3285" t="s">
        <v>4016</v>
      </c>
      <c r="F3285">
        <v>41612</v>
      </c>
      <c r="G3285" t="s">
        <v>4035</v>
      </c>
      <c r="H3285" t="s">
        <v>4036</v>
      </c>
      <c r="I3285" s="4">
        <v>4.6100000000000003</v>
      </c>
    </row>
    <row r="3286" spans="1:9" x14ac:dyDescent="0.2">
      <c r="A3286">
        <v>102</v>
      </c>
      <c r="B3286">
        <v>691873</v>
      </c>
      <c r="C3286" s="3">
        <v>43165</v>
      </c>
      <c r="D3286">
        <v>46444</v>
      </c>
      <c r="E3286" t="s">
        <v>4016</v>
      </c>
      <c r="F3286">
        <v>41612</v>
      </c>
      <c r="G3286" t="s">
        <v>4067</v>
      </c>
      <c r="H3286" t="s">
        <v>4068</v>
      </c>
      <c r="I3286" s="4">
        <v>64.48</v>
      </c>
    </row>
    <row r="3287" spans="1:9" x14ac:dyDescent="0.2">
      <c r="A3287">
        <v>102</v>
      </c>
      <c r="B3287">
        <v>691874</v>
      </c>
      <c r="C3287" s="3">
        <v>43165</v>
      </c>
      <c r="D3287">
        <v>46444</v>
      </c>
      <c r="E3287" t="s">
        <v>4016</v>
      </c>
      <c r="F3287">
        <v>41612</v>
      </c>
      <c r="G3287" t="s">
        <v>4085</v>
      </c>
      <c r="H3287" t="s">
        <v>4086</v>
      </c>
      <c r="I3287" s="4">
        <v>0.46</v>
      </c>
    </row>
    <row r="3288" spans="1:9" x14ac:dyDescent="0.2">
      <c r="A3288">
        <v>102</v>
      </c>
      <c r="B3288">
        <v>691875</v>
      </c>
      <c r="C3288" s="3">
        <v>43165</v>
      </c>
      <c r="D3288">
        <v>46444</v>
      </c>
      <c r="E3288" t="s">
        <v>4016</v>
      </c>
      <c r="F3288">
        <v>41612</v>
      </c>
      <c r="G3288" t="s">
        <v>4131</v>
      </c>
      <c r="H3288" t="s">
        <v>4132</v>
      </c>
      <c r="I3288" s="4">
        <v>0.23</v>
      </c>
    </row>
    <row r="3289" spans="1:9" x14ac:dyDescent="0.2">
      <c r="A3289">
        <v>102</v>
      </c>
      <c r="B3289">
        <v>691876</v>
      </c>
      <c r="C3289" s="3">
        <v>43165</v>
      </c>
      <c r="D3289">
        <v>46444</v>
      </c>
      <c r="E3289" t="s">
        <v>4016</v>
      </c>
      <c r="F3289">
        <v>41612</v>
      </c>
      <c r="G3289" t="s">
        <v>4155</v>
      </c>
      <c r="H3289" t="s">
        <v>4156</v>
      </c>
      <c r="I3289" s="4">
        <v>0.46</v>
      </c>
    </row>
    <row r="3290" spans="1:9" x14ac:dyDescent="0.2">
      <c r="A3290">
        <v>102</v>
      </c>
      <c r="B3290">
        <v>691877</v>
      </c>
      <c r="C3290" s="3">
        <v>43165</v>
      </c>
      <c r="D3290">
        <v>46444</v>
      </c>
      <c r="E3290" t="s">
        <v>4016</v>
      </c>
      <c r="F3290">
        <v>41612</v>
      </c>
      <c r="G3290" t="s">
        <v>4117</v>
      </c>
      <c r="H3290" t="s">
        <v>4118</v>
      </c>
      <c r="I3290" s="4">
        <v>9.2100000000000009</v>
      </c>
    </row>
    <row r="3291" spans="1:9" x14ac:dyDescent="0.2">
      <c r="A3291">
        <v>102</v>
      </c>
      <c r="B3291">
        <v>691878</v>
      </c>
      <c r="C3291" s="3">
        <v>43165</v>
      </c>
      <c r="D3291">
        <v>46444</v>
      </c>
      <c r="E3291" t="s">
        <v>4016</v>
      </c>
      <c r="F3291">
        <v>41612</v>
      </c>
      <c r="G3291" t="s">
        <v>4171</v>
      </c>
      <c r="H3291" t="s">
        <v>4172</v>
      </c>
      <c r="I3291" s="4">
        <v>18.420000000000002</v>
      </c>
    </row>
    <row r="3292" spans="1:9" x14ac:dyDescent="0.2">
      <c r="A3292">
        <v>102</v>
      </c>
      <c r="B3292">
        <v>691879</v>
      </c>
      <c r="C3292" s="3">
        <v>43165</v>
      </c>
      <c r="D3292">
        <v>46444</v>
      </c>
      <c r="E3292" t="s">
        <v>4016</v>
      </c>
      <c r="F3292">
        <v>41612</v>
      </c>
      <c r="G3292" t="s">
        <v>4121</v>
      </c>
      <c r="H3292" t="s">
        <v>4122</v>
      </c>
      <c r="I3292" s="4">
        <v>3.68</v>
      </c>
    </row>
    <row r="3293" spans="1:9" x14ac:dyDescent="0.2">
      <c r="A3293">
        <v>102</v>
      </c>
      <c r="B3293">
        <v>691880</v>
      </c>
      <c r="C3293" s="3">
        <v>43165</v>
      </c>
      <c r="D3293">
        <v>46444</v>
      </c>
      <c r="E3293" t="s">
        <v>4016</v>
      </c>
      <c r="F3293">
        <v>41612</v>
      </c>
      <c r="G3293" t="s">
        <v>4089</v>
      </c>
      <c r="H3293" t="s">
        <v>4090</v>
      </c>
      <c r="I3293" s="4">
        <v>62.18</v>
      </c>
    </row>
    <row r="3294" spans="1:9" x14ac:dyDescent="0.2">
      <c r="A3294">
        <v>102</v>
      </c>
      <c r="B3294">
        <v>691881</v>
      </c>
      <c r="C3294" s="3">
        <v>43165</v>
      </c>
      <c r="D3294">
        <v>46444</v>
      </c>
      <c r="E3294" t="s">
        <v>4016</v>
      </c>
      <c r="F3294">
        <v>41612</v>
      </c>
      <c r="G3294" t="s">
        <v>4179</v>
      </c>
      <c r="H3294" t="s">
        <v>4180</v>
      </c>
      <c r="I3294" s="4">
        <v>18.420000000000002</v>
      </c>
    </row>
    <row r="3295" spans="1:9" x14ac:dyDescent="0.2">
      <c r="A3295">
        <v>102</v>
      </c>
      <c r="B3295">
        <v>691882</v>
      </c>
      <c r="C3295" s="3">
        <v>43165</v>
      </c>
      <c r="D3295">
        <v>46444</v>
      </c>
      <c r="E3295" t="s">
        <v>4016</v>
      </c>
      <c r="F3295">
        <v>41612</v>
      </c>
      <c r="G3295" t="s">
        <v>4145</v>
      </c>
      <c r="H3295" t="s">
        <v>4146</v>
      </c>
      <c r="I3295" s="4">
        <v>0.46</v>
      </c>
    </row>
    <row r="3296" spans="1:9" x14ac:dyDescent="0.2">
      <c r="A3296">
        <v>102</v>
      </c>
      <c r="B3296">
        <v>691883</v>
      </c>
      <c r="C3296" s="3">
        <v>43165</v>
      </c>
      <c r="D3296">
        <v>46444</v>
      </c>
      <c r="E3296" t="s">
        <v>4016</v>
      </c>
      <c r="F3296">
        <v>41612</v>
      </c>
      <c r="G3296" t="s">
        <v>4163</v>
      </c>
      <c r="H3296" t="s">
        <v>4164</v>
      </c>
      <c r="I3296" s="4">
        <v>9.2100000000000009</v>
      </c>
    </row>
    <row r="3297" spans="1:9" x14ac:dyDescent="0.2">
      <c r="A3297">
        <v>102</v>
      </c>
      <c r="B3297">
        <v>689553</v>
      </c>
      <c r="C3297" s="3">
        <v>43166</v>
      </c>
      <c r="D3297">
        <v>46476</v>
      </c>
      <c r="E3297" t="s">
        <v>4016</v>
      </c>
      <c r="F3297">
        <v>41616</v>
      </c>
      <c r="G3297" t="s">
        <v>4185</v>
      </c>
      <c r="H3297" t="s">
        <v>4186</v>
      </c>
      <c r="I3297" s="4">
        <v>41.5</v>
      </c>
    </row>
    <row r="3298" spans="1:9" x14ac:dyDescent="0.2">
      <c r="A3298">
        <v>102</v>
      </c>
      <c r="B3298">
        <v>689554</v>
      </c>
      <c r="C3298" s="3">
        <v>43166</v>
      </c>
      <c r="D3298">
        <v>46476</v>
      </c>
      <c r="E3298" t="s">
        <v>4016</v>
      </c>
      <c r="F3298">
        <v>41616</v>
      </c>
      <c r="G3298" t="s">
        <v>4085</v>
      </c>
      <c r="H3298" t="s">
        <v>4086</v>
      </c>
      <c r="I3298" s="4">
        <v>0.2</v>
      </c>
    </row>
    <row r="3299" spans="1:9" x14ac:dyDescent="0.2">
      <c r="A3299">
        <v>102</v>
      </c>
      <c r="B3299">
        <v>689555</v>
      </c>
      <c r="C3299" s="3">
        <v>43166</v>
      </c>
      <c r="D3299">
        <v>46476</v>
      </c>
      <c r="E3299" t="s">
        <v>4016</v>
      </c>
      <c r="F3299">
        <v>41616</v>
      </c>
      <c r="G3299" t="s">
        <v>4157</v>
      </c>
      <c r="H3299" t="s">
        <v>4158</v>
      </c>
      <c r="I3299" s="4">
        <v>10</v>
      </c>
    </row>
    <row r="3300" spans="1:9" x14ac:dyDescent="0.2">
      <c r="A3300">
        <v>102</v>
      </c>
      <c r="B3300">
        <v>689556</v>
      </c>
      <c r="C3300" s="3">
        <v>43166</v>
      </c>
      <c r="D3300">
        <v>46476</v>
      </c>
      <c r="E3300" t="s">
        <v>4016</v>
      </c>
      <c r="F3300">
        <v>41616</v>
      </c>
      <c r="G3300" t="s">
        <v>4123</v>
      </c>
      <c r="H3300" t="s">
        <v>4124</v>
      </c>
      <c r="I3300" s="4">
        <v>2</v>
      </c>
    </row>
    <row r="3301" spans="1:9" x14ac:dyDescent="0.2">
      <c r="A3301">
        <v>102</v>
      </c>
      <c r="B3301">
        <v>689557</v>
      </c>
      <c r="C3301" s="3">
        <v>43166</v>
      </c>
      <c r="D3301">
        <v>46476</v>
      </c>
      <c r="E3301" t="s">
        <v>4016</v>
      </c>
      <c r="F3301">
        <v>41616</v>
      </c>
      <c r="G3301" t="s">
        <v>4127</v>
      </c>
      <c r="H3301" t="s">
        <v>4128</v>
      </c>
      <c r="I3301" s="4">
        <v>0.5</v>
      </c>
    </row>
    <row r="3302" spans="1:9" x14ac:dyDescent="0.2">
      <c r="A3302">
        <v>102</v>
      </c>
      <c r="B3302">
        <v>689558</v>
      </c>
      <c r="C3302" s="3">
        <v>43166</v>
      </c>
      <c r="D3302">
        <v>46476</v>
      </c>
      <c r="E3302" t="s">
        <v>4016</v>
      </c>
      <c r="F3302">
        <v>41616</v>
      </c>
      <c r="G3302" t="s">
        <v>4033</v>
      </c>
      <c r="H3302" t="s">
        <v>4034</v>
      </c>
      <c r="I3302" s="4">
        <v>63.97</v>
      </c>
    </row>
    <row r="3303" spans="1:9" x14ac:dyDescent="0.2">
      <c r="A3303">
        <v>102</v>
      </c>
      <c r="B3303">
        <v>689559</v>
      </c>
      <c r="C3303" s="3">
        <v>43166</v>
      </c>
      <c r="D3303">
        <v>46476</v>
      </c>
      <c r="E3303" t="s">
        <v>4016</v>
      </c>
      <c r="F3303">
        <v>41616</v>
      </c>
      <c r="G3303" t="s">
        <v>4017</v>
      </c>
      <c r="H3303" t="s">
        <v>4018</v>
      </c>
      <c r="I3303" s="4">
        <v>0.8</v>
      </c>
    </row>
    <row r="3304" spans="1:9" x14ac:dyDescent="0.2">
      <c r="A3304">
        <v>102</v>
      </c>
      <c r="B3304">
        <v>689560</v>
      </c>
      <c r="C3304" s="3">
        <v>43166</v>
      </c>
      <c r="D3304">
        <v>46476</v>
      </c>
      <c r="E3304" t="s">
        <v>4016</v>
      </c>
      <c r="F3304">
        <v>41616</v>
      </c>
      <c r="G3304" t="s">
        <v>4229</v>
      </c>
      <c r="H3304" t="s">
        <v>4230</v>
      </c>
      <c r="I3304" s="4">
        <v>0.6</v>
      </c>
    </row>
    <row r="3305" spans="1:9" x14ac:dyDescent="0.2">
      <c r="A3305">
        <v>102</v>
      </c>
      <c r="B3305">
        <v>689561</v>
      </c>
      <c r="C3305" s="3">
        <v>43166</v>
      </c>
      <c r="D3305">
        <v>46476</v>
      </c>
      <c r="E3305" t="s">
        <v>4016</v>
      </c>
      <c r="F3305">
        <v>41616</v>
      </c>
      <c r="G3305" t="s">
        <v>4219</v>
      </c>
      <c r="H3305" t="s">
        <v>4220</v>
      </c>
      <c r="I3305" s="4">
        <v>10</v>
      </c>
    </row>
    <row r="3306" spans="1:9" x14ac:dyDescent="0.2">
      <c r="A3306">
        <v>102</v>
      </c>
      <c r="B3306">
        <v>689562</v>
      </c>
      <c r="C3306" s="3">
        <v>43166</v>
      </c>
      <c r="D3306">
        <v>46476</v>
      </c>
      <c r="E3306" t="s">
        <v>4016</v>
      </c>
      <c r="F3306">
        <v>41616</v>
      </c>
      <c r="G3306" t="s">
        <v>4021</v>
      </c>
      <c r="H3306" t="s">
        <v>4022</v>
      </c>
      <c r="I3306" s="4">
        <v>26</v>
      </c>
    </row>
    <row r="3307" spans="1:9" x14ac:dyDescent="0.2">
      <c r="A3307">
        <v>102</v>
      </c>
      <c r="B3307">
        <v>689563</v>
      </c>
      <c r="C3307" s="3">
        <v>43166</v>
      </c>
      <c r="D3307">
        <v>46476</v>
      </c>
      <c r="E3307" t="s">
        <v>4016</v>
      </c>
      <c r="F3307">
        <v>41616</v>
      </c>
      <c r="G3307" t="s">
        <v>4167</v>
      </c>
      <c r="H3307" t="s">
        <v>4168</v>
      </c>
      <c r="I3307" s="4">
        <v>4.5999999999999996</v>
      </c>
    </row>
    <row r="3308" spans="1:9" x14ac:dyDescent="0.2">
      <c r="A3308">
        <v>102</v>
      </c>
      <c r="B3308">
        <v>689564</v>
      </c>
      <c r="C3308" s="3">
        <v>43166</v>
      </c>
      <c r="D3308">
        <v>46476</v>
      </c>
      <c r="E3308" t="s">
        <v>4016</v>
      </c>
      <c r="F3308">
        <v>41616</v>
      </c>
      <c r="G3308" t="s">
        <v>4227</v>
      </c>
      <c r="H3308" t="s">
        <v>4228</v>
      </c>
      <c r="I3308" s="4">
        <v>0.4</v>
      </c>
    </row>
    <row r="3309" spans="1:9" x14ac:dyDescent="0.2">
      <c r="A3309">
        <v>102</v>
      </c>
      <c r="B3309">
        <v>689565</v>
      </c>
      <c r="C3309" s="3">
        <v>43166</v>
      </c>
      <c r="D3309">
        <v>46476</v>
      </c>
      <c r="E3309" t="s">
        <v>4016</v>
      </c>
      <c r="F3309">
        <v>41616</v>
      </c>
      <c r="G3309" t="s">
        <v>4027</v>
      </c>
      <c r="H3309" t="s">
        <v>4028</v>
      </c>
      <c r="I3309" s="4">
        <v>0.03</v>
      </c>
    </row>
    <row r="3310" spans="1:9" x14ac:dyDescent="0.2">
      <c r="A3310">
        <v>102</v>
      </c>
      <c r="B3310">
        <v>689566</v>
      </c>
      <c r="C3310" s="3">
        <v>43166</v>
      </c>
      <c r="D3310">
        <v>46476</v>
      </c>
      <c r="E3310" t="s">
        <v>4016</v>
      </c>
      <c r="F3310">
        <v>41616</v>
      </c>
      <c r="G3310" t="s">
        <v>4029</v>
      </c>
      <c r="H3310" t="s">
        <v>4030</v>
      </c>
      <c r="I3310" s="4">
        <v>0.6</v>
      </c>
    </row>
    <row r="3311" spans="1:9" x14ac:dyDescent="0.2">
      <c r="A3311">
        <v>102</v>
      </c>
      <c r="B3311">
        <v>689567</v>
      </c>
      <c r="C3311" s="3">
        <v>43166</v>
      </c>
      <c r="D3311">
        <v>46476</v>
      </c>
      <c r="E3311" t="s">
        <v>4016</v>
      </c>
      <c r="F3311">
        <v>41616</v>
      </c>
      <c r="G3311" t="s">
        <v>4221</v>
      </c>
      <c r="H3311" t="s">
        <v>4222</v>
      </c>
      <c r="I3311" s="4">
        <v>0.8</v>
      </c>
    </row>
    <row r="3312" spans="1:9" x14ac:dyDescent="0.2">
      <c r="A3312">
        <v>102</v>
      </c>
      <c r="B3312">
        <v>689568</v>
      </c>
      <c r="C3312" s="3">
        <v>43166</v>
      </c>
      <c r="D3312">
        <v>46476</v>
      </c>
      <c r="E3312" t="s">
        <v>4016</v>
      </c>
      <c r="F3312">
        <v>41616</v>
      </c>
      <c r="G3312" t="s">
        <v>4165</v>
      </c>
      <c r="H3312" t="s">
        <v>4166</v>
      </c>
      <c r="I3312" s="4">
        <v>24</v>
      </c>
    </row>
    <row r="3313" spans="1:9" x14ac:dyDescent="0.2">
      <c r="A3313">
        <v>102</v>
      </c>
      <c r="B3313">
        <v>689569</v>
      </c>
      <c r="C3313" s="3">
        <v>43166</v>
      </c>
      <c r="D3313">
        <v>46476</v>
      </c>
      <c r="E3313" t="s">
        <v>4016</v>
      </c>
      <c r="F3313">
        <v>41616</v>
      </c>
      <c r="G3313" t="s">
        <v>4223</v>
      </c>
      <c r="H3313" t="s">
        <v>4224</v>
      </c>
      <c r="I3313" s="4">
        <v>4</v>
      </c>
    </row>
    <row r="3314" spans="1:9" x14ac:dyDescent="0.2">
      <c r="A3314">
        <v>102</v>
      </c>
      <c r="B3314">
        <v>689570</v>
      </c>
      <c r="C3314" s="3">
        <v>43166</v>
      </c>
      <c r="D3314">
        <v>46476</v>
      </c>
      <c r="E3314" t="s">
        <v>4016</v>
      </c>
      <c r="F3314">
        <v>41616</v>
      </c>
      <c r="G3314" t="s">
        <v>4129</v>
      </c>
      <c r="H3314" t="s">
        <v>4130</v>
      </c>
      <c r="I3314" s="4">
        <v>3</v>
      </c>
    </row>
    <row r="3315" spans="1:9" x14ac:dyDescent="0.2">
      <c r="A3315">
        <v>102</v>
      </c>
      <c r="B3315">
        <v>689571</v>
      </c>
      <c r="C3315" s="3">
        <v>43166</v>
      </c>
      <c r="D3315">
        <v>46476</v>
      </c>
      <c r="E3315" t="s">
        <v>4016</v>
      </c>
      <c r="F3315">
        <v>41616</v>
      </c>
      <c r="G3315" t="s">
        <v>4121</v>
      </c>
      <c r="H3315" t="s">
        <v>4122</v>
      </c>
      <c r="I3315" s="4">
        <v>2</v>
      </c>
    </row>
    <row r="3316" spans="1:9" x14ac:dyDescent="0.2">
      <c r="A3316">
        <v>102</v>
      </c>
      <c r="B3316">
        <v>689572</v>
      </c>
      <c r="C3316" s="3">
        <v>43166</v>
      </c>
      <c r="D3316">
        <v>46476</v>
      </c>
      <c r="E3316" t="s">
        <v>4016</v>
      </c>
      <c r="F3316">
        <v>41616</v>
      </c>
      <c r="G3316" t="s">
        <v>4125</v>
      </c>
      <c r="H3316" t="s">
        <v>4126</v>
      </c>
      <c r="I3316" s="4">
        <v>1</v>
      </c>
    </row>
    <row r="3317" spans="1:9" x14ac:dyDescent="0.2">
      <c r="A3317">
        <v>102</v>
      </c>
      <c r="B3317">
        <v>689573</v>
      </c>
      <c r="C3317" s="3">
        <v>43166</v>
      </c>
      <c r="D3317">
        <v>46476</v>
      </c>
      <c r="E3317" t="s">
        <v>4016</v>
      </c>
      <c r="F3317">
        <v>41616</v>
      </c>
      <c r="G3317" t="s">
        <v>4119</v>
      </c>
      <c r="H3317" t="s">
        <v>4120</v>
      </c>
      <c r="I3317" s="4">
        <v>2</v>
      </c>
    </row>
    <row r="3318" spans="1:9" x14ac:dyDescent="0.2">
      <c r="A3318">
        <v>102</v>
      </c>
      <c r="B3318">
        <v>689574</v>
      </c>
      <c r="C3318" s="3">
        <v>43166</v>
      </c>
      <c r="D3318">
        <v>46476</v>
      </c>
      <c r="E3318" t="s">
        <v>4016</v>
      </c>
      <c r="F3318">
        <v>41616</v>
      </c>
      <c r="G3318" t="s">
        <v>4225</v>
      </c>
      <c r="H3318" t="s">
        <v>4226</v>
      </c>
      <c r="I3318" s="4">
        <v>2</v>
      </c>
    </row>
    <row r="3319" spans="1:9" x14ac:dyDescent="0.2">
      <c r="A3319">
        <v>102</v>
      </c>
      <c r="B3319">
        <v>689582</v>
      </c>
      <c r="C3319" s="3">
        <v>43165</v>
      </c>
      <c r="D3319">
        <v>46445</v>
      </c>
      <c r="E3319" t="s">
        <v>4016</v>
      </c>
      <c r="F3319">
        <v>41618</v>
      </c>
      <c r="G3319" t="s">
        <v>4103</v>
      </c>
      <c r="H3319" t="s">
        <v>4104</v>
      </c>
      <c r="I3319" s="4">
        <v>32.4</v>
      </c>
    </row>
    <row r="3320" spans="1:9" x14ac:dyDescent="0.2">
      <c r="A3320">
        <v>102</v>
      </c>
      <c r="B3320">
        <v>689583</v>
      </c>
      <c r="C3320" s="3">
        <v>43165</v>
      </c>
      <c r="D3320">
        <v>46445</v>
      </c>
      <c r="E3320" t="s">
        <v>4016</v>
      </c>
      <c r="F3320">
        <v>41618</v>
      </c>
      <c r="G3320" t="s">
        <v>4119</v>
      </c>
      <c r="H3320" t="s">
        <v>4120</v>
      </c>
      <c r="I3320" s="4">
        <v>3.24</v>
      </c>
    </row>
    <row r="3321" spans="1:9" x14ac:dyDescent="0.2">
      <c r="A3321">
        <v>102</v>
      </c>
      <c r="B3321">
        <v>689584</v>
      </c>
      <c r="C3321" s="3">
        <v>43165</v>
      </c>
      <c r="D3321">
        <v>46445</v>
      </c>
      <c r="E3321" t="s">
        <v>4016</v>
      </c>
      <c r="F3321">
        <v>41618</v>
      </c>
      <c r="G3321" t="s">
        <v>4067</v>
      </c>
      <c r="H3321" t="s">
        <v>4068</v>
      </c>
      <c r="I3321" s="4">
        <v>198.94</v>
      </c>
    </row>
    <row r="3322" spans="1:9" x14ac:dyDescent="0.2">
      <c r="A3322">
        <v>102</v>
      </c>
      <c r="B3322">
        <v>689585</v>
      </c>
      <c r="C3322" s="3">
        <v>43165</v>
      </c>
      <c r="D3322">
        <v>46445</v>
      </c>
      <c r="E3322" t="s">
        <v>4016</v>
      </c>
      <c r="F3322">
        <v>41618</v>
      </c>
      <c r="G3322" t="s">
        <v>4107</v>
      </c>
      <c r="H3322" t="s">
        <v>4108</v>
      </c>
      <c r="I3322" s="4">
        <v>272.81</v>
      </c>
    </row>
    <row r="3323" spans="1:9" x14ac:dyDescent="0.2">
      <c r="A3323">
        <v>102</v>
      </c>
      <c r="B3323">
        <v>689588</v>
      </c>
      <c r="C3323" s="3">
        <v>43165</v>
      </c>
      <c r="D3323">
        <v>46445</v>
      </c>
      <c r="E3323" t="s">
        <v>4016</v>
      </c>
      <c r="F3323">
        <v>41618</v>
      </c>
      <c r="G3323" t="s">
        <v>4129</v>
      </c>
      <c r="H3323" t="s">
        <v>4130</v>
      </c>
      <c r="I3323" s="4">
        <v>10.37</v>
      </c>
    </row>
    <row r="3324" spans="1:9" x14ac:dyDescent="0.2">
      <c r="A3324">
        <v>102</v>
      </c>
      <c r="B3324">
        <v>689590</v>
      </c>
      <c r="C3324" s="3">
        <v>43165</v>
      </c>
      <c r="D3324">
        <v>46445</v>
      </c>
      <c r="E3324" t="s">
        <v>4016</v>
      </c>
      <c r="F3324">
        <v>41618</v>
      </c>
      <c r="G3324" t="s">
        <v>4117</v>
      </c>
      <c r="H3324" t="s">
        <v>4118</v>
      </c>
      <c r="I3324" s="4">
        <v>7.78</v>
      </c>
    </row>
    <row r="3325" spans="1:9" x14ac:dyDescent="0.2">
      <c r="A3325">
        <v>102</v>
      </c>
      <c r="B3325">
        <v>689591</v>
      </c>
      <c r="C3325" s="3">
        <v>43165</v>
      </c>
      <c r="D3325">
        <v>46445</v>
      </c>
      <c r="E3325" t="s">
        <v>4016</v>
      </c>
      <c r="F3325">
        <v>41618</v>
      </c>
      <c r="G3325" t="s">
        <v>4085</v>
      </c>
      <c r="H3325" t="s">
        <v>4086</v>
      </c>
      <c r="I3325" s="4">
        <v>0.65</v>
      </c>
    </row>
    <row r="3326" spans="1:9" x14ac:dyDescent="0.2">
      <c r="A3326">
        <v>102</v>
      </c>
      <c r="B3326">
        <v>689592</v>
      </c>
      <c r="C3326" s="3">
        <v>43165</v>
      </c>
      <c r="D3326">
        <v>46445</v>
      </c>
      <c r="E3326" t="s">
        <v>4016</v>
      </c>
      <c r="F3326">
        <v>41618</v>
      </c>
      <c r="G3326" t="s">
        <v>4071</v>
      </c>
      <c r="H3326" t="s">
        <v>4072</v>
      </c>
      <c r="I3326" s="4">
        <v>0.65</v>
      </c>
    </row>
    <row r="3327" spans="1:9" x14ac:dyDescent="0.2">
      <c r="A3327">
        <v>102</v>
      </c>
      <c r="B3327">
        <v>689594</v>
      </c>
      <c r="C3327" s="3">
        <v>43165</v>
      </c>
      <c r="D3327">
        <v>46445</v>
      </c>
      <c r="E3327" t="s">
        <v>4016</v>
      </c>
      <c r="F3327">
        <v>41618</v>
      </c>
      <c r="G3327" t="s">
        <v>4135</v>
      </c>
      <c r="H3327" t="s">
        <v>4136</v>
      </c>
      <c r="I3327" s="4">
        <v>1.3</v>
      </c>
    </row>
    <row r="3328" spans="1:9" x14ac:dyDescent="0.2">
      <c r="A3328">
        <v>102</v>
      </c>
      <c r="B3328">
        <v>689595</v>
      </c>
      <c r="C3328" s="3">
        <v>43165</v>
      </c>
      <c r="D3328">
        <v>46445</v>
      </c>
      <c r="E3328" t="s">
        <v>4016</v>
      </c>
      <c r="F3328">
        <v>41618</v>
      </c>
      <c r="G3328" t="s">
        <v>4155</v>
      </c>
      <c r="H3328" t="s">
        <v>4156</v>
      </c>
      <c r="I3328" s="4">
        <v>0.65</v>
      </c>
    </row>
    <row r="3329" spans="1:9" x14ac:dyDescent="0.2">
      <c r="A3329">
        <v>102</v>
      </c>
      <c r="B3329">
        <v>689596</v>
      </c>
      <c r="C3329" s="3">
        <v>43165</v>
      </c>
      <c r="D3329">
        <v>46445</v>
      </c>
      <c r="E3329" t="s">
        <v>4016</v>
      </c>
      <c r="F3329">
        <v>41618</v>
      </c>
      <c r="G3329" t="s">
        <v>4131</v>
      </c>
      <c r="H3329" t="s">
        <v>4132</v>
      </c>
      <c r="I3329" s="4">
        <v>0.65</v>
      </c>
    </row>
    <row r="3330" spans="1:9" x14ac:dyDescent="0.2">
      <c r="A3330">
        <v>102</v>
      </c>
      <c r="B3330">
        <v>689597</v>
      </c>
      <c r="C3330" s="3">
        <v>43165</v>
      </c>
      <c r="D3330">
        <v>46445</v>
      </c>
      <c r="E3330" t="s">
        <v>4016</v>
      </c>
      <c r="F3330">
        <v>41618</v>
      </c>
      <c r="G3330" t="s">
        <v>4033</v>
      </c>
      <c r="H3330" t="s">
        <v>4034</v>
      </c>
      <c r="I3330" s="4">
        <v>64.8</v>
      </c>
    </row>
    <row r="3331" spans="1:9" x14ac:dyDescent="0.2">
      <c r="A3331">
        <v>102</v>
      </c>
      <c r="B3331">
        <v>689598</v>
      </c>
      <c r="C3331" s="3">
        <v>43165</v>
      </c>
      <c r="D3331">
        <v>46445</v>
      </c>
      <c r="E3331" t="s">
        <v>4016</v>
      </c>
      <c r="F3331">
        <v>41618</v>
      </c>
      <c r="G3331" t="s">
        <v>4179</v>
      </c>
      <c r="H3331" t="s">
        <v>4180</v>
      </c>
      <c r="I3331" s="4">
        <v>38.880000000000003</v>
      </c>
    </row>
    <row r="3332" spans="1:9" x14ac:dyDescent="0.2">
      <c r="A3332">
        <v>102</v>
      </c>
      <c r="B3332">
        <v>691884</v>
      </c>
      <c r="C3332" s="3">
        <v>43165</v>
      </c>
      <c r="D3332">
        <v>46445</v>
      </c>
      <c r="E3332" t="s">
        <v>4016</v>
      </c>
      <c r="F3332">
        <v>41618</v>
      </c>
      <c r="G3332" t="s">
        <v>4105</v>
      </c>
      <c r="H3332" t="s">
        <v>4106</v>
      </c>
      <c r="I3332" s="4">
        <v>5.18</v>
      </c>
    </row>
    <row r="3333" spans="1:9" x14ac:dyDescent="0.2">
      <c r="A3333">
        <v>102</v>
      </c>
      <c r="B3333">
        <v>691895</v>
      </c>
      <c r="C3333" s="3">
        <v>43165</v>
      </c>
      <c r="D3333">
        <v>46445</v>
      </c>
      <c r="E3333" t="s">
        <v>4016</v>
      </c>
      <c r="F3333">
        <v>41618</v>
      </c>
      <c r="G3333" t="s">
        <v>4035</v>
      </c>
      <c r="H3333" t="s">
        <v>4036</v>
      </c>
      <c r="I3333" s="4">
        <v>5.18</v>
      </c>
    </row>
    <row r="3334" spans="1:9" x14ac:dyDescent="0.2">
      <c r="A3334">
        <v>102</v>
      </c>
      <c r="B3334">
        <v>691896</v>
      </c>
      <c r="C3334" s="3">
        <v>43165</v>
      </c>
      <c r="D3334">
        <v>46445</v>
      </c>
      <c r="E3334" t="s">
        <v>4016</v>
      </c>
      <c r="F3334">
        <v>41618</v>
      </c>
      <c r="G3334" t="s">
        <v>4147</v>
      </c>
      <c r="H3334" t="s">
        <v>4148</v>
      </c>
      <c r="I3334" s="4">
        <v>1.94</v>
      </c>
    </row>
    <row r="3335" spans="1:9" x14ac:dyDescent="0.2">
      <c r="A3335">
        <v>102</v>
      </c>
      <c r="B3335">
        <v>691897</v>
      </c>
      <c r="C3335" s="3">
        <v>43165</v>
      </c>
      <c r="D3335">
        <v>46445</v>
      </c>
      <c r="E3335" t="s">
        <v>4016</v>
      </c>
      <c r="F3335">
        <v>41618</v>
      </c>
      <c r="G3335" t="s">
        <v>4199</v>
      </c>
      <c r="H3335" t="s">
        <v>4200</v>
      </c>
      <c r="I3335" s="4">
        <v>2.59</v>
      </c>
    </row>
    <row r="3336" spans="1:9" x14ac:dyDescent="0.2">
      <c r="A3336">
        <v>102</v>
      </c>
      <c r="B3336">
        <v>689606</v>
      </c>
      <c r="C3336" s="3">
        <v>43165</v>
      </c>
      <c r="D3336">
        <v>46450</v>
      </c>
      <c r="E3336" t="s">
        <v>4016</v>
      </c>
      <c r="F3336">
        <v>41620</v>
      </c>
      <c r="G3336" t="s">
        <v>4103</v>
      </c>
      <c r="H3336" t="s">
        <v>4104</v>
      </c>
      <c r="I3336" s="4">
        <v>16.2</v>
      </c>
    </row>
    <row r="3337" spans="1:9" x14ac:dyDescent="0.2">
      <c r="A3337">
        <v>102</v>
      </c>
      <c r="B3337">
        <v>689607</v>
      </c>
      <c r="C3337" s="3">
        <v>43165</v>
      </c>
      <c r="D3337">
        <v>46450</v>
      </c>
      <c r="E3337" t="s">
        <v>4016</v>
      </c>
      <c r="F3337">
        <v>41620</v>
      </c>
      <c r="G3337" t="s">
        <v>4089</v>
      </c>
      <c r="H3337" t="s">
        <v>4090</v>
      </c>
      <c r="I3337" s="4">
        <v>142.56</v>
      </c>
    </row>
    <row r="3338" spans="1:9" x14ac:dyDescent="0.2">
      <c r="A3338">
        <v>102</v>
      </c>
      <c r="B3338">
        <v>689609</v>
      </c>
      <c r="C3338" s="3">
        <v>43165</v>
      </c>
      <c r="D3338">
        <v>46450</v>
      </c>
      <c r="E3338" t="s">
        <v>4016</v>
      </c>
      <c r="F3338">
        <v>41620</v>
      </c>
      <c r="G3338" t="s">
        <v>4119</v>
      </c>
      <c r="H3338" t="s">
        <v>4120</v>
      </c>
      <c r="I3338" s="4">
        <v>6.48</v>
      </c>
    </row>
    <row r="3339" spans="1:9" x14ac:dyDescent="0.2">
      <c r="A3339">
        <v>102</v>
      </c>
      <c r="B3339">
        <v>689610</v>
      </c>
      <c r="C3339" s="3">
        <v>43165</v>
      </c>
      <c r="D3339">
        <v>46450</v>
      </c>
      <c r="E3339" t="s">
        <v>4016</v>
      </c>
      <c r="F3339">
        <v>41620</v>
      </c>
      <c r="G3339" t="s">
        <v>4107</v>
      </c>
      <c r="H3339" t="s">
        <v>4108</v>
      </c>
      <c r="I3339" s="4">
        <v>126.36</v>
      </c>
    </row>
    <row r="3340" spans="1:9" x14ac:dyDescent="0.2">
      <c r="A3340">
        <v>102</v>
      </c>
      <c r="B3340">
        <v>689611</v>
      </c>
      <c r="C3340" s="3">
        <v>43165</v>
      </c>
      <c r="D3340">
        <v>46450</v>
      </c>
      <c r="E3340" t="s">
        <v>4016</v>
      </c>
      <c r="F3340">
        <v>41620</v>
      </c>
      <c r="G3340" t="s">
        <v>4167</v>
      </c>
      <c r="H3340" t="s">
        <v>4168</v>
      </c>
      <c r="I3340" s="4">
        <v>6.48</v>
      </c>
    </row>
    <row r="3341" spans="1:9" x14ac:dyDescent="0.2">
      <c r="A3341">
        <v>102</v>
      </c>
      <c r="B3341">
        <v>689613</v>
      </c>
      <c r="C3341" s="3">
        <v>43165</v>
      </c>
      <c r="D3341">
        <v>46450</v>
      </c>
      <c r="E3341" t="s">
        <v>4016</v>
      </c>
      <c r="F3341">
        <v>41620</v>
      </c>
      <c r="G3341" t="s">
        <v>4105</v>
      </c>
      <c r="H3341" t="s">
        <v>4106</v>
      </c>
      <c r="I3341" s="4">
        <v>4.8600000000000003</v>
      </c>
    </row>
    <row r="3342" spans="1:9" x14ac:dyDescent="0.2">
      <c r="A3342">
        <v>102</v>
      </c>
      <c r="B3342">
        <v>689614</v>
      </c>
      <c r="C3342" s="3">
        <v>43165</v>
      </c>
      <c r="D3342">
        <v>46450</v>
      </c>
      <c r="E3342" t="s">
        <v>4016</v>
      </c>
      <c r="F3342">
        <v>41620</v>
      </c>
      <c r="G3342" t="s">
        <v>4113</v>
      </c>
      <c r="H3342" t="s">
        <v>4114</v>
      </c>
      <c r="I3342" s="4">
        <v>3.24</v>
      </c>
    </row>
    <row r="3343" spans="1:9" x14ac:dyDescent="0.2">
      <c r="A3343">
        <v>102</v>
      </c>
      <c r="B3343">
        <v>689615</v>
      </c>
      <c r="C3343" s="3">
        <v>43165</v>
      </c>
      <c r="D3343">
        <v>46450</v>
      </c>
      <c r="E3343" t="s">
        <v>4016</v>
      </c>
      <c r="F3343">
        <v>41620</v>
      </c>
      <c r="G3343" t="s">
        <v>4111</v>
      </c>
      <c r="H3343" t="s">
        <v>4112</v>
      </c>
      <c r="I3343" s="4">
        <v>0.65</v>
      </c>
    </row>
    <row r="3344" spans="1:9" x14ac:dyDescent="0.2">
      <c r="A3344">
        <v>102</v>
      </c>
      <c r="B3344">
        <v>689616</v>
      </c>
      <c r="C3344" s="3">
        <v>43165</v>
      </c>
      <c r="D3344">
        <v>46450</v>
      </c>
      <c r="E3344" t="s">
        <v>4016</v>
      </c>
      <c r="F3344">
        <v>41620</v>
      </c>
      <c r="G3344" t="s">
        <v>4163</v>
      </c>
      <c r="H3344" t="s">
        <v>4164</v>
      </c>
      <c r="I3344" s="4">
        <v>1.3</v>
      </c>
    </row>
    <row r="3345" spans="1:9" x14ac:dyDescent="0.2">
      <c r="A3345">
        <v>102</v>
      </c>
      <c r="B3345">
        <v>689617</v>
      </c>
      <c r="C3345" s="3">
        <v>43165</v>
      </c>
      <c r="D3345">
        <v>46450</v>
      </c>
      <c r="E3345" t="s">
        <v>4016</v>
      </c>
      <c r="F3345">
        <v>41620</v>
      </c>
      <c r="G3345" t="s">
        <v>4115</v>
      </c>
      <c r="H3345" t="s">
        <v>4116</v>
      </c>
      <c r="I3345" s="4">
        <v>1.3</v>
      </c>
    </row>
    <row r="3346" spans="1:9" x14ac:dyDescent="0.2">
      <c r="A3346">
        <v>102</v>
      </c>
      <c r="B3346">
        <v>689618</v>
      </c>
      <c r="C3346" s="3">
        <v>43165</v>
      </c>
      <c r="D3346">
        <v>46450</v>
      </c>
      <c r="E3346" t="s">
        <v>4016</v>
      </c>
      <c r="F3346">
        <v>41620</v>
      </c>
      <c r="G3346" t="s">
        <v>4109</v>
      </c>
      <c r="H3346" t="s">
        <v>4110</v>
      </c>
      <c r="I3346" s="4">
        <v>3.24</v>
      </c>
    </row>
    <row r="3347" spans="1:9" x14ac:dyDescent="0.2">
      <c r="A3347">
        <v>102</v>
      </c>
      <c r="B3347">
        <v>691935</v>
      </c>
      <c r="C3347" s="3">
        <v>43165</v>
      </c>
      <c r="D3347">
        <v>46450</v>
      </c>
      <c r="E3347" t="s">
        <v>4016</v>
      </c>
      <c r="F3347">
        <v>41620</v>
      </c>
      <c r="G3347" t="s">
        <v>4033</v>
      </c>
      <c r="H3347" t="s">
        <v>4034</v>
      </c>
      <c r="I3347" s="4">
        <v>10.27</v>
      </c>
    </row>
    <row r="3348" spans="1:9" x14ac:dyDescent="0.2">
      <c r="A3348">
        <v>102</v>
      </c>
      <c r="B3348">
        <v>691936</v>
      </c>
      <c r="C3348" s="3">
        <v>43165</v>
      </c>
      <c r="D3348">
        <v>46450</v>
      </c>
      <c r="E3348" t="s">
        <v>4016</v>
      </c>
      <c r="F3348">
        <v>41620</v>
      </c>
      <c r="G3348" t="s">
        <v>4085</v>
      </c>
      <c r="H3348" t="s">
        <v>4086</v>
      </c>
      <c r="I3348" s="4">
        <v>1.06</v>
      </c>
    </row>
    <row r="3349" spans="1:9" x14ac:dyDescent="0.2">
      <c r="A3349">
        <v>102</v>
      </c>
      <c r="B3349">
        <v>689627</v>
      </c>
      <c r="C3349" s="3">
        <v>43165</v>
      </c>
      <c r="D3349">
        <v>46453</v>
      </c>
      <c r="E3349" t="s">
        <v>4016</v>
      </c>
      <c r="F3349">
        <v>41622</v>
      </c>
      <c r="G3349" t="s">
        <v>4211</v>
      </c>
      <c r="H3349" t="s">
        <v>4212</v>
      </c>
      <c r="I3349" s="4">
        <v>41.75</v>
      </c>
    </row>
    <row r="3350" spans="1:9" x14ac:dyDescent="0.2">
      <c r="A3350">
        <v>102</v>
      </c>
      <c r="B3350">
        <v>689628</v>
      </c>
      <c r="C3350" s="3">
        <v>43165</v>
      </c>
      <c r="D3350">
        <v>46453</v>
      </c>
      <c r="E3350" t="s">
        <v>4016</v>
      </c>
      <c r="F3350">
        <v>41622</v>
      </c>
      <c r="G3350" t="s">
        <v>4133</v>
      </c>
      <c r="H3350" t="s">
        <v>4134</v>
      </c>
      <c r="I3350" s="4">
        <v>10.89</v>
      </c>
    </row>
    <row r="3351" spans="1:9" x14ac:dyDescent="0.2">
      <c r="A3351">
        <v>102</v>
      </c>
      <c r="B3351">
        <v>689629</v>
      </c>
      <c r="C3351" s="3">
        <v>43165</v>
      </c>
      <c r="D3351">
        <v>46453</v>
      </c>
      <c r="E3351" t="s">
        <v>4016</v>
      </c>
      <c r="F3351">
        <v>41622</v>
      </c>
      <c r="G3351" t="s">
        <v>4119</v>
      </c>
      <c r="H3351" t="s">
        <v>4120</v>
      </c>
      <c r="I3351" s="4">
        <v>7.26</v>
      </c>
    </row>
    <row r="3352" spans="1:9" x14ac:dyDescent="0.2">
      <c r="A3352">
        <v>102</v>
      </c>
      <c r="B3352">
        <v>689631</v>
      </c>
      <c r="C3352" s="3">
        <v>43165</v>
      </c>
      <c r="D3352">
        <v>46453</v>
      </c>
      <c r="E3352" t="s">
        <v>4016</v>
      </c>
      <c r="F3352">
        <v>41622</v>
      </c>
      <c r="G3352" t="s">
        <v>4033</v>
      </c>
      <c r="H3352" t="s">
        <v>4034</v>
      </c>
      <c r="I3352" s="4">
        <v>95.11</v>
      </c>
    </row>
    <row r="3353" spans="1:9" x14ac:dyDescent="0.2">
      <c r="A3353">
        <v>102</v>
      </c>
      <c r="B3353">
        <v>689632</v>
      </c>
      <c r="C3353" s="3">
        <v>43165</v>
      </c>
      <c r="D3353">
        <v>46453</v>
      </c>
      <c r="E3353" t="s">
        <v>4016</v>
      </c>
      <c r="F3353">
        <v>41622</v>
      </c>
      <c r="G3353" t="s">
        <v>4183</v>
      </c>
      <c r="H3353" t="s">
        <v>4184</v>
      </c>
      <c r="I3353" s="4">
        <v>56.45</v>
      </c>
    </row>
    <row r="3354" spans="1:9" x14ac:dyDescent="0.2">
      <c r="A3354">
        <v>102</v>
      </c>
      <c r="B3354">
        <v>689634</v>
      </c>
      <c r="C3354" s="3">
        <v>43165</v>
      </c>
      <c r="D3354">
        <v>46453</v>
      </c>
      <c r="E3354" t="s">
        <v>4016</v>
      </c>
      <c r="F3354">
        <v>41622</v>
      </c>
      <c r="G3354" t="s">
        <v>4021</v>
      </c>
      <c r="H3354" t="s">
        <v>4022</v>
      </c>
      <c r="I3354" s="4">
        <v>3.63</v>
      </c>
    </row>
    <row r="3355" spans="1:9" x14ac:dyDescent="0.2">
      <c r="A3355">
        <v>102</v>
      </c>
      <c r="B3355">
        <v>689635</v>
      </c>
      <c r="C3355" s="3">
        <v>43165</v>
      </c>
      <c r="D3355">
        <v>46453</v>
      </c>
      <c r="E3355" t="s">
        <v>4016</v>
      </c>
      <c r="F3355">
        <v>41622</v>
      </c>
      <c r="G3355" t="s">
        <v>4301</v>
      </c>
      <c r="H3355" t="s">
        <v>4302</v>
      </c>
      <c r="I3355" s="4">
        <v>29.04</v>
      </c>
    </row>
    <row r="3356" spans="1:9" x14ac:dyDescent="0.2">
      <c r="A3356">
        <v>102</v>
      </c>
      <c r="B3356">
        <v>689636</v>
      </c>
      <c r="C3356" s="3">
        <v>43165</v>
      </c>
      <c r="D3356">
        <v>46453</v>
      </c>
      <c r="E3356" t="s">
        <v>4016</v>
      </c>
      <c r="F3356">
        <v>41622</v>
      </c>
      <c r="G3356" t="s">
        <v>4121</v>
      </c>
      <c r="H3356" t="s">
        <v>4122</v>
      </c>
      <c r="I3356" s="4">
        <v>14.52</v>
      </c>
    </row>
    <row r="3357" spans="1:9" x14ac:dyDescent="0.2">
      <c r="A3357">
        <v>102</v>
      </c>
      <c r="B3357">
        <v>689637</v>
      </c>
      <c r="C3357" s="3">
        <v>43165</v>
      </c>
      <c r="D3357">
        <v>46453</v>
      </c>
      <c r="E3357" t="s">
        <v>4016</v>
      </c>
      <c r="F3357">
        <v>41622</v>
      </c>
      <c r="G3357" t="s">
        <v>4223</v>
      </c>
      <c r="H3357" t="s">
        <v>4224</v>
      </c>
      <c r="I3357" s="4">
        <v>7.26</v>
      </c>
    </row>
    <row r="3358" spans="1:9" x14ac:dyDescent="0.2">
      <c r="A3358">
        <v>102</v>
      </c>
      <c r="B3358">
        <v>689638</v>
      </c>
      <c r="C3358" s="3">
        <v>43165</v>
      </c>
      <c r="D3358">
        <v>46453</v>
      </c>
      <c r="E3358" t="s">
        <v>4016</v>
      </c>
      <c r="F3358">
        <v>41622</v>
      </c>
      <c r="G3358" t="s">
        <v>4303</v>
      </c>
      <c r="H3358" t="s">
        <v>4304</v>
      </c>
      <c r="I3358" s="4">
        <v>7.26</v>
      </c>
    </row>
    <row r="3359" spans="1:9" x14ac:dyDescent="0.2">
      <c r="A3359">
        <v>102</v>
      </c>
      <c r="B3359">
        <v>689639</v>
      </c>
      <c r="C3359" s="3">
        <v>43165</v>
      </c>
      <c r="D3359">
        <v>46453</v>
      </c>
      <c r="E3359" t="s">
        <v>4016</v>
      </c>
      <c r="F3359">
        <v>41622</v>
      </c>
      <c r="G3359" t="s">
        <v>4155</v>
      </c>
      <c r="H3359" t="s">
        <v>4156</v>
      </c>
      <c r="I3359" s="4">
        <v>0.73</v>
      </c>
    </row>
    <row r="3360" spans="1:9" x14ac:dyDescent="0.2">
      <c r="A3360">
        <v>102</v>
      </c>
      <c r="B3360">
        <v>691941</v>
      </c>
      <c r="C3360" s="3">
        <v>43165</v>
      </c>
      <c r="D3360">
        <v>46453</v>
      </c>
      <c r="E3360" t="s">
        <v>4016</v>
      </c>
      <c r="F3360">
        <v>41622</v>
      </c>
      <c r="G3360" t="s">
        <v>4057</v>
      </c>
      <c r="H3360" t="s">
        <v>4058</v>
      </c>
      <c r="I3360" s="4">
        <v>80</v>
      </c>
    </row>
    <row r="3361" spans="1:9" x14ac:dyDescent="0.2">
      <c r="A3361">
        <v>102</v>
      </c>
      <c r="B3361">
        <v>691942</v>
      </c>
      <c r="C3361" s="3">
        <v>43165</v>
      </c>
      <c r="D3361">
        <v>46453</v>
      </c>
      <c r="E3361" t="s">
        <v>4016</v>
      </c>
      <c r="F3361">
        <v>41622</v>
      </c>
      <c r="G3361" t="s">
        <v>4135</v>
      </c>
      <c r="H3361" t="s">
        <v>4136</v>
      </c>
      <c r="I3361" s="4">
        <v>0.36</v>
      </c>
    </row>
    <row r="3362" spans="1:9" x14ac:dyDescent="0.2">
      <c r="A3362">
        <v>102</v>
      </c>
      <c r="B3362">
        <v>691943</v>
      </c>
      <c r="C3362" s="3">
        <v>43165</v>
      </c>
      <c r="D3362">
        <v>46453</v>
      </c>
      <c r="E3362" t="s">
        <v>4016</v>
      </c>
      <c r="F3362">
        <v>41622</v>
      </c>
      <c r="G3362" t="s">
        <v>4085</v>
      </c>
      <c r="H3362" t="s">
        <v>4086</v>
      </c>
      <c r="I3362" s="4">
        <v>0.36</v>
      </c>
    </row>
    <row r="3363" spans="1:9" x14ac:dyDescent="0.2">
      <c r="A3363">
        <v>102</v>
      </c>
      <c r="B3363">
        <v>691944</v>
      </c>
      <c r="C3363" s="3">
        <v>43165</v>
      </c>
      <c r="D3363">
        <v>46453</v>
      </c>
      <c r="E3363" t="s">
        <v>4016</v>
      </c>
      <c r="F3363">
        <v>41622</v>
      </c>
      <c r="G3363" t="s">
        <v>4089</v>
      </c>
      <c r="H3363" t="s">
        <v>4090</v>
      </c>
      <c r="I3363" s="4">
        <v>5.44</v>
      </c>
    </row>
    <row r="3364" spans="1:9" x14ac:dyDescent="0.2">
      <c r="A3364">
        <v>102</v>
      </c>
      <c r="B3364">
        <v>691945</v>
      </c>
      <c r="C3364" s="3">
        <v>43165</v>
      </c>
      <c r="D3364">
        <v>46453</v>
      </c>
      <c r="E3364" t="s">
        <v>4016</v>
      </c>
      <c r="F3364">
        <v>41622</v>
      </c>
      <c r="G3364" t="s">
        <v>4157</v>
      </c>
      <c r="H3364" t="s">
        <v>4158</v>
      </c>
      <c r="I3364" s="4">
        <v>2.9</v>
      </c>
    </row>
    <row r="3365" spans="1:9" x14ac:dyDescent="0.2">
      <c r="A3365">
        <v>102</v>
      </c>
      <c r="B3365">
        <v>689650</v>
      </c>
      <c r="C3365" s="3">
        <v>43165</v>
      </c>
      <c r="D3365">
        <v>46457</v>
      </c>
      <c r="E3365" t="s">
        <v>4016</v>
      </c>
      <c r="F3365">
        <v>41624</v>
      </c>
      <c r="G3365" t="s">
        <v>4117</v>
      </c>
      <c r="H3365" t="s">
        <v>4118</v>
      </c>
      <c r="I3365" s="4">
        <v>4.37</v>
      </c>
    </row>
    <row r="3366" spans="1:9" x14ac:dyDescent="0.2">
      <c r="A3366">
        <v>102</v>
      </c>
      <c r="B3366">
        <v>689651</v>
      </c>
      <c r="C3366" s="3">
        <v>43165</v>
      </c>
      <c r="D3366">
        <v>46457</v>
      </c>
      <c r="E3366" t="s">
        <v>4016</v>
      </c>
      <c r="F3366">
        <v>41624</v>
      </c>
      <c r="G3366" t="s">
        <v>4089</v>
      </c>
      <c r="H3366" t="s">
        <v>4090</v>
      </c>
      <c r="I3366" s="4">
        <v>163.80000000000001</v>
      </c>
    </row>
    <row r="3367" spans="1:9" x14ac:dyDescent="0.2">
      <c r="A3367">
        <v>102</v>
      </c>
      <c r="B3367">
        <v>689652</v>
      </c>
      <c r="C3367" s="3">
        <v>43165</v>
      </c>
      <c r="D3367">
        <v>46457</v>
      </c>
      <c r="E3367" t="s">
        <v>4016</v>
      </c>
      <c r="F3367">
        <v>41624</v>
      </c>
      <c r="G3367" t="s">
        <v>4169</v>
      </c>
      <c r="H3367" t="s">
        <v>4170</v>
      </c>
      <c r="I3367" s="4">
        <v>10.92</v>
      </c>
    </row>
    <row r="3368" spans="1:9" x14ac:dyDescent="0.2">
      <c r="A3368">
        <v>102</v>
      </c>
      <c r="B3368">
        <v>689653</v>
      </c>
      <c r="C3368" s="3">
        <v>43165</v>
      </c>
      <c r="D3368">
        <v>46457</v>
      </c>
      <c r="E3368" t="s">
        <v>4016</v>
      </c>
      <c r="F3368">
        <v>41624</v>
      </c>
      <c r="G3368" t="s">
        <v>4107</v>
      </c>
      <c r="H3368" t="s">
        <v>4108</v>
      </c>
      <c r="I3368" s="4">
        <v>109.2</v>
      </c>
    </row>
    <row r="3369" spans="1:9" x14ac:dyDescent="0.2">
      <c r="A3369">
        <v>102</v>
      </c>
      <c r="B3369">
        <v>689654</v>
      </c>
      <c r="C3369" s="3">
        <v>43165</v>
      </c>
      <c r="D3369">
        <v>46457</v>
      </c>
      <c r="E3369" t="s">
        <v>4016</v>
      </c>
      <c r="F3369">
        <v>41624</v>
      </c>
      <c r="G3369" t="s">
        <v>4135</v>
      </c>
      <c r="H3369" t="s">
        <v>4136</v>
      </c>
      <c r="I3369" s="4">
        <v>5.46</v>
      </c>
    </row>
    <row r="3370" spans="1:9" x14ac:dyDescent="0.2">
      <c r="A3370">
        <v>102</v>
      </c>
      <c r="B3370">
        <v>689655</v>
      </c>
      <c r="C3370" s="3">
        <v>43165</v>
      </c>
      <c r="D3370">
        <v>46457</v>
      </c>
      <c r="E3370" t="s">
        <v>4016</v>
      </c>
      <c r="F3370">
        <v>41624</v>
      </c>
      <c r="G3370" t="s">
        <v>4177</v>
      </c>
      <c r="H3370" t="s">
        <v>4178</v>
      </c>
      <c r="I3370" s="4">
        <v>2.73</v>
      </c>
    </row>
    <row r="3371" spans="1:9" x14ac:dyDescent="0.2">
      <c r="A3371">
        <v>102</v>
      </c>
      <c r="B3371">
        <v>689656</v>
      </c>
      <c r="C3371" s="3">
        <v>43165</v>
      </c>
      <c r="D3371">
        <v>46457</v>
      </c>
      <c r="E3371" t="s">
        <v>4016</v>
      </c>
      <c r="F3371">
        <v>41624</v>
      </c>
      <c r="G3371" t="s">
        <v>4147</v>
      </c>
      <c r="H3371" t="s">
        <v>4148</v>
      </c>
      <c r="I3371" s="4">
        <v>5.46</v>
      </c>
    </row>
    <row r="3372" spans="1:9" x14ac:dyDescent="0.2">
      <c r="A3372">
        <v>102</v>
      </c>
      <c r="B3372">
        <v>689657</v>
      </c>
      <c r="C3372" s="3">
        <v>43165</v>
      </c>
      <c r="D3372">
        <v>46457</v>
      </c>
      <c r="E3372" t="s">
        <v>4016</v>
      </c>
      <c r="F3372">
        <v>41624</v>
      </c>
      <c r="G3372" t="s">
        <v>4133</v>
      </c>
      <c r="H3372" t="s">
        <v>4134</v>
      </c>
      <c r="I3372" s="4">
        <v>27.3</v>
      </c>
    </row>
    <row r="3373" spans="1:9" x14ac:dyDescent="0.2">
      <c r="A3373">
        <v>102</v>
      </c>
      <c r="B3373">
        <v>689659</v>
      </c>
      <c r="C3373" s="3">
        <v>43165</v>
      </c>
      <c r="D3373">
        <v>46457</v>
      </c>
      <c r="E3373" t="s">
        <v>4016</v>
      </c>
      <c r="F3373">
        <v>41624</v>
      </c>
      <c r="G3373" t="s">
        <v>4179</v>
      </c>
      <c r="H3373" t="s">
        <v>4180</v>
      </c>
      <c r="I3373" s="4">
        <v>49.14</v>
      </c>
    </row>
    <row r="3374" spans="1:9" x14ac:dyDescent="0.2">
      <c r="A3374">
        <v>102</v>
      </c>
      <c r="B3374">
        <v>689660</v>
      </c>
      <c r="C3374" s="3">
        <v>43165</v>
      </c>
      <c r="D3374">
        <v>46457</v>
      </c>
      <c r="E3374" t="s">
        <v>4016</v>
      </c>
      <c r="F3374">
        <v>41624</v>
      </c>
      <c r="G3374" t="s">
        <v>4181</v>
      </c>
      <c r="H3374" t="s">
        <v>4182</v>
      </c>
      <c r="I3374" s="4">
        <v>9.83</v>
      </c>
    </row>
    <row r="3375" spans="1:9" x14ac:dyDescent="0.2">
      <c r="A3375">
        <v>102</v>
      </c>
      <c r="B3375">
        <v>691991</v>
      </c>
      <c r="C3375" s="3">
        <v>43165</v>
      </c>
      <c r="D3375">
        <v>46457</v>
      </c>
      <c r="E3375" t="s">
        <v>4016</v>
      </c>
      <c r="F3375">
        <v>41624</v>
      </c>
      <c r="G3375" t="s">
        <v>4033</v>
      </c>
      <c r="H3375" t="s">
        <v>4034</v>
      </c>
      <c r="I3375" s="4">
        <v>157.79</v>
      </c>
    </row>
    <row r="3376" spans="1:9" x14ac:dyDescent="0.2">
      <c r="A3376">
        <v>102</v>
      </c>
      <c r="B3376">
        <v>689668</v>
      </c>
      <c r="C3376" s="3">
        <v>43165</v>
      </c>
      <c r="D3376">
        <v>46462</v>
      </c>
      <c r="E3376" t="s">
        <v>4016</v>
      </c>
      <c r="F3376">
        <v>41626</v>
      </c>
      <c r="G3376" t="s">
        <v>4465</v>
      </c>
      <c r="H3376" t="s">
        <v>4466</v>
      </c>
      <c r="I3376" s="4">
        <v>5.7</v>
      </c>
    </row>
    <row r="3377" spans="1:9" x14ac:dyDescent="0.2">
      <c r="A3377">
        <v>102</v>
      </c>
      <c r="B3377">
        <v>689669</v>
      </c>
      <c r="C3377" s="3">
        <v>43165</v>
      </c>
      <c r="D3377">
        <v>46462</v>
      </c>
      <c r="E3377" t="s">
        <v>4016</v>
      </c>
      <c r="F3377">
        <v>41626</v>
      </c>
      <c r="G3377" t="s">
        <v>4135</v>
      </c>
      <c r="H3377" t="s">
        <v>4136</v>
      </c>
      <c r="I3377" s="4">
        <v>1.1399999999999999</v>
      </c>
    </row>
    <row r="3378" spans="1:9" x14ac:dyDescent="0.2">
      <c r="A3378">
        <v>102</v>
      </c>
      <c r="B3378">
        <v>689670</v>
      </c>
      <c r="C3378" s="3">
        <v>43165</v>
      </c>
      <c r="D3378">
        <v>46462</v>
      </c>
      <c r="E3378" t="s">
        <v>4016</v>
      </c>
      <c r="F3378">
        <v>41626</v>
      </c>
      <c r="G3378" t="s">
        <v>4119</v>
      </c>
      <c r="H3378" t="s">
        <v>4120</v>
      </c>
      <c r="I3378" s="4">
        <v>4.5599999999999996</v>
      </c>
    </row>
    <row r="3379" spans="1:9" x14ac:dyDescent="0.2">
      <c r="A3379">
        <v>102</v>
      </c>
      <c r="B3379">
        <v>689671</v>
      </c>
      <c r="C3379" s="3">
        <v>43165</v>
      </c>
      <c r="D3379">
        <v>46462</v>
      </c>
      <c r="E3379" t="s">
        <v>4016</v>
      </c>
      <c r="F3379">
        <v>41626</v>
      </c>
      <c r="G3379" t="s">
        <v>4301</v>
      </c>
      <c r="H3379" t="s">
        <v>4302</v>
      </c>
      <c r="I3379" s="4">
        <v>17.97</v>
      </c>
    </row>
    <row r="3380" spans="1:9" x14ac:dyDescent="0.2">
      <c r="A3380">
        <v>102</v>
      </c>
      <c r="B3380">
        <v>689672</v>
      </c>
      <c r="C3380" s="3">
        <v>43165</v>
      </c>
      <c r="D3380">
        <v>46462</v>
      </c>
      <c r="E3380" t="s">
        <v>4016</v>
      </c>
      <c r="F3380">
        <v>41626</v>
      </c>
      <c r="G3380" t="s">
        <v>4185</v>
      </c>
      <c r="H3380" t="s">
        <v>4186</v>
      </c>
      <c r="I3380" s="4">
        <v>16.190000000000001</v>
      </c>
    </row>
    <row r="3381" spans="1:9" x14ac:dyDescent="0.2">
      <c r="A3381">
        <v>102</v>
      </c>
      <c r="B3381">
        <v>689673</v>
      </c>
      <c r="C3381" s="3">
        <v>43165</v>
      </c>
      <c r="D3381">
        <v>46462</v>
      </c>
      <c r="E3381" t="s">
        <v>4016</v>
      </c>
      <c r="F3381">
        <v>41626</v>
      </c>
      <c r="G3381" t="s">
        <v>4035</v>
      </c>
      <c r="H3381" t="s">
        <v>4036</v>
      </c>
      <c r="I3381" s="4">
        <v>1.1399999999999999</v>
      </c>
    </row>
    <row r="3382" spans="1:9" x14ac:dyDescent="0.2">
      <c r="A3382">
        <v>102</v>
      </c>
      <c r="B3382">
        <v>689675</v>
      </c>
      <c r="C3382" s="3">
        <v>43165</v>
      </c>
      <c r="D3382">
        <v>46462</v>
      </c>
      <c r="E3382" t="s">
        <v>4016</v>
      </c>
      <c r="F3382">
        <v>41626</v>
      </c>
      <c r="G3382" t="s">
        <v>4183</v>
      </c>
      <c r="H3382" t="s">
        <v>4184</v>
      </c>
      <c r="I3382" s="4">
        <v>17.100000000000001</v>
      </c>
    </row>
    <row r="3383" spans="1:9" x14ac:dyDescent="0.2">
      <c r="A3383">
        <v>102</v>
      </c>
      <c r="B3383">
        <v>689676</v>
      </c>
      <c r="C3383" s="3">
        <v>43165</v>
      </c>
      <c r="D3383">
        <v>46462</v>
      </c>
      <c r="E3383" t="s">
        <v>4016</v>
      </c>
      <c r="F3383">
        <v>41626</v>
      </c>
      <c r="G3383" t="s">
        <v>4021</v>
      </c>
      <c r="H3383" t="s">
        <v>4022</v>
      </c>
      <c r="I3383" s="4">
        <v>7.98</v>
      </c>
    </row>
    <row r="3384" spans="1:9" x14ac:dyDescent="0.2">
      <c r="A3384">
        <v>102</v>
      </c>
      <c r="B3384">
        <v>689677</v>
      </c>
      <c r="C3384" s="3">
        <v>43165</v>
      </c>
      <c r="D3384">
        <v>46462</v>
      </c>
      <c r="E3384" t="s">
        <v>4016</v>
      </c>
      <c r="F3384">
        <v>41626</v>
      </c>
      <c r="G3384" t="s">
        <v>4081</v>
      </c>
      <c r="H3384" t="s">
        <v>4082</v>
      </c>
      <c r="I3384" s="4">
        <v>3.08</v>
      </c>
    </row>
    <row r="3385" spans="1:9" x14ac:dyDescent="0.2">
      <c r="A3385">
        <v>102</v>
      </c>
      <c r="B3385">
        <v>689678</v>
      </c>
      <c r="C3385" s="3">
        <v>43165</v>
      </c>
      <c r="D3385">
        <v>46462</v>
      </c>
      <c r="E3385" t="s">
        <v>4016</v>
      </c>
      <c r="F3385">
        <v>41626</v>
      </c>
      <c r="G3385" t="s">
        <v>4167</v>
      </c>
      <c r="H3385" t="s">
        <v>4168</v>
      </c>
      <c r="I3385" s="4">
        <v>3.01</v>
      </c>
    </row>
    <row r="3386" spans="1:9" x14ac:dyDescent="0.2">
      <c r="A3386">
        <v>102</v>
      </c>
      <c r="B3386">
        <v>689680</v>
      </c>
      <c r="C3386" s="3">
        <v>43165</v>
      </c>
      <c r="D3386">
        <v>46462</v>
      </c>
      <c r="E3386" t="s">
        <v>4016</v>
      </c>
      <c r="F3386">
        <v>41626</v>
      </c>
      <c r="G3386" t="s">
        <v>4459</v>
      </c>
      <c r="H3386" t="s">
        <v>4460</v>
      </c>
      <c r="I3386" s="4">
        <v>30.44</v>
      </c>
    </row>
    <row r="3387" spans="1:9" x14ac:dyDescent="0.2">
      <c r="A3387">
        <v>102</v>
      </c>
      <c r="B3387">
        <v>689681</v>
      </c>
      <c r="C3387" s="3">
        <v>43165</v>
      </c>
      <c r="D3387">
        <v>46462</v>
      </c>
      <c r="E3387" t="s">
        <v>4016</v>
      </c>
      <c r="F3387">
        <v>41626</v>
      </c>
      <c r="G3387" t="s">
        <v>4065</v>
      </c>
      <c r="H3387" t="s">
        <v>4066</v>
      </c>
      <c r="I3387" s="4">
        <v>1.71</v>
      </c>
    </row>
    <row r="3388" spans="1:9" x14ac:dyDescent="0.2">
      <c r="A3388">
        <v>102</v>
      </c>
      <c r="B3388">
        <v>691992</v>
      </c>
      <c r="C3388" s="3">
        <v>43165</v>
      </c>
      <c r="D3388">
        <v>46462</v>
      </c>
      <c r="E3388" t="s">
        <v>4016</v>
      </c>
      <c r="F3388">
        <v>41626</v>
      </c>
      <c r="G3388" t="s">
        <v>4033</v>
      </c>
      <c r="H3388" t="s">
        <v>4034</v>
      </c>
      <c r="I3388" s="4">
        <v>2.77</v>
      </c>
    </row>
    <row r="3389" spans="1:9" x14ac:dyDescent="0.2">
      <c r="A3389">
        <v>102</v>
      </c>
      <c r="B3389">
        <v>691993</v>
      </c>
      <c r="C3389" s="3">
        <v>43165</v>
      </c>
      <c r="D3389">
        <v>46462</v>
      </c>
      <c r="E3389" t="s">
        <v>4016</v>
      </c>
      <c r="F3389">
        <v>41626</v>
      </c>
      <c r="G3389" t="s">
        <v>4059</v>
      </c>
      <c r="H3389" t="s">
        <v>4060</v>
      </c>
      <c r="I3389" s="4">
        <v>0.31</v>
      </c>
    </row>
    <row r="3390" spans="1:9" x14ac:dyDescent="0.2">
      <c r="A3390">
        <v>102</v>
      </c>
      <c r="B3390">
        <v>691994</v>
      </c>
      <c r="C3390" s="3">
        <v>43165</v>
      </c>
      <c r="D3390">
        <v>46462</v>
      </c>
      <c r="E3390" t="s">
        <v>4016</v>
      </c>
      <c r="F3390">
        <v>41626</v>
      </c>
      <c r="G3390" t="s">
        <v>4463</v>
      </c>
      <c r="H3390" t="s">
        <v>4464</v>
      </c>
      <c r="I3390" s="4">
        <v>0.91</v>
      </c>
    </row>
    <row r="3391" spans="1:9" x14ac:dyDescent="0.2">
      <c r="A3391">
        <v>102</v>
      </c>
      <c r="B3391">
        <v>689690</v>
      </c>
      <c r="C3391" s="3">
        <v>43165</v>
      </c>
      <c r="D3391">
        <v>46464</v>
      </c>
      <c r="E3391" t="s">
        <v>4016</v>
      </c>
      <c r="F3391">
        <v>41628</v>
      </c>
      <c r="G3391" t="s">
        <v>4173</v>
      </c>
      <c r="H3391" t="s">
        <v>4174</v>
      </c>
      <c r="I3391" s="4">
        <v>5.7</v>
      </c>
    </row>
    <row r="3392" spans="1:9" x14ac:dyDescent="0.2">
      <c r="A3392">
        <v>102</v>
      </c>
      <c r="B3392">
        <v>689691</v>
      </c>
      <c r="C3392" s="3">
        <v>43165</v>
      </c>
      <c r="D3392">
        <v>46464</v>
      </c>
      <c r="E3392" t="s">
        <v>4016</v>
      </c>
      <c r="F3392">
        <v>41628</v>
      </c>
      <c r="G3392" t="s">
        <v>4135</v>
      </c>
      <c r="H3392" t="s">
        <v>4136</v>
      </c>
      <c r="I3392" s="4">
        <v>1.1399999999999999</v>
      </c>
    </row>
    <row r="3393" spans="1:9" x14ac:dyDescent="0.2">
      <c r="A3393">
        <v>102</v>
      </c>
      <c r="B3393">
        <v>689692</v>
      </c>
      <c r="C3393" s="3">
        <v>43165</v>
      </c>
      <c r="D3393">
        <v>46464</v>
      </c>
      <c r="E3393" t="s">
        <v>4016</v>
      </c>
      <c r="F3393">
        <v>41628</v>
      </c>
      <c r="G3393" t="s">
        <v>4119</v>
      </c>
      <c r="H3393" t="s">
        <v>4120</v>
      </c>
      <c r="I3393" s="4">
        <v>2.2799999999999998</v>
      </c>
    </row>
    <row r="3394" spans="1:9" x14ac:dyDescent="0.2">
      <c r="A3394">
        <v>102</v>
      </c>
      <c r="B3394">
        <v>689693</v>
      </c>
      <c r="C3394" s="3">
        <v>43165</v>
      </c>
      <c r="D3394">
        <v>46464</v>
      </c>
      <c r="E3394" t="s">
        <v>4016</v>
      </c>
      <c r="F3394">
        <v>41628</v>
      </c>
      <c r="G3394" t="s">
        <v>4301</v>
      </c>
      <c r="H3394" t="s">
        <v>4302</v>
      </c>
      <c r="I3394" s="4">
        <v>11.4</v>
      </c>
    </row>
    <row r="3395" spans="1:9" x14ac:dyDescent="0.2">
      <c r="A3395">
        <v>102</v>
      </c>
      <c r="B3395">
        <v>689694</v>
      </c>
      <c r="C3395" s="3">
        <v>43165</v>
      </c>
      <c r="D3395">
        <v>46464</v>
      </c>
      <c r="E3395" t="s">
        <v>4016</v>
      </c>
      <c r="F3395">
        <v>41628</v>
      </c>
      <c r="G3395" t="s">
        <v>4129</v>
      </c>
      <c r="H3395" t="s">
        <v>4130</v>
      </c>
      <c r="I3395" s="4">
        <v>6.84</v>
      </c>
    </row>
    <row r="3396" spans="1:9" x14ac:dyDescent="0.2">
      <c r="A3396">
        <v>102</v>
      </c>
      <c r="B3396">
        <v>689695</v>
      </c>
      <c r="C3396" s="3">
        <v>43165</v>
      </c>
      <c r="D3396">
        <v>46464</v>
      </c>
      <c r="E3396" t="s">
        <v>4016</v>
      </c>
      <c r="F3396">
        <v>41628</v>
      </c>
      <c r="G3396" t="s">
        <v>4089</v>
      </c>
      <c r="H3396" t="s">
        <v>4090</v>
      </c>
      <c r="I3396" s="4">
        <v>1.1399999999999999</v>
      </c>
    </row>
    <row r="3397" spans="1:9" x14ac:dyDescent="0.2">
      <c r="A3397">
        <v>102</v>
      </c>
      <c r="B3397">
        <v>689696</v>
      </c>
      <c r="C3397" s="3">
        <v>43165</v>
      </c>
      <c r="D3397">
        <v>46464</v>
      </c>
      <c r="E3397" t="s">
        <v>4016</v>
      </c>
      <c r="F3397">
        <v>41628</v>
      </c>
      <c r="G3397" t="s">
        <v>4185</v>
      </c>
      <c r="H3397" t="s">
        <v>4186</v>
      </c>
      <c r="I3397" s="4">
        <v>11.4</v>
      </c>
    </row>
    <row r="3398" spans="1:9" x14ac:dyDescent="0.2">
      <c r="A3398">
        <v>102</v>
      </c>
      <c r="B3398">
        <v>689697</v>
      </c>
      <c r="C3398" s="3">
        <v>43165</v>
      </c>
      <c r="D3398">
        <v>46464</v>
      </c>
      <c r="E3398" t="s">
        <v>4016</v>
      </c>
      <c r="F3398">
        <v>41628</v>
      </c>
      <c r="G3398" t="s">
        <v>4035</v>
      </c>
      <c r="H3398" t="s">
        <v>4036</v>
      </c>
      <c r="I3398" s="4">
        <v>1.1399999999999999</v>
      </c>
    </row>
    <row r="3399" spans="1:9" x14ac:dyDescent="0.2">
      <c r="A3399">
        <v>102</v>
      </c>
      <c r="B3399">
        <v>689698</v>
      </c>
      <c r="C3399" s="3">
        <v>43165</v>
      </c>
      <c r="D3399">
        <v>46464</v>
      </c>
      <c r="E3399" t="s">
        <v>4016</v>
      </c>
      <c r="F3399">
        <v>41628</v>
      </c>
      <c r="G3399" t="s">
        <v>4121</v>
      </c>
      <c r="H3399" t="s">
        <v>4122</v>
      </c>
      <c r="I3399" s="4">
        <v>6.84</v>
      </c>
    </row>
    <row r="3400" spans="1:9" x14ac:dyDescent="0.2">
      <c r="A3400">
        <v>102</v>
      </c>
      <c r="B3400">
        <v>689699</v>
      </c>
      <c r="C3400" s="3">
        <v>43165</v>
      </c>
      <c r="D3400">
        <v>46464</v>
      </c>
      <c r="E3400" t="s">
        <v>4016</v>
      </c>
      <c r="F3400">
        <v>41628</v>
      </c>
      <c r="G3400" t="s">
        <v>4123</v>
      </c>
      <c r="H3400" t="s">
        <v>4124</v>
      </c>
      <c r="I3400" s="4">
        <v>2.2799999999999998</v>
      </c>
    </row>
    <row r="3401" spans="1:9" x14ac:dyDescent="0.2">
      <c r="A3401">
        <v>102</v>
      </c>
      <c r="B3401">
        <v>689701</v>
      </c>
      <c r="C3401" s="3">
        <v>43165</v>
      </c>
      <c r="D3401">
        <v>46464</v>
      </c>
      <c r="E3401" t="s">
        <v>4016</v>
      </c>
      <c r="F3401">
        <v>41628</v>
      </c>
      <c r="G3401" t="s">
        <v>4183</v>
      </c>
      <c r="H3401" t="s">
        <v>4184</v>
      </c>
      <c r="I3401" s="4">
        <v>15.96</v>
      </c>
    </row>
    <row r="3402" spans="1:9" x14ac:dyDescent="0.2">
      <c r="A3402">
        <v>102</v>
      </c>
      <c r="B3402">
        <v>689703</v>
      </c>
      <c r="C3402" s="3">
        <v>43165</v>
      </c>
      <c r="D3402">
        <v>46464</v>
      </c>
      <c r="E3402" t="s">
        <v>4016</v>
      </c>
      <c r="F3402">
        <v>41628</v>
      </c>
      <c r="G3402" t="s">
        <v>4143</v>
      </c>
      <c r="H3402" t="s">
        <v>4144</v>
      </c>
      <c r="I3402" s="4">
        <v>4.5599999999999996</v>
      </c>
    </row>
    <row r="3403" spans="1:9" x14ac:dyDescent="0.2">
      <c r="A3403">
        <v>102</v>
      </c>
      <c r="B3403">
        <v>689704</v>
      </c>
      <c r="C3403" s="3">
        <v>43165</v>
      </c>
      <c r="D3403">
        <v>46464</v>
      </c>
      <c r="E3403" t="s">
        <v>4016</v>
      </c>
      <c r="F3403">
        <v>41628</v>
      </c>
      <c r="G3403" t="s">
        <v>4459</v>
      </c>
      <c r="H3403" t="s">
        <v>4460</v>
      </c>
      <c r="I3403" s="4">
        <v>32.49</v>
      </c>
    </row>
    <row r="3404" spans="1:9" x14ac:dyDescent="0.2">
      <c r="A3404">
        <v>102</v>
      </c>
      <c r="B3404">
        <v>689705</v>
      </c>
      <c r="C3404" s="3">
        <v>43165</v>
      </c>
      <c r="D3404">
        <v>46464</v>
      </c>
      <c r="E3404" t="s">
        <v>4016</v>
      </c>
      <c r="F3404">
        <v>41628</v>
      </c>
      <c r="G3404" t="s">
        <v>4065</v>
      </c>
      <c r="H3404" t="s">
        <v>4066</v>
      </c>
      <c r="I3404" s="4">
        <v>1.71</v>
      </c>
    </row>
    <row r="3405" spans="1:9" x14ac:dyDescent="0.2">
      <c r="A3405">
        <v>102</v>
      </c>
      <c r="B3405">
        <v>691995</v>
      </c>
      <c r="C3405" s="3">
        <v>43165</v>
      </c>
      <c r="D3405">
        <v>46464</v>
      </c>
      <c r="E3405" t="s">
        <v>4016</v>
      </c>
      <c r="F3405">
        <v>41628</v>
      </c>
      <c r="G3405" t="s">
        <v>4059</v>
      </c>
      <c r="H3405" t="s">
        <v>4060</v>
      </c>
      <c r="I3405" s="4">
        <v>0.31</v>
      </c>
    </row>
    <row r="3406" spans="1:9" x14ac:dyDescent="0.2">
      <c r="A3406">
        <v>102</v>
      </c>
      <c r="B3406">
        <v>691996</v>
      </c>
      <c r="C3406" s="3">
        <v>43165</v>
      </c>
      <c r="D3406">
        <v>46464</v>
      </c>
      <c r="E3406" t="s">
        <v>4016</v>
      </c>
      <c r="F3406">
        <v>41628</v>
      </c>
      <c r="G3406" t="s">
        <v>4033</v>
      </c>
      <c r="H3406" t="s">
        <v>4034</v>
      </c>
      <c r="I3406" s="4">
        <v>1.97</v>
      </c>
    </row>
    <row r="3407" spans="1:9" x14ac:dyDescent="0.2">
      <c r="A3407">
        <v>102</v>
      </c>
      <c r="B3407">
        <v>689702</v>
      </c>
      <c r="C3407" s="3">
        <v>43166</v>
      </c>
      <c r="D3407">
        <v>46464</v>
      </c>
      <c r="E3407" t="s">
        <v>4016</v>
      </c>
      <c r="F3407">
        <v>41628</v>
      </c>
      <c r="G3407" t="s">
        <v>4021</v>
      </c>
      <c r="H3407" t="s">
        <v>4022</v>
      </c>
      <c r="I3407" s="4">
        <v>6.84</v>
      </c>
    </row>
    <row r="3408" spans="1:9" x14ac:dyDescent="0.2">
      <c r="A3408">
        <v>102</v>
      </c>
      <c r="B3408">
        <v>689716</v>
      </c>
      <c r="C3408" s="3">
        <v>43166</v>
      </c>
      <c r="D3408">
        <v>46477</v>
      </c>
      <c r="E3408" t="s">
        <v>4016</v>
      </c>
      <c r="F3408">
        <v>41630</v>
      </c>
      <c r="G3408" t="s">
        <v>4133</v>
      </c>
      <c r="H3408" t="s">
        <v>4134</v>
      </c>
      <c r="I3408" s="4">
        <v>38.880000000000003</v>
      </c>
    </row>
    <row r="3409" spans="1:9" x14ac:dyDescent="0.2">
      <c r="A3409">
        <v>102</v>
      </c>
      <c r="B3409">
        <v>689717</v>
      </c>
      <c r="C3409" s="3">
        <v>43166</v>
      </c>
      <c r="D3409">
        <v>46477</v>
      </c>
      <c r="E3409" t="s">
        <v>4016</v>
      </c>
      <c r="F3409">
        <v>41630</v>
      </c>
      <c r="G3409" t="s">
        <v>4089</v>
      </c>
      <c r="H3409" t="s">
        <v>4090</v>
      </c>
      <c r="I3409" s="4">
        <v>272.16000000000003</v>
      </c>
    </row>
    <row r="3410" spans="1:9" x14ac:dyDescent="0.2">
      <c r="A3410">
        <v>102</v>
      </c>
      <c r="B3410">
        <v>689718</v>
      </c>
      <c r="C3410" s="3">
        <v>43166</v>
      </c>
      <c r="D3410">
        <v>46477</v>
      </c>
      <c r="E3410" t="s">
        <v>4016</v>
      </c>
      <c r="F3410">
        <v>41630</v>
      </c>
      <c r="G3410" t="s">
        <v>4119</v>
      </c>
      <c r="H3410" t="s">
        <v>4120</v>
      </c>
      <c r="I3410" s="4">
        <v>9.7200000000000006</v>
      </c>
    </row>
    <row r="3411" spans="1:9" x14ac:dyDescent="0.2">
      <c r="A3411">
        <v>102</v>
      </c>
      <c r="B3411">
        <v>689720</v>
      </c>
      <c r="C3411" s="3">
        <v>43166</v>
      </c>
      <c r="D3411">
        <v>46477</v>
      </c>
      <c r="E3411" t="s">
        <v>4016</v>
      </c>
      <c r="F3411">
        <v>41630</v>
      </c>
      <c r="G3411" t="s">
        <v>4127</v>
      </c>
      <c r="H3411" t="s">
        <v>4128</v>
      </c>
      <c r="I3411" s="4">
        <v>0.65</v>
      </c>
    </row>
    <row r="3412" spans="1:9" x14ac:dyDescent="0.2">
      <c r="A3412">
        <v>102</v>
      </c>
      <c r="B3412">
        <v>689721</v>
      </c>
      <c r="C3412" s="3">
        <v>43166</v>
      </c>
      <c r="D3412">
        <v>46477</v>
      </c>
      <c r="E3412" t="s">
        <v>4016</v>
      </c>
      <c r="F3412">
        <v>41630</v>
      </c>
      <c r="G3412" t="s">
        <v>4105</v>
      </c>
      <c r="H3412" t="s">
        <v>4106</v>
      </c>
      <c r="I3412" s="4">
        <v>25.92</v>
      </c>
    </row>
    <row r="3413" spans="1:9" x14ac:dyDescent="0.2">
      <c r="A3413">
        <v>102</v>
      </c>
      <c r="B3413">
        <v>689722</v>
      </c>
      <c r="C3413" s="3">
        <v>43166</v>
      </c>
      <c r="D3413">
        <v>46477</v>
      </c>
      <c r="E3413" t="s">
        <v>4016</v>
      </c>
      <c r="F3413">
        <v>41630</v>
      </c>
      <c r="G3413" t="s">
        <v>4113</v>
      </c>
      <c r="H3413" t="s">
        <v>4114</v>
      </c>
      <c r="I3413" s="4">
        <v>6.48</v>
      </c>
    </row>
    <row r="3414" spans="1:9" x14ac:dyDescent="0.2">
      <c r="A3414">
        <v>102</v>
      </c>
      <c r="B3414">
        <v>689723</v>
      </c>
      <c r="C3414" s="3">
        <v>43166</v>
      </c>
      <c r="D3414">
        <v>46477</v>
      </c>
      <c r="E3414" t="s">
        <v>4016</v>
      </c>
      <c r="F3414">
        <v>41630</v>
      </c>
      <c r="G3414" t="s">
        <v>4115</v>
      </c>
      <c r="H3414" t="s">
        <v>4116</v>
      </c>
      <c r="I3414" s="4">
        <v>6.48</v>
      </c>
    </row>
    <row r="3415" spans="1:9" x14ac:dyDescent="0.2">
      <c r="A3415">
        <v>102</v>
      </c>
      <c r="B3415">
        <v>689725</v>
      </c>
      <c r="C3415" s="3">
        <v>43166</v>
      </c>
      <c r="D3415">
        <v>46477</v>
      </c>
      <c r="E3415" t="s">
        <v>4016</v>
      </c>
      <c r="F3415">
        <v>41630</v>
      </c>
      <c r="G3415" t="s">
        <v>4155</v>
      </c>
      <c r="H3415" t="s">
        <v>4156</v>
      </c>
      <c r="I3415" s="4">
        <v>0.65</v>
      </c>
    </row>
    <row r="3416" spans="1:9" x14ac:dyDescent="0.2">
      <c r="A3416">
        <v>102</v>
      </c>
      <c r="B3416">
        <v>689726</v>
      </c>
      <c r="C3416" s="3">
        <v>43166</v>
      </c>
      <c r="D3416">
        <v>46477</v>
      </c>
      <c r="E3416" t="s">
        <v>4016</v>
      </c>
      <c r="F3416">
        <v>41630</v>
      </c>
      <c r="G3416" t="s">
        <v>4167</v>
      </c>
      <c r="H3416" t="s">
        <v>4168</v>
      </c>
      <c r="I3416" s="4">
        <v>6.48</v>
      </c>
    </row>
    <row r="3417" spans="1:9" x14ac:dyDescent="0.2">
      <c r="A3417">
        <v>102</v>
      </c>
      <c r="B3417">
        <v>689727</v>
      </c>
      <c r="C3417" s="3">
        <v>43166</v>
      </c>
      <c r="D3417">
        <v>46477</v>
      </c>
      <c r="E3417" t="s">
        <v>4016</v>
      </c>
      <c r="F3417">
        <v>41630</v>
      </c>
      <c r="G3417" t="s">
        <v>4163</v>
      </c>
      <c r="H3417" t="s">
        <v>4164</v>
      </c>
      <c r="I3417" s="4">
        <v>9.7200000000000006</v>
      </c>
    </row>
    <row r="3418" spans="1:9" x14ac:dyDescent="0.2">
      <c r="A3418">
        <v>102</v>
      </c>
      <c r="B3418">
        <v>689728</v>
      </c>
      <c r="C3418" s="3">
        <v>43166</v>
      </c>
      <c r="D3418">
        <v>46477</v>
      </c>
      <c r="E3418" t="s">
        <v>4016</v>
      </c>
      <c r="F3418">
        <v>41630</v>
      </c>
      <c r="G3418" t="s">
        <v>4121</v>
      </c>
      <c r="H3418" t="s">
        <v>4122</v>
      </c>
      <c r="I3418" s="4">
        <v>1.3</v>
      </c>
    </row>
    <row r="3419" spans="1:9" x14ac:dyDescent="0.2">
      <c r="A3419">
        <v>102</v>
      </c>
      <c r="B3419">
        <v>692110</v>
      </c>
      <c r="C3419" s="3">
        <v>43166</v>
      </c>
      <c r="D3419">
        <v>46477</v>
      </c>
      <c r="E3419" t="s">
        <v>4016</v>
      </c>
      <c r="F3419">
        <v>41630</v>
      </c>
      <c r="G3419" t="s">
        <v>4135</v>
      </c>
      <c r="H3419" t="s">
        <v>4136</v>
      </c>
      <c r="I3419" s="4">
        <v>8.42</v>
      </c>
    </row>
    <row r="3420" spans="1:9" x14ac:dyDescent="0.2">
      <c r="A3420">
        <v>102</v>
      </c>
      <c r="B3420">
        <v>692111</v>
      </c>
      <c r="C3420" s="3">
        <v>43166</v>
      </c>
      <c r="D3420">
        <v>46477</v>
      </c>
      <c r="E3420" t="s">
        <v>4016</v>
      </c>
      <c r="F3420">
        <v>41630</v>
      </c>
      <c r="G3420" t="s">
        <v>4107</v>
      </c>
      <c r="H3420" t="s">
        <v>4108</v>
      </c>
      <c r="I3420" s="4">
        <v>261.14</v>
      </c>
    </row>
    <row r="3421" spans="1:9" x14ac:dyDescent="0.2">
      <c r="A3421">
        <v>102</v>
      </c>
      <c r="B3421">
        <v>689736</v>
      </c>
      <c r="C3421" s="3">
        <v>43166</v>
      </c>
      <c r="D3421">
        <v>46478</v>
      </c>
      <c r="E3421" t="s">
        <v>4016</v>
      </c>
      <c r="F3421">
        <v>41632</v>
      </c>
      <c r="G3421" t="s">
        <v>4057</v>
      </c>
      <c r="H3421" t="s">
        <v>4058</v>
      </c>
      <c r="I3421" s="4">
        <v>45.49</v>
      </c>
    </row>
    <row r="3422" spans="1:9" x14ac:dyDescent="0.2">
      <c r="A3422">
        <v>102</v>
      </c>
      <c r="B3422">
        <v>689737</v>
      </c>
      <c r="C3422" s="3">
        <v>43166</v>
      </c>
      <c r="D3422">
        <v>46478</v>
      </c>
      <c r="E3422" t="s">
        <v>4016</v>
      </c>
      <c r="F3422">
        <v>41632</v>
      </c>
      <c r="G3422" t="s">
        <v>4477</v>
      </c>
      <c r="H3422" t="s">
        <v>4478</v>
      </c>
      <c r="I3422" s="4">
        <v>18.86</v>
      </c>
    </row>
    <row r="3423" spans="1:9" x14ac:dyDescent="0.2">
      <c r="A3423">
        <v>102</v>
      </c>
      <c r="B3423">
        <v>689738</v>
      </c>
      <c r="C3423" s="3">
        <v>43166</v>
      </c>
      <c r="D3423">
        <v>46478</v>
      </c>
      <c r="E3423" t="s">
        <v>4016</v>
      </c>
      <c r="F3423">
        <v>41632</v>
      </c>
      <c r="G3423" t="s">
        <v>4321</v>
      </c>
      <c r="H3423" t="s">
        <v>4322</v>
      </c>
      <c r="I3423" s="4">
        <v>58.32</v>
      </c>
    </row>
    <row r="3424" spans="1:9" x14ac:dyDescent="0.2">
      <c r="A3424">
        <v>102</v>
      </c>
      <c r="B3424">
        <v>689739</v>
      </c>
      <c r="C3424" s="3">
        <v>43166</v>
      </c>
      <c r="D3424">
        <v>46478</v>
      </c>
      <c r="E3424" t="s">
        <v>4016</v>
      </c>
      <c r="F3424">
        <v>41632</v>
      </c>
      <c r="G3424" t="s">
        <v>4041</v>
      </c>
      <c r="H3424" t="s">
        <v>4042</v>
      </c>
      <c r="I3424" s="4">
        <v>22.36</v>
      </c>
    </row>
    <row r="3425" spans="1:9" x14ac:dyDescent="0.2">
      <c r="A3425">
        <v>102</v>
      </c>
      <c r="B3425">
        <v>689741</v>
      </c>
      <c r="C3425" s="3">
        <v>43166</v>
      </c>
      <c r="D3425">
        <v>46478</v>
      </c>
      <c r="E3425" t="s">
        <v>4016</v>
      </c>
      <c r="F3425">
        <v>41632</v>
      </c>
      <c r="G3425" t="s">
        <v>4035</v>
      </c>
      <c r="H3425" t="s">
        <v>4036</v>
      </c>
      <c r="I3425" s="4">
        <v>35.450000000000003</v>
      </c>
    </row>
    <row r="3426" spans="1:9" x14ac:dyDescent="0.2">
      <c r="A3426">
        <v>102</v>
      </c>
      <c r="B3426">
        <v>689742</v>
      </c>
      <c r="C3426" s="3">
        <v>43166</v>
      </c>
      <c r="D3426">
        <v>46478</v>
      </c>
      <c r="E3426" t="s">
        <v>4016</v>
      </c>
      <c r="F3426">
        <v>41632</v>
      </c>
      <c r="G3426" t="s">
        <v>4017</v>
      </c>
      <c r="H3426" t="s">
        <v>4018</v>
      </c>
      <c r="I3426" s="4">
        <v>7.78</v>
      </c>
    </row>
    <row r="3427" spans="1:9" x14ac:dyDescent="0.2">
      <c r="A3427">
        <v>102</v>
      </c>
      <c r="B3427">
        <v>689743</v>
      </c>
      <c r="C3427" s="3">
        <v>43166</v>
      </c>
      <c r="D3427">
        <v>46478</v>
      </c>
      <c r="E3427" t="s">
        <v>4016</v>
      </c>
      <c r="F3427">
        <v>41632</v>
      </c>
      <c r="G3427" t="s">
        <v>4093</v>
      </c>
      <c r="H3427" t="s">
        <v>4094</v>
      </c>
      <c r="I3427" s="4">
        <v>0.13</v>
      </c>
    </row>
    <row r="3428" spans="1:9" x14ac:dyDescent="0.2">
      <c r="A3428">
        <v>102</v>
      </c>
      <c r="B3428">
        <v>692113</v>
      </c>
      <c r="C3428" s="3">
        <v>43166</v>
      </c>
      <c r="D3428">
        <v>46478</v>
      </c>
      <c r="E3428" t="s">
        <v>4016</v>
      </c>
      <c r="F3428">
        <v>41632</v>
      </c>
      <c r="G3428" t="s">
        <v>4481</v>
      </c>
      <c r="H3428" t="s">
        <v>4482</v>
      </c>
      <c r="I3428" s="4">
        <v>5.83</v>
      </c>
    </row>
    <row r="3429" spans="1:9" x14ac:dyDescent="0.2">
      <c r="A3429">
        <v>102</v>
      </c>
      <c r="B3429">
        <v>692114</v>
      </c>
      <c r="C3429" s="3">
        <v>43166</v>
      </c>
      <c r="D3429">
        <v>46478</v>
      </c>
      <c r="E3429" t="s">
        <v>4016</v>
      </c>
      <c r="F3429">
        <v>41632</v>
      </c>
      <c r="G3429" t="s">
        <v>4483</v>
      </c>
      <c r="H3429" t="s">
        <v>4484</v>
      </c>
      <c r="I3429" s="4">
        <v>0.19</v>
      </c>
    </row>
    <row r="3430" spans="1:9" x14ac:dyDescent="0.2">
      <c r="A3430">
        <v>102</v>
      </c>
      <c r="B3430">
        <v>689753</v>
      </c>
      <c r="C3430" s="3">
        <v>43161</v>
      </c>
      <c r="D3430">
        <v>46415</v>
      </c>
      <c r="E3430" t="s">
        <v>4016</v>
      </c>
      <c r="F3430">
        <v>41634</v>
      </c>
      <c r="G3430" t="s">
        <v>4291</v>
      </c>
      <c r="H3430" t="s">
        <v>4292</v>
      </c>
      <c r="I3430" s="4">
        <v>405</v>
      </c>
    </row>
    <row r="3431" spans="1:9" x14ac:dyDescent="0.2">
      <c r="A3431">
        <v>102</v>
      </c>
      <c r="B3431">
        <v>689762</v>
      </c>
      <c r="C3431" s="3">
        <v>43161</v>
      </c>
      <c r="D3431">
        <v>46414</v>
      </c>
      <c r="E3431" t="s">
        <v>4016</v>
      </c>
      <c r="F3431">
        <v>41636</v>
      </c>
      <c r="G3431" t="s">
        <v>4291</v>
      </c>
      <c r="H3431" t="s">
        <v>4292</v>
      </c>
      <c r="I3431" s="4">
        <v>405</v>
      </c>
    </row>
    <row r="3432" spans="1:9" x14ac:dyDescent="0.2">
      <c r="A3432">
        <v>102</v>
      </c>
      <c r="B3432">
        <v>689856</v>
      </c>
      <c r="C3432" s="3">
        <v>43152</v>
      </c>
      <c r="D3432">
        <v>46243</v>
      </c>
      <c r="E3432" t="s">
        <v>4016</v>
      </c>
      <c r="F3432">
        <v>41643</v>
      </c>
      <c r="G3432" t="s">
        <v>4259</v>
      </c>
      <c r="H3432" t="s">
        <v>4260</v>
      </c>
      <c r="I3432" s="4">
        <v>2126.64</v>
      </c>
    </row>
    <row r="3433" spans="1:9" x14ac:dyDescent="0.2">
      <c r="A3433">
        <v>102</v>
      </c>
      <c r="B3433">
        <v>689857</v>
      </c>
      <c r="C3433" s="3">
        <v>43152</v>
      </c>
      <c r="D3433">
        <v>46243</v>
      </c>
      <c r="E3433" t="s">
        <v>4016</v>
      </c>
      <c r="F3433">
        <v>41643</v>
      </c>
      <c r="G3433" t="s">
        <v>4261</v>
      </c>
      <c r="H3433" t="s">
        <v>4262</v>
      </c>
      <c r="I3433" s="4">
        <v>168</v>
      </c>
    </row>
    <row r="3434" spans="1:9" x14ac:dyDescent="0.2">
      <c r="A3434">
        <v>102</v>
      </c>
      <c r="B3434">
        <v>689922</v>
      </c>
      <c r="C3434" s="3">
        <v>43153</v>
      </c>
      <c r="D3434">
        <v>46256</v>
      </c>
      <c r="E3434" t="s">
        <v>4016</v>
      </c>
      <c r="F3434">
        <v>41645</v>
      </c>
      <c r="G3434" t="s">
        <v>4319</v>
      </c>
      <c r="H3434" t="s">
        <v>4320</v>
      </c>
      <c r="I3434" s="4">
        <v>81</v>
      </c>
    </row>
    <row r="3435" spans="1:9" x14ac:dyDescent="0.2">
      <c r="A3435">
        <v>102</v>
      </c>
      <c r="B3435">
        <v>689923</v>
      </c>
      <c r="C3435" s="3">
        <v>43153</v>
      </c>
      <c r="D3435">
        <v>46256</v>
      </c>
      <c r="E3435" t="s">
        <v>4016</v>
      </c>
      <c r="F3435">
        <v>41645</v>
      </c>
      <c r="G3435" t="s">
        <v>4321</v>
      </c>
      <c r="H3435" t="s">
        <v>4322</v>
      </c>
      <c r="I3435" s="4">
        <v>243</v>
      </c>
    </row>
    <row r="3436" spans="1:9" x14ac:dyDescent="0.2">
      <c r="A3436">
        <v>102</v>
      </c>
      <c r="B3436">
        <v>689930</v>
      </c>
      <c r="C3436" s="3">
        <v>43153</v>
      </c>
      <c r="D3436">
        <v>46262</v>
      </c>
      <c r="E3436" t="s">
        <v>4016</v>
      </c>
      <c r="F3436">
        <v>41646</v>
      </c>
      <c r="G3436" t="s">
        <v>4259</v>
      </c>
      <c r="H3436" t="s">
        <v>4260</v>
      </c>
      <c r="I3436" s="4">
        <v>1608.27</v>
      </c>
    </row>
    <row r="3437" spans="1:9" x14ac:dyDescent="0.2">
      <c r="A3437">
        <v>102</v>
      </c>
      <c r="B3437">
        <v>689931</v>
      </c>
      <c r="C3437" s="3">
        <v>43153</v>
      </c>
      <c r="D3437">
        <v>46262</v>
      </c>
      <c r="E3437" t="s">
        <v>4016</v>
      </c>
      <c r="F3437">
        <v>41646</v>
      </c>
      <c r="G3437" t="s">
        <v>4261</v>
      </c>
      <c r="H3437" t="s">
        <v>4262</v>
      </c>
      <c r="I3437" s="4">
        <v>127.05</v>
      </c>
    </row>
    <row r="3438" spans="1:9" x14ac:dyDescent="0.2">
      <c r="A3438">
        <v>102</v>
      </c>
      <c r="B3438">
        <v>689940</v>
      </c>
      <c r="C3438" s="3">
        <v>43153</v>
      </c>
      <c r="D3438">
        <v>46284</v>
      </c>
      <c r="E3438" t="s">
        <v>4016</v>
      </c>
      <c r="F3438">
        <v>41648</v>
      </c>
      <c r="G3438" t="s">
        <v>4323</v>
      </c>
      <c r="H3438" t="s">
        <v>4324</v>
      </c>
      <c r="I3438" s="4">
        <v>500</v>
      </c>
    </row>
    <row r="3439" spans="1:9" x14ac:dyDescent="0.2">
      <c r="A3439">
        <v>102</v>
      </c>
      <c r="B3439">
        <v>689947</v>
      </c>
      <c r="C3439" s="3">
        <v>43153</v>
      </c>
      <c r="D3439">
        <v>46286</v>
      </c>
      <c r="E3439" t="s">
        <v>4016</v>
      </c>
      <c r="F3439">
        <v>41649</v>
      </c>
      <c r="G3439" t="s">
        <v>4323</v>
      </c>
      <c r="H3439" t="s">
        <v>4324</v>
      </c>
      <c r="I3439" s="4">
        <v>500</v>
      </c>
    </row>
    <row r="3440" spans="1:9" x14ac:dyDescent="0.2">
      <c r="A3440">
        <v>102</v>
      </c>
      <c r="B3440">
        <v>689955</v>
      </c>
      <c r="C3440" s="3">
        <v>43153</v>
      </c>
      <c r="D3440">
        <v>46289</v>
      </c>
      <c r="E3440" t="s">
        <v>4016</v>
      </c>
      <c r="F3440">
        <v>41650</v>
      </c>
      <c r="G3440" t="s">
        <v>4057</v>
      </c>
      <c r="H3440" t="s">
        <v>4058</v>
      </c>
      <c r="I3440" s="4">
        <v>330</v>
      </c>
    </row>
    <row r="3441" spans="1:9" x14ac:dyDescent="0.2">
      <c r="A3441">
        <v>102</v>
      </c>
      <c r="B3441">
        <v>690070</v>
      </c>
      <c r="C3441" s="3">
        <v>43153</v>
      </c>
      <c r="D3441">
        <v>46287</v>
      </c>
      <c r="E3441" t="s">
        <v>4016</v>
      </c>
      <c r="F3441">
        <v>41657</v>
      </c>
      <c r="G3441" t="s">
        <v>4383</v>
      </c>
      <c r="H3441" t="s">
        <v>4384</v>
      </c>
      <c r="I3441" s="4">
        <v>5054.3999999999996</v>
      </c>
    </row>
    <row r="3442" spans="1:9" x14ac:dyDescent="0.2">
      <c r="A3442">
        <v>102</v>
      </c>
      <c r="B3442">
        <v>690071</v>
      </c>
      <c r="C3442" s="3">
        <v>43153</v>
      </c>
      <c r="D3442">
        <v>46287</v>
      </c>
      <c r="E3442" t="s">
        <v>4016</v>
      </c>
      <c r="F3442">
        <v>41657</v>
      </c>
      <c r="G3442" t="s">
        <v>4073</v>
      </c>
      <c r="H3442" t="s">
        <v>4074</v>
      </c>
      <c r="I3442" s="4">
        <v>324</v>
      </c>
    </row>
    <row r="3443" spans="1:9" x14ac:dyDescent="0.2">
      <c r="A3443">
        <v>102</v>
      </c>
      <c r="B3443">
        <v>690072</v>
      </c>
      <c r="C3443" s="3">
        <v>43153</v>
      </c>
      <c r="D3443">
        <v>46287</v>
      </c>
      <c r="E3443" t="s">
        <v>4016</v>
      </c>
      <c r="F3443">
        <v>41657</v>
      </c>
      <c r="G3443" t="s">
        <v>4311</v>
      </c>
      <c r="H3443" t="s">
        <v>4312</v>
      </c>
      <c r="I3443" s="4">
        <v>21.6</v>
      </c>
    </row>
    <row r="3444" spans="1:9" x14ac:dyDescent="0.2">
      <c r="A3444">
        <v>102</v>
      </c>
      <c r="B3444">
        <v>690108</v>
      </c>
      <c r="C3444" s="3">
        <v>43154</v>
      </c>
      <c r="D3444">
        <v>46299</v>
      </c>
      <c r="E3444" t="s">
        <v>4016</v>
      </c>
      <c r="F3444">
        <v>41658</v>
      </c>
      <c r="G3444" t="s">
        <v>4383</v>
      </c>
      <c r="H3444" t="s">
        <v>4384</v>
      </c>
      <c r="I3444" s="4">
        <v>2274.48</v>
      </c>
    </row>
    <row r="3445" spans="1:9" x14ac:dyDescent="0.2">
      <c r="A3445">
        <v>102</v>
      </c>
      <c r="B3445">
        <v>690109</v>
      </c>
      <c r="C3445" s="3">
        <v>43154</v>
      </c>
      <c r="D3445">
        <v>46299</v>
      </c>
      <c r="E3445" t="s">
        <v>4016</v>
      </c>
      <c r="F3445">
        <v>41658</v>
      </c>
      <c r="G3445" t="s">
        <v>4073</v>
      </c>
      <c r="H3445" t="s">
        <v>4074</v>
      </c>
      <c r="I3445" s="4">
        <v>145.80000000000001</v>
      </c>
    </row>
    <row r="3446" spans="1:9" x14ac:dyDescent="0.2">
      <c r="A3446">
        <v>102</v>
      </c>
      <c r="B3446">
        <v>690110</v>
      </c>
      <c r="C3446" s="3">
        <v>43154</v>
      </c>
      <c r="D3446">
        <v>46299</v>
      </c>
      <c r="E3446" t="s">
        <v>4016</v>
      </c>
      <c r="F3446">
        <v>41658</v>
      </c>
      <c r="G3446" t="s">
        <v>4311</v>
      </c>
      <c r="H3446" t="s">
        <v>4312</v>
      </c>
      <c r="I3446" s="4">
        <v>9.7200000000000006</v>
      </c>
    </row>
    <row r="3447" spans="1:9" x14ac:dyDescent="0.2">
      <c r="A3447">
        <v>102</v>
      </c>
      <c r="B3447">
        <v>690118</v>
      </c>
      <c r="C3447" s="3">
        <v>43157</v>
      </c>
      <c r="D3447">
        <v>46314</v>
      </c>
      <c r="E3447" t="s">
        <v>4016</v>
      </c>
      <c r="F3447">
        <v>41660</v>
      </c>
      <c r="G3447" t="s">
        <v>4257</v>
      </c>
      <c r="H3447" t="s">
        <v>4258</v>
      </c>
      <c r="I3447" s="4">
        <v>350</v>
      </c>
    </row>
    <row r="3448" spans="1:9" x14ac:dyDescent="0.2">
      <c r="A3448">
        <v>102</v>
      </c>
      <c r="B3448">
        <v>690125</v>
      </c>
      <c r="C3448" s="3">
        <v>43158</v>
      </c>
      <c r="D3448">
        <v>46357</v>
      </c>
      <c r="E3448" t="s">
        <v>4016</v>
      </c>
      <c r="F3448">
        <v>41661</v>
      </c>
      <c r="G3448" t="s">
        <v>4033</v>
      </c>
      <c r="H3448" t="s">
        <v>4034</v>
      </c>
      <c r="I3448" s="4">
        <v>196.8</v>
      </c>
    </row>
    <row r="3449" spans="1:9" x14ac:dyDescent="0.2">
      <c r="A3449">
        <v>102</v>
      </c>
      <c r="B3449">
        <v>690132</v>
      </c>
      <c r="C3449" s="3">
        <v>43157</v>
      </c>
      <c r="D3449">
        <v>46322</v>
      </c>
      <c r="E3449" t="s">
        <v>4016</v>
      </c>
      <c r="F3449">
        <v>41662</v>
      </c>
      <c r="G3449" t="s">
        <v>4361</v>
      </c>
      <c r="H3449" t="s">
        <v>4362</v>
      </c>
      <c r="I3449" s="4">
        <v>400</v>
      </c>
    </row>
    <row r="3450" spans="1:9" x14ac:dyDescent="0.2">
      <c r="A3450">
        <v>102</v>
      </c>
      <c r="B3450">
        <v>690139</v>
      </c>
      <c r="C3450" s="3">
        <v>43157</v>
      </c>
      <c r="D3450">
        <v>46329</v>
      </c>
      <c r="E3450" t="s">
        <v>4016</v>
      </c>
      <c r="F3450">
        <v>41663</v>
      </c>
      <c r="G3450" t="s">
        <v>4361</v>
      </c>
      <c r="H3450" t="s">
        <v>4362</v>
      </c>
      <c r="I3450" s="4">
        <v>399.9</v>
      </c>
    </row>
    <row r="3451" spans="1:9" x14ac:dyDescent="0.2">
      <c r="A3451">
        <v>102</v>
      </c>
      <c r="B3451">
        <v>690167</v>
      </c>
      <c r="C3451" s="3">
        <v>43157</v>
      </c>
      <c r="D3451">
        <v>46306</v>
      </c>
      <c r="E3451" t="s">
        <v>4016</v>
      </c>
      <c r="F3451">
        <v>41666</v>
      </c>
      <c r="G3451" t="s">
        <v>4041</v>
      </c>
      <c r="H3451" t="s">
        <v>4042</v>
      </c>
      <c r="I3451" s="4">
        <v>91.98</v>
      </c>
    </row>
    <row r="3452" spans="1:9" x14ac:dyDescent="0.2">
      <c r="A3452">
        <v>102</v>
      </c>
      <c r="B3452">
        <v>690168</v>
      </c>
      <c r="C3452" s="3">
        <v>43157</v>
      </c>
      <c r="D3452">
        <v>46306</v>
      </c>
      <c r="E3452" t="s">
        <v>4016</v>
      </c>
      <c r="F3452">
        <v>41666</v>
      </c>
      <c r="G3452" t="s">
        <v>4043</v>
      </c>
      <c r="H3452" t="s">
        <v>4044</v>
      </c>
      <c r="I3452" s="4">
        <v>5.84</v>
      </c>
    </row>
    <row r="3453" spans="1:9" x14ac:dyDescent="0.2">
      <c r="A3453">
        <v>102</v>
      </c>
      <c r="B3453">
        <v>690169</v>
      </c>
      <c r="C3453" s="3">
        <v>43157</v>
      </c>
      <c r="D3453">
        <v>46306</v>
      </c>
      <c r="E3453" t="s">
        <v>4016</v>
      </c>
      <c r="F3453">
        <v>41666</v>
      </c>
      <c r="G3453" t="s">
        <v>4045</v>
      </c>
      <c r="H3453" t="s">
        <v>4046</v>
      </c>
      <c r="I3453" s="4">
        <v>1.46</v>
      </c>
    </row>
    <row r="3454" spans="1:9" x14ac:dyDescent="0.2">
      <c r="A3454">
        <v>102</v>
      </c>
      <c r="B3454">
        <v>690170</v>
      </c>
      <c r="C3454" s="3">
        <v>43157</v>
      </c>
      <c r="D3454">
        <v>46306</v>
      </c>
      <c r="E3454" t="s">
        <v>4016</v>
      </c>
      <c r="F3454">
        <v>41666</v>
      </c>
      <c r="G3454" t="s">
        <v>4035</v>
      </c>
      <c r="H3454" t="s">
        <v>4036</v>
      </c>
      <c r="I3454" s="4">
        <v>43.8</v>
      </c>
    </row>
    <row r="3455" spans="1:9" x14ac:dyDescent="0.2">
      <c r="A3455">
        <v>102</v>
      </c>
      <c r="B3455">
        <v>690171</v>
      </c>
      <c r="C3455" s="3">
        <v>43157</v>
      </c>
      <c r="D3455">
        <v>46306</v>
      </c>
      <c r="E3455" t="s">
        <v>4016</v>
      </c>
      <c r="F3455">
        <v>41666</v>
      </c>
      <c r="G3455" t="s">
        <v>4047</v>
      </c>
      <c r="H3455" t="s">
        <v>4048</v>
      </c>
      <c r="I3455" s="4">
        <v>1.46</v>
      </c>
    </row>
    <row r="3456" spans="1:9" x14ac:dyDescent="0.2">
      <c r="A3456">
        <v>102</v>
      </c>
      <c r="B3456">
        <v>690172</v>
      </c>
      <c r="C3456" s="3">
        <v>43157</v>
      </c>
      <c r="D3456">
        <v>46306</v>
      </c>
      <c r="E3456" t="s">
        <v>4016</v>
      </c>
      <c r="F3456">
        <v>41666</v>
      </c>
      <c r="G3456" t="s">
        <v>4049</v>
      </c>
      <c r="H3456" t="s">
        <v>4050</v>
      </c>
      <c r="I3456" s="4">
        <v>1.46</v>
      </c>
    </row>
    <row r="3457" spans="1:9" x14ac:dyDescent="0.2">
      <c r="A3457">
        <v>102</v>
      </c>
      <c r="B3457">
        <v>690173</v>
      </c>
      <c r="C3457" s="3">
        <v>43157</v>
      </c>
      <c r="D3457">
        <v>46306</v>
      </c>
      <c r="E3457" t="s">
        <v>4016</v>
      </c>
      <c r="F3457">
        <v>41666</v>
      </c>
      <c r="G3457" t="s">
        <v>4057</v>
      </c>
      <c r="H3457" t="s">
        <v>4058</v>
      </c>
      <c r="I3457" s="4">
        <v>87.6</v>
      </c>
    </row>
    <row r="3458" spans="1:9" x14ac:dyDescent="0.2">
      <c r="A3458">
        <v>102</v>
      </c>
      <c r="B3458">
        <v>690174</v>
      </c>
      <c r="C3458" s="3">
        <v>43157</v>
      </c>
      <c r="D3458">
        <v>46306</v>
      </c>
      <c r="E3458" t="s">
        <v>4016</v>
      </c>
      <c r="F3458">
        <v>41666</v>
      </c>
      <c r="G3458" t="s">
        <v>4065</v>
      </c>
      <c r="H3458" t="s">
        <v>4066</v>
      </c>
      <c r="I3458" s="4">
        <v>3.07</v>
      </c>
    </row>
    <row r="3459" spans="1:9" x14ac:dyDescent="0.2">
      <c r="A3459">
        <v>102</v>
      </c>
      <c r="B3459">
        <v>690175</v>
      </c>
      <c r="C3459" s="3">
        <v>43157</v>
      </c>
      <c r="D3459">
        <v>46306</v>
      </c>
      <c r="E3459" t="s">
        <v>4016</v>
      </c>
      <c r="F3459">
        <v>41666</v>
      </c>
      <c r="G3459" t="s">
        <v>4059</v>
      </c>
      <c r="H3459" t="s">
        <v>4060</v>
      </c>
      <c r="I3459" s="4">
        <v>0.57999999999999996</v>
      </c>
    </row>
    <row r="3460" spans="1:9" x14ac:dyDescent="0.2">
      <c r="A3460">
        <v>102</v>
      </c>
      <c r="B3460">
        <v>690176</v>
      </c>
      <c r="C3460" s="3">
        <v>43157</v>
      </c>
      <c r="D3460">
        <v>46306</v>
      </c>
      <c r="E3460" t="s">
        <v>4016</v>
      </c>
      <c r="F3460">
        <v>41666</v>
      </c>
      <c r="G3460" t="s">
        <v>4053</v>
      </c>
      <c r="H3460" t="s">
        <v>4054</v>
      </c>
      <c r="I3460" s="4">
        <v>8.76</v>
      </c>
    </row>
    <row r="3461" spans="1:9" x14ac:dyDescent="0.2">
      <c r="A3461">
        <v>102</v>
      </c>
      <c r="B3461">
        <v>690177</v>
      </c>
      <c r="C3461" s="3">
        <v>43157</v>
      </c>
      <c r="D3461">
        <v>46306</v>
      </c>
      <c r="E3461" t="s">
        <v>4016</v>
      </c>
      <c r="F3461">
        <v>41666</v>
      </c>
      <c r="G3461" t="s">
        <v>4033</v>
      </c>
      <c r="H3461" t="s">
        <v>4034</v>
      </c>
      <c r="I3461" s="4">
        <v>39.57</v>
      </c>
    </row>
    <row r="3462" spans="1:9" x14ac:dyDescent="0.2">
      <c r="A3462">
        <v>102</v>
      </c>
      <c r="B3462">
        <v>690178</v>
      </c>
      <c r="C3462" s="3">
        <v>43157</v>
      </c>
      <c r="D3462">
        <v>46306</v>
      </c>
      <c r="E3462" t="s">
        <v>4016</v>
      </c>
      <c r="F3462">
        <v>41666</v>
      </c>
      <c r="G3462" t="s">
        <v>4285</v>
      </c>
      <c r="H3462" t="s">
        <v>4286</v>
      </c>
      <c r="I3462" s="4">
        <v>6.13</v>
      </c>
    </row>
    <row r="3463" spans="1:9" x14ac:dyDescent="0.2">
      <c r="A3463">
        <v>102</v>
      </c>
      <c r="B3463">
        <v>690179</v>
      </c>
      <c r="C3463" s="3">
        <v>43157</v>
      </c>
      <c r="D3463">
        <v>46306</v>
      </c>
      <c r="E3463" t="s">
        <v>4016</v>
      </c>
      <c r="F3463">
        <v>41666</v>
      </c>
      <c r="G3463" t="s">
        <v>4095</v>
      </c>
      <c r="H3463" t="s">
        <v>4096</v>
      </c>
      <c r="I3463" s="4">
        <v>0.28999999999999998</v>
      </c>
    </row>
    <row r="3464" spans="1:9" x14ac:dyDescent="0.2">
      <c r="A3464">
        <v>102</v>
      </c>
      <c r="B3464">
        <v>690188</v>
      </c>
      <c r="C3464" s="3">
        <v>43157</v>
      </c>
      <c r="D3464">
        <v>46307</v>
      </c>
      <c r="E3464" t="s">
        <v>4016</v>
      </c>
      <c r="F3464">
        <v>41668</v>
      </c>
      <c r="G3464" t="s">
        <v>4041</v>
      </c>
      <c r="H3464" t="s">
        <v>4042</v>
      </c>
      <c r="I3464" s="4">
        <v>91.98</v>
      </c>
    </row>
    <row r="3465" spans="1:9" x14ac:dyDescent="0.2">
      <c r="A3465">
        <v>102</v>
      </c>
      <c r="B3465">
        <v>690189</v>
      </c>
      <c r="C3465" s="3">
        <v>43157</v>
      </c>
      <c r="D3465">
        <v>46307</v>
      </c>
      <c r="E3465" t="s">
        <v>4016</v>
      </c>
      <c r="F3465">
        <v>41668</v>
      </c>
      <c r="G3465" t="s">
        <v>4043</v>
      </c>
      <c r="H3465" t="s">
        <v>4044</v>
      </c>
      <c r="I3465" s="4">
        <v>5.84</v>
      </c>
    </row>
    <row r="3466" spans="1:9" x14ac:dyDescent="0.2">
      <c r="A3466">
        <v>102</v>
      </c>
      <c r="B3466">
        <v>690190</v>
      </c>
      <c r="C3466" s="3">
        <v>43157</v>
      </c>
      <c r="D3466">
        <v>46307</v>
      </c>
      <c r="E3466" t="s">
        <v>4016</v>
      </c>
      <c r="F3466">
        <v>41668</v>
      </c>
      <c r="G3466" t="s">
        <v>4045</v>
      </c>
      <c r="H3466" t="s">
        <v>4046</v>
      </c>
      <c r="I3466" s="4">
        <v>1.46</v>
      </c>
    </row>
    <row r="3467" spans="1:9" x14ac:dyDescent="0.2">
      <c r="A3467">
        <v>102</v>
      </c>
      <c r="B3467">
        <v>690191</v>
      </c>
      <c r="C3467" s="3">
        <v>43157</v>
      </c>
      <c r="D3467">
        <v>46307</v>
      </c>
      <c r="E3467" t="s">
        <v>4016</v>
      </c>
      <c r="F3467">
        <v>41668</v>
      </c>
      <c r="G3467" t="s">
        <v>4035</v>
      </c>
      <c r="H3467" t="s">
        <v>4036</v>
      </c>
      <c r="I3467" s="4">
        <v>43.8</v>
      </c>
    </row>
    <row r="3468" spans="1:9" x14ac:dyDescent="0.2">
      <c r="A3468">
        <v>102</v>
      </c>
      <c r="B3468">
        <v>690192</v>
      </c>
      <c r="C3468" s="3">
        <v>43157</v>
      </c>
      <c r="D3468">
        <v>46307</v>
      </c>
      <c r="E3468" t="s">
        <v>4016</v>
      </c>
      <c r="F3468">
        <v>41668</v>
      </c>
      <c r="G3468" t="s">
        <v>4047</v>
      </c>
      <c r="H3468" t="s">
        <v>4048</v>
      </c>
      <c r="I3468" s="4">
        <v>1.46</v>
      </c>
    </row>
    <row r="3469" spans="1:9" x14ac:dyDescent="0.2">
      <c r="A3469">
        <v>102</v>
      </c>
      <c r="B3469">
        <v>690193</v>
      </c>
      <c r="C3469" s="3">
        <v>43157</v>
      </c>
      <c r="D3469">
        <v>46307</v>
      </c>
      <c r="E3469" t="s">
        <v>4016</v>
      </c>
      <c r="F3469">
        <v>41668</v>
      </c>
      <c r="G3469" t="s">
        <v>4049</v>
      </c>
      <c r="H3469" t="s">
        <v>4050</v>
      </c>
      <c r="I3469" s="4">
        <v>1.46</v>
      </c>
    </row>
    <row r="3470" spans="1:9" x14ac:dyDescent="0.2">
      <c r="A3470">
        <v>102</v>
      </c>
      <c r="B3470">
        <v>690194</v>
      </c>
      <c r="C3470" s="3">
        <v>43157</v>
      </c>
      <c r="D3470">
        <v>46307</v>
      </c>
      <c r="E3470" t="s">
        <v>4016</v>
      </c>
      <c r="F3470">
        <v>41668</v>
      </c>
      <c r="G3470" t="s">
        <v>4057</v>
      </c>
      <c r="H3470" t="s">
        <v>4058</v>
      </c>
      <c r="I3470" s="4">
        <v>87.6</v>
      </c>
    </row>
    <row r="3471" spans="1:9" x14ac:dyDescent="0.2">
      <c r="A3471">
        <v>102</v>
      </c>
      <c r="B3471">
        <v>690195</v>
      </c>
      <c r="C3471" s="3">
        <v>43157</v>
      </c>
      <c r="D3471">
        <v>46307</v>
      </c>
      <c r="E3471" t="s">
        <v>4016</v>
      </c>
      <c r="F3471">
        <v>41668</v>
      </c>
      <c r="G3471" t="s">
        <v>4065</v>
      </c>
      <c r="H3471" t="s">
        <v>4066</v>
      </c>
      <c r="I3471" s="4">
        <v>3.07</v>
      </c>
    </row>
    <row r="3472" spans="1:9" x14ac:dyDescent="0.2">
      <c r="A3472">
        <v>102</v>
      </c>
      <c r="B3472">
        <v>690197</v>
      </c>
      <c r="C3472" s="3">
        <v>43157</v>
      </c>
      <c r="D3472">
        <v>46307</v>
      </c>
      <c r="E3472" t="s">
        <v>4016</v>
      </c>
      <c r="F3472">
        <v>41668</v>
      </c>
      <c r="G3472" t="s">
        <v>4053</v>
      </c>
      <c r="H3472" t="s">
        <v>4054</v>
      </c>
      <c r="I3472" s="4">
        <v>8.76</v>
      </c>
    </row>
    <row r="3473" spans="1:9" x14ac:dyDescent="0.2">
      <c r="A3473">
        <v>102</v>
      </c>
      <c r="B3473">
        <v>690198</v>
      </c>
      <c r="C3473" s="3">
        <v>43157</v>
      </c>
      <c r="D3473">
        <v>46307</v>
      </c>
      <c r="E3473" t="s">
        <v>4016</v>
      </c>
      <c r="F3473">
        <v>41668</v>
      </c>
      <c r="G3473" t="s">
        <v>4033</v>
      </c>
      <c r="H3473" t="s">
        <v>4034</v>
      </c>
      <c r="I3473" s="4">
        <v>41.61</v>
      </c>
    </row>
    <row r="3474" spans="1:9" x14ac:dyDescent="0.2">
      <c r="A3474">
        <v>102</v>
      </c>
      <c r="B3474">
        <v>690199</v>
      </c>
      <c r="C3474" s="3">
        <v>43157</v>
      </c>
      <c r="D3474">
        <v>46307</v>
      </c>
      <c r="E3474" t="s">
        <v>4016</v>
      </c>
      <c r="F3474">
        <v>41668</v>
      </c>
      <c r="G3474" t="s">
        <v>4381</v>
      </c>
      <c r="H3474" t="s">
        <v>4382</v>
      </c>
      <c r="I3474" s="4">
        <v>4.38</v>
      </c>
    </row>
    <row r="3475" spans="1:9" x14ac:dyDescent="0.2">
      <c r="A3475">
        <v>102</v>
      </c>
      <c r="B3475">
        <v>690225</v>
      </c>
      <c r="C3475" s="3">
        <v>43157</v>
      </c>
      <c r="D3475">
        <v>46307</v>
      </c>
      <c r="E3475" t="s">
        <v>4016</v>
      </c>
      <c r="F3475">
        <v>41668</v>
      </c>
      <c r="G3475" t="s">
        <v>4059</v>
      </c>
      <c r="H3475" t="s">
        <v>4060</v>
      </c>
      <c r="I3475" s="4">
        <v>0.57999999999999996</v>
      </c>
    </row>
    <row r="3476" spans="1:9" x14ac:dyDescent="0.2">
      <c r="A3476">
        <v>102</v>
      </c>
      <c r="B3476">
        <v>690208</v>
      </c>
      <c r="C3476" s="3">
        <v>43154</v>
      </c>
      <c r="D3476">
        <v>46303</v>
      </c>
      <c r="E3476" t="s">
        <v>4016</v>
      </c>
      <c r="F3476">
        <v>41670</v>
      </c>
      <c r="G3476" t="s">
        <v>4041</v>
      </c>
      <c r="H3476" t="s">
        <v>4042</v>
      </c>
      <c r="I3476" s="4">
        <v>91.98</v>
      </c>
    </row>
    <row r="3477" spans="1:9" x14ac:dyDescent="0.2">
      <c r="A3477">
        <v>102</v>
      </c>
      <c r="B3477">
        <v>690209</v>
      </c>
      <c r="C3477" s="3">
        <v>43154</v>
      </c>
      <c r="D3477">
        <v>46303</v>
      </c>
      <c r="E3477" t="s">
        <v>4016</v>
      </c>
      <c r="F3477">
        <v>41670</v>
      </c>
      <c r="G3477" t="s">
        <v>4043</v>
      </c>
      <c r="H3477" t="s">
        <v>4044</v>
      </c>
      <c r="I3477" s="4">
        <v>5.84</v>
      </c>
    </row>
    <row r="3478" spans="1:9" x14ac:dyDescent="0.2">
      <c r="A3478">
        <v>102</v>
      </c>
      <c r="B3478">
        <v>690210</v>
      </c>
      <c r="C3478" s="3">
        <v>43154</v>
      </c>
      <c r="D3478">
        <v>46303</v>
      </c>
      <c r="E3478" t="s">
        <v>4016</v>
      </c>
      <c r="F3478">
        <v>41670</v>
      </c>
      <c r="G3478" t="s">
        <v>4045</v>
      </c>
      <c r="H3478" t="s">
        <v>4046</v>
      </c>
      <c r="I3478" s="4">
        <v>1.46</v>
      </c>
    </row>
    <row r="3479" spans="1:9" x14ac:dyDescent="0.2">
      <c r="A3479">
        <v>102</v>
      </c>
      <c r="B3479">
        <v>690211</v>
      </c>
      <c r="C3479" s="3">
        <v>43154</v>
      </c>
      <c r="D3479">
        <v>46303</v>
      </c>
      <c r="E3479" t="s">
        <v>4016</v>
      </c>
      <c r="F3479">
        <v>41670</v>
      </c>
      <c r="G3479" t="s">
        <v>4035</v>
      </c>
      <c r="H3479" t="s">
        <v>4036</v>
      </c>
      <c r="I3479" s="4">
        <v>43.8</v>
      </c>
    </row>
    <row r="3480" spans="1:9" x14ac:dyDescent="0.2">
      <c r="A3480">
        <v>102</v>
      </c>
      <c r="B3480">
        <v>690212</v>
      </c>
      <c r="C3480" s="3">
        <v>43154</v>
      </c>
      <c r="D3480">
        <v>46303</v>
      </c>
      <c r="E3480" t="s">
        <v>4016</v>
      </c>
      <c r="F3480">
        <v>41670</v>
      </c>
      <c r="G3480" t="s">
        <v>4047</v>
      </c>
      <c r="H3480" t="s">
        <v>4048</v>
      </c>
      <c r="I3480" s="4">
        <v>1.46</v>
      </c>
    </row>
    <row r="3481" spans="1:9" x14ac:dyDescent="0.2">
      <c r="A3481">
        <v>102</v>
      </c>
      <c r="B3481">
        <v>690213</v>
      </c>
      <c r="C3481" s="3">
        <v>43154</v>
      </c>
      <c r="D3481">
        <v>46303</v>
      </c>
      <c r="E3481" t="s">
        <v>4016</v>
      </c>
      <c r="F3481">
        <v>41670</v>
      </c>
      <c r="G3481" t="s">
        <v>4049</v>
      </c>
      <c r="H3481" t="s">
        <v>4050</v>
      </c>
      <c r="I3481" s="4">
        <v>1.46</v>
      </c>
    </row>
    <row r="3482" spans="1:9" x14ac:dyDescent="0.2">
      <c r="A3482">
        <v>102</v>
      </c>
      <c r="B3482">
        <v>690215</v>
      </c>
      <c r="C3482" s="3">
        <v>43154</v>
      </c>
      <c r="D3482">
        <v>46303</v>
      </c>
      <c r="E3482" t="s">
        <v>4016</v>
      </c>
      <c r="F3482">
        <v>41670</v>
      </c>
      <c r="G3482" t="s">
        <v>4065</v>
      </c>
      <c r="H3482" t="s">
        <v>4066</v>
      </c>
      <c r="I3482" s="4">
        <v>3.07</v>
      </c>
    </row>
    <row r="3483" spans="1:9" x14ac:dyDescent="0.2">
      <c r="A3483">
        <v>102</v>
      </c>
      <c r="B3483">
        <v>690216</v>
      </c>
      <c r="C3483" s="3">
        <v>43154</v>
      </c>
      <c r="D3483">
        <v>46303</v>
      </c>
      <c r="E3483" t="s">
        <v>4016</v>
      </c>
      <c r="F3483">
        <v>41670</v>
      </c>
      <c r="G3483" t="s">
        <v>4059</v>
      </c>
      <c r="H3483" t="s">
        <v>4060</v>
      </c>
      <c r="I3483" s="4">
        <v>0.57999999999999996</v>
      </c>
    </row>
    <row r="3484" spans="1:9" x14ac:dyDescent="0.2">
      <c r="A3484">
        <v>102</v>
      </c>
      <c r="B3484">
        <v>690217</v>
      </c>
      <c r="C3484" s="3">
        <v>43154</v>
      </c>
      <c r="D3484">
        <v>46303</v>
      </c>
      <c r="E3484" t="s">
        <v>4016</v>
      </c>
      <c r="F3484">
        <v>41670</v>
      </c>
      <c r="G3484" t="s">
        <v>4053</v>
      </c>
      <c r="H3484" t="s">
        <v>4054</v>
      </c>
      <c r="I3484" s="4">
        <v>8.76</v>
      </c>
    </row>
    <row r="3485" spans="1:9" x14ac:dyDescent="0.2">
      <c r="A3485">
        <v>102</v>
      </c>
      <c r="B3485">
        <v>690218</v>
      </c>
      <c r="C3485" s="3">
        <v>43154</v>
      </c>
      <c r="D3485">
        <v>46303</v>
      </c>
      <c r="E3485" t="s">
        <v>4016</v>
      </c>
      <c r="F3485">
        <v>41670</v>
      </c>
      <c r="G3485" t="s">
        <v>4033</v>
      </c>
      <c r="H3485" t="s">
        <v>4034</v>
      </c>
      <c r="I3485" s="4">
        <v>43.48</v>
      </c>
    </row>
    <row r="3486" spans="1:9" x14ac:dyDescent="0.2">
      <c r="A3486">
        <v>102</v>
      </c>
      <c r="B3486">
        <v>690219</v>
      </c>
      <c r="C3486" s="3">
        <v>43154</v>
      </c>
      <c r="D3486">
        <v>46303</v>
      </c>
      <c r="E3486" t="s">
        <v>4016</v>
      </c>
      <c r="F3486">
        <v>41670</v>
      </c>
      <c r="G3486" t="s">
        <v>4063</v>
      </c>
      <c r="H3486" t="s">
        <v>4064</v>
      </c>
      <c r="I3486" s="4">
        <v>1.75</v>
      </c>
    </row>
    <row r="3487" spans="1:9" x14ac:dyDescent="0.2">
      <c r="A3487">
        <v>102</v>
      </c>
      <c r="B3487">
        <v>690220</v>
      </c>
      <c r="C3487" s="3">
        <v>43154</v>
      </c>
      <c r="D3487">
        <v>46303</v>
      </c>
      <c r="E3487" t="s">
        <v>4016</v>
      </c>
      <c r="F3487">
        <v>41670</v>
      </c>
      <c r="G3487" t="s">
        <v>4061</v>
      </c>
      <c r="H3487" t="s">
        <v>4062</v>
      </c>
      <c r="I3487" s="4">
        <v>0.76</v>
      </c>
    </row>
    <row r="3488" spans="1:9" x14ac:dyDescent="0.2">
      <c r="A3488">
        <v>102</v>
      </c>
      <c r="B3488">
        <v>690214</v>
      </c>
      <c r="C3488" s="3">
        <v>43157</v>
      </c>
      <c r="D3488">
        <v>46303</v>
      </c>
      <c r="E3488" t="s">
        <v>4016</v>
      </c>
      <c r="F3488">
        <v>41670</v>
      </c>
      <c r="G3488" t="s">
        <v>4057</v>
      </c>
      <c r="H3488" t="s">
        <v>4058</v>
      </c>
      <c r="I3488" s="4">
        <v>87.6</v>
      </c>
    </row>
    <row r="3489" spans="1:9" x14ac:dyDescent="0.2">
      <c r="A3489">
        <v>102</v>
      </c>
      <c r="B3489">
        <v>690519</v>
      </c>
      <c r="C3489" s="3">
        <v>43158</v>
      </c>
      <c r="D3489">
        <v>46355</v>
      </c>
      <c r="E3489" t="s">
        <v>4016</v>
      </c>
      <c r="F3489">
        <v>41672</v>
      </c>
      <c r="G3489" t="s">
        <v>4291</v>
      </c>
      <c r="H3489" t="s">
        <v>4292</v>
      </c>
      <c r="I3489" s="4">
        <v>56.28</v>
      </c>
    </row>
    <row r="3490" spans="1:9" x14ac:dyDescent="0.2">
      <c r="A3490">
        <v>102</v>
      </c>
      <c r="B3490">
        <v>690433</v>
      </c>
      <c r="C3490" s="3">
        <v>43165</v>
      </c>
      <c r="D3490">
        <v>46463</v>
      </c>
      <c r="E3490" t="s">
        <v>4016</v>
      </c>
      <c r="F3490">
        <v>41674</v>
      </c>
      <c r="G3490" t="s">
        <v>4133</v>
      </c>
      <c r="H3490" t="s">
        <v>4134</v>
      </c>
      <c r="I3490" s="4">
        <v>17.28</v>
      </c>
    </row>
    <row r="3491" spans="1:9" x14ac:dyDescent="0.2">
      <c r="A3491">
        <v>102</v>
      </c>
      <c r="B3491">
        <v>690434</v>
      </c>
      <c r="C3491" s="3">
        <v>43165</v>
      </c>
      <c r="D3491">
        <v>46463</v>
      </c>
      <c r="E3491" t="s">
        <v>4016</v>
      </c>
      <c r="F3491">
        <v>41674</v>
      </c>
      <c r="G3491" t="s">
        <v>4089</v>
      </c>
      <c r="H3491" t="s">
        <v>4090</v>
      </c>
      <c r="I3491" s="4">
        <v>172.8</v>
      </c>
    </row>
    <row r="3492" spans="1:9" x14ac:dyDescent="0.2">
      <c r="A3492">
        <v>102</v>
      </c>
      <c r="B3492">
        <v>690435</v>
      </c>
      <c r="C3492" s="3">
        <v>43165</v>
      </c>
      <c r="D3492">
        <v>46463</v>
      </c>
      <c r="E3492" t="s">
        <v>4016</v>
      </c>
      <c r="F3492">
        <v>41674</v>
      </c>
      <c r="G3492" t="s">
        <v>4119</v>
      </c>
      <c r="H3492" t="s">
        <v>4120</v>
      </c>
      <c r="I3492" s="4">
        <v>15.12</v>
      </c>
    </row>
    <row r="3493" spans="1:9" x14ac:dyDescent="0.2">
      <c r="A3493">
        <v>102</v>
      </c>
      <c r="B3493">
        <v>690436</v>
      </c>
      <c r="C3493" s="3">
        <v>43165</v>
      </c>
      <c r="D3493">
        <v>46463</v>
      </c>
      <c r="E3493" t="s">
        <v>4016</v>
      </c>
      <c r="F3493">
        <v>41674</v>
      </c>
      <c r="G3493" t="s">
        <v>4107</v>
      </c>
      <c r="H3493" t="s">
        <v>4108</v>
      </c>
      <c r="I3493" s="4">
        <v>144.29</v>
      </c>
    </row>
    <row r="3494" spans="1:9" x14ac:dyDescent="0.2">
      <c r="A3494">
        <v>102</v>
      </c>
      <c r="B3494">
        <v>690437</v>
      </c>
      <c r="C3494" s="3">
        <v>43165</v>
      </c>
      <c r="D3494">
        <v>46463</v>
      </c>
      <c r="E3494" t="s">
        <v>4016</v>
      </c>
      <c r="F3494">
        <v>41674</v>
      </c>
      <c r="G3494" t="s">
        <v>4127</v>
      </c>
      <c r="H3494" t="s">
        <v>4128</v>
      </c>
      <c r="I3494" s="4">
        <v>1.3</v>
      </c>
    </row>
    <row r="3495" spans="1:9" x14ac:dyDescent="0.2">
      <c r="A3495">
        <v>102</v>
      </c>
      <c r="B3495">
        <v>690438</v>
      </c>
      <c r="C3495" s="3">
        <v>43165</v>
      </c>
      <c r="D3495">
        <v>46463</v>
      </c>
      <c r="E3495" t="s">
        <v>4016</v>
      </c>
      <c r="F3495">
        <v>41674</v>
      </c>
      <c r="G3495" t="s">
        <v>4183</v>
      </c>
      <c r="H3495" t="s">
        <v>4184</v>
      </c>
      <c r="I3495" s="4">
        <v>4.32</v>
      </c>
    </row>
    <row r="3496" spans="1:9" x14ac:dyDescent="0.2">
      <c r="A3496">
        <v>102</v>
      </c>
      <c r="B3496">
        <v>690439</v>
      </c>
      <c r="C3496" s="3">
        <v>43165</v>
      </c>
      <c r="D3496">
        <v>46463</v>
      </c>
      <c r="E3496" t="s">
        <v>4016</v>
      </c>
      <c r="F3496">
        <v>41674</v>
      </c>
      <c r="G3496" t="s">
        <v>4185</v>
      </c>
      <c r="H3496" t="s">
        <v>4186</v>
      </c>
      <c r="I3496" s="4">
        <v>21.6</v>
      </c>
    </row>
    <row r="3497" spans="1:9" x14ac:dyDescent="0.2">
      <c r="A3497">
        <v>102</v>
      </c>
      <c r="B3497">
        <v>690440</v>
      </c>
      <c r="C3497" s="3">
        <v>43165</v>
      </c>
      <c r="D3497">
        <v>46463</v>
      </c>
      <c r="E3497" t="s">
        <v>4016</v>
      </c>
      <c r="F3497">
        <v>41674</v>
      </c>
      <c r="G3497" t="s">
        <v>4123</v>
      </c>
      <c r="H3497" t="s">
        <v>4124</v>
      </c>
      <c r="I3497" s="4">
        <v>8.64</v>
      </c>
    </row>
    <row r="3498" spans="1:9" x14ac:dyDescent="0.2">
      <c r="A3498">
        <v>102</v>
      </c>
      <c r="B3498">
        <v>690441</v>
      </c>
      <c r="C3498" s="3">
        <v>43165</v>
      </c>
      <c r="D3498">
        <v>46463</v>
      </c>
      <c r="E3498" t="s">
        <v>4016</v>
      </c>
      <c r="F3498">
        <v>41674</v>
      </c>
      <c r="G3498" t="s">
        <v>4129</v>
      </c>
      <c r="H3498" t="s">
        <v>4130</v>
      </c>
      <c r="I3498" s="4">
        <v>21.6</v>
      </c>
    </row>
    <row r="3499" spans="1:9" x14ac:dyDescent="0.2">
      <c r="A3499">
        <v>102</v>
      </c>
      <c r="B3499">
        <v>690442</v>
      </c>
      <c r="C3499" s="3">
        <v>43165</v>
      </c>
      <c r="D3499">
        <v>46463</v>
      </c>
      <c r="E3499" t="s">
        <v>4016</v>
      </c>
      <c r="F3499">
        <v>41674</v>
      </c>
      <c r="G3499" t="s">
        <v>4121</v>
      </c>
      <c r="H3499" t="s">
        <v>4122</v>
      </c>
      <c r="I3499" s="4">
        <v>21.6</v>
      </c>
    </row>
    <row r="3500" spans="1:9" x14ac:dyDescent="0.2">
      <c r="A3500">
        <v>102</v>
      </c>
      <c r="B3500">
        <v>690443</v>
      </c>
      <c r="C3500" s="3">
        <v>43165</v>
      </c>
      <c r="D3500">
        <v>46463</v>
      </c>
      <c r="E3500" t="s">
        <v>4016</v>
      </c>
      <c r="F3500">
        <v>41674</v>
      </c>
      <c r="G3500" t="s">
        <v>4187</v>
      </c>
      <c r="H3500" t="s">
        <v>4188</v>
      </c>
      <c r="I3500" s="4">
        <v>1.3</v>
      </c>
    </row>
    <row r="3501" spans="1:9" x14ac:dyDescent="0.2">
      <c r="A3501">
        <v>102</v>
      </c>
      <c r="B3501">
        <v>690444</v>
      </c>
      <c r="C3501" s="3">
        <v>43165</v>
      </c>
      <c r="D3501">
        <v>46463</v>
      </c>
      <c r="E3501" t="s">
        <v>4016</v>
      </c>
      <c r="F3501">
        <v>41674</v>
      </c>
      <c r="G3501" t="s">
        <v>4189</v>
      </c>
      <c r="H3501" t="s">
        <v>4190</v>
      </c>
      <c r="I3501" s="4">
        <v>0.86</v>
      </c>
    </row>
    <row r="3502" spans="1:9" x14ac:dyDescent="0.2">
      <c r="A3502">
        <v>102</v>
      </c>
      <c r="B3502">
        <v>692003</v>
      </c>
      <c r="C3502" s="3">
        <v>43165</v>
      </c>
      <c r="D3502">
        <v>46463</v>
      </c>
      <c r="E3502" t="s">
        <v>4016</v>
      </c>
      <c r="F3502">
        <v>41674</v>
      </c>
      <c r="G3502" t="s">
        <v>4111</v>
      </c>
      <c r="H3502" t="s">
        <v>4112</v>
      </c>
      <c r="I3502" s="4">
        <v>0.86</v>
      </c>
    </row>
    <row r="3503" spans="1:9" x14ac:dyDescent="0.2">
      <c r="A3503">
        <v>102</v>
      </c>
      <c r="B3503">
        <v>692004</v>
      </c>
      <c r="C3503" s="3">
        <v>43165</v>
      </c>
      <c r="D3503">
        <v>46463</v>
      </c>
      <c r="E3503" t="s">
        <v>4016</v>
      </c>
      <c r="F3503">
        <v>41674</v>
      </c>
      <c r="G3503" t="s">
        <v>4155</v>
      </c>
      <c r="H3503" t="s">
        <v>4156</v>
      </c>
      <c r="I3503" s="4">
        <v>0.43</v>
      </c>
    </row>
    <row r="3504" spans="1:9" x14ac:dyDescent="0.2">
      <c r="A3504">
        <v>102</v>
      </c>
      <c r="B3504">
        <v>690456</v>
      </c>
      <c r="C3504" s="3">
        <v>43161</v>
      </c>
      <c r="D3504">
        <v>46418</v>
      </c>
      <c r="E3504" t="s">
        <v>4016</v>
      </c>
      <c r="F3504">
        <v>41676</v>
      </c>
      <c r="G3504" t="s">
        <v>4069</v>
      </c>
      <c r="H3504" t="s">
        <v>4070</v>
      </c>
      <c r="I3504" s="4">
        <v>31.12</v>
      </c>
    </row>
    <row r="3505" spans="1:9" x14ac:dyDescent="0.2">
      <c r="A3505">
        <v>102</v>
      </c>
      <c r="B3505">
        <v>690457</v>
      </c>
      <c r="C3505" s="3">
        <v>43161</v>
      </c>
      <c r="D3505">
        <v>46418</v>
      </c>
      <c r="E3505" t="s">
        <v>4016</v>
      </c>
      <c r="F3505">
        <v>41676</v>
      </c>
      <c r="G3505" t="s">
        <v>4283</v>
      </c>
      <c r="H3505" t="s">
        <v>4284</v>
      </c>
      <c r="I3505" s="4">
        <v>1.95</v>
      </c>
    </row>
    <row r="3506" spans="1:9" x14ac:dyDescent="0.2">
      <c r="A3506">
        <v>102</v>
      </c>
      <c r="B3506">
        <v>690458</v>
      </c>
      <c r="C3506" s="3">
        <v>43161</v>
      </c>
      <c r="D3506">
        <v>46418</v>
      </c>
      <c r="E3506" t="s">
        <v>4016</v>
      </c>
      <c r="F3506">
        <v>41676</v>
      </c>
      <c r="G3506" t="s">
        <v>4027</v>
      </c>
      <c r="H3506" t="s">
        <v>4028</v>
      </c>
      <c r="I3506" s="4">
        <v>0.14000000000000001</v>
      </c>
    </row>
    <row r="3507" spans="1:9" x14ac:dyDescent="0.2">
      <c r="A3507">
        <v>102</v>
      </c>
      <c r="B3507">
        <v>690459</v>
      </c>
      <c r="C3507" s="3">
        <v>43161</v>
      </c>
      <c r="D3507">
        <v>46418</v>
      </c>
      <c r="E3507" t="s">
        <v>4016</v>
      </c>
      <c r="F3507">
        <v>41676</v>
      </c>
      <c r="G3507" t="s">
        <v>4077</v>
      </c>
      <c r="H3507" t="s">
        <v>4078</v>
      </c>
      <c r="I3507" s="4">
        <v>97.25</v>
      </c>
    </row>
    <row r="3508" spans="1:9" x14ac:dyDescent="0.2">
      <c r="A3508">
        <v>102</v>
      </c>
      <c r="B3508">
        <v>690461</v>
      </c>
      <c r="C3508" s="3">
        <v>43161</v>
      </c>
      <c r="D3508">
        <v>46418</v>
      </c>
      <c r="E3508" t="s">
        <v>4016</v>
      </c>
      <c r="F3508">
        <v>41676</v>
      </c>
      <c r="G3508" t="s">
        <v>4367</v>
      </c>
      <c r="H3508" t="s">
        <v>4368</v>
      </c>
      <c r="I3508" s="4">
        <v>9.34</v>
      </c>
    </row>
    <row r="3509" spans="1:9" x14ac:dyDescent="0.2">
      <c r="A3509">
        <v>102</v>
      </c>
      <c r="B3509">
        <v>690462</v>
      </c>
      <c r="C3509" s="3">
        <v>43161</v>
      </c>
      <c r="D3509">
        <v>46418</v>
      </c>
      <c r="E3509" t="s">
        <v>4016</v>
      </c>
      <c r="F3509">
        <v>41676</v>
      </c>
      <c r="G3509" t="s">
        <v>4079</v>
      </c>
      <c r="H3509" t="s">
        <v>4080</v>
      </c>
      <c r="I3509" s="4">
        <v>5.84</v>
      </c>
    </row>
    <row r="3510" spans="1:9" x14ac:dyDescent="0.2">
      <c r="A3510">
        <v>102</v>
      </c>
      <c r="B3510">
        <v>690463</v>
      </c>
      <c r="C3510" s="3">
        <v>43161</v>
      </c>
      <c r="D3510">
        <v>46418</v>
      </c>
      <c r="E3510" t="s">
        <v>4016</v>
      </c>
      <c r="F3510">
        <v>41676</v>
      </c>
      <c r="G3510" t="s">
        <v>4209</v>
      </c>
      <c r="H3510" t="s">
        <v>4210</v>
      </c>
      <c r="I3510" s="4">
        <v>3.89</v>
      </c>
    </row>
    <row r="3511" spans="1:9" x14ac:dyDescent="0.2">
      <c r="A3511">
        <v>102</v>
      </c>
      <c r="B3511">
        <v>690464</v>
      </c>
      <c r="C3511" s="3">
        <v>43161</v>
      </c>
      <c r="D3511">
        <v>46418</v>
      </c>
      <c r="E3511" t="s">
        <v>4016</v>
      </c>
      <c r="F3511">
        <v>41676</v>
      </c>
      <c r="G3511" t="s">
        <v>4343</v>
      </c>
      <c r="H3511" t="s">
        <v>4344</v>
      </c>
      <c r="I3511" s="4">
        <v>3.89</v>
      </c>
    </row>
    <row r="3512" spans="1:9" x14ac:dyDescent="0.2">
      <c r="A3512">
        <v>102</v>
      </c>
      <c r="B3512">
        <v>690465</v>
      </c>
      <c r="C3512" s="3">
        <v>43161</v>
      </c>
      <c r="D3512">
        <v>46418</v>
      </c>
      <c r="E3512" t="s">
        <v>4016</v>
      </c>
      <c r="F3512">
        <v>41676</v>
      </c>
      <c r="G3512" t="s">
        <v>4083</v>
      </c>
      <c r="H3512" t="s">
        <v>4084</v>
      </c>
      <c r="I3512" s="4">
        <v>7.0000000000000007E-2</v>
      </c>
    </row>
    <row r="3513" spans="1:9" x14ac:dyDescent="0.2">
      <c r="A3513">
        <v>102</v>
      </c>
      <c r="B3513">
        <v>691679</v>
      </c>
      <c r="C3513" s="3">
        <v>43161</v>
      </c>
      <c r="D3513">
        <v>46418</v>
      </c>
      <c r="E3513" t="s">
        <v>4016</v>
      </c>
      <c r="F3513">
        <v>41676</v>
      </c>
      <c r="G3513" t="s">
        <v>4289</v>
      </c>
      <c r="H3513" t="s">
        <v>4290</v>
      </c>
      <c r="I3513" s="4">
        <v>2.33</v>
      </c>
    </row>
    <row r="3514" spans="1:9" x14ac:dyDescent="0.2">
      <c r="A3514">
        <v>102</v>
      </c>
      <c r="B3514">
        <v>691681</v>
      </c>
      <c r="C3514" s="3">
        <v>43161</v>
      </c>
      <c r="D3514">
        <v>46418</v>
      </c>
      <c r="E3514" t="s">
        <v>4016</v>
      </c>
      <c r="F3514">
        <v>41676</v>
      </c>
      <c r="G3514" t="s">
        <v>4035</v>
      </c>
      <c r="H3514" t="s">
        <v>4036</v>
      </c>
      <c r="I3514" s="4">
        <v>233.19</v>
      </c>
    </row>
    <row r="3515" spans="1:9" x14ac:dyDescent="0.2">
      <c r="A3515">
        <v>102</v>
      </c>
      <c r="B3515">
        <v>690491</v>
      </c>
      <c r="C3515" s="3">
        <v>43164</v>
      </c>
      <c r="D3515">
        <v>46430</v>
      </c>
      <c r="E3515" t="s">
        <v>4016</v>
      </c>
      <c r="F3515">
        <v>41678</v>
      </c>
      <c r="G3515" t="s">
        <v>4363</v>
      </c>
      <c r="H3515" t="s">
        <v>4364</v>
      </c>
      <c r="I3515" s="4">
        <v>72.58</v>
      </c>
    </row>
    <row r="3516" spans="1:9" x14ac:dyDescent="0.2">
      <c r="A3516">
        <v>102</v>
      </c>
      <c r="B3516">
        <v>690492</v>
      </c>
      <c r="C3516" s="3">
        <v>43164</v>
      </c>
      <c r="D3516">
        <v>46430</v>
      </c>
      <c r="E3516" t="s">
        <v>4016</v>
      </c>
      <c r="F3516">
        <v>41678</v>
      </c>
      <c r="G3516" t="s">
        <v>4117</v>
      </c>
      <c r="H3516" t="s">
        <v>4118</v>
      </c>
      <c r="I3516" s="4">
        <v>19.440000000000001</v>
      </c>
    </row>
    <row r="3517" spans="1:9" x14ac:dyDescent="0.2">
      <c r="A3517">
        <v>102</v>
      </c>
      <c r="B3517">
        <v>690493</v>
      </c>
      <c r="C3517" s="3">
        <v>43164</v>
      </c>
      <c r="D3517">
        <v>46430</v>
      </c>
      <c r="E3517" t="s">
        <v>4016</v>
      </c>
      <c r="F3517">
        <v>41678</v>
      </c>
      <c r="G3517" t="s">
        <v>4211</v>
      </c>
      <c r="H3517" t="s">
        <v>4212</v>
      </c>
      <c r="I3517" s="4">
        <v>92.02</v>
      </c>
    </row>
    <row r="3518" spans="1:9" x14ac:dyDescent="0.2">
      <c r="A3518">
        <v>102</v>
      </c>
      <c r="B3518">
        <v>690494</v>
      </c>
      <c r="C3518" s="3">
        <v>43164</v>
      </c>
      <c r="D3518">
        <v>46430</v>
      </c>
      <c r="E3518" t="s">
        <v>4016</v>
      </c>
      <c r="F3518">
        <v>41678</v>
      </c>
      <c r="G3518" t="s">
        <v>4365</v>
      </c>
      <c r="H3518" t="s">
        <v>4366</v>
      </c>
      <c r="I3518" s="4">
        <v>129.6</v>
      </c>
    </row>
    <row r="3519" spans="1:9" x14ac:dyDescent="0.2">
      <c r="A3519">
        <v>102</v>
      </c>
      <c r="B3519">
        <v>690495</v>
      </c>
      <c r="C3519" s="3">
        <v>43164</v>
      </c>
      <c r="D3519">
        <v>46430</v>
      </c>
      <c r="E3519" t="s">
        <v>4016</v>
      </c>
      <c r="F3519">
        <v>41678</v>
      </c>
      <c r="G3519" t="s">
        <v>4035</v>
      </c>
      <c r="H3519" t="s">
        <v>4036</v>
      </c>
      <c r="I3519" s="4">
        <v>207.36</v>
      </c>
    </row>
    <row r="3520" spans="1:9" x14ac:dyDescent="0.2">
      <c r="A3520">
        <v>102</v>
      </c>
      <c r="B3520">
        <v>690496</v>
      </c>
      <c r="C3520" s="3">
        <v>43164</v>
      </c>
      <c r="D3520">
        <v>46430</v>
      </c>
      <c r="E3520" t="s">
        <v>4016</v>
      </c>
      <c r="F3520">
        <v>41678</v>
      </c>
      <c r="G3520" t="s">
        <v>4021</v>
      </c>
      <c r="H3520" t="s">
        <v>4022</v>
      </c>
      <c r="I3520" s="4">
        <v>58.32</v>
      </c>
    </row>
    <row r="3521" spans="1:9" x14ac:dyDescent="0.2">
      <c r="A3521">
        <v>102</v>
      </c>
      <c r="B3521">
        <v>690497</v>
      </c>
      <c r="C3521" s="3">
        <v>43164</v>
      </c>
      <c r="D3521">
        <v>46430</v>
      </c>
      <c r="E3521" t="s">
        <v>4016</v>
      </c>
      <c r="F3521">
        <v>41678</v>
      </c>
      <c r="G3521" t="s">
        <v>4055</v>
      </c>
      <c r="H3521" t="s">
        <v>4056</v>
      </c>
      <c r="I3521" s="4">
        <v>2.59</v>
      </c>
    </row>
    <row r="3522" spans="1:9" x14ac:dyDescent="0.2">
      <c r="A3522">
        <v>102</v>
      </c>
      <c r="B3522">
        <v>690499</v>
      </c>
      <c r="C3522" s="3">
        <v>43164</v>
      </c>
      <c r="D3522">
        <v>46430</v>
      </c>
      <c r="E3522" t="s">
        <v>4016</v>
      </c>
      <c r="F3522">
        <v>41678</v>
      </c>
      <c r="G3522" t="s">
        <v>4033</v>
      </c>
      <c r="H3522" t="s">
        <v>4034</v>
      </c>
      <c r="I3522" s="4">
        <v>60.91</v>
      </c>
    </row>
    <row r="3523" spans="1:9" x14ac:dyDescent="0.2">
      <c r="A3523">
        <v>102</v>
      </c>
      <c r="B3523">
        <v>691817</v>
      </c>
      <c r="C3523" s="3">
        <v>43164</v>
      </c>
      <c r="D3523">
        <v>46430</v>
      </c>
      <c r="E3523" t="s">
        <v>4016</v>
      </c>
      <c r="F3523">
        <v>41678</v>
      </c>
      <c r="G3523" t="s">
        <v>4097</v>
      </c>
      <c r="H3523" t="s">
        <v>4098</v>
      </c>
      <c r="I3523" s="4">
        <v>5.18</v>
      </c>
    </row>
    <row r="3524" spans="1:9" x14ac:dyDescent="0.2">
      <c r="A3524">
        <v>102</v>
      </c>
      <c r="B3524">
        <v>690539</v>
      </c>
      <c r="C3524" s="3">
        <v>43161</v>
      </c>
      <c r="D3524">
        <v>46421</v>
      </c>
      <c r="E3524" t="s">
        <v>4016</v>
      </c>
      <c r="F3524">
        <v>41680</v>
      </c>
      <c r="G3524" t="s">
        <v>4209</v>
      </c>
      <c r="H3524" t="s">
        <v>4210</v>
      </c>
      <c r="I3524" s="4">
        <v>14.97</v>
      </c>
    </row>
    <row r="3525" spans="1:9" x14ac:dyDescent="0.2">
      <c r="A3525">
        <v>102</v>
      </c>
      <c r="B3525">
        <v>690540</v>
      </c>
      <c r="C3525" s="3">
        <v>43161</v>
      </c>
      <c r="D3525">
        <v>46421</v>
      </c>
      <c r="E3525" t="s">
        <v>4016</v>
      </c>
      <c r="F3525">
        <v>41680</v>
      </c>
      <c r="G3525" t="s">
        <v>4063</v>
      </c>
      <c r="H3525" t="s">
        <v>4064</v>
      </c>
      <c r="I3525" s="4">
        <v>1.56</v>
      </c>
    </row>
    <row r="3526" spans="1:9" x14ac:dyDescent="0.2">
      <c r="A3526">
        <v>102</v>
      </c>
      <c r="B3526">
        <v>690543</v>
      </c>
      <c r="C3526" s="3">
        <v>43161</v>
      </c>
      <c r="D3526">
        <v>46421</v>
      </c>
      <c r="E3526" t="s">
        <v>4016</v>
      </c>
      <c r="F3526">
        <v>41680</v>
      </c>
      <c r="G3526" t="s">
        <v>4485</v>
      </c>
      <c r="H3526" t="s">
        <v>4486</v>
      </c>
      <c r="I3526" s="4">
        <v>2.92</v>
      </c>
    </row>
    <row r="3527" spans="1:9" x14ac:dyDescent="0.2">
      <c r="A3527">
        <v>102</v>
      </c>
      <c r="B3527">
        <v>690544</v>
      </c>
      <c r="C3527" s="3">
        <v>43161</v>
      </c>
      <c r="D3527">
        <v>46421</v>
      </c>
      <c r="E3527" t="s">
        <v>4016</v>
      </c>
      <c r="F3527">
        <v>41680</v>
      </c>
      <c r="G3527" t="s">
        <v>4083</v>
      </c>
      <c r="H3527" t="s">
        <v>4084</v>
      </c>
      <c r="I3527" s="4">
        <v>1.46</v>
      </c>
    </row>
    <row r="3528" spans="1:9" x14ac:dyDescent="0.2">
      <c r="A3528">
        <v>102</v>
      </c>
      <c r="B3528">
        <v>690546</v>
      </c>
      <c r="C3528" s="3">
        <v>43161</v>
      </c>
      <c r="D3528">
        <v>46421</v>
      </c>
      <c r="E3528" t="s">
        <v>4016</v>
      </c>
      <c r="F3528">
        <v>41680</v>
      </c>
      <c r="G3528" t="s">
        <v>4061</v>
      </c>
      <c r="H3528" t="s">
        <v>4062</v>
      </c>
      <c r="I3528" s="4">
        <v>0.78</v>
      </c>
    </row>
    <row r="3529" spans="1:9" x14ac:dyDescent="0.2">
      <c r="A3529">
        <v>102</v>
      </c>
      <c r="B3529">
        <v>690547</v>
      </c>
      <c r="C3529" s="3">
        <v>43161</v>
      </c>
      <c r="D3529">
        <v>46421</v>
      </c>
      <c r="E3529" t="s">
        <v>4016</v>
      </c>
      <c r="F3529">
        <v>41680</v>
      </c>
      <c r="G3529" t="s">
        <v>4093</v>
      </c>
      <c r="H3529" t="s">
        <v>4094</v>
      </c>
      <c r="I3529" s="4">
        <v>0.39</v>
      </c>
    </row>
    <row r="3530" spans="1:9" x14ac:dyDescent="0.2">
      <c r="A3530">
        <v>102</v>
      </c>
      <c r="B3530">
        <v>690549</v>
      </c>
      <c r="C3530" s="3">
        <v>43161</v>
      </c>
      <c r="D3530">
        <v>46421</v>
      </c>
      <c r="E3530" t="s">
        <v>4016</v>
      </c>
      <c r="F3530">
        <v>41680</v>
      </c>
      <c r="G3530" t="s">
        <v>4017</v>
      </c>
      <c r="H3530" t="s">
        <v>4018</v>
      </c>
      <c r="I3530" s="4">
        <v>0.49</v>
      </c>
    </row>
    <row r="3531" spans="1:9" x14ac:dyDescent="0.2">
      <c r="A3531">
        <v>102</v>
      </c>
      <c r="B3531">
        <v>690551</v>
      </c>
      <c r="C3531" s="3">
        <v>43161</v>
      </c>
      <c r="D3531">
        <v>46421</v>
      </c>
      <c r="E3531" t="s">
        <v>4016</v>
      </c>
      <c r="F3531">
        <v>41680</v>
      </c>
      <c r="G3531" t="s">
        <v>4211</v>
      </c>
      <c r="H3531" t="s">
        <v>4212</v>
      </c>
      <c r="I3531" s="4">
        <v>38.880000000000003</v>
      </c>
    </row>
    <row r="3532" spans="1:9" x14ac:dyDescent="0.2">
      <c r="A3532">
        <v>102</v>
      </c>
      <c r="B3532">
        <v>691744</v>
      </c>
      <c r="C3532" s="3">
        <v>43161</v>
      </c>
      <c r="D3532">
        <v>46421</v>
      </c>
      <c r="E3532" t="s">
        <v>4016</v>
      </c>
      <c r="F3532">
        <v>41680</v>
      </c>
      <c r="G3532" t="s">
        <v>4077</v>
      </c>
      <c r="H3532" t="s">
        <v>4078</v>
      </c>
      <c r="I3532" s="4">
        <v>50.54</v>
      </c>
    </row>
    <row r="3533" spans="1:9" x14ac:dyDescent="0.2">
      <c r="A3533">
        <v>102</v>
      </c>
      <c r="B3533">
        <v>691745</v>
      </c>
      <c r="C3533" s="3">
        <v>43161</v>
      </c>
      <c r="D3533">
        <v>46421</v>
      </c>
      <c r="E3533" t="s">
        <v>4016</v>
      </c>
      <c r="F3533">
        <v>41680</v>
      </c>
      <c r="G3533" t="s">
        <v>4033</v>
      </c>
      <c r="H3533" t="s">
        <v>4034</v>
      </c>
      <c r="I3533" s="4">
        <v>65.900000000000006</v>
      </c>
    </row>
    <row r="3534" spans="1:9" x14ac:dyDescent="0.2">
      <c r="A3534">
        <v>102</v>
      </c>
      <c r="B3534">
        <v>691746</v>
      </c>
      <c r="C3534" s="3">
        <v>43161</v>
      </c>
      <c r="D3534">
        <v>46421</v>
      </c>
      <c r="E3534" t="s">
        <v>4016</v>
      </c>
      <c r="F3534">
        <v>41680</v>
      </c>
      <c r="G3534" t="s">
        <v>4219</v>
      </c>
      <c r="H3534" t="s">
        <v>4220</v>
      </c>
      <c r="I3534" s="4">
        <v>15.55</v>
      </c>
    </row>
    <row r="3535" spans="1:9" x14ac:dyDescent="0.2">
      <c r="A3535">
        <v>102</v>
      </c>
      <c r="B3535">
        <v>690542</v>
      </c>
      <c r="C3535" s="3">
        <v>43164</v>
      </c>
      <c r="D3535">
        <v>46421</v>
      </c>
      <c r="E3535" t="s">
        <v>4016</v>
      </c>
      <c r="F3535">
        <v>41680</v>
      </c>
      <c r="G3535" t="s">
        <v>4071</v>
      </c>
      <c r="H3535" t="s">
        <v>4072</v>
      </c>
      <c r="I3535" s="4">
        <v>0.57999999999999996</v>
      </c>
    </row>
    <row r="3536" spans="1:9" x14ac:dyDescent="0.2">
      <c r="A3536">
        <v>102</v>
      </c>
      <c r="B3536">
        <v>690545</v>
      </c>
      <c r="C3536" s="3">
        <v>43164</v>
      </c>
      <c r="D3536">
        <v>46421</v>
      </c>
      <c r="E3536" t="s">
        <v>4016</v>
      </c>
      <c r="F3536">
        <v>41680</v>
      </c>
      <c r="G3536" t="s">
        <v>4089</v>
      </c>
      <c r="H3536" t="s">
        <v>4090</v>
      </c>
      <c r="I3536" s="4">
        <v>0.39</v>
      </c>
    </row>
    <row r="3537" spans="1:9" x14ac:dyDescent="0.2">
      <c r="A3537">
        <v>102</v>
      </c>
      <c r="B3537">
        <v>690554</v>
      </c>
      <c r="C3537" s="3">
        <v>43161</v>
      </c>
      <c r="D3537">
        <v>46416</v>
      </c>
      <c r="E3537" t="s">
        <v>4016</v>
      </c>
      <c r="F3537">
        <v>41681</v>
      </c>
      <c r="G3537" t="s">
        <v>4307</v>
      </c>
      <c r="H3537" t="s">
        <v>4308</v>
      </c>
      <c r="I3537" s="4">
        <v>277.01</v>
      </c>
    </row>
    <row r="3538" spans="1:9" x14ac:dyDescent="0.2">
      <c r="A3538">
        <v>102</v>
      </c>
      <c r="B3538">
        <v>690556</v>
      </c>
      <c r="C3538" s="3">
        <v>43161</v>
      </c>
      <c r="D3538">
        <v>46416</v>
      </c>
      <c r="E3538" t="s">
        <v>4016</v>
      </c>
      <c r="F3538">
        <v>41681</v>
      </c>
      <c r="G3538" t="s">
        <v>4305</v>
      </c>
      <c r="H3538" t="s">
        <v>4306</v>
      </c>
      <c r="I3538" s="4">
        <v>27.7</v>
      </c>
    </row>
    <row r="3539" spans="1:9" x14ac:dyDescent="0.2">
      <c r="A3539">
        <v>102</v>
      </c>
      <c r="B3539">
        <v>690557</v>
      </c>
      <c r="C3539" s="3">
        <v>43161</v>
      </c>
      <c r="D3539">
        <v>46416</v>
      </c>
      <c r="E3539" t="s">
        <v>4016</v>
      </c>
      <c r="F3539">
        <v>41681</v>
      </c>
      <c r="G3539" t="s">
        <v>4167</v>
      </c>
      <c r="H3539" t="s">
        <v>4168</v>
      </c>
      <c r="I3539" s="4">
        <v>124.66</v>
      </c>
    </row>
    <row r="3540" spans="1:9" x14ac:dyDescent="0.2">
      <c r="A3540">
        <v>102</v>
      </c>
      <c r="B3540">
        <v>690558</v>
      </c>
      <c r="C3540" s="3">
        <v>43161</v>
      </c>
      <c r="D3540">
        <v>46416</v>
      </c>
      <c r="E3540" t="s">
        <v>4016</v>
      </c>
      <c r="F3540">
        <v>41681</v>
      </c>
      <c r="G3540" t="s">
        <v>4133</v>
      </c>
      <c r="H3540" t="s">
        <v>4134</v>
      </c>
      <c r="I3540" s="4">
        <v>41.55</v>
      </c>
    </row>
    <row r="3541" spans="1:9" x14ac:dyDescent="0.2">
      <c r="A3541">
        <v>102</v>
      </c>
      <c r="B3541">
        <v>690559</v>
      </c>
      <c r="C3541" s="3">
        <v>43161</v>
      </c>
      <c r="D3541">
        <v>46416</v>
      </c>
      <c r="E3541" t="s">
        <v>4016</v>
      </c>
      <c r="F3541">
        <v>41681</v>
      </c>
      <c r="G3541" t="s">
        <v>4309</v>
      </c>
      <c r="H3541" t="s">
        <v>4310</v>
      </c>
      <c r="I3541" s="4">
        <v>5.54</v>
      </c>
    </row>
    <row r="3542" spans="1:9" x14ac:dyDescent="0.2">
      <c r="A3542">
        <v>102</v>
      </c>
      <c r="B3542">
        <v>690560</v>
      </c>
      <c r="C3542" s="3">
        <v>43161</v>
      </c>
      <c r="D3542">
        <v>46416</v>
      </c>
      <c r="E3542" t="s">
        <v>4016</v>
      </c>
      <c r="F3542">
        <v>41681</v>
      </c>
      <c r="G3542" t="s">
        <v>4311</v>
      </c>
      <c r="H3542" t="s">
        <v>4312</v>
      </c>
      <c r="I3542" s="4">
        <v>16.62</v>
      </c>
    </row>
    <row r="3543" spans="1:9" x14ac:dyDescent="0.2">
      <c r="A3543">
        <v>102</v>
      </c>
      <c r="B3543">
        <v>691650</v>
      </c>
      <c r="C3543" s="3">
        <v>43161</v>
      </c>
      <c r="D3543">
        <v>46416</v>
      </c>
      <c r="E3543" t="s">
        <v>4016</v>
      </c>
      <c r="F3543">
        <v>41681</v>
      </c>
      <c r="G3543" t="s">
        <v>4111</v>
      </c>
      <c r="H3543" t="s">
        <v>4112</v>
      </c>
      <c r="I3543" s="4">
        <v>6.92</v>
      </c>
    </row>
    <row r="3544" spans="1:9" x14ac:dyDescent="0.2">
      <c r="A3544">
        <v>102</v>
      </c>
      <c r="B3544">
        <v>690569</v>
      </c>
      <c r="C3544" s="3">
        <v>43164</v>
      </c>
      <c r="D3544">
        <v>46425</v>
      </c>
      <c r="E3544" t="s">
        <v>4016</v>
      </c>
      <c r="F3544">
        <v>41683</v>
      </c>
      <c r="G3544" t="s">
        <v>4041</v>
      </c>
      <c r="H3544" t="s">
        <v>4042</v>
      </c>
      <c r="I3544" s="4">
        <v>213.51</v>
      </c>
    </row>
    <row r="3545" spans="1:9" x14ac:dyDescent="0.2">
      <c r="A3545">
        <v>102</v>
      </c>
      <c r="B3545">
        <v>690570</v>
      </c>
      <c r="C3545" s="3">
        <v>43164</v>
      </c>
      <c r="D3545">
        <v>46425</v>
      </c>
      <c r="E3545" t="s">
        <v>4016</v>
      </c>
      <c r="F3545">
        <v>41683</v>
      </c>
      <c r="G3545" t="s">
        <v>4043</v>
      </c>
      <c r="H3545" t="s">
        <v>4044</v>
      </c>
      <c r="I3545" s="4">
        <v>3.24</v>
      </c>
    </row>
    <row r="3546" spans="1:9" x14ac:dyDescent="0.2">
      <c r="A3546">
        <v>102</v>
      </c>
      <c r="B3546">
        <v>690572</v>
      </c>
      <c r="C3546" s="3">
        <v>43164</v>
      </c>
      <c r="D3546">
        <v>46425</v>
      </c>
      <c r="E3546" t="s">
        <v>4016</v>
      </c>
      <c r="F3546">
        <v>41683</v>
      </c>
      <c r="G3546" t="s">
        <v>4047</v>
      </c>
      <c r="H3546" t="s">
        <v>4048</v>
      </c>
      <c r="I3546" s="4">
        <v>3.24</v>
      </c>
    </row>
    <row r="3547" spans="1:9" x14ac:dyDescent="0.2">
      <c r="A3547">
        <v>102</v>
      </c>
      <c r="B3547">
        <v>690573</v>
      </c>
      <c r="C3547" s="3">
        <v>43164</v>
      </c>
      <c r="D3547">
        <v>46425</v>
      </c>
      <c r="E3547" t="s">
        <v>4016</v>
      </c>
      <c r="F3547">
        <v>41683</v>
      </c>
      <c r="G3547" t="s">
        <v>4049</v>
      </c>
      <c r="H3547" t="s">
        <v>4050</v>
      </c>
      <c r="I3547" s="4">
        <v>3.24</v>
      </c>
    </row>
    <row r="3548" spans="1:9" x14ac:dyDescent="0.2">
      <c r="A3548">
        <v>102</v>
      </c>
      <c r="B3548">
        <v>690574</v>
      </c>
      <c r="C3548" s="3">
        <v>43164</v>
      </c>
      <c r="D3548">
        <v>46425</v>
      </c>
      <c r="E3548" t="s">
        <v>4016</v>
      </c>
      <c r="F3548">
        <v>41683</v>
      </c>
      <c r="G3548" t="s">
        <v>4055</v>
      </c>
      <c r="H3548" t="s">
        <v>4056</v>
      </c>
      <c r="I3548" s="4">
        <v>6.47</v>
      </c>
    </row>
    <row r="3549" spans="1:9" x14ac:dyDescent="0.2">
      <c r="A3549">
        <v>102</v>
      </c>
      <c r="B3549">
        <v>690575</v>
      </c>
      <c r="C3549" s="3">
        <v>43164</v>
      </c>
      <c r="D3549">
        <v>46425</v>
      </c>
      <c r="E3549" t="s">
        <v>4016</v>
      </c>
      <c r="F3549">
        <v>41683</v>
      </c>
      <c r="G3549" t="s">
        <v>4051</v>
      </c>
      <c r="H3549" t="s">
        <v>4052</v>
      </c>
      <c r="I3549" s="4">
        <v>9.7100000000000009</v>
      </c>
    </row>
    <row r="3550" spans="1:9" x14ac:dyDescent="0.2">
      <c r="A3550">
        <v>102</v>
      </c>
      <c r="B3550">
        <v>690576</v>
      </c>
      <c r="C3550" s="3">
        <v>43164</v>
      </c>
      <c r="D3550">
        <v>46425</v>
      </c>
      <c r="E3550" t="s">
        <v>4016</v>
      </c>
      <c r="F3550">
        <v>41683</v>
      </c>
      <c r="G3550" t="s">
        <v>4057</v>
      </c>
      <c r="H3550" t="s">
        <v>4058</v>
      </c>
      <c r="I3550" s="4">
        <v>194.1</v>
      </c>
    </row>
    <row r="3551" spans="1:9" x14ac:dyDescent="0.2">
      <c r="A3551">
        <v>102</v>
      </c>
      <c r="B3551">
        <v>690577</v>
      </c>
      <c r="C3551" s="3">
        <v>43164</v>
      </c>
      <c r="D3551">
        <v>46425</v>
      </c>
      <c r="E3551" t="s">
        <v>4016</v>
      </c>
      <c r="F3551">
        <v>41683</v>
      </c>
      <c r="G3551" t="s">
        <v>4065</v>
      </c>
      <c r="H3551" t="s">
        <v>4066</v>
      </c>
      <c r="I3551" s="4">
        <v>6.79</v>
      </c>
    </row>
    <row r="3552" spans="1:9" x14ac:dyDescent="0.2">
      <c r="A3552">
        <v>102</v>
      </c>
      <c r="B3552">
        <v>690581</v>
      </c>
      <c r="C3552" s="3">
        <v>43164</v>
      </c>
      <c r="D3552">
        <v>46425</v>
      </c>
      <c r="E3552" t="s">
        <v>4016</v>
      </c>
      <c r="F3552">
        <v>41683</v>
      </c>
      <c r="G3552" t="s">
        <v>4053</v>
      </c>
      <c r="H3552" t="s">
        <v>4054</v>
      </c>
      <c r="I3552" s="4">
        <v>22.65</v>
      </c>
    </row>
    <row r="3553" spans="1:9" x14ac:dyDescent="0.2">
      <c r="A3553">
        <v>102</v>
      </c>
      <c r="B3553">
        <v>691791</v>
      </c>
      <c r="C3553" s="3">
        <v>43164</v>
      </c>
      <c r="D3553">
        <v>46425</v>
      </c>
      <c r="E3553" t="s">
        <v>4016</v>
      </c>
      <c r="F3553">
        <v>41683</v>
      </c>
      <c r="G3553" t="s">
        <v>4045</v>
      </c>
      <c r="H3553" t="s">
        <v>4046</v>
      </c>
      <c r="I3553" s="4">
        <v>3.23</v>
      </c>
    </row>
    <row r="3554" spans="1:9" x14ac:dyDescent="0.2">
      <c r="A3554">
        <v>102</v>
      </c>
      <c r="B3554">
        <v>691792</v>
      </c>
      <c r="C3554" s="3">
        <v>43164</v>
      </c>
      <c r="D3554">
        <v>46425</v>
      </c>
      <c r="E3554" t="s">
        <v>4016</v>
      </c>
      <c r="F3554">
        <v>41683</v>
      </c>
      <c r="G3554" t="s">
        <v>4059</v>
      </c>
      <c r="H3554" t="s">
        <v>4060</v>
      </c>
      <c r="I3554" s="4">
        <v>1.29</v>
      </c>
    </row>
    <row r="3555" spans="1:9" x14ac:dyDescent="0.2">
      <c r="A3555">
        <v>102</v>
      </c>
      <c r="B3555">
        <v>691793</v>
      </c>
      <c r="C3555" s="3">
        <v>43164</v>
      </c>
      <c r="D3555">
        <v>46425</v>
      </c>
      <c r="E3555" t="s">
        <v>4016</v>
      </c>
      <c r="F3555">
        <v>41683</v>
      </c>
      <c r="G3555" t="s">
        <v>4025</v>
      </c>
      <c r="H3555" t="s">
        <v>4026</v>
      </c>
      <c r="I3555" s="4">
        <v>0.97</v>
      </c>
    </row>
    <row r="3556" spans="1:9" x14ac:dyDescent="0.2">
      <c r="A3556">
        <v>102</v>
      </c>
      <c r="B3556">
        <v>691794</v>
      </c>
      <c r="C3556" s="3">
        <v>43164</v>
      </c>
      <c r="D3556">
        <v>46425</v>
      </c>
      <c r="E3556" t="s">
        <v>4016</v>
      </c>
      <c r="F3556">
        <v>41683</v>
      </c>
      <c r="G3556" t="s">
        <v>4033</v>
      </c>
      <c r="H3556" t="s">
        <v>4034</v>
      </c>
      <c r="I3556" s="4">
        <v>178.57</v>
      </c>
    </row>
    <row r="3557" spans="1:9" x14ac:dyDescent="0.2">
      <c r="A3557">
        <v>102</v>
      </c>
      <c r="B3557">
        <v>690626</v>
      </c>
      <c r="C3557" s="3">
        <v>43173</v>
      </c>
      <c r="D3557">
        <v>46586</v>
      </c>
      <c r="E3557" t="s">
        <v>4016</v>
      </c>
      <c r="F3557">
        <v>41687</v>
      </c>
      <c r="G3557" t="s">
        <v>4053</v>
      </c>
      <c r="H3557" t="s">
        <v>4054</v>
      </c>
      <c r="I3557" s="4">
        <v>0.64</v>
      </c>
    </row>
    <row r="3558" spans="1:9" x14ac:dyDescent="0.2">
      <c r="A3558">
        <v>102</v>
      </c>
      <c r="B3558">
        <v>690627</v>
      </c>
      <c r="C3558" s="3">
        <v>43173</v>
      </c>
      <c r="D3558">
        <v>46586</v>
      </c>
      <c r="E3558" t="s">
        <v>4016</v>
      </c>
      <c r="F3558">
        <v>41687</v>
      </c>
      <c r="G3558" t="s">
        <v>4397</v>
      </c>
      <c r="H3558" t="s">
        <v>4398</v>
      </c>
      <c r="I3558" s="4">
        <v>1.6</v>
      </c>
    </row>
    <row r="3559" spans="1:9" x14ac:dyDescent="0.2">
      <c r="A3559">
        <v>102</v>
      </c>
      <c r="B3559">
        <v>690628</v>
      </c>
      <c r="C3559" s="3">
        <v>43173</v>
      </c>
      <c r="D3559">
        <v>46586</v>
      </c>
      <c r="E3559" t="s">
        <v>4016</v>
      </c>
      <c r="F3559">
        <v>41687</v>
      </c>
      <c r="G3559" t="s">
        <v>4135</v>
      </c>
      <c r="H3559" t="s">
        <v>4136</v>
      </c>
      <c r="I3559" s="4">
        <v>1.28</v>
      </c>
    </row>
    <row r="3560" spans="1:9" x14ac:dyDescent="0.2">
      <c r="A3560">
        <v>102</v>
      </c>
      <c r="B3560">
        <v>690629</v>
      </c>
      <c r="C3560" s="3">
        <v>43173</v>
      </c>
      <c r="D3560">
        <v>46586</v>
      </c>
      <c r="E3560" t="s">
        <v>4016</v>
      </c>
      <c r="F3560">
        <v>41687</v>
      </c>
      <c r="G3560" t="s">
        <v>4111</v>
      </c>
      <c r="H3560" t="s">
        <v>4112</v>
      </c>
      <c r="I3560" s="4">
        <v>3.52</v>
      </c>
    </row>
    <row r="3561" spans="1:9" x14ac:dyDescent="0.2">
      <c r="A3561">
        <v>102</v>
      </c>
      <c r="B3561">
        <v>690630</v>
      </c>
      <c r="C3561" s="3">
        <v>43173</v>
      </c>
      <c r="D3561">
        <v>46586</v>
      </c>
      <c r="E3561" t="s">
        <v>4016</v>
      </c>
      <c r="F3561">
        <v>41687</v>
      </c>
      <c r="G3561" t="s">
        <v>4355</v>
      </c>
      <c r="H3561" t="s">
        <v>4356</v>
      </c>
      <c r="I3561" s="4">
        <v>3.52</v>
      </c>
    </row>
    <row r="3562" spans="1:9" x14ac:dyDescent="0.2">
      <c r="A3562">
        <v>102</v>
      </c>
      <c r="B3562">
        <v>690632</v>
      </c>
      <c r="C3562" s="3">
        <v>43173</v>
      </c>
      <c r="D3562">
        <v>46586</v>
      </c>
      <c r="E3562" t="s">
        <v>4016</v>
      </c>
      <c r="F3562">
        <v>41687</v>
      </c>
      <c r="G3562" t="s">
        <v>4229</v>
      </c>
      <c r="H3562" t="s">
        <v>4230</v>
      </c>
      <c r="I3562" s="4">
        <v>0.27</v>
      </c>
    </row>
    <row r="3563" spans="1:9" x14ac:dyDescent="0.2">
      <c r="A3563">
        <v>102</v>
      </c>
      <c r="B3563">
        <v>690633</v>
      </c>
      <c r="C3563" s="3">
        <v>43173</v>
      </c>
      <c r="D3563">
        <v>46586</v>
      </c>
      <c r="E3563" t="s">
        <v>4016</v>
      </c>
      <c r="F3563">
        <v>41687</v>
      </c>
      <c r="G3563" t="s">
        <v>4129</v>
      </c>
      <c r="H3563" t="s">
        <v>4130</v>
      </c>
      <c r="I3563" s="4">
        <v>1.92</v>
      </c>
    </row>
    <row r="3564" spans="1:9" x14ac:dyDescent="0.2">
      <c r="A3564">
        <v>102</v>
      </c>
      <c r="B3564">
        <v>690634</v>
      </c>
      <c r="C3564" s="3">
        <v>43173</v>
      </c>
      <c r="D3564">
        <v>46586</v>
      </c>
      <c r="E3564" t="s">
        <v>4016</v>
      </c>
      <c r="F3564">
        <v>41687</v>
      </c>
      <c r="G3564" t="s">
        <v>4089</v>
      </c>
      <c r="H3564" t="s">
        <v>4090</v>
      </c>
      <c r="I3564" s="4">
        <v>12.16</v>
      </c>
    </row>
    <row r="3565" spans="1:9" x14ac:dyDescent="0.2">
      <c r="A3565">
        <v>102</v>
      </c>
      <c r="B3565">
        <v>690635</v>
      </c>
      <c r="C3565" s="3">
        <v>43173</v>
      </c>
      <c r="D3565">
        <v>46586</v>
      </c>
      <c r="E3565" t="s">
        <v>4016</v>
      </c>
      <c r="F3565">
        <v>41687</v>
      </c>
      <c r="G3565" t="s">
        <v>4035</v>
      </c>
      <c r="H3565" t="s">
        <v>4036</v>
      </c>
      <c r="I3565" s="4">
        <v>12.16</v>
      </c>
    </row>
    <row r="3566" spans="1:9" x14ac:dyDescent="0.2">
      <c r="A3566">
        <v>102</v>
      </c>
      <c r="B3566">
        <v>690636</v>
      </c>
      <c r="C3566" s="3">
        <v>43173</v>
      </c>
      <c r="D3566">
        <v>46586</v>
      </c>
      <c r="E3566" t="s">
        <v>4016</v>
      </c>
      <c r="F3566">
        <v>41687</v>
      </c>
      <c r="G3566" t="s">
        <v>4399</v>
      </c>
      <c r="H3566" t="s">
        <v>4400</v>
      </c>
      <c r="I3566" s="4">
        <v>3.84</v>
      </c>
    </row>
    <row r="3567" spans="1:9" x14ac:dyDescent="0.2">
      <c r="A3567">
        <v>102</v>
      </c>
      <c r="B3567">
        <v>690637</v>
      </c>
      <c r="C3567" s="3">
        <v>43173</v>
      </c>
      <c r="D3567">
        <v>46586</v>
      </c>
      <c r="E3567" t="s">
        <v>4016</v>
      </c>
      <c r="F3567">
        <v>41687</v>
      </c>
      <c r="G3567" t="s">
        <v>4033</v>
      </c>
      <c r="H3567" t="s">
        <v>4034</v>
      </c>
      <c r="I3567" s="4">
        <v>11.2</v>
      </c>
    </row>
    <row r="3568" spans="1:9" x14ac:dyDescent="0.2">
      <c r="A3568">
        <v>102</v>
      </c>
      <c r="B3568">
        <v>690638</v>
      </c>
      <c r="C3568" s="3">
        <v>43173</v>
      </c>
      <c r="D3568">
        <v>46586</v>
      </c>
      <c r="E3568" t="s">
        <v>4016</v>
      </c>
      <c r="F3568">
        <v>41687</v>
      </c>
      <c r="G3568" t="s">
        <v>4407</v>
      </c>
      <c r="H3568" t="s">
        <v>4408</v>
      </c>
      <c r="I3568" s="4">
        <v>1.6</v>
      </c>
    </row>
    <row r="3569" spans="1:9" x14ac:dyDescent="0.2">
      <c r="A3569">
        <v>102</v>
      </c>
      <c r="B3569">
        <v>690639</v>
      </c>
      <c r="C3569" s="3">
        <v>43173</v>
      </c>
      <c r="D3569">
        <v>46586</v>
      </c>
      <c r="E3569" t="s">
        <v>4016</v>
      </c>
      <c r="F3569">
        <v>41687</v>
      </c>
      <c r="G3569" t="s">
        <v>4401</v>
      </c>
      <c r="H3569" t="s">
        <v>4402</v>
      </c>
      <c r="I3569" s="4">
        <v>2.2400000000000002</v>
      </c>
    </row>
    <row r="3570" spans="1:9" x14ac:dyDescent="0.2">
      <c r="A3570">
        <v>102</v>
      </c>
      <c r="B3570">
        <v>690640</v>
      </c>
      <c r="C3570" s="3">
        <v>43173</v>
      </c>
      <c r="D3570">
        <v>46586</v>
      </c>
      <c r="E3570" t="s">
        <v>4016</v>
      </c>
      <c r="F3570">
        <v>41687</v>
      </c>
      <c r="G3570" t="s">
        <v>4403</v>
      </c>
      <c r="H3570" t="s">
        <v>4404</v>
      </c>
      <c r="I3570" s="4">
        <v>2.56</v>
      </c>
    </row>
    <row r="3571" spans="1:9" x14ac:dyDescent="0.2">
      <c r="A3571">
        <v>102</v>
      </c>
      <c r="B3571">
        <v>690641</v>
      </c>
      <c r="C3571" s="3">
        <v>43173</v>
      </c>
      <c r="D3571">
        <v>46586</v>
      </c>
      <c r="E3571" t="s">
        <v>4016</v>
      </c>
      <c r="F3571">
        <v>41687</v>
      </c>
      <c r="G3571" t="s">
        <v>4405</v>
      </c>
      <c r="H3571" t="s">
        <v>4406</v>
      </c>
      <c r="I3571" s="4">
        <v>1.28</v>
      </c>
    </row>
    <row r="3572" spans="1:9" x14ac:dyDescent="0.2">
      <c r="A3572">
        <v>102</v>
      </c>
      <c r="B3572">
        <v>693594</v>
      </c>
      <c r="C3572" s="3">
        <v>43173</v>
      </c>
      <c r="D3572">
        <v>46586</v>
      </c>
      <c r="E3572" t="s">
        <v>4016</v>
      </c>
      <c r="F3572">
        <v>41687</v>
      </c>
      <c r="G3572" t="s">
        <v>4119</v>
      </c>
      <c r="H3572" t="s">
        <v>4120</v>
      </c>
      <c r="I3572" s="4">
        <v>3.71</v>
      </c>
    </row>
    <row r="3573" spans="1:9" x14ac:dyDescent="0.2">
      <c r="A3573">
        <v>102</v>
      </c>
      <c r="B3573">
        <v>693595</v>
      </c>
      <c r="C3573" s="3">
        <v>43173</v>
      </c>
      <c r="D3573">
        <v>46586</v>
      </c>
      <c r="E3573" t="s">
        <v>4016</v>
      </c>
      <c r="F3573">
        <v>41687</v>
      </c>
      <c r="G3573" t="s">
        <v>4313</v>
      </c>
      <c r="H3573" t="s">
        <v>4314</v>
      </c>
      <c r="I3573" s="4">
        <v>0.51</v>
      </c>
    </row>
    <row r="3574" spans="1:9" x14ac:dyDescent="0.2">
      <c r="A3574">
        <v>102</v>
      </c>
      <c r="B3574">
        <v>690688</v>
      </c>
      <c r="C3574" s="3">
        <v>43173</v>
      </c>
      <c r="D3574">
        <v>46600</v>
      </c>
      <c r="E3574" t="s">
        <v>4016</v>
      </c>
      <c r="F3574">
        <v>41691</v>
      </c>
      <c r="G3574" t="s">
        <v>4153</v>
      </c>
      <c r="H3574" t="s">
        <v>4154</v>
      </c>
      <c r="I3574" s="4">
        <v>1.54</v>
      </c>
    </row>
    <row r="3575" spans="1:9" x14ac:dyDescent="0.2">
      <c r="A3575">
        <v>102</v>
      </c>
      <c r="B3575">
        <v>690689</v>
      </c>
      <c r="C3575" s="3">
        <v>43173</v>
      </c>
      <c r="D3575">
        <v>46600</v>
      </c>
      <c r="E3575" t="s">
        <v>4016</v>
      </c>
      <c r="F3575">
        <v>41691</v>
      </c>
      <c r="G3575" t="s">
        <v>4139</v>
      </c>
      <c r="H3575" t="s">
        <v>4140</v>
      </c>
      <c r="I3575" s="4">
        <v>32.1</v>
      </c>
    </row>
    <row r="3576" spans="1:9" x14ac:dyDescent="0.2">
      <c r="A3576">
        <v>102</v>
      </c>
      <c r="B3576">
        <v>690690</v>
      </c>
      <c r="C3576" s="3">
        <v>43173</v>
      </c>
      <c r="D3576">
        <v>46600</v>
      </c>
      <c r="E3576" t="s">
        <v>4016</v>
      </c>
      <c r="F3576">
        <v>41691</v>
      </c>
      <c r="G3576" t="s">
        <v>4017</v>
      </c>
      <c r="H3576" t="s">
        <v>4018</v>
      </c>
      <c r="I3576" s="4">
        <v>2.14</v>
      </c>
    </row>
    <row r="3577" spans="1:9" x14ac:dyDescent="0.2">
      <c r="A3577">
        <v>102</v>
      </c>
      <c r="B3577">
        <v>690691</v>
      </c>
      <c r="C3577" s="3">
        <v>43173</v>
      </c>
      <c r="D3577">
        <v>46600</v>
      </c>
      <c r="E3577" t="s">
        <v>4016</v>
      </c>
      <c r="F3577">
        <v>41691</v>
      </c>
      <c r="G3577" t="s">
        <v>4111</v>
      </c>
      <c r="H3577" t="s">
        <v>4112</v>
      </c>
      <c r="I3577" s="4">
        <v>0.43</v>
      </c>
    </row>
    <row r="3578" spans="1:9" x14ac:dyDescent="0.2">
      <c r="A3578">
        <v>102</v>
      </c>
      <c r="B3578">
        <v>690692</v>
      </c>
      <c r="C3578" s="3">
        <v>43173</v>
      </c>
      <c r="D3578">
        <v>46600</v>
      </c>
      <c r="E3578" t="s">
        <v>4016</v>
      </c>
      <c r="F3578">
        <v>41691</v>
      </c>
      <c r="G3578" t="s">
        <v>4315</v>
      </c>
      <c r="H3578" t="s">
        <v>4316</v>
      </c>
      <c r="I3578" s="4">
        <v>10.7</v>
      </c>
    </row>
    <row r="3579" spans="1:9" x14ac:dyDescent="0.2">
      <c r="A3579">
        <v>102</v>
      </c>
      <c r="B3579">
        <v>690693</v>
      </c>
      <c r="C3579" s="3">
        <v>43173</v>
      </c>
      <c r="D3579">
        <v>46600</v>
      </c>
      <c r="E3579" t="s">
        <v>4016</v>
      </c>
      <c r="F3579">
        <v>41691</v>
      </c>
      <c r="G3579" t="s">
        <v>4159</v>
      </c>
      <c r="H3579" t="s">
        <v>4160</v>
      </c>
      <c r="I3579" s="4">
        <v>14.98</v>
      </c>
    </row>
    <row r="3580" spans="1:9" x14ac:dyDescent="0.2">
      <c r="A3580">
        <v>102</v>
      </c>
      <c r="B3580">
        <v>690694</v>
      </c>
      <c r="C3580" s="3">
        <v>43173</v>
      </c>
      <c r="D3580">
        <v>46600</v>
      </c>
      <c r="E3580" t="s">
        <v>4016</v>
      </c>
      <c r="F3580">
        <v>41691</v>
      </c>
      <c r="G3580" t="s">
        <v>4131</v>
      </c>
      <c r="H3580" t="s">
        <v>4132</v>
      </c>
      <c r="I3580" s="4">
        <v>0.11</v>
      </c>
    </row>
    <row r="3581" spans="1:9" x14ac:dyDescent="0.2">
      <c r="A3581">
        <v>102</v>
      </c>
      <c r="B3581">
        <v>690695</v>
      </c>
      <c r="C3581" s="3">
        <v>43173</v>
      </c>
      <c r="D3581">
        <v>46600</v>
      </c>
      <c r="E3581" t="s">
        <v>4016</v>
      </c>
      <c r="F3581">
        <v>41691</v>
      </c>
      <c r="G3581" t="s">
        <v>4229</v>
      </c>
      <c r="H3581" t="s">
        <v>4230</v>
      </c>
      <c r="I3581" s="4">
        <v>1.28</v>
      </c>
    </row>
    <row r="3582" spans="1:9" x14ac:dyDescent="0.2">
      <c r="A3582">
        <v>102</v>
      </c>
      <c r="B3582">
        <v>690696</v>
      </c>
      <c r="C3582" s="3">
        <v>43173</v>
      </c>
      <c r="D3582">
        <v>46600</v>
      </c>
      <c r="E3582" t="s">
        <v>4016</v>
      </c>
      <c r="F3582">
        <v>41691</v>
      </c>
      <c r="G3582" t="s">
        <v>4085</v>
      </c>
      <c r="H3582" t="s">
        <v>4086</v>
      </c>
      <c r="I3582" s="4">
        <v>0.21</v>
      </c>
    </row>
    <row r="3583" spans="1:9" x14ac:dyDescent="0.2">
      <c r="A3583">
        <v>102</v>
      </c>
      <c r="B3583">
        <v>690697</v>
      </c>
      <c r="C3583" s="3">
        <v>43173</v>
      </c>
      <c r="D3583">
        <v>46600</v>
      </c>
      <c r="E3583" t="s">
        <v>4016</v>
      </c>
      <c r="F3583">
        <v>41691</v>
      </c>
      <c r="G3583" t="s">
        <v>4155</v>
      </c>
      <c r="H3583" t="s">
        <v>4156</v>
      </c>
      <c r="I3583" s="4">
        <v>0.11</v>
      </c>
    </row>
    <row r="3584" spans="1:9" x14ac:dyDescent="0.2">
      <c r="A3584">
        <v>102</v>
      </c>
      <c r="B3584">
        <v>690698</v>
      </c>
      <c r="C3584" s="3">
        <v>43173</v>
      </c>
      <c r="D3584">
        <v>46600</v>
      </c>
      <c r="E3584" t="s">
        <v>4016</v>
      </c>
      <c r="F3584">
        <v>41691</v>
      </c>
      <c r="G3584" t="s">
        <v>4089</v>
      </c>
      <c r="H3584" t="s">
        <v>4090</v>
      </c>
      <c r="I3584" s="4">
        <v>18.38</v>
      </c>
    </row>
    <row r="3585" spans="1:9" x14ac:dyDescent="0.2">
      <c r="A3585">
        <v>102</v>
      </c>
      <c r="B3585">
        <v>690699</v>
      </c>
      <c r="C3585" s="3">
        <v>43173</v>
      </c>
      <c r="D3585">
        <v>46600</v>
      </c>
      <c r="E3585" t="s">
        <v>4016</v>
      </c>
      <c r="F3585">
        <v>41691</v>
      </c>
      <c r="G3585" t="s">
        <v>4077</v>
      </c>
      <c r="H3585" t="s">
        <v>4078</v>
      </c>
      <c r="I3585" s="4">
        <v>14.45</v>
      </c>
    </row>
    <row r="3586" spans="1:9" x14ac:dyDescent="0.2">
      <c r="A3586">
        <v>102</v>
      </c>
      <c r="B3586">
        <v>690700</v>
      </c>
      <c r="C3586" s="3">
        <v>43173</v>
      </c>
      <c r="D3586">
        <v>46600</v>
      </c>
      <c r="E3586" t="s">
        <v>4016</v>
      </c>
      <c r="F3586">
        <v>41691</v>
      </c>
      <c r="G3586" t="s">
        <v>4219</v>
      </c>
      <c r="H3586" t="s">
        <v>4220</v>
      </c>
      <c r="I3586" s="4">
        <v>21.4</v>
      </c>
    </row>
    <row r="3587" spans="1:9" x14ac:dyDescent="0.2">
      <c r="A3587">
        <v>102</v>
      </c>
      <c r="B3587">
        <v>690701</v>
      </c>
      <c r="C3587" s="3">
        <v>43173</v>
      </c>
      <c r="D3587">
        <v>46600</v>
      </c>
      <c r="E3587" t="s">
        <v>4016</v>
      </c>
      <c r="F3587">
        <v>41691</v>
      </c>
      <c r="G3587" t="s">
        <v>4103</v>
      </c>
      <c r="H3587" t="s">
        <v>4104</v>
      </c>
      <c r="I3587" s="4">
        <v>8.56</v>
      </c>
    </row>
    <row r="3588" spans="1:9" x14ac:dyDescent="0.2">
      <c r="A3588">
        <v>102</v>
      </c>
      <c r="B3588">
        <v>690702</v>
      </c>
      <c r="C3588" s="3">
        <v>43173</v>
      </c>
      <c r="D3588">
        <v>46600</v>
      </c>
      <c r="E3588" t="s">
        <v>4016</v>
      </c>
      <c r="F3588">
        <v>41691</v>
      </c>
      <c r="G3588" t="s">
        <v>4421</v>
      </c>
      <c r="H3588" t="s">
        <v>4422</v>
      </c>
      <c r="I3588" s="4">
        <v>0.11</v>
      </c>
    </row>
    <row r="3589" spans="1:9" x14ac:dyDescent="0.2">
      <c r="A3589">
        <v>102</v>
      </c>
      <c r="B3589">
        <v>690703</v>
      </c>
      <c r="C3589" s="3">
        <v>43173</v>
      </c>
      <c r="D3589">
        <v>46600</v>
      </c>
      <c r="E3589" t="s">
        <v>4016</v>
      </c>
      <c r="F3589">
        <v>41691</v>
      </c>
      <c r="G3589" t="s">
        <v>4407</v>
      </c>
      <c r="H3589" t="s">
        <v>4408</v>
      </c>
      <c r="I3589" s="4">
        <v>0.11</v>
      </c>
    </row>
    <row r="3590" spans="1:9" x14ac:dyDescent="0.2">
      <c r="A3590">
        <v>102</v>
      </c>
      <c r="B3590">
        <v>690704</v>
      </c>
      <c r="C3590" s="3">
        <v>43173</v>
      </c>
      <c r="D3590">
        <v>46600</v>
      </c>
      <c r="E3590" t="s">
        <v>4016</v>
      </c>
      <c r="F3590">
        <v>41691</v>
      </c>
      <c r="G3590" t="s">
        <v>4099</v>
      </c>
      <c r="H3590" t="s">
        <v>4100</v>
      </c>
      <c r="I3590" s="4">
        <v>2.57</v>
      </c>
    </row>
    <row r="3591" spans="1:9" x14ac:dyDescent="0.2">
      <c r="A3591">
        <v>102</v>
      </c>
      <c r="B3591">
        <v>690705</v>
      </c>
      <c r="C3591" s="3">
        <v>43173</v>
      </c>
      <c r="D3591">
        <v>46600</v>
      </c>
      <c r="E3591" t="s">
        <v>4016</v>
      </c>
      <c r="F3591">
        <v>41691</v>
      </c>
      <c r="G3591" t="s">
        <v>4403</v>
      </c>
      <c r="H3591" t="s">
        <v>4404</v>
      </c>
      <c r="I3591" s="4">
        <v>1.61</v>
      </c>
    </row>
    <row r="3592" spans="1:9" x14ac:dyDescent="0.2">
      <c r="A3592">
        <v>102</v>
      </c>
      <c r="B3592">
        <v>690706</v>
      </c>
      <c r="C3592" s="3">
        <v>43173</v>
      </c>
      <c r="D3592">
        <v>46600</v>
      </c>
      <c r="E3592" t="s">
        <v>4016</v>
      </c>
      <c r="F3592">
        <v>41691</v>
      </c>
      <c r="G3592" t="s">
        <v>4151</v>
      </c>
      <c r="H3592" t="s">
        <v>4152</v>
      </c>
      <c r="I3592" s="4">
        <v>35.31</v>
      </c>
    </row>
    <row r="3593" spans="1:9" x14ac:dyDescent="0.2">
      <c r="A3593">
        <v>102</v>
      </c>
      <c r="B3593">
        <v>690707</v>
      </c>
      <c r="C3593" s="3">
        <v>43173</v>
      </c>
      <c r="D3593">
        <v>46600</v>
      </c>
      <c r="E3593" t="s">
        <v>4016</v>
      </c>
      <c r="F3593">
        <v>41691</v>
      </c>
      <c r="G3593" t="s">
        <v>4033</v>
      </c>
      <c r="H3593" t="s">
        <v>4034</v>
      </c>
      <c r="I3593" s="4">
        <v>5.76</v>
      </c>
    </row>
    <row r="3594" spans="1:9" x14ac:dyDescent="0.2">
      <c r="A3594">
        <v>102</v>
      </c>
      <c r="B3594">
        <v>690708</v>
      </c>
      <c r="C3594" s="3">
        <v>43173</v>
      </c>
      <c r="D3594">
        <v>46600</v>
      </c>
      <c r="E3594" t="s">
        <v>4016</v>
      </c>
      <c r="F3594">
        <v>41691</v>
      </c>
      <c r="G3594" t="s">
        <v>4069</v>
      </c>
      <c r="H3594" t="s">
        <v>4070</v>
      </c>
      <c r="I3594" s="4">
        <v>42.16</v>
      </c>
    </row>
    <row r="3595" spans="1:9" x14ac:dyDescent="0.2">
      <c r="A3595">
        <v>102</v>
      </c>
      <c r="B3595">
        <v>690754</v>
      </c>
      <c r="C3595" s="3">
        <v>43172</v>
      </c>
      <c r="D3595">
        <v>46572</v>
      </c>
      <c r="E3595" t="s">
        <v>4016</v>
      </c>
      <c r="F3595">
        <v>41697</v>
      </c>
      <c r="G3595" t="s">
        <v>4135</v>
      </c>
      <c r="H3595" t="s">
        <v>4136</v>
      </c>
      <c r="I3595" s="4">
        <v>0.24</v>
      </c>
    </row>
    <row r="3596" spans="1:9" x14ac:dyDescent="0.2">
      <c r="A3596">
        <v>102</v>
      </c>
      <c r="B3596">
        <v>690755</v>
      </c>
      <c r="C3596" s="3">
        <v>43172</v>
      </c>
      <c r="D3596">
        <v>46572</v>
      </c>
      <c r="E3596" t="s">
        <v>4016</v>
      </c>
      <c r="F3596">
        <v>41697</v>
      </c>
      <c r="G3596" t="s">
        <v>4131</v>
      </c>
      <c r="H3596" t="s">
        <v>4132</v>
      </c>
      <c r="I3596" s="4">
        <v>7.08</v>
      </c>
    </row>
    <row r="3597" spans="1:9" x14ac:dyDescent="0.2">
      <c r="A3597">
        <v>102</v>
      </c>
      <c r="B3597">
        <v>690756</v>
      </c>
      <c r="C3597" s="3">
        <v>43172</v>
      </c>
      <c r="D3597">
        <v>46572</v>
      </c>
      <c r="E3597" t="s">
        <v>4016</v>
      </c>
      <c r="F3597">
        <v>41697</v>
      </c>
      <c r="G3597" t="s">
        <v>4229</v>
      </c>
      <c r="H3597" t="s">
        <v>4230</v>
      </c>
      <c r="I3597" s="4">
        <v>7.67</v>
      </c>
    </row>
    <row r="3598" spans="1:9" x14ac:dyDescent="0.2">
      <c r="A3598">
        <v>102</v>
      </c>
      <c r="B3598">
        <v>690758</v>
      </c>
      <c r="C3598" s="3">
        <v>43172</v>
      </c>
      <c r="D3598">
        <v>46572</v>
      </c>
      <c r="E3598" t="s">
        <v>4016</v>
      </c>
      <c r="F3598">
        <v>41697</v>
      </c>
      <c r="G3598" t="s">
        <v>4155</v>
      </c>
      <c r="H3598" t="s">
        <v>4156</v>
      </c>
      <c r="I3598" s="4">
        <v>4.13</v>
      </c>
    </row>
    <row r="3599" spans="1:9" x14ac:dyDescent="0.2">
      <c r="A3599">
        <v>102</v>
      </c>
      <c r="B3599">
        <v>690759</v>
      </c>
      <c r="C3599" s="3">
        <v>43172</v>
      </c>
      <c r="D3599">
        <v>46572</v>
      </c>
      <c r="E3599" t="s">
        <v>4016</v>
      </c>
      <c r="F3599">
        <v>41697</v>
      </c>
      <c r="G3599" t="s">
        <v>4127</v>
      </c>
      <c r="H3599" t="s">
        <v>4128</v>
      </c>
      <c r="I3599" s="4">
        <v>0.47</v>
      </c>
    </row>
    <row r="3600" spans="1:9" x14ac:dyDescent="0.2">
      <c r="A3600">
        <v>102</v>
      </c>
      <c r="B3600">
        <v>690760</v>
      </c>
      <c r="C3600" s="3">
        <v>43172</v>
      </c>
      <c r="D3600">
        <v>46572</v>
      </c>
      <c r="E3600" t="s">
        <v>4016</v>
      </c>
      <c r="F3600">
        <v>41697</v>
      </c>
      <c r="G3600" t="s">
        <v>4089</v>
      </c>
      <c r="H3600" t="s">
        <v>4090</v>
      </c>
      <c r="I3600" s="4">
        <v>30.68</v>
      </c>
    </row>
    <row r="3601" spans="1:9" x14ac:dyDescent="0.2">
      <c r="A3601">
        <v>102</v>
      </c>
      <c r="B3601">
        <v>690761</v>
      </c>
      <c r="C3601" s="3">
        <v>43172</v>
      </c>
      <c r="D3601">
        <v>46572</v>
      </c>
      <c r="E3601" t="s">
        <v>4016</v>
      </c>
      <c r="F3601">
        <v>41697</v>
      </c>
      <c r="G3601" t="s">
        <v>4103</v>
      </c>
      <c r="H3601" t="s">
        <v>4104</v>
      </c>
      <c r="I3601" s="4">
        <v>2.36</v>
      </c>
    </row>
    <row r="3602" spans="1:9" x14ac:dyDescent="0.2">
      <c r="A3602">
        <v>102</v>
      </c>
      <c r="B3602">
        <v>690762</v>
      </c>
      <c r="C3602" s="3">
        <v>43172</v>
      </c>
      <c r="D3602">
        <v>46572</v>
      </c>
      <c r="E3602" t="s">
        <v>4016</v>
      </c>
      <c r="F3602">
        <v>41697</v>
      </c>
      <c r="G3602" t="s">
        <v>4123</v>
      </c>
      <c r="H3602" t="s">
        <v>4124</v>
      </c>
      <c r="I3602" s="4">
        <v>5.9</v>
      </c>
    </row>
    <row r="3603" spans="1:9" x14ac:dyDescent="0.2">
      <c r="A3603">
        <v>102</v>
      </c>
      <c r="B3603">
        <v>690763</v>
      </c>
      <c r="C3603" s="3">
        <v>43172</v>
      </c>
      <c r="D3603">
        <v>46572</v>
      </c>
      <c r="E3603" t="s">
        <v>4016</v>
      </c>
      <c r="F3603">
        <v>41697</v>
      </c>
      <c r="G3603" t="s">
        <v>4033</v>
      </c>
      <c r="H3603" t="s">
        <v>4034</v>
      </c>
      <c r="I3603" s="4">
        <v>54.28</v>
      </c>
    </row>
    <row r="3604" spans="1:9" x14ac:dyDescent="0.2">
      <c r="A3604">
        <v>102</v>
      </c>
      <c r="B3604">
        <v>690764</v>
      </c>
      <c r="C3604" s="3">
        <v>43172</v>
      </c>
      <c r="D3604">
        <v>46572</v>
      </c>
      <c r="E3604" t="s">
        <v>4016</v>
      </c>
      <c r="F3604">
        <v>41697</v>
      </c>
      <c r="G3604" t="s">
        <v>4393</v>
      </c>
      <c r="H3604" t="s">
        <v>4394</v>
      </c>
      <c r="I3604" s="4">
        <v>2.36</v>
      </c>
    </row>
    <row r="3605" spans="1:9" x14ac:dyDescent="0.2">
      <c r="A3605">
        <v>102</v>
      </c>
      <c r="B3605">
        <v>690765</v>
      </c>
      <c r="C3605" s="3">
        <v>43172</v>
      </c>
      <c r="D3605">
        <v>46572</v>
      </c>
      <c r="E3605" t="s">
        <v>4016</v>
      </c>
      <c r="F3605">
        <v>41697</v>
      </c>
      <c r="G3605" t="s">
        <v>4395</v>
      </c>
      <c r="H3605" t="s">
        <v>4396</v>
      </c>
      <c r="I3605" s="4">
        <v>2.36</v>
      </c>
    </row>
    <row r="3606" spans="1:9" x14ac:dyDescent="0.2">
      <c r="A3606">
        <v>102</v>
      </c>
      <c r="B3606">
        <v>693470</v>
      </c>
      <c r="C3606" s="3">
        <v>43172</v>
      </c>
      <c r="D3606">
        <v>46572</v>
      </c>
      <c r="E3606" t="s">
        <v>4016</v>
      </c>
      <c r="F3606">
        <v>41697</v>
      </c>
      <c r="G3606" t="s">
        <v>4085</v>
      </c>
      <c r="H3606" t="s">
        <v>4086</v>
      </c>
      <c r="I3606" s="4">
        <v>0.47</v>
      </c>
    </row>
    <row r="3607" spans="1:9" x14ac:dyDescent="0.2">
      <c r="A3607">
        <v>102</v>
      </c>
      <c r="B3607">
        <v>690902</v>
      </c>
      <c r="C3607" s="3">
        <v>43173</v>
      </c>
      <c r="D3607">
        <v>46603</v>
      </c>
      <c r="E3607" t="s">
        <v>4016</v>
      </c>
      <c r="F3607">
        <v>41699</v>
      </c>
      <c r="G3607" t="s">
        <v>4103</v>
      </c>
      <c r="H3607" t="s">
        <v>4104</v>
      </c>
      <c r="I3607" s="4">
        <v>51.84</v>
      </c>
    </row>
    <row r="3608" spans="1:9" x14ac:dyDescent="0.2">
      <c r="A3608">
        <v>102</v>
      </c>
      <c r="B3608">
        <v>690903</v>
      </c>
      <c r="C3608" s="3">
        <v>43173</v>
      </c>
      <c r="D3608">
        <v>46603</v>
      </c>
      <c r="E3608" t="s">
        <v>4016</v>
      </c>
      <c r="F3608">
        <v>41699</v>
      </c>
      <c r="G3608" t="s">
        <v>4119</v>
      </c>
      <c r="H3608" t="s">
        <v>4120</v>
      </c>
      <c r="I3608" s="4">
        <v>5.18</v>
      </c>
    </row>
    <row r="3609" spans="1:9" x14ac:dyDescent="0.2">
      <c r="A3609">
        <v>102</v>
      </c>
      <c r="B3609">
        <v>690904</v>
      </c>
      <c r="C3609" s="3">
        <v>43173</v>
      </c>
      <c r="D3609">
        <v>46603</v>
      </c>
      <c r="E3609" t="s">
        <v>4016</v>
      </c>
      <c r="F3609">
        <v>41699</v>
      </c>
      <c r="G3609" t="s">
        <v>4033</v>
      </c>
      <c r="H3609" t="s">
        <v>4034</v>
      </c>
      <c r="I3609" s="4">
        <v>134.13999999999999</v>
      </c>
    </row>
    <row r="3610" spans="1:9" x14ac:dyDescent="0.2">
      <c r="A3610">
        <v>102</v>
      </c>
      <c r="B3610">
        <v>690905</v>
      </c>
      <c r="C3610" s="3">
        <v>43173</v>
      </c>
      <c r="D3610">
        <v>46603</v>
      </c>
      <c r="E3610" t="s">
        <v>4016</v>
      </c>
      <c r="F3610">
        <v>41699</v>
      </c>
      <c r="G3610" t="s">
        <v>4071</v>
      </c>
      <c r="H3610" t="s">
        <v>4072</v>
      </c>
      <c r="I3610" s="4">
        <v>0.65</v>
      </c>
    </row>
    <row r="3611" spans="1:9" x14ac:dyDescent="0.2">
      <c r="A3611">
        <v>102</v>
      </c>
      <c r="B3611">
        <v>690906</v>
      </c>
      <c r="C3611" s="3">
        <v>43173</v>
      </c>
      <c r="D3611">
        <v>46603</v>
      </c>
      <c r="E3611" t="s">
        <v>4016</v>
      </c>
      <c r="F3611">
        <v>41699</v>
      </c>
      <c r="G3611" t="s">
        <v>4135</v>
      </c>
      <c r="H3611" t="s">
        <v>4136</v>
      </c>
      <c r="I3611" s="4">
        <v>3.89</v>
      </c>
    </row>
    <row r="3612" spans="1:9" x14ac:dyDescent="0.2">
      <c r="A3612">
        <v>102</v>
      </c>
      <c r="B3612">
        <v>690907</v>
      </c>
      <c r="C3612" s="3">
        <v>43173</v>
      </c>
      <c r="D3612">
        <v>46603</v>
      </c>
      <c r="E3612" t="s">
        <v>4016</v>
      </c>
      <c r="F3612">
        <v>41699</v>
      </c>
      <c r="G3612" t="s">
        <v>4067</v>
      </c>
      <c r="H3612" t="s">
        <v>4068</v>
      </c>
      <c r="I3612" s="4">
        <v>328.21</v>
      </c>
    </row>
    <row r="3613" spans="1:9" x14ac:dyDescent="0.2">
      <c r="A3613">
        <v>102</v>
      </c>
      <c r="B3613">
        <v>690908</v>
      </c>
      <c r="C3613" s="3">
        <v>43173</v>
      </c>
      <c r="D3613">
        <v>46603</v>
      </c>
      <c r="E3613" t="s">
        <v>4016</v>
      </c>
      <c r="F3613">
        <v>41699</v>
      </c>
      <c r="G3613" t="s">
        <v>4069</v>
      </c>
      <c r="H3613" t="s">
        <v>4070</v>
      </c>
      <c r="I3613" s="4">
        <v>7.48</v>
      </c>
    </row>
    <row r="3614" spans="1:9" x14ac:dyDescent="0.2">
      <c r="A3614">
        <v>102</v>
      </c>
      <c r="B3614">
        <v>690909</v>
      </c>
      <c r="C3614" s="3">
        <v>43173</v>
      </c>
      <c r="D3614">
        <v>46603</v>
      </c>
      <c r="E3614" t="s">
        <v>4016</v>
      </c>
      <c r="F3614">
        <v>41699</v>
      </c>
      <c r="G3614" t="s">
        <v>4231</v>
      </c>
      <c r="H3614" t="s">
        <v>4232</v>
      </c>
      <c r="I3614" s="4">
        <v>3.89</v>
      </c>
    </row>
    <row r="3615" spans="1:9" x14ac:dyDescent="0.2">
      <c r="A3615">
        <v>102</v>
      </c>
      <c r="B3615">
        <v>690910</v>
      </c>
      <c r="C3615" s="3">
        <v>43173</v>
      </c>
      <c r="D3615">
        <v>46603</v>
      </c>
      <c r="E3615" t="s">
        <v>4016</v>
      </c>
      <c r="F3615">
        <v>41699</v>
      </c>
      <c r="G3615" t="s">
        <v>4107</v>
      </c>
      <c r="H3615" t="s">
        <v>4108</v>
      </c>
      <c r="I3615" s="4">
        <v>64.8</v>
      </c>
    </row>
    <row r="3616" spans="1:9" x14ac:dyDescent="0.2">
      <c r="A3616">
        <v>102</v>
      </c>
      <c r="B3616">
        <v>690911</v>
      </c>
      <c r="C3616" s="3">
        <v>43173</v>
      </c>
      <c r="D3616">
        <v>46603</v>
      </c>
      <c r="E3616" t="s">
        <v>4016</v>
      </c>
      <c r="F3616">
        <v>41699</v>
      </c>
      <c r="G3616" t="s">
        <v>4111</v>
      </c>
      <c r="H3616" t="s">
        <v>4112</v>
      </c>
      <c r="I3616" s="4">
        <v>0.32</v>
      </c>
    </row>
    <row r="3617" spans="1:9" x14ac:dyDescent="0.2">
      <c r="A3617">
        <v>102</v>
      </c>
      <c r="B3617">
        <v>690912</v>
      </c>
      <c r="C3617" s="3">
        <v>43173</v>
      </c>
      <c r="D3617">
        <v>46603</v>
      </c>
      <c r="E3617" t="s">
        <v>4016</v>
      </c>
      <c r="F3617">
        <v>41699</v>
      </c>
      <c r="G3617" t="s">
        <v>4161</v>
      </c>
      <c r="H3617" t="s">
        <v>4162</v>
      </c>
      <c r="I3617" s="4">
        <v>6.48</v>
      </c>
    </row>
    <row r="3618" spans="1:9" x14ac:dyDescent="0.2">
      <c r="A3618">
        <v>102</v>
      </c>
      <c r="B3618">
        <v>690913</v>
      </c>
      <c r="C3618" s="3">
        <v>43173</v>
      </c>
      <c r="D3618">
        <v>46603</v>
      </c>
      <c r="E3618" t="s">
        <v>4016</v>
      </c>
      <c r="F3618">
        <v>41699</v>
      </c>
      <c r="G3618" t="s">
        <v>4149</v>
      </c>
      <c r="H3618" t="s">
        <v>4150</v>
      </c>
      <c r="I3618" s="4">
        <v>38.880000000000003</v>
      </c>
    </row>
    <row r="3619" spans="1:9" x14ac:dyDescent="0.2">
      <c r="A3619">
        <v>102</v>
      </c>
      <c r="B3619">
        <v>690922</v>
      </c>
      <c r="C3619" s="3">
        <v>43171</v>
      </c>
      <c r="D3619">
        <v>46559</v>
      </c>
      <c r="E3619" t="s">
        <v>4016</v>
      </c>
      <c r="F3619">
        <v>41701</v>
      </c>
      <c r="G3619" t="s">
        <v>4105</v>
      </c>
      <c r="H3619" t="s">
        <v>4106</v>
      </c>
      <c r="I3619" s="4">
        <v>13</v>
      </c>
    </row>
    <row r="3620" spans="1:9" x14ac:dyDescent="0.2">
      <c r="A3620">
        <v>102</v>
      </c>
      <c r="B3620">
        <v>690923</v>
      </c>
      <c r="C3620" s="3">
        <v>43171</v>
      </c>
      <c r="D3620">
        <v>46559</v>
      </c>
      <c r="E3620" t="s">
        <v>4016</v>
      </c>
      <c r="F3620">
        <v>41701</v>
      </c>
      <c r="G3620" t="s">
        <v>4147</v>
      </c>
      <c r="H3620" t="s">
        <v>4148</v>
      </c>
      <c r="I3620" s="4">
        <v>11.7</v>
      </c>
    </row>
    <row r="3621" spans="1:9" x14ac:dyDescent="0.2">
      <c r="A3621">
        <v>102</v>
      </c>
      <c r="B3621">
        <v>690925</v>
      </c>
      <c r="C3621" s="3">
        <v>43171</v>
      </c>
      <c r="D3621">
        <v>46559</v>
      </c>
      <c r="E3621" t="s">
        <v>4016</v>
      </c>
      <c r="F3621">
        <v>41701</v>
      </c>
      <c r="G3621" t="s">
        <v>4135</v>
      </c>
      <c r="H3621" t="s">
        <v>4136</v>
      </c>
      <c r="I3621" s="4">
        <v>1.3</v>
      </c>
    </row>
    <row r="3622" spans="1:9" x14ac:dyDescent="0.2">
      <c r="A3622">
        <v>102</v>
      </c>
      <c r="B3622">
        <v>690926</v>
      </c>
      <c r="C3622" s="3">
        <v>43171</v>
      </c>
      <c r="D3622">
        <v>46559</v>
      </c>
      <c r="E3622" t="s">
        <v>4016</v>
      </c>
      <c r="F3622">
        <v>41701</v>
      </c>
      <c r="G3622" t="s">
        <v>4119</v>
      </c>
      <c r="H3622" t="s">
        <v>4120</v>
      </c>
      <c r="I3622" s="4">
        <v>6.5</v>
      </c>
    </row>
    <row r="3623" spans="1:9" x14ac:dyDescent="0.2">
      <c r="A3623">
        <v>102</v>
      </c>
      <c r="B3623">
        <v>690927</v>
      </c>
      <c r="C3623" s="3">
        <v>43171</v>
      </c>
      <c r="D3623">
        <v>46559</v>
      </c>
      <c r="E3623" t="s">
        <v>4016</v>
      </c>
      <c r="F3623">
        <v>41701</v>
      </c>
      <c r="G3623" t="s">
        <v>4085</v>
      </c>
      <c r="H3623" t="s">
        <v>4086</v>
      </c>
      <c r="I3623" s="4">
        <v>0.65</v>
      </c>
    </row>
    <row r="3624" spans="1:9" x14ac:dyDescent="0.2">
      <c r="A3624">
        <v>102</v>
      </c>
      <c r="B3624">
        <v>690928</v>
      </c>
      <c r="C3624" s="3">
        <v>43171</v>
      </c>
      <c r="D3624">
        <v>46559</v>
      </c>
      <c r="E3624" t="s">
        <v>4016</v>
      </c>
      <c r="F3624">
        <v>41701</v>
      </c>
      <c r="G3624" t="s">
        <v>4129</v>
      </c>
      <c r="H3624" t="s">
        <v>4130</v>
      </c>
      <c r="I3624" s="4">
        <v>13</v>
      </c>
    </row>
    <row r="3625" spans="1:9" x14ac:dyDescent="0.2">
      <c r="A3625">
        <v>102</v>
      </c>
      <c r="B3625">
        <v>690929</v>
      </c>
      <c r="C3625" s="3">
        <v>43171</v>
      </c>
      <c r="D3625">
        <v>46559</v>
      </c>
      <c r="E3625" t="s">
        <v>4016</v>
      </c>
      <c r="F3625">
        <v>41701</v>
      </c>
      <c r="G3625" t="s">
        <v>4071</v>
      </c>
      <c r="H3625" t="s">
        <v>4072</v>
      </c>
      <c r="I3625" s="4">
        <v>0.65</v>
      </c>
    </row>
    <row r="3626" spans="1:9" x14ac:dyDescent="0.2">
      <c r="A3626">
        <v>102</v>
      </c>
      <c r="B3626">
        <v>690930</v>
      </c>
      <c r="C3626" s="3">
        <v>43171</v>
      </c>
      <c r="D3626">
        <v>46559</v>
      </c>
      <c r="E3626" t="s">
        <v>4016</v>
      </c>
      <c r="F3626">
        <v>41701</v>
      </c>
      <c r="G3626" t="s">
        <v>4089</v>
      </c>
      <c r="H3626" t="s">
        <v>4090</v>
      </c>
      <c r="I3626" s="4">
        <v>84.5</v>
      </c>
    </row>
    <row r="3627" spans="1:9" x14ac:dyDescent="0.2">
      <c r="A3627">
        <v>102</v>
      </c>
      <c r="B3627">
        <v>690931</v>
      </c>
      <c r="C3627" s="3">
        <v>43171</v>
      </c>
      <c r="D3627">
        <v>46559</v>
      </c>
      <c r="E3627" t="s">
        <v>4016</v>
      </c>
      <c r="F3627">
        <v>41701</v>
      </c>
      <c r="G3627" t="s">
        <v>4077</v>
      </c>
      <c r="H3627" t="s">
        <v>4078</v>
      </c>
      <c r="I3627" s="4">
        <v>39</v>
      </c>
    </row>
    <row r="3628" spans="1:9" x14ac:dyDescent="0.2">
      <c r="A3628">
        <v>102</v>
      </c>
      <c r="B3628">
        <v>690932</v>
      </c>
      <c r="C3628" s="3">
        <v>43171</v>
      </c>
      <c r="D3628">
        <v>46559</v>
      </c>
      <c r="E3628" t="s">
        <v>4016</v>
      </c>
      <c r="F3628">
        <v>41701</v>
      </c>
      <c r="G3628" t="s">
        <v>4117</v>
      </c>
      <c r="H3628" t="s">
        <v>4118</v>
      </c>
      <c r="I3628" s="4">
        <v>9.1</v>
      </c>
    </row>
    <row r="3629" spans="1:9" x14ac:dyDescent="0.2">
      <c r="A3629">
        <v>102</v>
      </c>
      <c r="B3629">
        <v>690933</v>
      </c>
      <c r="C3629" s="3">
        <v>43171</v>
      </c>
      <c r="D3629">
        <v>46559</v>
      </c>
      <c r="E3629" t="s">
        <v>4016</v>
      </c>
      <c r="F3629">
        <v>41701</v>
      </c>
      <c r="G3629" t="s">
        <v>4107</v>
      </c>
      <c r="H3629" t="s">
        <v>4108</v>
      </c>
      <c r="I3629" s="4">
        <v>214.5</v>
      </c>
    </row>
    <row r="3630" spans="1:9" x14ac:dyDescent="0.2">
      <c r="A3630">
        <v>102</v>
      </c>
      <c r="B3630">
        <v>690934</v>
      </c>
      <c r="C3630" s="3">
        <v>43171</v>
      </c>
      <c r="D3630">
        <v>46559</v>
      </c>
      <c r="E3630" t="s">
        <v>4016</v>
      </c>
      <c r="F3630">
        <v>41701</v>
      </c>
      <c r="G3630" t="s">
        <v>4035</v>
      </c>
      <c r="H3630" t="s">
        <v>4036</v>
      </c>
      <c r="I3630" s="4">
        <v>22.1</v>
      </c>
    </row>
    <row r="3631" spans="1:9" x14ac:dyDescent="0.2">
      <c r="A3631">
        <v>102</v>
      </c>
      <c r="B3631">
        <v>690935</v>
      </c>
      <c r="C3631" s="3">
        <v>43171</v>
      </c>
      <c r="D3631">
        <v>46559</v>
      </c>
      <c r="E3631" t="s">
        <v>4016</v>
      </c>
      <c r="F3631">
        <v>41701</v>
      </c>
      <c r="G3631" t="s">
        <v>4033</v>
      </c>
      <c r="H3631" t="s">
        <v>4034</v>
      </c>
      <c r="I3631" s="4">
        <v>56.55</v>
      </c>
    </row>
    <row r="3632" spans="1:9" x14ac:dyDescent="0.2">
      <c r="A3632">
        <v>102</v>
      </c>
      <c r="B3632">
        <v>690936</v>
      </c>
      <c r="C3632" s="3">
        <v>43171</v>
      </c>
      <c r="D3632">
        <v>46559</v>
      </c>
      <c r="E3632" t="s">
        <v>4016</v>
      </c>
      <c r="F3632">
        <v>41701</v>
      </c>
      <c r="G3632" t="s">
        <v>4081</v>
      </c>
      <c r="H3632" t="s">
        <v>4082</v>
      </c>
      <c r="I3632" s="4">
        <v>48.75</v>
      </c>
    </row>
    <row r="3633" spans="1:9" x14ac:dyDescent="0.2">
      <c r="A3633">
        <v>102</v>
      </c>
      <c r="B3633">
        <v>690937</v>
      </c>
      <c r="C3633" s="3">
        <v>43171</v>
      </c>
      <c r="D3633">
        <v>46559</v>
      </c>
      <c r="E3633" t="s">
        <v>4016</v>
      </c>
      <c r="F3633">
        <v>41701</v>
      </c>
      <c r="G3633" t="s">
        <v>4179</v>
      </c>
      <c r="H3633" t="s">
        <v>4180</v>
      </c>
      <c r="I3633" s="4">
        <v>9.75</v>
      </c>
    </row>
    <row r="3634" spans="1:9" x14ac:dyDescent="0.2">
      <c r="A3634">
        <v>102</v>
      </c>
      <c r="B3634">
        <v>690938</v>
      </c>
      <c r="C3634" s="3">
        <v>43171</v>
      </c>
      <c r="D3634">
        <v>46559</v>
      </c>
      <c r="E3634" t="s">
        <v>4016</v>
      </c>
      <c r="F3634">
        <v>41701</v>
      </c>
      <c r="G3634" t="s">
        <v>4133</v>
      </c>
      <c r="H3634" t="s">
        <v>4134</v>
      </c>
      <c r="I3634" s="4">
        <v>26</v>
      </c>
    </row>
    <row r="3635" spans="1:9" x14ac:dyDescent="0.2">
      <c r="A3635">
        <v>102</v>
      </c>
      <c r="B3635">
        <v>690939</v>
      </c>
      <c r="C3635" s="3">
        <v>43171</v>
      </c>
      <c r="D3635">
        <v>46559</v>
      </c>
      <c r="E3635" t="s">
        <v>4016</v>
      </c>
      <c r="F3635">
        <v>41701</v>
      </c>
      <c r="G3635" t="s">
        <v>4353</v>
      </c>
      <c r="H3635" t="s">
        <v>4354</v>
      </c>
      <c r="I3635" s="4">
        <v>26</v>
      </c>
    </row>
    <row r="3636" spans="1:9" x14ac:dyDescent="0.2">
      <c r="A3636">
        <v>102</v>
      </c>
      <c r="B3636">
        <v>690940</v>
      </c>
      <c r="C3636" s="3">
        <v>43171</v>
      </c>
      <c r="D3636">
        <v>46559</v>
      </c>
      <c r="E3636" t="s">
        <v>4016</v>
      </c>
      <c r="F3636">
        <v>41701</v>
      </c>
      <c r="G3636" t="s">
        <v>4199</v>
      </c>
      <c r="H3636" t="s">
        <v>4200</v>
      </c>
      <c r="I3636" s="4">
        <v>1.95</v>
      </c>
    </row>
    <row r="3637" spans="1:9" x14ac:dyDescent="0.2">
      <c r="A3637">
        <v>102</v>
      </c>
      <c r="B3637">
        <v>690924</v>
      </c>
      <c r="C3637" s="3">
        <v>43172</v>
      </c>
      <c r="D3637">
        <v>46559</v>
      </c>
      <c r="E3637" t="s">
        <v>4016</v>
      </c>
      <c r="F3637">
        <v>41701</v>
      </c>
      <c r="G3637" t="s">
        <v>4067</v>
      </c>
      <c r="H3637" t="s">
        <v>4068</v>
      </c>
      <c r="I3637" s="4">
        <v>65</v>
      </c>
    </row>
    <row r="3638" spans="1:9" x14ac:dyDescent="0.2">
      <c r="A3638">
        <v>102</v>
      </c>
      <c r="B3638">
        <v>690947</v>
      </c>
      <c r="C3638" s="3">
        <v>43172</v>
      </c>
      <c r="D3638">
        <v>46574</v>
      </c>
      <c r="E3638" t="s">
        <v>4016</v>
      </c>
      <c r="F3638">
        <v>41703</v>
      </c>
      <c r="G3638" t="s">
        <v>4185</v>
      </c>
      <c r="H3638" t="s">
        <v>4186</v>
      </c>
      <c r="I3638" s="4">
        <v>83</v>
      </c>
    </row>
    <row r="3639" spans="1:9" x14ac:dyDescent="0.2">
      <c r="A3639">
        <v>102</v>
      </c>
      <c r="B3639">
        <v>690948</v>
      </c>
      <c r="C3639" s="3">
        <v>43172</v>
      </c>
      <c r="D3639">
        <v>46574</v>
      </c>
      <c r="E3639" t="s">
        <v>4016</v>
      </c>
      <c r="F3639">
        <v>41703</v>
      </c>
      <c r="G3639" t="s">
        <v>4085</v>
      </c>
      <c r="H3639" t="s">
        <v>4086</v>
      </c>
      <c r="I3639" s="4">
        <v>0.4</v>
      </c>
    </row>
    <row r="3640" spans="1:9" x14ac:dyDescent="0.2">
      <c r="A3640">
        <v>102</v>
      </c>
      <c r="B3640">
        <v>690949</v>
      </c>
      <c r="C3640" s="3">
        <v>43172</v>
      </c>
      <c r="D3640">
        <v>46574</v>
      </c>
      <c r="E3640" t="s">
        <v>4016</v>
      </c>
      <c r="F3640">
        <v>41703</v>
      </c>
      <c r="G3640" t="s">
        <v>4157</v>
      </c>
      <c r="H3640" t="s">
        <v>4158</v>
      </c>
      <c r="I3640" s="4">
        <v>20</v>
      </c>
    </row>
    <row r="3641" spans="1:9" x14ac:dyDescent="0.2">
      <c r="A3641">
        <v>102</v>
      </c>
      <c r="B3641">
        <v>690950</v>
      </c>
      <c r="C3641" s="3">
        <v>43172</v>
      </c>
      <c r="D3641">
        <v>46574</v>
      </c>
      <c r="E3641" t="s">
        <v>4016</v>
      </c>
      <c r="F3641">
        <v>41703</v>
      </c>
      <c r="G3641" t="s">
        <v>4123</v>
      </c>
      <c r="H3641" t="s">
        <v>4124</v>
      </c>
      <c r="I3641" s="4">
        <v>4</v>
      </c>
    </row>
    <row r="3642" spans="1:9" x14ac:dyDescent="0.2">
      <c r="A3642">
        <v>102</v>
      </c>
      <c r="B3642">
        <v>690951</v>
      </c>
      <c r="C3642" s="3">
        <v>43172</v>
      </c>
      <c r="D3642">
        <v>46574</v>
      </c>
      <c r="E3642" t="s">
        <v>4016</v>
      </c>
      <c r="F3642">
        <v>41703</v>
      </c>
      <c r="G3642" t="s">
        <v>4127</v>
      </c>
      <c r="H3642" t="s">
        <v>4128</v>
      </c>
      <c r="I3642" s="4">
        <v>1</v>
      </c>
    </row>
    <row r="3643" spans="1:9" x14ac:dyDescent="0.2">
      <c r="A3643">
        <v>102</v>
      </c>
      <c r="B3643">
        <v>690952</v>
      </c>
      <c r="C3643" s="3">
        <v>43172</v>
      </c>
      <c r="D3643">
        <v>46574</v>
      </c>
      <c r="E3643" t="s">
        <v>4016</v>
      </c>
      <c r="F3643">
        <v>41703</v>
      </c>
      <c r="G3643" t="s">
        <v>4089</v>
      </c>
      <c r="H3643" t="s">
        <v>4090</v>
      </c>
      <c r="I3643" s="4">
        <v>31.2</v>
      </c>
    </row>
    <row r="3644" spans="1:9" x14ac:dyDescent="0.2">
      <c r="A3644">
        <v>102</v>
      </c>
      <c r="B3644">
        <v>690953</v>
      </c>
      <c r="C3644" s="3">
        <v>43172</v>
      </c>
      <c r="D3644">
        <v>46574</v>
      </c>
      <c r="E3644" t="s">
        <v>4016</v>
      </c>
      <c r="F3644">
        <v>41703</v>
      </c>
      <c r="G3644" t="s">
        <v>4033</v>
      </c>
      <c r="H3644" t="s">
        <v>4034</v>
      </c>
      <c r="I3644" s="4">
        <v>94.74</v>
      </c>
    </row>
    <row r="3645" spans="1:9" x14ac:dyDescent="0.2">
      <c r="A3645">
        <v>102</v>
      </c>
      <c r="B3645">
        <v>690954</v>
      </c>
      <c r="C3645" s="3">
        <v>43172</v>
      </c>
      <c r="D3645">
        <v>46574</v>
      </c>
      <c r="E3645" t="s">
        <v>4016</v>
      </c>
      <c r="F3645">
        <v>41703</v>
      </c>
      <c r="G3645" t="s">
        <v>4017</v>
      </c>
      <c r="H3645" t="s">
        <v>4018</v>
      </c>
      <c r="I3645" s="4">
        <v>1.6</v>
      </c>
    </row>
    <row r="3646" spans="1:9" x14ac:dyDescent="0.2">
      <c r="A3646">
        <v>102</v>
      </c>
      <c r="B3646">
        <v>690955</v>
      </c>
      <c r="C3646" s="3">
        <v>43172</v>
      </c>
      <c r="D3646">
        <v>46574</v>
      </c>
      <c r="E3646" t="s">
        <v>4016</v>
      </c>
      <c r="F3646">
        <v>41703</v>
      </c>
      <c r="G3646" t="s">
        <v>4133</v>
      </c>
      <c r="H3646" t="s">
        <v>4134</v>
      </c>
      <c r="I3646" s="4">
        <v>6</v>
      </c>
    </row>
    <row r="3647" spans="1:9" x14ac:dyDescent="0.2">
      <c r="A3647">
        <v>102</v>
      </c>
      <c r="B3647">
        <v>690956</v>
      </c>
      <c r="C3647" s="3">
        <v>43172</v>
      </c>
      <c r="D3647">
        <v>46574</v>
      </c>
      <c r="E3647" t="s">
        <v>4016</v>
      </c>
      <c r="F3647">
        <v>41703</v>
      </c>
      <c r="G3647" t="s">
        <v>4165</v>
      </c>
      <c r="H3647" t="s">
        <v>4166</v>
      </c>
      <c r="I3647" s="4">
        <v>48</v>
      </c>
    </row>
    <row r="3648" spans="1:9" x14ac:dyDescent="0.2">
      <c r="A3648">
        <v>102</v>
      </c>
      <c r="B3648">
        <v>690957</v>
      </c>
      <c r="C3648" s="3">
        <v>43172</v>
      </c>
      <c r="D3648">
        <v>46574</v>
      </c>
      <c r="E3648" t="s">
        <v>4016</v>
      </c>
      <c r="F3648">
        <v>41703</v>
      </c>
      <c r="G3648" t="s">
        <v>4229</v>
      </c>
      <c r="H3648" t="s">
        <v>4230</v>
      </c>
      <c r="I3648" s="4">
        <v>1.2</v>
      </c>
    </row>
    <row r="3649" spans="1:9" x14ac:dyDescent="0.2">
      <c r="A3649">
        <v>102</v>
      </c>
      <c r="B3649">
        <v>690958</v>
      </c>
      <c r="C3649" s="3">
        <v>43172</v>
      </c>
      <c r="D3649">
        <v>46574</v>
      </c>
      <c r="E3649" t="s">
        <v>4016</v>
      </c>
      <c r="F3649">
        <v>41703</v>
      </c>
      <c r="G3649" t="s">
        <v>4219</v>
      </c>
      <c r="H3649" t="s">
        <v>4220</v>
      </c>
      <c r="I3649" s="4">
        <v>20</v>
      </c>
    </row>
    <row r="3650" spans="1:9" x14ac:dyDescent="0.2">
      <c r="A3650">
        <v>102</v>
      </c>
      <c r="B3650">
        <v>690959</v>
      </c>
      <c r="C3650" s="3">
        <v>43172</v>
      </c>
      <c r="D3650">
        <v>46574</v>
      </c>
      <c r="E3650" t="s">
        <v>4016</v>
      </c>
      <c r="F3650">
        <v>41703</v>
      </c>
      <c r="G3650" t="s">
        <v>4021</v>
      </c>
      <c r="H3650" t="s">
        <v>4022</v>
      </c>
      <c r="I3650" s="4">
        <v>52</v>
      </c>
    </row>
    <row r="3651" spans="1:9" x14ac:dyDescent="0.2">
      <c r="A3651">
        <v>102</v>
      </c>
      <c r="B3651">
        <v>690960</v>
      </c>
      <c r="C3651" s="3">
        <v>43172</v>
      </c>
      <c r="D3651">
        <v>46574</v>
      </c>
      <c r="E3651" t="s">
        <v>4016</v>
      </c>
      <c r="F3651">
        <v>41703</v>
      </c>
      <c r="G3651" t="s">
        <v>4167</v>
      </c>
      <c r="H3651" t="s">
        <v>4168</v>
      </c>
      <c r="I3651" s="4">
        <v>5.2</v>
      </c>
    </row>
    <row r="3652" spans="1:9" x14ac:dyDescent="0.2">
      <c r="A3652">
        <v>102</v>
      </c>
      <c r="B3652">
        <v>690961</v>
      </c>
      <c r="C3652" s="3">
        <v>43172</v>
      </c>
      <c r="D3652">
        <v>46574</v>
      </c>
      <c r="E3652" t="s">
        <v>4016</v>
      </c>
      <c r="F3652">
        <v>41703</v>
      </c>
      <c r="G3652" t="s">
        <v>4227</v>
      </c>
      <c r="H3652" t="s">
        <v>4228</v>
      </c>
      <c r="I3652" s="4">
        <v>0.8</v>
      </c>
    </row>
    <row r="3653" spans="1:9" x14ac:dyDescent="0.2">
      <c r="A3653">
        <v>102</v>
      </c>
      <c r="B3653">
        <v>690962</v>
      </c>
      <c r="C3653" s="3">
        <v>43172</v>
      </c>
      <c r="D3653">
        <v>46574</v>
      </c>
      <c r="E3653" t="s">
        <v>4016</v>
      </c>
      <c r="F3653">
        <v>41703</v>
      </c>
      <c r="G3653" t="s">
        <v>4119</v>
      </c>
      <c r="H3653" t="s">
        <v>4120</v>
      </c>
      <c r="I3653" s="4">
        <v>4</v>
      </c>
    </row>
    <row r="3654" spans="1:9" x14ac:dyDescent="0.2">
      <c r="A3654">
        <v>102</v>
      </c>
      <c r="B3654">
        <v>690963</v>
      </c>
      <c r="C3654" s="3">
        <v>43172</v>
      </c>
      <c r="D3654">
        <v>46574</v>
      </c>
      <c r="E3654" t="s">
        <v>4016</v>
      </c>
      <c r="F3654">
        <v>41703</v>
      </c>
      <c r="G3654" t="s">
        <v>4027</v>
      </c>
      <c r="H3654" t="s">
        <v>4028</v>
      </c>
      <c r="I3654" s="4">
        <v>0.06</v>
      </c>
    </row>
    <row r="3655" spans="1:9" x14ac:dyDescent="0.2">
      <c r="A3655">
        <v>102</v>
      </c>
      <c r="B3655">
        <v>690964</v>
      </c>
      <c r="C3655" s="3">
        <v>43172</v>
      </c>
      <c r="D3655">
        <v>46574</v>
      </c>
      <c r="E3655" t="s">
        <v>4016</v>
      </c>
      <c r="F3655">
        <v>41703</v>
      </c>
      <c r="G3655" t="s">
        <v>4029</v>
      </c>
      <c r="H3655" t="s">
        <v>4030</v>
      </c>
      <c r="I3655" s="4">
        <v>1.2</v>
      </c>
    </row>
    <row r="3656" spans="1:9" x14ac:dyDescent="0.2">
      <c r="A3656">
        <v>102</v>
      </c>
      <c r="B3656">
        <v>690965</v>
      </c>
      <c r="C3656" s="3">
        <v>43172</v>
      </c>
      <c r="D3656">
        <v>46574</v>
      </c>
      <c r="E3656" t="s">
        <v>4016</v>
      </c>
      <c r="F3656">
        <v>41703</v>
      </c>
      <c r="G3656" t="s">
        <v>4221</v>
      </c>
      <c r="H3656" t="s">
        <v>4222</v>
      </c>
      <c r="I3656" s="4">
        <v>1.6</v>
      </c>
    </row>
    <row r="3657" spans="1:9" x14ac:dyDescent="0.2">
      <c r="A3657">
        <v>102</v>
      </c>
      <c r="B3657">
        <v>690966</v>
      </c>
      <c r="C3657" s="3">
        <v>43172</v>
      </c>
      <c r="D3657">
        <v>46574</v>
      </c>
      <c r="E3657" t="s">
        <v>4016</v>
      </c>
      <c r="F3657">
        <v>41703</v>
      </c>
      <c r="G3657" t="s">
        <v>4223</v>
      </c>
      <c r="H3657" t="s">
        <v>4224</v>
      </c>
      <c r="I3657" s="4">
        <v>8</v>
      </c>
    </row>
    <row r="3658" spans="1:9" x14ac:dyDescent="0.2">
      <c r="A3658">
        <v>102</v>
      </c>
      <c r="B3658">
        <v>690967</v>
      </c>
      <c r="C3658" s="3">
        <v>43172</v>
      </c>
      <c r="D3658">
        <v>46574</v>
      </c>
      <c r="E3658" t="s">
        <v>4016</v>
      </c>
      <c r="F3658">
        <v>41703</v>
      </c>
      <c r="G3658" t="s">
        <v>4129</v>
      </c>
      <c r="H3658" t="s">
        <v>4130</v>
      </c>
      <c r="I3658" s="4">
        <v>6</v>
      </c>
    </row>
    <row r="3659" spans="1:9" x14ac:dyDescent="0.2">
      <c r="A3659">
        <v>102</v>
      </c>
      <c r="B3659">
        <v>690968</v>
      </c>
      <c r="C3659" s="3">
        <v>43172</v>
      </c>
      <c r="D3659">
        <v>46574</v>
      </c>
      <c r="E3659" t="s">
        <v>4016</v>
      </c>
      <c r="F3659">
        <v>41703</v>
      </c>
      <c r="G3659" t="s">
        <v>4121</v>
      </c>
      <c r="H3659" t="s">
        <v>4122</v>
      </c>
      <c r="I3659" s="4">
        <v>4</v>
      </c>
    </row>
    <row r="3660" spans="1:9" x14ac:dyDescent="0.2">
      <c r="A3660">
        <v>102</v>
      </c>
      <c r="B3660">
        <v>690969</v>
      </c>
      <c r="C3660" s="3">
        <v>43172</v>
      </c>
      <c r="D3660">
        <v>46574</v>
      </c>
      <c r="E3660" t="s">
        <v>4016</v>
      </c>
      <c r="F3660">
        <v>41703</v>
      </c>
      <c r="G3660" t="s">
        <v>4125</v>
      </c>
      <c r="H3660" t="s">
        <v>4126</v>
      </c>
      <c r="I3660" s="4">
        <v>2</v>
      </c>
    </row>
    <row r="3661" spans="1:9" x14ac:dyDescent="0.2">
      <c r="A3661">
        <v>102</v>
      </c>
      <c r="B3661">
        <v>690970</v>
      </c>
      <c r="C3661" s="3">
        <v>43172</v>
      </c>
      <c r="D3661">
        <v>46574</v>
      </c>
      <c r="E3661" t="s">
        <v>4016</v>
      </c>
      <c r="F3661">
        <v>41703</v>
      </c>
      <c r="G3661" t="s">
        <v>4225</v>
      </c>
      <c r="H3661" t="s">
        <v>4226</v>
      </c>
      <c r="I3661" s="4">
        <v>4</v>
      </c>
    </row>
    <row r="3662" spans="1:9" x14ac:dyDescent="0.2">
      <c r="A3662">
        <v>102</v>
      </c>
      <c r="B3662">
        <v>690978</v>
      </c>
      <c r="C3662" s="3">
        <v>43172</v>
      </c>
      <c r="D3662">
        <v>46569</v>
      </c>
      <c r="E3662" t="s">
        <v>4016</v>
      </c>
      <c r="F3662">
        <v>41705</v>
      </c>
      <c r="G3662" t="s">
        <v>4053</v>
      </c>
      <c r="H3662" t="s">
        <v>4054</v>
      </c>
      <c r="I3662" s="4">
        <v>2.94</v>
      </c>
    </row>
    <row r="3663" spans="1:9" x14ac:dyDescent="0.2">
      <c r="A3663">
        <v>102</v>
      </c>
      <c r="B3663">
        <v>690979</v>
      </c>
      <c r="C3663" s="3">
        <v>43172</v>
      </c>
      <c r="D3663">
        <v>46569</v>
      </c>
      <c r="E3663" t="s">
        <v>4016</v>
      </c>
      <c r="F3663">
        <v>41705</v>
      </c>
      <c r="G3663" t="s">
        <v>4135</v>
      </c>
      <c r="H3663" t="s">
        <v>4136</v>
      </c>
      <c r="I3663" s="4">
        <v>4.9000000000000004</v>
      </c>
    </row>
    <row r="3664" spans="1:9" x14ac:dyDescent="0.2">
      <c r="A3664">
        <v>102</v>
      </c>
      <c r="B3664">
        <v>690980</v>
      </c>
      <c r="C3664" s="3">
        <v>43172</v>
      </c>
      <c r="D3664">
        <v>46569</v>
      </c>
      <c r="E3664" t="s">
        <v>4016</v>
      </c>
      <c r="F3664">
        <v>41705</v>
      </c>
      <c r="G3664" t="s">
        <v>4119</v>
      </c>
      <c r="H3664" t="s">
        <v>4120</v>
      </c>
      <c r="I3664" s="4">
        <v>2.94</v>
      </c>
    </row>
    <row r="3665" spans="1:9" x14ac:dyDescent="0.2">
      <c r="A3665">
        <v>102</v>
      </c>
      <c r="B3665">
        <v>690981</v>
      </c>
      <c r="C3665" s="3">
        <v>43172</v>
      </c>
      <c r="D3665">
        <v>46569</v>
      </c>
      <c r="E3665" t="s">
        <v>4016</v>
      </c>
      <c r="F3665">
        <v>41705</v>
      </c>
      <c r="G3665" t="s">
        <v>4229</v>
      </c>
      <c r="H3665" t="s">
        <v>4230</v>
      </c>
      <c r="I3665" s="4">
        <v>0.08</v>
      </c>
    </row>
    <row r="3666" spans="1:9" x14ac:dyDescent="0.2">
      <c r="A3666">
        <v>102</v>
      </c>
      <c r="B3666">
        <v>690982</v>
      </c>
      <c r="C3666" s="3">
        <v>43172</v>
      </c>
      <c r="D3666">
        <v>46569</v>
      </c>
      <c r="E3666" t="s">
        <v>4016</v>
      </c>
      <c r="F3666">
        <v>41705</v>
      </c>
      <c r="G3666" t="s">
        <v>4387</v>
      </c>
      <c r="H3666" t="s">
        <v>4388</v>
      </c>
      <c r="I3666" s="4">
        <v>8.82</v>
      </c>
    </row>
    <row r="3667" spans="1:9" x14ac:dyDescent="0.2">
      <c r="A3667">
        <v>102</v>
      </c>
      <c r="B3667">
        <v>690983</v>
      </c>
      <c r="C3667" s="3">
        <v>43172</v>
      </c>
      <c r="D3667">
        <v>46569</v>
      </c>
      <c r="E3667" t="s">
        <v>4016</v>
      </c>
      <c r="F3667">
        <v>41705</v>
      </c>
      <c r="G3667" t="s">
        <v>4085</v>
      </c>
      <c r="H3667" t="s">
        <v>4086</v>
      </c>
      <c r="I3667" s="4">
        <v>3.53</v>
      </c>
    </row>
    <row r="3668" spans="1:9" x14ac:dyDescent="0.2">
      <c r="A3668">
        <v>102</v>
      </c>
      <c r="B3668">
        <v>690984</v>
      </c>
      <c r="C3668" s="3">
        <v>43172</v>
      </c>
      <c r="D3668">
        <v>46569</v>
      </c>
      <c r="E3668" t="s">
        <v>4016</v>
      </c>
      <c r="F3668">
        <v>41705</v>
      </c>
      <c r="G3668" t="s">
        <v>4089</v>
      </c>
      <c r="H3668" t="s">
        <v>4090</v>
      </c>
      <c r="I3668" s="4">
        <v>44.1</v>
      </c>
    </row>
    <row r="3669" spans="1:9" x14ac:dyDescent="0.2">
      <c r="A3669">
        <v>102</v>
      </c>
      <c r="B3669">
        <v>690986</v>
      </c>
      <c r="C3669" s="3">
        <v>43172</v>
      </c>
      <c r="D3669">
        <v>46569</v>
      </c>
      <c r="E3669" t="s">
        <v>4016</v>
      </c>
      <c r="F3669">
        <v>41705</v>
      </c>
      <c r="G3669" t="s">
        <v>4357</v>
      </c>
      <c r="H3669" t="s">
        <v>4358</v>
      </c>
      <c r="I3669" s="4">
        <v>8.82</v>
      </c>
    </row>
    <row r="3670" spans="1:9" x14ac:dyDescent="0.2">
      <c r="A3670">
        <v>102</v>
      </c>
      <c r="B3670">
        <v>690987</v>
      </c>
      <c r="C3670" s="3">
        <v>43172</v>
      </c>
      <c r="D3670">
        <v>46569</v>
      </c>
      <c r="E3670" t="s">
        <v>4016</v>
      </c>
      <c r="F3670">
        <v>41705</v>
      </c>
      <c r="G3670" t="s">
        <v>4401</v>
      </c>
      <c r="H3670" t="s">
        <v>4402</v>
      </c>
      <c r="I3670" s="4">
        <v>6.86</v>
      </c>
    </row>
    <row r="3671" spans="1:9" x14ac:dyDescent="0.2">
      <c r="A3671">
        <v>102</v>
      </c>
      <c r="B3671">
        <v>693435</v>
      </c>
      <c r="C3671" s="3">
        <v>43172</v>
      </c>
      <c r="D3671">
        <v>46569</v>
      </c>
      <c r="E3671" t="s">
        <v>4016</v>
      </c>
      <c r="F3671">
        <v>41705</v>
      </c>
      <c r="G3671" t="s">
        <v>4035</v>
      </c>
      <c r="H3671" t="s">
        <v>4036</v>
      </c>
      <c r="I3671" s="4">
        <v>15.01</v>
      </c>
    </row>
    <row r="3672" spans="1:9" x14ac:dyDescent="0.2">
      <c r="A3672">
        <v>102</v>
      </c>
      <c r="B3672">
        <v>690996</v>
      </c>
      <c r="C3672" s="3">
        <v>43171</v>
      </c>
      <c r="D3672">
        <v>46541</v>
      </c>
      <c r="E3672" t="s">
        <v>4016</v>
      </c>
      <c r="F3672">
        <v>41707</v>
      </c>
      <c r="G3672" t="s">
        <v>4041</v>
      </c>
      <c r="H3672" t="s">
        <v>4042</v>
      </c>
      <c r="I3672" s="4">
        <v>214.2</v>
      </c>
    </row>
    <row r="3673" spans="1:9" x14ac:dyDescent="0.2">
      <c r="A3673">
        <v>102</v>
      </c>
      <c r="B3673">
        <v>690997</v>
      </c>
      <c r="C3673" s="3">
        <v>43171</v>
      </c>
      <c r="D3673">
        <v>46541</v>
      </c>
      <c r="E3673" t="s">
        <v>4016</v>
      </c>
      <c r="F3673">
        <v>41707</v>
      </c>
      <c r="G3673" t="s">
        <v>4043</v>
      </c>
      <c r="H3673" t="s">
        <v>4044</v>
      </c>
      <c r="I3673" s="4">
        <v>13.6</v>
      </c>
    </row>
    <row r="3674" spans="1:9" x14ac:dyDescent="0.2">
      <c r="A3674">
        <v>102</v>
      </c>
      <c r="B3674">
        <v>690998</v>
      </c>
      <c r="C3674" s="3">
        <v>43171</v>
      </c>
      <c r="D3674">
        <v>46541</v>
      </c>
      <c r="E3674" t="s">
        <v>4016</v>
      </c>
      <c r="F3674">
        <v>41707</v>
      </c>
      <c r="G3674" t="s">
        <v>4045</v>
      </c>
      <c r="H3674" t="s">
        <v>4046</v>
      </c>
      <c r="I3674" s="4">
        <v>3.4</v>
      </c>
    </row>
    <row r="3675" spans="1:9" x14ac:dyDescent="0.2">
      <c r="A3675">
        <v>102</v>
      </c>
      <c r="B3675">
        <v>690999</v>
      </c>
      <c r="C3675" s="3">
        <v>43171</v>
      </c>
      <c r="D3675">
        <v>46541</v>
      </c>
      <c r="E3675" t="s">
        <v>4016</v>
      </c>
      <c r="F3675">
        <v>41707</v>
      </c>
      <c r="G3675" t="s">
        <v>4035</v>
      </c>
      <c r="H3675" t="s">
        <v>4036</v>
      </c>
      <c r="I3675" s="4">
        <v>102</v>
      </c>
    </row>
    <row r="3676" spans="1:9" x14ac:dyDescent="0.2">
      <c r="A3676">
        <v>102</v>
      </c>
      <c r="B3676">
        <v>691000</v>
      </c>
      <c r="C3676" s="3">
        <v>43171</v>
      </c>
      <c r="D3676">
        <v>46541</v>
      </c>
      <c r="E3676" t="s">
        <v>4016</v>
      </c>
      <c r="F3676">
        <v>41707</v>
      </c>
      <c r="G3676" t="s">
        <v>4047</v>
      </c>
      <c r="H3676" t="s">
        <v>4048</v>
      </c>
      <c r="I3676" s="4">
        <v>3.4</v>
      </c>
    </row>
    <row r="3677" spans="1:9" x14ac:dyDescent="0.2">
      <c r="A3677">
        <v>102</v>
      </c>
      <c r="B3677">
        <v>691001</v>
      </c>
      <c r="C3677" s="3">
        <v>43171</v>
      </c>
      <c r="D3677">
        <v>46541</v>
      </c>
      <c r="E3677" t="s">
        <v>4016</v>
      </c>
      <c r="F3677">
        <v>41707</v>
      </c>
      <c r="G3677" t="s">
        <v>4049</v>
      </c>
      <c r="H3677" t="s">
        <v>4050</v>
      </c>
      <c r="I3677" s="4">
        <v>3.4</v>
      </c>
    </row>
    <row r="3678" spans="1:9" x14ac:dyDescent="0.2">
      <c r="A3678">
        <v>102</v>
      </c>
      <c r="B3678">
        <v>691002</v>
      </c>
      <c r="C3678" s="3">
        <v>43171</v>
      </c>
      <c r="D3678">
        <v>46541</v>
      </c>
      <c r="E3678" t="s">
        <v>4016</v>
      </c>
      <c r="F3678">
        <v>41707</v>
      </c>
      <c r="G3678" t="s">
        <v>4057</v>
      </c>
      <c r="H3678" t="s">
        <v>4058</v>
      </c>
      <c r="I3678" s="4">
        <v>204</v>
      </c>
    </row>
    <row r="3679" spans="1:9" x14ac:dyDescent="0.2">
      <c r="A3679">
        <v>102</v>
      </c>
      <c r="B3679">
        <v>691003</v>
      </c>
      <c r="C3679" s="3">
        <v>43171</v>
      </c>
      <c r="D3679">
        <v>46541</v>
      </c>
      <c r="E3679" t="s">
        <v>4016</v>
      </c>
      <c r="F3679">
        <v>41707</v>
      </c>
      <c r="G3679" t="s">
        <v>4065</v>
      </c>
      <c r="H3679" t="s">
        <v>4066</v>
      </c>
      <c r="I3679" s="4">
        <v>7.14</v>
      </c>
    </row>
    <row r="3680" spans="1:9" x14ac:dyDescent="0.2">
      <c r="A3680">
        <v>102</v>
      </c>
      <c r="B3680">
        <v>691004</v>
      </c>
      <c r="C3680" s="3">
        <v>43171</v>
      </c>
      <c r="D3680">
        <v>46541</v>
      </c>
      <c r="E3680" t="s">
        <v>4016</v>
      </c>
      <c r="F3680">
        <v>41707</v>
      </c>
      <c r="G3680" t="s">
        <v>4059</v>
      </c>
      <c r="H3680" t="s">
        <v>4060</v>
      </c>
      <c r="I3680" s="4">
        <v>1.36</v>
      </c>
    </row>
    <row r="3681" spans="1:9" x14ac:dyDescent="0.2">
      <c r="A3681">
        <v>102</v>
      </c>
      <c r="B3681">
        <v>691005</v>
      </c>
      <c r="C3681" s="3">
        <v>43171</v>
      </c>
      <c r="D3681">
        <v>46541</v>
      </c>
      <c r="E3681" t="s">
        <v>4016</v>
      </c>
      <c r="F3681">
        <v>41707</v>
      </c>
      <c r="G3681" t="s">
        <v>4053</v>
      </c>
      <c r="H3681" t="s">
        <v>4054</v>
      </c>
      <c r="I3681" s="4">
        <v>20.399999999999999</v>
      </c>
    </row>
    <row r="3682" spans="1:9" x14ac:dyDescent="0.2">
      <c r="A3682">
        <v>102</v>
      </c>
      <c r="B3682">
        <v>691006</v>
      </c>
      <c r="C3682" s="3">
        <v>43171</v>
      </c>
      <c r="D3682">
        <v>46541</v>
      </c>
      <c r="E3682" t="s">
        <v>4016</v>
      </c>
      <c r="F3682">
        <v>41707</v>
      </c>
      <c r="G3682" t="s">
        <v>4033</v>
      </c>
      <c r="H3682" t="s">
        <v>4034</v>
      </c>
      <c r="I3682" s="4">
        <v>92.14</v>
      </c>
    </row>
    <row r="3683" spans="1:9" x14ac:dyDescent="0.2">
      <c r="A3683">
        <v>102</v>
      </c>
      <c r="B3683">
        <v>691007</v>
      </c>
      <c r="C3683" s="3">
        <v>43171</v>
      </c>
      <c r="D3683">
        <v>46541</v>
      </c>
      <c r="E3683" t="s">
        <v>4016</v>
      </c>
      <c r="F3683">
        <v>41707</v>
      </c>
      <c r="G3683" t="s">
        <v>4285</v>
      </c>
      <c r="H3683" t="s">
        <v>4286</v>
      </c>
      <c r="I3683" s="4">
        <v>14.28</v>
      </c>
    </row>
    <row r="3684" spans="1:9" x14ac:dyDescent="0.2">
      <c r="A3684">
        <v>102</v>
      </c>
      <c r="B3684">
        <v>691008</v>
      </c>
      <c r="C3684" s="3">
        <v>43171</v>
      </c>
      <c r="D3684">
        <v>46541</v>
      </c>
      <c r="E3684" t="s">
        <v>4016</v>
      </c>
      <c r="F3684">
        <v>41707</v>
      </c>
      <c r="G3684" t="s">
        <v>4095</v>
      </c>
      <c r="H3684" t="s">
        <v>4096</v>
      </c>
      <c r="I3684" s="4">
        <v>0.68</v>
      </c>
    </row>
    <row r="3685" spans="1:9" x14ac:dyDescent="0.2">
      <c r="A3685">
        <v>102</v>
      </c>
      <c r="B3685">
        <v>691017</v>
      </c>
      <c r="C3685" s="3">
        <v>43171</v>
      </c>
      <c r="D3685">
        <v>46540</v>
      </c>
      <c r="E3685" t="s">
        <v>4016</v>
      </c>
      <c r="F3685">
        <v>41709</v>
      </c>
      <c r="G3685" t="s">
        <v>4041</v>
      </c>
      <c r="H3685" t="s">
        <v>4042</v>
      </c>
      <c r="I3685" s="4">
        <v>214.52</v>
      </c>
    </row>
    <row r="3686" spans="1:9" x14ac:dyDescent="0.2">
      <c r="A3686">
        <v>102</v>
      </c>
      <c r="B3686">
        <v>691018</v>
      </c>
      <c r="C3686" s="3">
        <v>43171</v>
      </c>
      <c r="D3686">
        <v>46540</v>
      </c>
      <c r="E3686" t="s">
        <v>4016</v>
      </c>
      <c r="F3686">
        <v>41709</v>
      </c>
      <c r="G3686" t="s">
        <v>4043</v>
      </c>
      <c r="H3686" t="s">
        <v>4044</v>
      </c>
      <c r="I3686" s="4">
        <v>13.62</v>
      </c>
    </row>
    <row r="3687" spans="1:9" x14ac:dyDescent="0.2">
      <c r="A3687">
        <v>102</v>
      </c>
      <c r="B3687">
        <v>691019</v>
      </c>
      <c r="C3687" s="3">
        <v>43171</v>
      </c>
      <c r="D3687">
        <v>46540</v>
      </c>
      <c r="E3687" t="s">
        <v>4016</v>
      </c>
      <c r="F3687">
        <v>41709</v>
      </c>
      <c r="G3687" t="s">
        <v>4045</v>
      </c>
      <c r="H3687" t="s">
        <v>4046</v>
      </c>
      <c r="I3687" s="4">
        <v>3.41</v>
      </c>
    </row>
    <row r="3688" spans="1:9" x14ac:dyDescent="0.2">
      <c r="A3688">
        <v>102</v>
      </c>
      <c r="B3688">
        <v>691020</v>
      </c>
      <c r="C3688" s="3">
        <v>43171</v>
      </c>
      <c r="D3688">
        <v>46540</v>
      </c>
      <c r="E3688" t="s">
        <v>4016</v>
      </c>
      <c r="F3688">
        <v>41709</v>
      </c>
      <c r="G3688" t="s">
        <v>4035</v>
      </c>
      <c r="H3688" t="s">
        <v>4036</v>
      </c>
      <c r="I3688" s="4">
        <v>102.15</v>
      </c>
    </row>
    <row r="3689" spans="1:9" x14ac:dyDescent="0.2">
      <c r="A3689">
        <v>102</v>
      </c>
      <c r="B3689">
        <v>691021</v>
      </c>
      <c r="C3689" s="3">
        <v>43171</v>
      </c>
      <c r="D3689">
        <v>46540</v>
      </c>
      <c r="E3689" t="s">
        <v>4016</v>
      </c>
      <c r="F3689">
        <v>41709</v>
      </c>
      <c r="G3689" t="s">
        <v>4047</v>
      </c>
      <c r="H3689" t="s">
        <v>4048</v>
      </c>
      <c r="I3689" s="4">
        <v>3.41</v>
      </c>
    </row>
    <row r="3690" spans="1:9" x14ac:dyDescent="0.2">
      <c r="A3690">
        <v>102</v>
      </c>
      <c r="B3690">
        <v>691022</v>
      </c>
      <c r="C3690" s="3">
        <v>43171</v>
      </c>
      <c r="D3690">
        <v>46540</v>
      </c>
      <c r="E3690" t="s">
        <v>4016</v>
      </c>
      <c r="F3690">
        <v>41709</v>
      </c>
      <c r="G3690" t="s">
        <v>4049</v>
      </c>
      <c r="H3690" t="s">
        <v>4050</v>
      </c>
      <c r="I3690" s="4">
        <v>3.41</v>
      </c>
    </row>
    <row r="3691" spans="1:9" x14ac:dyDescent="0.2">
      <c r="A3691">
        <v>102</v>
      </c>
      <c r="B3691">
        <v>691023</v>
      </c>
      <c r="C3691" s="3">
        <v>43171</v>
      </c>
      <c r="D3691">
        <v>46540</v>
      </c>
      <c r="E3691" t="s">
        <v>4016</v>
      </c>
      <c r="F3691">
        <v>41709</v>
      </c>
      <c r="G3691" t="s">
        <v>4057</v>
      </c>
      <c r="H3691" t="s">
        <v>4058</v>
      </c>
      <c r="I3691" s="4">
        <v>204.3</v>
      </c>
    </row>
    <row r="3692" spans="1:9" x14ac:dyDescent="0.2">
      <c r="A3692">
        <v>102</v>
      </c>
      <c r="B3692">
        <v>691026</v>
      </c>
      <c r="C3692" s="3">
        <v>43171</v>
      </c>
      <c r="D3692">
        <v>46540</v>
      </c>
      <c r="E3692" t="s">
        <v>4016</v>
      </c>
      <c r="F3692">
        <v>41709</v>
      </c>
      <c r="G3692" t="s">
        <v>4053</v>
      </c>
      <c r="H3692" t="s">
        <v>4054</v>
      </c>
      <c r="I3692" s="4">
        <v>20.43</v>
      </c>
    </row>
    <row r="3693" spans="1:9" x14ac:dyDescent="0.2">
      <c r="A3693">
        <v>102</v>
      </c>
      <c r="B3693">
        <v>691027</v>
      </c>
      <c r="C3693" s="3">
        <v>43171</v>
      </c>
      <c r="D3693">
        <v>46540</v>
      </c>
      <c r="E3693" t="s">
        <v>4016</v>
      </c>
      <c r="F3693">
        <v>41709</v>
      </c>
      <c r="G3693" t="s">
        <v>4033</v>
      </c>
      <c r="H3693" t="s">
        <v>4034</v>
      </c>
      <c r="I3693" s="4">
        <v>92.28</v>
      </c>
    </row>
    <row r="3694" spans="1:9" x14ac:dyDescent="0.2">
      <c r="A3694">
        <v>102</v>
      </c>
      <c r="B3694">
        <v>691028</v>
      </c>
      <c r="C3694" s="3">
        <v>43171</v>
      </c>
      <c r="D3694">
        <v>46540</v>
      </c>
      <c r="E3694" t="s">
        <v>4016</v>
      </c>
      <c r="F3694">
        <v>41709</v>
      </c>
      <c r="G3694" t="s">
        <v>4285</v>
      </c>
      <c r="H3694" t="s">
        <v>4286</v>
      </c>
      <c r="I3694" s="4">
        <v>14.3</v>
      </c>
    </row>
    <row r="3695" spans="1:9" x14ac:dyDescent="0.2">
      <c r="A3695">
        <v>102</v>
      </c>
      <c r="B3695">
        <v>691029</v>
      </c>
      <c r="C3695" s="3">
        <v>43171</v>
      </c>
      <c r="D3695">
        <v>46540</v>
      </c>
      <c r="E3695" t="s">
        <v>4016</v>
      </c>
      <c r="F3695">
        <v>41709</v>
      </c>
      <c r="G3695" t="s">
        <v>4095</v>
      </c>
      <c r="H3695" t="s">
        <v>4096</v>
      </c>
      <c r="I3695" s="4">
        <v>0.68</v>
      </c>
    </row>
    <row r="3696" spans="1:9" x14ac:dyDescent="0.2">
      <c r="A3696">
        <v>102</v>
      </c>
      <c r="B3696">
        <v>693259</v>
      </c>
      <c r="C3696" s="3">
        <v>43171</v>
      </c>
      <c r="D3696">
        <v>46540</v>
      </c>
      <c r="E3696" t="s">
        <v>4016</v>
      </c>
      <c r="F3696">
        <v>41709</v>
      </c>
      <c r="G3696" t="s">
        <v>4059</v>
      </c>
      <c r="H3696" t="s">
        <v>4060</v>
      </c>
      <c r="I3696" s="4">
        <v>1.36</v>
      </c>
    </row>
    <row r="3697" spans="1:9" x14ac:dyDescent="0.2">
      <c r="A3697">
        <v>102</v>
      </c>
      <c r="B3697">
        <v>693260</v>
      </c>
      <c r="C3697" s="3">
        <v>43171</v>
      </c>
      <c r="D3697">
        <v>46540</v>
      </c>
      <c r="E3697" t="s">
        <v>4016</v>
      </c>
      <c r="F3697">
        <v>41709</v>
      </c>
      <c r="G3697" t="s">
        <v>4065</v>
      </c>
      <c r="H3697" t="s">
        <v>4066</v>
      </c>
      <c r="I3697" s="4">
        <v>7.15</v>
      </c>
    </row>
    <row r="3698" spans="1:9" x14ac:dyDescent="0.2">
      <c r="A3698">
        <v>102</v>
      </c>
      <c r="B3698">
        <v>691037</v>
      </c>
      <c r="C3698" s="3">
        <v>43172</v>
      </c>
      <c r="D3698">
        <v>46565</v>
      </c>
      <c r="E3698" t="s">
        <v>4016</v>
      </c>
      <c r="F3698">
        <v>41711</v>
      </c>
      <c r="G3698" t="s">
        <v>4103</v>
      </c>
      <c r="H3698" t="s">
        <v>4104</v>
      </c>
      <c r="I3698" s="4">
        <v>19.440000000000001</v>
      </c>
    </row>
    <row r="3699" spans="1:9" x14ac:dyDescent="0.2">
      <c r="A3699">
        <v>102</v>
      </c>
      <c r="B3699">
        <v>691038</v>
      </c>
      <c r="C3699" s="3">
        <v>43172</v>
      </c>
      <c r="D3699">
        <v>46565</v>
      </c>
      <c r="E3699" t="s">
        <v>4016</v>
      </c>
      <c r="F3699">
        <v>41711</v>
      </c>
      <c r="G3699" t="s">
        <v>4119</v>
      </c>
      <c r="H3699" t="s">
        <v>4120</v>
      </c>
      <c r="I3699" s="4">
        <v>4.8600000000000003</v>
      </c>
    </row>
    <row r="3700" spans="1:9" x14ac:dyDescent="0.2">
      <c r="A3700">
        <v>102</v>
      </c>
      <c r="B3700">
        <v>691039</v>
      </c>
      <c r="C3700" s="3">
        <v>43172</v>
      </c>
      <c r="D3700">
        <v>46565</v>
      </c>
      <c r="E3700" t="s">
        <v>4016</v>
      </c>
      <c r="F3700">
        <v>41711</v>
      </c>
      <c r="G3700" t="s">
        <v>4135</v>
      </c>
      <c r="H3700" t="s">
        <v>4136</v>
      </c>
      <c r="I3700" s="4">
        <v>0.97</v>
      </c>
    </row>
    <row r="3701" spans="1:9" x14ac:dyDescent="0.2">
      <c r="A3701">
        <v>102</v>
      </c>
      <c r="B3701">
        <v>691040</v>
      </c>
      <c r="C3701" s="3">
        <v>43172</v>
      </c>
      <c r="D3701">
        <v>46565</v>
      </c>
      <c r="E3701" t="s">
        <v>4016</v>
      </c>
      <c r="F3701">
        <v>41711</v>
      </c>
      <c r="G3701" t="s">
        <v>4067</v>
      </c>
      <c r="H3701" t="s">
        <v>4068</v>
      </c>
      <c r="I3701" s="4">
        <v>96.23</v>
      </c>
    </row>
    <row r="3702" spans="1:9" x14ac:dyDescent="0.2">
      <c r="A3702">
        <v>102</v>
      </c>
      <c r="B3702">
        <v>691041</v>
      </c>
      <c r="C3702" s="3">
        <v>43172</v>
      </c>
      <c r="D3702">
        <v>46565</v>
      </c>
      <c r="E3702" t="s">
        <v>4016</v>
      </c>
      <c r="F3702">
        <v>41711</v>
      </c>
      <c r="G3702" t="s">
        <v>4069</v>
      </c>
      <c r="H3702" t="s">
        <v>4070</v>
      </c>
      <c r="I3702" s="4">
        <v>8.75</v>
      </c>
    </row>
    <row r="3703" spans="1:9" x14ac:dyDescent="0.2">
      <c r="A3703">
        <v>102</v>
      </c>
      <c r="B3703">
        <v>691042</v>
      </c>
      <c r="C3703" s="3">
        <v>43172</v>
      </c>
      <c r="D3703">
        <v>46565</v>
      </c>
      <c r="E3703" t="s">
        <v>4016</v>
      </c>
      <c r="F3703">
        <v>41711</v>
      </c>
      <c r="G3703" t="s">
        <v>4107</v>
      </c>
      <c r="H3703" t="s">
        <v>4108</v>
      </c>
      <c r="I3703" s="4">
        <v>45.36</v>
      </c>
    </row>
    <row r="3704" spans="1:9" x14ac:dyDescent="0.2">
      <c r="A3704">
        <v>102</v>
      </c>
      <c r="B3704">
        <v>691043</v>
      </c>
      <c r="C3704" s="3">
        <v>43172</v>
      </c>
      <c r="D3704">
        <v>46565</v>
      </c>
      <c r="E3704" t="s">
        <v>4016</v>
      </c>
      <c r="F3704">
        <v>41711</v>
      </c>
      <c r="G3704" t="s">
        <v>4085</v>
      </c>
      <c r="H3704" t="s">
        <v>4086</v>
      </c>
      <c r="I3704" s="4">
        <v>0.49</v>
      </c>
    </row>
    <row r="3705" spans="1:9" x14ac:dyDescent="0.2">
      <c r="A3705">
        <v>102</v>
      </c>
      <c r="B3705">
        <v>691045</v>
      </c>
      <c r="C3705" s="3">
        <v>43172</v>
      </c>
      <c r="D3705">
        <v>46565</v>
      </c>
      <c r="E3705" t="s">
        <v>4016</v>
      </c>
      <c r="F3705">
        <v>41711</v>
      </c>
      <c r="G3705" t="s">
        <v>4129</v>
      </c>
      <c r="H3705" t="s">
        <v>4130</v>
      </c>
      <c r="I3705" s="4">
        <v>2.59</v>
      </c>
    </row>
    <row r="3706" spans="1:9" x14ac:dyDescent="0.2">
      <c r="A3706">
        <v>102</v>
      </c>
      <c r="B3706">
        <v>691046</v>
      </c>
      <c r="C3706" s="3">
        <v>43172</v>
      </c>
      <c r="D3706">
        <v>46565</v>
      </c>
      <c r="E3706" t="s">
        <v>4016</v>
      </c>
      <c r="F3706">
        <v>41711</v>
      </c>
      <c r="G3706" t="s">
        <v>4123</v>
      </c>
      <c r="H3706" t="s">
        <v>4124</v>
      </c>
      <c r="I3706" s="4">
        <v>1.62</v>
      </c>
    </row>
    <row r="3707" spans="1:9" x14ac:dyDescent="0.2">
      <c r="A3707">
        <v>102</v>
      </c>
      <c r="B3707">
        <v>691048</v>
      </c>
      <c r="C3707" s="3">
        <v>43172</v>
      </c>
      <c r="D3707">
        <v>46565</v>
      </c>
      <c r="E3707" t="s">
        <v>4016</v>
      </c>
      <c r="F3707">
        <v>41711</v>
      </c>
      <c r="G3707" t="s">
        <v>4113</v>
      </c>
      <c r="H3707" t="s">
        <v>4114</v>
      </c>
      <c r="I3707" s="4">
        <v>3.24</v>
      </c>
    </row>
    <row r="3708" spans="1:9" x14ac:dyDescent="0.2">
      <c r="A3708">
        <v>102</v>
      </c>
      <c r="B3708">
        <v>691049</v>
      </c>
      <c r="C3708" s="3">
        <v>43172</v>
      </c>
      <c r="D3708">
        <v>46565</v>
      </c>
      <c r="E3708" t="s">
        <v>4016</v>
      </c>
      <c r="F3708">
        <v>41711</v>
      </c>
      <c r="G3708" t="s">
        <v>4105</v>
      </c>
      <c r="H3708" t="s">
        <v>4106</v>
      </c>
      <c r="I3708" s="4">
        <v>3.89</v>
      </c>
    </row>
    <row r="3709" spans="1:9" x14ac:dyDescent="0.2">
      <c r="A3709">
        <v>102</v>
      </c>
      <c r="B3709">
        <v>691050</v>
      </c>
      <c r="C3709" s="3">
        <v>43172</v>
      </c>
      <c r="D3709">
        <v>46565</v>
      </c>
      <c r="E3709" t="s">
        <v>4016</v>
      </c>
      <c r="F3709">
        <v>41711</v>
      </c>
      <c r="G3709" t="s">
        <v>4077</v>
      </c>
      <c r="H3709" t="s">
        <v>4078</v>
      </c>
      <c r="I3709" s="4">
        <v>26.73</v>
      </c>
    </row>
    <row r="3710" spans="1:9" x14ac:dyDescent="0.2">
      <c r="A3710">
        <v>102</v>
      </c>
      <c r="B3710">
        <v>691051</v>
      </c>
      <c r="C3710" s="3">
        <v>43172</v>
      </c>
      <c r="D3710">
        <v>46565</v>
      </c>
      <c r="E3710" t="s">
        <v>4016</v>
      </c>
      <c r="F3710">
        <v>41711</v>
      </c>
      <c r="G3710" t="s">
        <v>4115</v>
      </c>
      <c r="H3710" t="s">
        <v>4116</v>
      </c>
      <c r="I3710" s="4">
        <v>2.27</v>
      </c>
    </row>
    <row r="3711" spans="1:9" x14ac:dyDescent="0.2">
      <c r="A3711">
        <v>102</v>
      </c>
      <c r="B3711">
        <v>691053</v>
      </c>
      <c r="C3711" s="3">
        <v>43172</v>
      </c>
      <c r="D3711">
        <v>46565</v>
      </c>
      <c r="E3711" t="s">
        <v>4016</v>
      </c>
      <c r="F3711">
        <v>41711</v>
      </c>
      <c r="G3711" t="s">
        <v>4089</v>
      </c>
      <c r="H3711" t="s">
        <v>4090</v>
      </c>
      <c r="I3711" s="4">
        <v>100.44</v>
      </c>
    </row>
    <row r="3712" spans="1:9" x14ac:dyDescent="0.2">
      <c r="A3712">
        <v>102</v>
      </c>
      <c r="B3712">
        <v>693419</v>
      </c>
      <c r="C3712" s="3">
        <v>43172</v>
      </c>
      <c r="D3712">
        <v>46565</v>
      </c>
      <c r="E3712" t="s">
        <v>4016</v>
      </c>
      <c r="F3712">
        <v>41711</v>
      </c>
      <c r="G3712" t="s">
        <v>4111</v>
      </c>
      <c r="H3712" t="s">
        <v>4112</v>
      </c>
      <c r="I3712" s="4">
        <v>0.32</v>
      </c>
    </row>
    <row r="3713" spans="1:9" x14ac:dyDescent="0.2">
      <c r="A3713">
        <v>102</v>
      </c>
      <c r="B3713">
        <v>693420</v>
      </c>
      <c r="C3713" s="3">
        <v>43172</v>
      </c>
      <c r="D3713">
        <v>46565</v>
      </c>
      <c r="E3713" t="s">
        <v>4016</v>
      </c>
      <c r="F3713">
        <v>41711</v>
      </c>
      <c r="G3713" t="s">
        <v>4133</v>
      </c>
      <c r="H3713" t="s">
        <v>4134</v>
      </c>
      <c r="I3713" s="4">
        <v>2.59</v>
      </c>
    </row>
    <row r="3714" spans="1:9" x14ac:dyDescent="0.2">
      <c r="A3714">
        <v>102</v>
      </c>
      <c r="B3714">
        <v>693421</v>
      </c>
      <c r="C3714" s="3">
        <v>43172</v>
      </c>
      <c r="D3714">
        <v>46565</v>
      </c>
      <c r="E3714" t="s">
        <v>4016</v>
      </c>
      <c r="F3714">
        <v>41711</v>
      </c>
      <c r="G3714" t="s">
        <v>4109</v>
      </c>
      <c r="H3714" t="s">
        <v>4110</v>
      </c>
      <c r="I3714" s="4">
        <v>4.21</v>
      </c>
    </row>
    <row r="3715" spans="1:9" x14ac:dyDescent="0.2">
      <c r="A3715">
        <v>102</v>
      </c>
      <c r="B3715">
        <v>691060</v>
      </c>
      <c r="C3715" s="3">
        <v>43171</v>
      </c>
      <c r="D3715">
        <v>46557</v>
      </c>
      <c r="E3715" t="s">
        <v>4016</v>
      </c>
      <c r="F3715">
        <v>41713</v>
      </c>
      <c r="G3715" t="s">
        <v>4185</v>
      </c>
      <c r="H3715" t="s">
        <v>4186</v>
      </c>
      <c r="I3715" s="4">
        <v>176</v>
      </c>
    </row>
    <row r="3716" spans="1:9" x14ac:dyDescent="0.2">
      <c r="A3716">
        <v>102</v>
      </c>
      <c r="B3716">
        <v>691061</v>
      </c>
      <c r="C3716" s="3">
        <v>43171</v>
      </c>
      <c r="D3716">
        <v>46557</v>
      </c>
      <c r="E3716" t="s">
        <v>4016</v>
      </c>
      <c r="F3716">
        <v>41713</v>
      </c>
      <c r="G3716" t="s">
        <v>4085</v>
      </c>
      <c r="H3716" t="s">
        <v>4086</v>
      </c>
      <c r="I3716" s="4">
        <v>0.4</v>
      </c>
    </row>
    <row r="3717" spans="1:9" x14ac:dyDescent="0.2">
      <c r="A3717">
        <v>102</v>
      </c>
      <c r="B3717">
        <v>691062</v>
      </c>
      <c r="C3717" s="3">
        <v>43171</v>
      </c>
      <c r="D3717">
        <v>46557</v>
      </c>
      <c r="E3717" t="s">
        <v>4016</v>
      </c>
      <c r="F3717">
        <v>41713</v>
      </c>
      <c r="G3717" t="s">
        <v>4157</v>
      </c>
      <c r="H3717" t="s">
        <v>4158</v>
      </c>
      <c r="I3717" s="4">
        <v>16</v>
      </c>
    </row>
    <row r="3718" spans="1:9" x14ac:dyDescent="0.2">
      <c r="A3718">
        <v>102</v>
      </c>
      <c r="B3718">
        <v>691063</v>
      </c>
      <c r="C3718" s="3">
        <v>43171</v>
      </c>
      <c r="D3718">
        <v>46557</v>
      </c>
      <c r="E3718" t="s">
        <v>4016</v>
      </c>
      <c r="F3718">
        <v>41713</v>
      </c>
      <c r="G3718" t="s">
        <v>4123</v>
      </c>
      <c r="H3718" t="s">
        <v>4124</v>
      </c>
      <c r="I3718" s="4">
        <v>32</v>
      </c>
    </row>
    <row r="3719" spans="1:9" x14ac:dyDescent="0.2">
      <c r="A3719">
        <v>102</v>
      </c>
      <c r="B3719">
        <v>691064</v>
      </c>
      <c r="C3719" s="3">
        <v>43171</v>
      </c>
      <c r="D3719">
        <v>46557</v>
      </c>
      <c r="E3719" t="s">
        <v>4016</v>
      </c>
      <c r="F3719">
        <v>41713</v>
      </c>
      <c r="G3719" t="s">
        <v>4119</v>
      </c>
      <c r="H3719" t="s">
        <v>4120</v>
      </c>
      <c r="I3719" s="4">
        <v>12</v>
      </c>
    </row>
    <row r="3720" spans="1:9" x14ac:dyDescent="0.2">
      <c r="A3720">
        <v>102</v>
      </c>
      <c r="B3720">
        <v>691065</v>
      </c>
      <c r="C3720" s="3">
        <v>43171</v>
      </c>
      <c r="D3720">
        <v>46557</v>
      </c>
      <c r="E3720" t="s">
        <v>4016</v>
      </c>
      <c r="F3720">
        <v>41713</v>
      </c>
      <c r="G3720" t="s">
        <v>4165</v>
      </c>
      <c r="H3720" t="s">
        <v>4166</v>
      </c>
      <c r="I3720" s="4">
        <v>36</v>
      </c>
    </row>
    <row r="3721" spans="1:9" x14ac:dyDescent="0.2">
      <c r="A3721">
        <v>102</v>
      </c>
      <c r="B3721">
        <v>691066</v>
      </c>
      <c r="C3721" s="3">
        <v>43171</v>
      </c>
      <c r="D3721">
        <v>46557</v>
      </c>
      <c r="E3721" t="s">
        <v>4016</v>
      </c>
      <c r="F3721">
        <v>41713</v>
      </c>
      <c r="G3721" t="s">
        <v>4187</v>
      </c>
      <c r="H3721" t="s">
        <v>4188</v>
      </c>
      <c r="I3721" s="4">
        <v>1.2</v>
      </c>
    </row>
    <row r="3722" spans="1:9" x14ac:dyDescent="0.2">
      <c r="A3722">
        <v>102</v>
      </c>
      <c r="B3722">
        <v>691067</v>
      </c>
      <c r="C3722" s="3">
        <v>43171</v>
      </c>
      <c r="D3722">
        <v>46557</v>
      </c>
      <c r="E3722" t="s">
        <v>4016</v>
      </c>
      <c r="F3722">
        <v>41713</v>
      </c>
      <c r="G3722" t="s">
        <v>4033</v>
      </c>
      <c r="H3722" t="s">
        <v>4034</v>
      </c>
      <c r="I3722" s="4">
        <v>54.64</v>
      </c>
    </row>
    <row r="3723" spans="1:9" x14ac:dyDescent="0.2">
      <c r="A3723">
        <v>102</v>
      </c>
      <c r="B3723">
        <v>691068</v>
      </c>
      <c r="C3723" s="3">
        <v>43171</v>
      </c>
      <c r="D3723">
        <v>46557</v>
      </c>
      <c r="E3723" t="s">
        <v>4016</v>
      </c>
      <c r="F3723">
        <v>41713</v>
      </c>
      <c r="G3723" t="s">
        <v>4017</v>
      </c>
      <c r="H3723" t="s">
        <v>4018</v>
      </c>
      <c r="I3723" s="4">
        <v>0.8</v>
      </c>
    </row>
    <row r="3724" spans="1:9" x14ac:dyDescent="0.2">
      <c r="A3724">
        <v>102</v>
      </c>
      <c r="B3724">
        <v>691069</v>
      </c>
      <c r="C3724" s="3">
        <v>43171</v>
      </c>
      <c r="D3724">
        <v>46557</v>
      </c>
      <c r="E3724" t="s">
        <v>4016</v>
      </c>
      <c r="F3724">
        <v>41713</v>
      </c>
      <c r="G3724" t="s">
        <v>4229</v>
      </c>
      <c r="H3724" t="s">
        <v>4230</v>
      </c>
      <c r="I3724" s="4">
        <v>1.2</v>
      </c>
    </row>
    <row r="3725" spans="1:9" x14ac:dyDescent="0.2">
      <c r="A3725">
        <v>102</v>
      </c>
      <c r="B3725">
        <v>691070</v>
      </c>
      <c r="C3725" s="3">
        <v>43171</v>
      </c>
      <c r="D3725">
        <v>46557</v>
      </c>
      <c r="E3725" t="s">
        <v>4016</v>
      </c>
      <c r="F3725">
        <v>41713</v>
      </c>
      <c r="G3725" t="s">
        <v>4219</v>
      </c>
      <c r="H3725" t="s">
        <v>4220</v>
      </c>
      <c r="I3725" s="4">
        <v>20</v>
      </c>
    </row>
    <row r="3726" spans="1:9" x14ac:dyDescent="0.2">
      <c r="A3726">
        <v>102</v>
      </c>
      <c r="B3726">
        <v>691071</v>
      </c>
      <c r="C3726" s="3">
        <v>43171</v>
      </c>
      <c r="D3726">
        <v>46557</v>
      </c>
      <c r="E3726" t="s">
        <v>4016</v>
      </c>
      <c r="F3726">
        <v>41713</v>
      </c>
      <c r="G3726" t="s">
        <v>4021</v>
      </c>
      <c r="H3726" t="s">
        <v>4022</v>
      </c>
      <c r="I3726" s="4">
        <v>38</v>
      </c>
    </row>
    <row r="3727" spans="1:9" x14ac:dyDescent="0.2">
      <c r="A3727">
        <v>102</v>
      </c>
      <c r="B3727">
        <v>691072</v>
      </c>
      <c r="C3727" s="3">
        <v>43171</v>
      </c>
      <c r="D3727">
        <v>46557</v>
      </c>
      <c r="E3727" t="s">
        <v>4016</v>
      </c>
      <c r="F3727">
        <v>41713</v>
      </c>
      <c r="G3727" t="s">
        <v>4167</v>
      </c>
      <c r="H3727" t="s">
        <v>4168</v>
      </c>
      <c r="I3727" s="4">
        <v>9.1999999999999993</v>
      </c>
    </row>
    <row r="3728" spans="1:9" x14ac:dyDescent="0.2">
      <c r="A3728">
        <v>102</v>
      </c>
      <c r="B3728">
        <v>691073</v>
      </c>
      <c r="C3728" s="3">
        <v>43171</v>
      </c>
      <c r="D3728">
        <v>46557</v>
      </c>
      <c r="E3728" t="s">
        <v>4016</v>
      </c>
      <c r="F3728">
        <v>41713</v>
      </c>
      <c r="G3728" t="s">
        <v>4135</v>
      </c>
      <c r="H3728" t="s">
        <v>4136</v>
      </c>
      <c r="I3728" s="4">
        <v>0.8</v>
      </c>
    </row>
    <row r="3729" spans="1:9" x14ac:dyDescent="0.2">
      <c r="A3729">
        <v>102</v>
      </c>
      <c r="B3729">
        <v>691074</v>
      </c>
      <c r="C3729" s="3">
        <v>43171</v>
      </c>
      <c r="D3729">
        <v>46557</v>
      </c>
      <c r="E3729" t="s">
        <v>4016</v>
      </c>
      <c r="F3729">
        <v>41713</v>
      </c>
      <c r="G3729" t="s">
        <v>4027</v>
      </c>
      <c r="H3729" t="s">
        <v>4028</v>
      </c>
      <c r="I3729" s="4">
        <v>0.04</v>
      </c>
    </row>
    <row r="3730" spans="1:9" x14ac:dyDescent="0.2">
      <c r="A3730">
        <v>102</v>
      </c>
      <c r="B3730">
        <v>691075</v>
      </c>
      <c r="C3730" s="3">
        <v>43171</v>
      </c>
      <c r="D3730">
        <v>46557</v>
      </c>
      <c r="E3730" t="s">
        <v>4016</v>
      </c>
      <c r="F3730">
        <v>41713</v>
      </c>
      <c r="G3730" t="s">
        <v>4029</v>
      </c>
      <c r="H3730" t="s">
        <v>4030</v>
      </c>
      <c r="I3730" s="4">
        <v>0.92</v>
      </c>
    </row>
    <row r="3731" spans="1:9" x14ac:dyDescent="0.2">
      <c r="A3731">
        <v>102</v>
      </c>
      <c r="B3731">
        <v>691076</v>
      </c>
      <c r="C3731" s="3">
        <v>43171</v>
      </c>
      <c r="D3731">
        <v>46557</v>
      </c>
      <c r="E3731" t="s">
        <v>4016</v>
      </c>
      <c r="F3731">
        <v>41713</v>
      </c>
      <c r="G3731" t="s">
        <v>4221</v>
      </c>
      <c r="H3731" t="s">
        <v>4222</v>
      </c>
      <c r="I3731" s="4">
        <v>0.8</v>
      </c>
    </row>
    <row r="3732" spans="1:9" x14ac:dyDescent="0.2">
      <c r="A3732">
        <v>102</v>
      </c>
      <c r="B3732">
        <v>691115</v>
      </c>
      <c r="C3732" s="3">
        <v>43171</v>
      </c>
      <c r="D3732">
        <v>46550</v>
      </c>
      <c r="E3732" t="s">
        <v>4016</v>
      </c>
      <c r="F3732">
        <v>41719</v>
      </c>
      <c r="G3732" t="s">
        <v>4343</v>
      </c>
      <c r="H3732" t="s">
        <v>4344</v>
      </c>
      <c r="I3732" s="4">
        <v>39.4</v>
      </c>
    </row>
    <row r="3733" spans="1:9" x14ac:dyDescent="0.2">
      <c r="A3733">
        <v>102</v>
      </c>
      <c r="B3733">
        <v>691116</v>
      </c>
      <c r="C3733" s="3">
        <v>43171</v>
      </c>
      <c r="D3733">
        <v>46550</v>
      </c>
      <c r="E3733" t="s">
        <v>4016</v>
      </c>
      <c r="F3733">
        <v>41719</v>
      </c>
      <c r="G3733" t="s">
        <v>4219</v>
      </c>
      <c r="H3733" t="s">
        <v>4220</v>
      </c>
      <c r="I3733" s="4">
        <v>49.77</v>
      </c>
    </row>
    <row r="3734" spans="1:9" x14ac:dyDescent="0.2">
      <c r="A3734">
        <v>102</v>
      </c>
      <c r="B3734">
        <v>691117</v>
      </c>
      <c r="C3734" s="3">
        <v>43171</v>
      </c>
      <c r="D3734">
        <v>46550</v>
      </c>
      <c r="E3734" t="s">
        <v>4016</v>
      </c>
      <c r="F3734">
        <v>41719</v>
      </c>
      <c r="G3734" t="s">
        <v>4345</v>
      </c>
      <c r="H3734" t="s">
        <v>4346</v>
      </c>
      <c r="I3734" s="4">
        <v>20.74</v>
      </c>
    </row>
    <row r="3735" spans="1:9" x14ac:dyDescent="0.2">
      <c r="A3735">
        <v>102</v>
      </c>
      <c r="B3735">
        <v>691118</v>
      </c>
      <c r="C3735" s="3">
        <v>43171</v>
      </c>
      <c r="D3735">
        <v>46550</v>
      </c>
      <c r="E3735" t="s">
        <v>4016</v>
      </c>
      <c r="F3735">
        <v>41719</v>
      </c>
      <c r="G3735" t="s">
        <v>4211</v>
      </c>
      <c r="H3735" t="s">
        <v>4212</v>
      </c>
      <c r="I3735" s="4">
        <v>24.88</v>
      </c>
    </row>
    <row r="3736" spans="1:9" x14ac:dyDescent="0.2">
      <c r="A3736">
        <v>102</v>
      </c>
      <c r="B3736">
        <v>691120</v>
      </c>
      <c r="C3736" s="3">
        <v>43171</v>
      </c>
      <c r="D3736">
        <v>46550</v>
      </c>
      <c r="E3736" t="s">
        <v>4016</v>
      </c>
      <c r="F3736">
        <v>41719</v>
      </c>
      <c r="G3736" t="s">
        <v>4033</v>
      </c>
      <c r="H3736" t="s">
        <v>4034</v>
      </c>
      <c r="I3736" s="4">
        <v>38.53</v>
      </c>
    </row>
    <row r="3737" spans="1:9" x14ac:dyDescent="0.2">
      <c r="A3737">
        <v>102</v>
      </c>
      <c r="B3737">
        <v>691122</v>
      </c>
      <c r="C3737" s="3">
        <v>43171</v>
      </c>
      <c r="D3737">
        <v>46550</v>
      </c>
      <c r="E3737" t="s">
        <v>4016</v>
      </c>
      <c r="F3737">
        <v>41719</v>
      </c>
      <c r="G3737" t="s">
        <v>4117</v>
      </c>
      <c r="H3737" t="s">
        <v>4118</v>
      </c>
      <c r="I3737" s="4">
        <v>2.4900000000000002</v>
      </c>
    </row>
    <row r="3738" spans="1:9" x14ac:dyDescent="0.2">
      <c r="A3738">
        <v>102</v>
      </c>
      <c r="B3738">
        <v>691123</v>
      </c>
      <c r="C3738" s="3">
        <v>43171</v>
      </c>
      <c r="D3738">
        <v>46550</v>
      </c>
      <c r="E3738" t="s">
        <v>4016</v>
      </c>
      <c r="F3738">
        <v>41719</v>
      </c>
      <c r="G3738" t="s">
        <v>4093</v>
      </c>
      <c r="H3738" t="s">
        <v>4094</v>
      </c>
      <c r="I3738" s="4">
        <v>0.46</v>
      </c>
    </row>
    <row r="3739" spans="1:9" x14ac:dyDescent="0.2">
      <c r="A3739">
        <v>102</v>
      </c>
      <c r="B3739">
        <v>693322</v>
      </c>
      <c r="C3739" s="3">
        <v>43171</v>
      </c>
      <c r="D3739">
        <v>46550</v>
      </c>
      <c r="E3739" t="s">
        <v>4016</v>
      </c>
      <c r="F3739">
        <v>41719</v>
      </c>
      <c r="G3739" t="s">
        <v>4347</v>
      </c>
      <c r="H3739" t="s">
        <v>4348</v>
      </c>
      <c r="I3739" s="4">
        <v>24.88</v>
      </c>
    </row>
    <row r="3740" spans="1:9" x14ac:dyDescent="0.2">
      <c r="A3740">
        <v>102</v>
      </c>
      <c r="B3740">
        <v>693323</v>
      </c>
      <c r="C3740" s="3">
        <v>43171</v>
      </c>
      <c r="D3740">
        <v>46550</v>
      </c>
      <c r="E3740" t="s">
        <v>4016</v>
      </c>
      <c r="F3740">
        <v>41719</v>
      </c>
      <c r="G3740" t="s">
        <v>4381</v>
      </c>
      <c r="H3740" t="s">
        <v>4382</v>
      </c>
      <c r="I3740" s="4">
        <v>6.22</v>
      </c>
    </row>
    <row r="3741" spans="1:9" x14ac:dyDescent="0.2">
      <c r="A3741">
        <v>102</v>
      </c>
      <c r="B3741">
        <v>691167</v>
      </c>
      <c r="C3741" s="3">
        <v>43167</v>
      </c>
      <c r="D3741">
        <v>46530</v>
      </c>
      <c r="E3741" t="s">
        <v>4016</v>
      </c>
      <c r="F3741">
        <v>41721</v>
      </c>
      <c r="G3741" t="s">
        <v>4017</v>
      </c>
      <c r="H3741" t="s">
        <v>4018</v>
      </c>
      <c r="I3741" s="4">
        <v>18.239999999999998</v>
      </c>
    </row>
    <row r="3742" spans="1:9" x14ac:dyDescent="0.2">
      <c r="A3742">
        <v>102</v>
      </c>
      <c r="B3742">
        <v>691169</v>
      </c>
      <c r="C3742" s="3">
        <v>43167</v>
      </c>
      <c r="D3742">
        <v>46530</v>
      </c>
      <c r="E3742" t="s">
        <v>4016</v>
      </c>
      <c r="F3742">
        <v>41721</v>
      </c>
      <c r="G3742" t="s">
        <v>4027</v>
      </c>
      <c r="H3742" t="s">
        <v>4028</v>
      </c>
      <c r="I3742" s="4">
        <v>0.12</v>
      </c>
    </row>
    <row r="3743" spans="1:9" x14ac:dyDescent="0.2">
      <c r="A3743">
        <v>102</v>
      </c>
      <c r="B3743">
        <v>691170</v>
      </c>
      <c r="C3743" s="3">
        <v>43167</v>
      </c>
      <c r="D3743">
        <v>46530</v>
      </c>
      <c r="E3743" t="s">
        <v>4016</v>
      </c>
      <c r="F3743">
        <v>41721</v>
      </c>
      <c r="G3743" t="s">
        <v>4025</v>
      </c>
      <c r="H3743" t="s">
        <v>4026</v>
      </c>
      <c r="I3743" s="4">
        <v>5.47</v>
      </c>
    </row>
    <row r="3744" spans="1:9" x14ac:dyDescent="0.2">
      <c r="A3744">
        <v>102</v>
      </c>
      <c r="B3744">
        <v>691171</v>
      </c>
      <c r="C3744" s="3">
        <v>43167</v>
      </c>
      <c r="D3744">
        <v>46530</v>
      </c>
      <c r="E3744" t="s">
        <v>4016</v>
      </c>
      <c r="F3744">
        <v>41721</v>
      </c>
      <c r="G3744" t="s">
        <v>4093</v>
      </c>
      <c r="H3744" t="s">
        <v>4094</v>
      </c>
      <c r="I3744" s="4">
        <v>0.61</v>
      </c>
    </row>
    <row r="3745" spans="1:9" x14ac:dyDescent="0.2">
      <c r="A3745">
        <v>102</v>
      </c>
      <c r="B3745">
        <v>691173</v>
      </c>
      <c r="C3745" s="3">
        <v>43167</v>
      </c>
      <c r="D3745">
        <v>46530</v>
      </c>
      <c r="E3745" t="s">
        <v>4016</v>
      </c>
      <c r="F3745">
        <v>41721</v>
      </c>
      <c r="G3745" t="s">
        <v>4271</v>
      </c>
      <c r="H3745" t="s">
        <v>4272</v>
      </c>
      <c r="I3745" s="4">
        <v>17.02</v>
      </c>
    </row>
    <row r="3746" spans="1:9" x14ac:dyDescent="0.2">
      <c r="A3746">
        <v>102</v>
      </c>
      <c r="B3746">
        <v>692915</v>
      </c>
      <c r="C3746" s="3">
        <v>43167</v>
      </c>
      <c r="D3746">
        <v>46530</v>
      </c>
      <c r="E3746" t="s">
        <v>4016</v>
      </c>
      <c r="F3746">
        <v>41721</v>
      </c>
      <c r="G3746" t="s">
        <v>4019</v>
      </c>
      <c r="H3746" t="s">
        <v>4020</v>
      </c>
      <c r="I3746" s="4">
        <v>217.66</v>
      </c>
    </row>
    <row r="3747" spans="1:9" x14ac:dyDescent="0.2">
      <c r="A3747">
        <v>102</v>
      </c>
      <c r="B3747">
        <v>692916</v>
      </c>
      <c r="C3747" s="3">
        <v>43167</v>
      </c>
      <c r="D3747">
        <v>46530</v>
      </c>
      <c r="E3747" t="s">
        <v>4016</v>
      </c>
      <c r="F3747">
        <v>41721</v>
      </c>
      <c r="G3747" t="s">
        <v>4033</v>
      </c>
      <c r="H3747" t="s">
        <v>4034</v>
      </c>
      <c r="I3747" s="4">
        <v>266.79000000000002</v>
      </c>
    </row>
    <row r="3748" spans="1:9" x14ac:dyDescent="0.2">
      <c r="A3748">
        <v>102</v>
      </c>
      <c r="B3748">
        <v>691174</v>
      </c>
      <c r="C3748" s="3">
        <v>43171</v>
      </c>
      <c r="D3748">
        <v>46530</v>
      </c>
      <c r="E3748" t="s">
        <v>4016</v>
      </c>
      <c r="F3748">
        <v>41721</v>
      </c>
      <c r="G3748" t="s">
        <v>4021</v>
      </c>
      <c r="H3748" t="s">
        <v>4022</v>
      </c>
      <c r="I3748" s="4">
        <v>82.08</v>
      </c>
    </row>
    <row r="3749" spans="1:9" x14ac:dyDescent="0.2">
      <c r="A3749">
        <v>102</v>
      </c>
      <c r="B3749">
        <v>691183</v>
      </c>
      <c r="C3749" s="3">
        <v>43168</v>
      </c>
      <c r="D3749">
        <v>46534</v>
      </c>
      <c r="E3749" t="s">
        <v>4016</v>
      </c>
      <c r="F3749">
        <v>41723</v>
      </c>
      <c r="G3749" t="s">
        <v>4017</v>
      </c>
      <c r="H3749" t="s">
        <v>4018</v>
      </c>
      <c r="I3749" s="4">
        <v>18.239999999999998</v>
      </c>
    </row>
    <row r="3750" spans="1:9" x14ac:dyDescent="0.2">
      <c r="A3750">
        <v>102</v>
      </c>
      <c r="B3750">
        <v>691185</v>
      </c>
      <c r="C3750" s="3">
        <v>43168</v>
      </c>
      <c r="D3750">
        <v>46534</v>
      </c>
      <c r="E3750" t="s">
        <v>4016</v>
      </c>
      <c r="F3750">
        <v>41723</v>
      </c>
      <c r="G3750" t="s">
        <v>4039</v>
      </c>
      <c r="H3750" t="s">
        <v>4040</v>
      </c>
      <c r="I3750" s="4">
        <v>0.33</v>
      </c>
    </row>
    <row r="3751" spans="1:9" x14ac:dyDescent="0.2">
      <c r="A3751">
        <v>102</v>
      </c>
      <c r="B3751">
        <v>691187</v>
      </c>
      <c r="C3751" s="3">
        <v>43168</v>
      </c>
      <c r="D3751">
        <v>46534</v>
      </c>
      <c r="E3751" t="s">
        <v>4016</v>
      </c>
      <c r="F3751">
        <v>41723</v>
      </c>
      <c r="G3751" t="s">
        <v>4033</v>
      </c>
      <c r="H3751" t="s">
        <v>4034</v>
      </c>
      <c r="I3751" s="4">
        <v>266.91000000000003</v>
      </c>
    </row>
    <row r="3752" spans="1:9" x14ac:dyDescent="0.2">
      <c r="A3752">
        <v>102</v>
      </c>
      <c r="B3752">
        <v>691190</v>
      </c>
      <c r="C3752" s="3">
        <v>43168</v>
      </c>
      <c r="D3752">
        <v>46534</v>
      </c>
      <c r="E3752" t="s">
        <v>4016</v>
      </c>
      <c r="F3752">
        <v>41723</v>
      </c>
      <c r="G3752" t="s">
        <v>4093</v>
      </c>
      <c r="H3752" t="s">
        <v>4094</v>
      </c>
      <c r="I3752" s="4">
        <v>0.61</v>
      </c>
    </row>
    <row r="3753" spans="1:9" x14ac:dyDescent="0.2">
      <c r="A3753">
        <v>102</v>
      </c>
      <c r="B3753">
        <v>693021</v>
      </c>
      <c r="C3753" s="3">
        <v>43168</v>
      </c>
      <c r="D3753">
        <v>46534</v>
      </c>
      <c r="E3753" t="s">
        <v>4016</v>
      </c>
      <c r="F3753">
        <v>41723</v>
      </c>
      <c r="G3753" t="s">
        <v>4019</v>
      </c>
      <c r="H3753" t="s">
        <v>4020</v>
      </c>
      <c r="I3753" s="4">
        <v>217.66</v>
      </c>
    </row>
    <row r="3754" spans="1:9" x14ac:dyDescent="0.2">
      <c r="A3754">
        <v>102</v>
      </c>
      <c r="B3754">
        <v>693022</v>
      </c>
      <c r="C3754" s="3">
        <v>43168</v>
      </c>
      <c r="D3754">
        <v>46534</v>
      </c>
      <c r="E3754" t="s">
        <v>4016</v>
      </c>
      <c r="F3754">
        <v>41723</v>
      </c>
      <c r="G3754" t="s">
        <v>4025</v>
      </c>
      <c r="H3754" t="s">
        <v>4026</v>
      </c>
      <c r="I3754" s="4">
        <v>5.47</v>
      </c>
    </row>
    <row r="3755" spans="1:9" x14ac:dyDescent="0.2">
      <c r="A3755">
        <v>102</v>
      </c>
      <c r="B3755">
        <v>693023</v>
      </c>
      <c r="C3755" s="3">
        <v>43168</v>
      </c>
      <c r="D3755">
        <v>46534</v>
      </c>
      <c r="E3755" t="s">
        <v>4016</v>
      </c>
      <c r="F3755">
        <v>41723</v>
      </c>
      <c r="G3755" t="s">
        <v>4037</v>
      </c>
      <c r="H3755" t="s">
        <v>4038</v>
      </c>
      <c r="I3755" s="4">
        <v>16.7</v>
      </c>
    </row>
    <row r="3756" spans="1:9" x14ac:dyDescent="0.2">
      <c r="A3756">
        <v>102</v>
      </c>
      <c r="B3756">
        <v>691188</v>
      </c>
      <c r="C3756" s="3">
        <v>43171</v>
      </c>
      <c r="D3756">
        <v>46534</v>
      </c>
      <c r="E3756" t="s">
        <v>4016</v>
      </c>
      <c r="F3756">
        <v>41723</v>
      </c>
      <c r="G3756" t="s">
        <v>4021</v>
      </c>
      <c r="H3756" t="s">
        <v>4022</v>
      </c>
      <c r="I3756" s="4">
        <v>82.08</v>
      </c>
    </row>
    <row r="3757" spans="1:9" x14ac:dyDescent="0.2">
      <c r="A3757">
        <v>102</v>
      </c>
      <c r="B3757">
        <v>691200</v>
      </c>
      <c r="C3757" s="3">
        <v>43171</v>
      </c>
      <c r="D3757">
        <v>46542</v>
      </c>
      <c r="E3757" t="s">
        <v>4016</v>
      </c>
      <c r="F3757">
        <v>41725</v>
      </c>
      <c r="G3757" t="s">
        <v>4043</v>
      </c>
      <c r="H3757" t="s">
        <v>4044</v>
      </c>
      <c r="I3757" s="4">
        <v>68.099999999999994</v>
      </c>
    </row>
    <row r="3758" spans="1:9" x14ac:dyDescent="0.2">
      <c r="A3758">
        <v>102</v>
      </c>
      <c r="B3758">
        <v>691201</v>
      </c>
      <c r="C3758" s="3">
        <v>43171</v>
      </c>
      <c r="D3758">
        <v>46542</v>
      </c>
      <c r="E3758" t="s">
        <v>4016</v>
      </c>
      <c r="F3758">
        <v>41725</v>
      </c>
      <c r="G3758" t="s">
        <v>4045</v>
      </c>
      <c r="H3758" t="s">
        <v>4046</v>
      </c>
      <c r="I3758" s="4">
        <v>17.03</v>
      </c>
    </row>
    <row r="3759" spans="1:9" x14ac:dyDescent="0.2">
      <c r="A3759">
        <v>102</v>
      </c>
      <c r="B3759">
        <v>691205</v>
      </c>
      <c r="C3759" s="3">
        <v>43171</v>
      </c>
      <c r="D3759">
        <v>46542</v>
      </c>
      <c r="E3759" t="s">
        <v>4016</v>
      </c>
      <c r="F3759">
        <v>41725</v>
      </c>
      <c r="G3759" t="s">
        <v>4049</v>
      </c>
      <c r="H3759" t="s">
        <v>4050</v>
      </c>
      <c r="I3759" s="4">
        <v>6.81</v>
      </c>
    </row>
    <row r="3760" spans="1:9" x14ac:dyDescent="0.2">
      <c r="A3760">
        <v>102</v>
      </c>
      <c r="B3760">
        <v>691206</v>
      </c>
      <c r="C3760" s="3">
        <v>43171</v>
      </c>
      <c r="D3760">
        <v>46542</v>
      </c>
      <c r="E3760" t="s">
        <v>4016</v>
      </c>
      <c r="F3760">
        <v>41725</v>
      </c>
      <c r="G3760" t="s">
        <v>4095</v>
      </c>
      <c r="H3760" t="s">
        <v>4096</v>
      </c>
      <c r="I3760" s="4">
        <v>0.68</v>
      </c>
    </row>
    <row r="3761" spans="1:9" x14ac:dyDescent="0.2">
      <c r="A3761">
        <v>102</v>
      </c>
      <c r="B3761">
        <v>693280</v>
      </c>
      <c r="C3761" s="3">
        <v>43171</v>
      </c>
      <c r="D3761">
        <v>46542</v>
      </c>
      <c r="E3761" t="s">
        <v>4016</v>
      </c>
      <c r="F3761">
        <v>41725</v>
      </c>
      <c r="G3761" t="s">
        <v>4041</v>
      </c>
      <c r="H3761" t="s">
        <v>4042</v>
      </c>
      <c r="I3761" s="4">
        <v>396.68</v>
      </c>
    </row>
    <row r="3762" spans="1:9" x14ac:dyDescent="0.2">
      <c r="A3762">
        <v>102</v>
      </c>
      <c r="B3762">
        <v>693281</v>
      </c>
      <c r="C3762" s="3">
        <v>43171</v>
      </c>
      <c r="D3762">
        <v>46542</v>
      </c>
      <c r="E3762" t="s">
        <v>4016</v>
      </c>
      <c r="F3762">
        <v>41725</v>
      </c>
      <c r="G3762" t="s">
        <v>4053</v>
      </c>
      <c r="H3762" t="s">
        <v>4054</v>
      </c>
      <c r="I3762" s="4">
        <v>1.7</v>
      </c>
    </row>
    <row r="3763" spans="1:9" x14ac:dyDescent="0.2">
      <c r="A3763">
        <v>102</v>
      </c>
      <c r="B3763">
        <v>693282</v>
      </c>
      <c r="C3763" s="3">
        <v>43171</v>
      </c>
      <c r="D3763">
        <v>46542</v>
      </c>
      <c r="E3763" t="s">
        <v>4016</v>
      </c>
      <c r="F3763">
        <v>41725</v>
      </c>
      <c r="G3763" t="s">
        <v>4047</v>
      </c>
      <c r="H3763" t="s">
        <v>4048</v>
      </c>
      <c r="I3763" s="4">
        <v>30.64</v>
      </c>
    </row>
    <row r="3764" spans="1:9" x14ac:dyDescent="0.2">
      <c r="A3764">
        <v>102</v>
      </c>
      <c r="B3764">
        <v>693283</v>
      </c>
      <c r="C3764" s="3">
        <v>43171</v>
      </c>
      <c r="D3764">
        <v>46542</v>
      </c>
      <c r="E3764" t="s">
        <v>4016</v>
      </c>
      <c r="F3764">
        <v>41725</v>
      </c>
      <c r="G3764" t="s">
        <v>4035</v>
      </c>
      <c r="H3764" t="s">
        <v>4036</v>
      </c>
      <c r="I3764" s="4">
        <v>145.05000000000001</v>
      </c>
    </row>
    <row r="3765" spans="1:9" x14ac:dyDescent="0.2">
      <c r="A3765">
        <v>102</v>
      </c>
      <c r="B3765">
        <v>693286</v>
      </c>
      <c r="C3765" s="3">
        <v>43171</v>
      </c>
      <c r="D3765">
        <v>46542</v>
      </c>
      <c r="E3765" t="s">
        <v>4016</v>
      </c>
      <c r="F3765">
        <v>41725</v>
      </c>
      <c r="G3765" t="s">
        <v>4285</v>
      </c>
      <c r="H3765" t="s">
        <v>4286</v>
      </c>
      <c r="I3765" s="4">
        <v>14.3</v>
      </c>
    </row>
    <row r="3766" spans="1:9" x14ac:dyDescent="0.2">
      <c r="A3766">
        <v>102</v>
      </c>
      <c r="B3766">
        <v>691216</v>
      </c>
      <c r="C3766" s="3">
        <v>43171</v>
      </c>
      <c r="D3766">
        <v>46546</v>
      </c>
      <c r="E3766" t="s">
        <v>4016</v>
      </c>
      <c r="F3766">
        <v>41727</v>
      </c>
      <c r="G3766" t="s">
        <v>4041</v>
      </c>
      <c r="H3766" t="s">
        <v>4042</v>
      </c>
      <c r="I3766" s="4">
        <v>396.68</v>
      </c>
    </row>
    <row r="3767" spans="1:9" x14ac:dyDescent="0.2">
      <c r="A3767">
        <v>102</v>
      </c>
      <c r="B3767">
        <v>691217</v>
      </c>
      <c r="C3767" s="3">
        <v>43171</v>
      </c>
      <c r="D3767">
        <v>46546</v>
      </c>
      <c r="E3767" t="s">
        <v>4016</v>
      </c>
      <c r="F3767">
        <v>41727</v>
      </c>
      <c r="G3767" t="s">
        <v>4043</v>
      </c>
      <c r="H3767" t="s">
        <v>4044</v>
      </c>
      <c r="I3767" s="4">
        <v>68.099999999999994</v>
      </c>
    </row>
    <row r="3768" spans="1:9" x14ac:dyDescent="0.2">
      <c r="A3768">
        <v>102</v>
      </c>
      <c r="B3768">
        <v>691218</v>
      </c>
      <c r="C3768" s="3">
        <v>43171</v>
      </c>
      <c r="D3768">
        <v>46546</v>
      </c>
      <c r="E3768" t="s">
        <v>4016</v>
      </c>
      <c r="F3768">
        <v>41727</v>
      </c>
      <c r="G3768" t="s">
        <v>4045</v>
      </c>
      <c r="H3768" t="s">
        <v>4046</v>
      </c>
      <c r="I3768" s="4">
        <v>17.03</v>
      </c>
    </row>
    <row r="3769" spans="1:9" x14ac:dyDescent="0.2">
      <c r="A3769">
        <v>102</v>
      </c>
      <c r="B3769">
        <v>691219</v>
      </c>
      <c r="C3769" s="3">
        <v>43171</v>
      </c>
      <c r="D3769">
        <v>46546</v>
      </c>
      <c r="E3769" t="s">
        <v>4016</v>
      </c>
      <c r="F3769">
        <v>41727</v>
      </c>
      <c r="G3769" t="s">
        <v>4035</v>
      </c>
      <c r="H3769" t="s">
        <v>4036</v>
      </c>
      <c r="I3769" s="4">
        <v>136.34</v>
      </c>
    </row>
    <row r="3770" spans="1:9" x14ac:dyDescent="0.2">
      <c r="A3770">
        <v>102</v>
      </c>
      <c r="B3770">
        <v>691220</v>
      </c>
      <c r="C3770" s="3">
        <v>43171</v>
      </c>
      <c r="D3770">
        <v>46546</v>
      </c>
      <c r="E3770" t="s">
        <v>4016</v>
      </c>
      <c r="F3770">
        <v>41727</v>
      </c>
      <c r="G3770" t="s">
        <v>4047</v>
      </c>
      <c r="H3770" t="s">
        <v>4048</v>
      </c>
      <c r="I3770" s="4">
        <v>30.65</v>
      </c>
    </row>
    <row r="3771" spans="1:9" x14ac:dyDescent="0.2">
      <c r="A3771">
        <v>102</v>
      </c>
      <c r="B3771">
        <v>691221</v>
      </c>
      <c r="C3771" s="3">
        <v>43171</v>
      </c>
      <c r="D3771">
        <v>46546</v>
      </c>
      <c r="E3771" t="s">
        <v>4016</v>
      </c>
      <c r="F3771">
        <v>41727</v>
      </c>
      <c r="G3771" t="s">
        <v>4049</v>
      </c>
      <c r="H3771" t="s">
        <v>4050</v>
      </c>
      <c r="I3771" s="4">
        <v>6.81</v>
      </c>
    </row>
    <row r="3772" spans="1:9" x14ac:dyDescent="0.2">
      <c r="A3772">
        <v>102</v>
      </c>
      <c r="B3772">
        <v>691222</v>
      </c>
      <c r="C3772" s="3">
        <v>43171</v>
      </c>
      <c r="D3772">
        <v>46546</v>
      </c>
      <c r="E3772" t="s">
        <v>4016</v>
      </c>
      <c r="F3772">
        <v>41727</v>
      </c>
      <c r="G3772" t="s">
        <v>4055</v>
      </c>
      <c r="H3772" t="s">
        <v>4056</v>
      </c>
      <c r="I3772" s="4">
        <v>13.48</v>
      </c>
    </row>
    <row r="3773" spans="1:9" x14ac:dyDescent="0.2">
      <c r="A3773">
        <v>102</v>
      </c>
      <c r="B3773">
        <v>691223</v>
      </c>
      <c r="C3773" s="3">
        <v>43171</v>
      </c>
      <c r="D3773">
        <v>46546</v>
      </c>
      <c r="E3773" t="s">
        <v>4016</v>
      </c>
      <c r="F3773">
        <v>41727</v>
      </c>
      <c r="G3773" t="s">
        <v>4051</v>
      </c>
      <c r="H3773" t="s">
        <v>4052</v>
      </c>
      <c r="I3773" s="4">
        <v>10.220000000000001</v>
      </c>
    </row>
    <row r="3774" spans="1:9" x14ac:dyDescent="0.2">
      <c r="A3774">
        <v>102</v>
      </c>
      <c r="B3774">
        <v>691224</v>
      </c>
      <c r="C3774" s="3">
        <v>43171</v>
      </c>
      <c r="D3774">
        <v>46546</v>
      </c>
      <c r="E3774" t="s">
        <v>4016</v>
      </c>
      <c r="F3774">
        <v>41727</v>
      </c>
      <c r="G3774" t="s">
        <v>4053</v>
      </c>
      <c r="H3774" t="s">
        <v>4054</v>
      </c>
      <c r="I3774" s="4">
        <v>1.7</v>
      </c>
    </row>
    <row r="3775" spans="1:9" x14ac:dyDescent="0.2">
      <c r="A3775">
        <v>102</v>
      </c>
      <c r="B3775">
        <v>691232</v>
      </c>
      <c r="C3775" s="3">
        <v>43167</v>
      </c>
      <c r="D3775">
        <v>46524</v>
      </c>
      <c r="E3775" t="s">
        <v>4016</v>
      </c>
      <c r="F3775">
        <v>41729</v>
      </c>
      <c r="G3775" t="s">
        <v>4017</v>
      </c>
      <c r="H3775" t="s">
        <v>4018</v>
      </c>
      <c r="I3775" s="4">
        <v>7.8</v>
      </c>
    </row>
    <row r="3776" spans="1:9" x14ac:dyDescent="0.2">
      <c r="A3776">
        <v>102</v>
      </c>
      <c r="B3776">
        <v>691233</v>
      </c>
      <c r="C3776" s="3">
        <v>43167</v>
      </c>
      <c r="D3776">
        <v>46524</v>
      </c>
      <c r="E3776" t="s">
        <v>4016</v>
      </c>
      <c r="F3776">
        <v>41729</v>
      </c>
      <c r="G3776" t="s">
        <v>4019</v>
      </c>
      <c r="H3776" t="s">
        <v>4020</v>
      </c>
      <c r="I3776" s="4">
        <v>93.08</v>
      </c>
    </row>
    <row r="3777" spans="1:9" x14ac:dyDescent="0.2">
      <c r="A3777">
        <v>102</v>
      </c>
      <c r="B3777">
        <v>691234</v>
      </c>
      <c r="C3777" s="3">
        <v>43167</v>
      </c>
      <c r="D3777">
        <v>46524</v>
      </c>
      <c r="E3777" t="s">
        <v>4016</v>
      </c>
      <c r="F3777">
        <v>41729</v>
      </c>
      <c r="G3777" t="s">
        <v>4039</v>
      </c>
      <c r="H3777" t="s">
        <v>4040</v>
      </c>
      <c r="I3777" s="4">
        <v>0.14000000000000001</v>
      </c>
    </row>
    <row r="3778" spans="1:9" x14ac:dyDescent="0.2">
      <c r="A3778">
        <v>102</v>
      </c>
      <c r="B3778">
        <v>691235</v>
      </c>
      <c r="C3778" s="3">
        <v>43167</v>
      </c>
      <c r="D3778">
        <v>46524</v>
      </c>
      <c r="E3778" t="s">
        <v>4016</v>
      </c>
      <c r="F3778">
        <v>41729</v>
      </c>
      <c r="G3778" t="s">
        <v>4025</v>
      </c>
      <c r="H3778" t="s">
        <v>4026</v>
      </c>
      <c r="I3778" s="4">
        <v>2.34</v>
      </c>
    </row>
    <row r="3779" spans="1:9" x14ac:dyDescent="0.2">
      <c r="A3779">
        <v>102</v>
      </c>
      <c r="B3779">
        <v>691236</v>
      </c>
      <c r="C3779" s="3">
        <v>43167</v>
      </c>
      <c r="D3779">
        <v>46524</v>
      </c>
      <c r="E3779" t="s">
        <v>4016</v>
      </c>
      <c r="F3779">
        <v>41729</v>
      </c>
      <c r="G3779" t="s">
        <v>4033</v>
      </c>
      <c r="H3779" t="s">
        <v>4034</v>
      </c>
      <c r="I3779" s="4">
        <v>114.14</v>
      </c>
    </row>
    <row r="3780" spans="1:9" x14ac:dyDescent="0.2">
      <c r="A3780">
        <v>102</v>
      </c>
      <c r="B3780">
        <v>691238</v>
      </c>
      <c r="C3780" s="3">
        <v>43167</v>
      </c>
      <c r="D3780">
        <v>46524</v>
      </c>
      <c r="E3780" t="s">
        <v>4016</v>
      </c>
      <c r="F3780">
        <v>41729</v>
      </c>
      <c r="G3780" t="s">
        <v>4037</v>
      </c>
      <c r="H3780" t="s">
        <v>4038</v>
      </c>
      <c r="I3780" s="4">
        <v>7.14</v>
      </c>
    </row>
    <row r="3781" spans="1:9" x14ac:dyDescent="0.2">
      <c r="A3781">
        <v>102</v>
      </c>
      <c r="B3781">
        <v>691239</v>
      </c>
      <c r="C3781" s="3">
        <v>43167</v>
      </c>
      <c r="D3781">
        <v>46524</v>
      </c>
      <c r="E3781" t="s">
        <v>4016</v>
      </c>
      <c r="F3781">
        <v>41729</v>
      </c>
      <c r="G3781" t="s">
        <v>4093</v>
      </c>
      <c r="H3781" t="s">
        <v>4094</v>
      </c>
      <c r="I3781" s="4">
        <v>0.26</v>
      </c>
    </row>
    <row r="3782" spans="1:9" x14ac:dyDescent="0.2">
      <c r="A3782">
        <v>102</v>
      </c>
      <c r="B3782">
        <v>691237</v>
      </c>
      <c r="C3782" s="3">
        <v>43171</v>
      </c>
      <c r="D3782">
        <v>46524</v>
      </c>
      <c r="E3782" t="s">
        <v>4016</v>
      </c>
      <c r="F3782">
        <v>41729</v>
      </c>
      <c r="G3782" t="s">
        <v>4021</v>
      </c>
      <c r="H3782" t="s">
        <v>4022</v>
      </c>
      <c r="I3782" s="4">
        <v>35.1</v>
      </c>
    </row>
    <row r="3783" spans="1:9" x14ac:dyDescent="0.2">
      <c r="A3783">
        <v>102</v>
      </c>
      <c r="B3783">
        <v>691299</v>
      </c>
      <c r="C3783" s="3">
        <v>43167</v>
      </c>
      <c r="D3783">
        <v>46518</v>
      </c>
      <c r="E3783" t="s">
        <v>4016</v>
      </c>
      <c r="F3783">
        <v>41737</v>
      </c>
      <c r="G3783" t="s">
        <v>4017</v>
      </c>
      <c r="H3783" t="s">
        <v>4018</v>
      </c>
      <c r="I3783" s="4">
        <v>5.7</v>
      </c>
    </row>
    <row r="3784" spans="1:9" x14ac:dyDescent="0.2">
      <c r="A3784">
        <v>102</v>
      </c>
      <c r="B3784">
        <v>691300</v>
      </c>
      <c r="C3784" s="3">
        <v>43167</v>
      </c>
      <c r="D3784">
        <v>46518</v>
      </c>
      <c r="E3784" t="s">
        <v>4016</v>
      </c>
      <c r="F3784">
        <v>41737</v>
      </c>
      <c r="G3784" t="s">
        <v>4019</v>
      </c>
      <c r="H3784" t="s">
        <v>4020</v>
      </c>
      <c r="I3784" s="4">
        <v>34.200000000000003</v>
      </c>
    </row>
    <row r="3785" spans="1:9" x14ac:dyDescent="0.2">
      <c r="A3785">
        <v>102</v>
      </c>
      <c r="B3785">
        <v>691301</v>
      </c>
      <c r="C3785" s="3">
        <v>43167</v>
      </c>
      <c r="D3785">
        <v>46518</v>
      </c>
      <c r="E3785" t="s">
        <v>4016</v>
      </c>
      <c r="F3785">
        <v>41737</v>
      </c>
      <c r="G3785" t="s">
        <v>4025</v>
      </c>
      <c r="H3785" t="s">
        <v>4026</v>
      </c>
      <c r="I3785" s="4">
        <v>1.48</v>
      </c>
    </row>
    <row r="3786" spans="1:9" x14ac:dyDescent="0.2">
      <c r="A3786">
        <v>102</v>
      </c>
      <c r="B3786">
        <v>691305</v>
      </c>
      <c r="C3786" s="3">
        <v>43167</v>
      </c>
      <c r="D3786">
        <v>46518</v>
      </c>
      <c r="E3786" t="s">
        <v>4016</v>
      </c>
      <c r="F3786">
        <v>41737</v>
      </c>
      <c r="G3786" t="s">
        <v>4035</v>
      </c>
      <c r="H3786" t="s">
        <v>4036</v>
      </c>
      <c r="I3786" s="4">
        <v>68.400000000000006</v>
      </c>
    </row>
    <row r="3787" spans="1:9" x14ac:dyDescent="0.2">
      <c r="A3787">
        <v>102</v>
      </c>
      <c r="B3787">
        <v>691306</v>
      </c>
      <c r="C3787" s="3">
        <v>43167</v>
      </c>
      <c r="D3787">
        <v>46518</v>
      </c>
      <c r="E3787" t="s">
        <v>4016</v>
      </c>
      <c r="F3787">
        <v>41737</v>
      </c>
      <c r="G3787" t="s">
        <v>4331</v>
      </c>
      <c r="H3787" t="s">
        <v>4332</v>
      </c>
      <c r="I3787" s="4">
        <v>33.81</v>
      </c>
    </row>
    <row r="3788" spans="1:9" x14ac:dyDescent="0.2">
      <c r="A3788">
        <v>102</v>
      </c>
      <c r="B3788">
        <v>691307</v>
      </c>
      <c r="C3788" s="3">
        <v>43167</v>
      </c>
      <c r="D3788">
        <v>46518</v>
      </c>
      <c r="E3788" t="s">
        <v>4016</v>
      </c>
      <c r="F3788">
        <v>41737</v>
      </c>
      <c r="G3788" t="s">
        <v>4093</v>
      </c>
      <c r="H3788" t="s">
        <v>4094</v>
      </c>
      <c r="I3788" s="4">
        <v>0.34</v>
      </c>
    </row>
    <row r="3789" spans="1:9" x14ac:dyDescent="0.2">
      <c r="A3789">
        <v>102</v>
      </c>
      <c r="B3789">
        <v>691308</v>
      </c>
      <c r="C3789" s="3">
        <v>43167</v>
      </c>
      <c r="D3789">
        <v>46518</v>
      </c>
      <c r="E3789" t="s">
        <v>4016</v>
      </c>
      <c r="F3789">
        <v>41737</v>
      </c>
      <c r="G3789" t="s">
        <v>4117</v>
      </c>
      <c r="H3789" t="s">
        <v>4118</v>
      </c>
      <c r="I3789" s="4">
        <v>2.5099999999999998</v>
      </c>
    </row>
    <row r="3790" spans="1:9" x14ac:dyDescent="0.2">
      <c r="A3790">
        <v>102</v>
      </c>
      <c r="B3790">
        <v>692621</v>
      </c>
      <c r="C3790" s="3">
        <v>43167</v>
      </c>
      <c r="D3790">
        <v>46518</v>
      </c>
      <c r="E3790" t="s">
        <v>4016</v>
      </c>
      <c r="F3790">
        <v>41737</v>
      </c>
      <c r="G3790" t="s">
        <v>4033</v>
      </c>
      <c r="H3790" t="s">
        <v>4034</v>
      </c>
      <c r="I3790" s="4">
        <v>48.15</v>
      </c>
    </row>
    <row r="3791" spans="1:9" x14ac:dyDescent="0.2">
      <c r="A3791">
        <v>102</v>
      </c>
      <c r="B3791">
        <v>692622</v>
      </c>
      <c r="C3791" s="3">
        <v>43167</v>
      </c>
      <c r="D3791">
        <v>46518</v>
      </c>
      <c r="E3791" t="s">
        <v>4016</v>
      </c>
      <c r="F3791">
        <v>41737</v>
      </c>
      <c r="G3791" t="s">
        <v>4267</v>
      </c>
      <c r="H3791" t="s">
        <v>4268</v>
      </c>
      <c r="I3791" s="4">
        <v>7.75</v>
      </c>
    </row>
    <row r="3792" spans="1:9" x14ac:dyDescent="0.2">
      <c r="A3792">
        <v>102</v>
      </c>
      <c r="B3792">
        <v>691304</v>
      </c>
      <c r="C3792" s="3">
        <v>43168</v>
      </c>
      <c r="D3792">
        <v>46518</v>
      </c>
      <c r="E3792" t="s">
        <v>4016</v>
      </c>
      <c r="F3792">
        <v>41737</v>
      </c>
      <c r="G3792" t="s">
        <v>4021</v>
      </c>
      <c r="H3792" t="s">
        <v>4022</v>
      </c>
      <c r="I3792" s="4">
        <v>25.65</v>
      </c>
    </row>
    <row r="3793" spans="1:9" x14ac:dyDescent="0.2">
      <c r="A3793">
        <v>102</v>
      </c>
      <c r="B3793">
        <v>691354</v>
      </c>
      <c r="C3793" s="3">
        <v>43171</v>
      </c>
      <c r="D3793">
        <v>46539</v>
      </c>
      <c r="E3793" t="s">
        <v>4016</v>
      </c>
      <c r="F3793">
        <v>41739</v>
      </c>
      <c r="G3793" t="s">
        <v>4101</v>
      </c>
      <c r="H3793" t="s">
        <v>4102</v>
      </c>
      <c r="I3793" s="4">
        <v>50.4</v>
      </c>
    </row>
    <row r="3794" spans="1:9" x14ac:dyDescent="0.2">
      <c r="A3794">
        <v>102</v>
      </c>
      <c r="B3794">
        <v>691355</v>
      </c>
      <c r="C3794" s="3">
        <v>43171</v>
      </c>
      <c r="D3794">
        <v>46539</v>
      </c>
      <c r="E3794" t="s">
        <v>4016</v>
      </c>
      <c r="F3794">
        <v>41739</v>
      </c>
      <c r="G3794" t="s">
        <v>4321</v>
      </c>
      <c r="H3794" t="s">
        <v>4322</v>
      </c>
      <c r="I3794" s="4">
        <v>59.4</v>
      </c>
    </row>
    <row r="3795" spans="1:9" x14ac:dyDescent="0.2">
      <c r="A3795">
        <v>102</v>
      </c>
      <c r="B3795">
        <v>691356</v>
      </c>
      <c r="C3795" s="3">
        <v>43171</v>
      </c>
      <c r="D3795">
        <v>46539</v>
      </c>
      <c r="E3795" t="s">
        <v>4016</v>
      </c>
      <c r="F3795">
        <v>41739</v>
      </c>
      <c r="G3795" t="s">
        <v>4033</v>
      </c>
      <c r="H3795" t="s">
        <v>4034</v>
      </c>
      <c r="I3795" s="4">
        <v>8.93</v>
      </c>
    </row>
    <row r="3796" spans="1:9" x14ac:dyDescent="0.2">
      <c r="A3796">
        <v>102</v>
      </c>
      <c r="B3796">
        <v>691357</v>
      </c>
      <c r="C3796" s="3">
        <v>43171</v>
      </c>
      <c r="D3796">
        <v>46539</v>
      </c>
      <c r="E3796" t="s">
        <v>4016</v>
      </c>
      <c r="F3796">
        <v>41739</v>
      </c>
      <c r="G3796" t="s">
        <v>4089</v>
      </c>
      <c r="H3796" t="s">
        <v>4090</v>
      </c>
      <c r="I3796" s="4">
        <v>0.72</v>
      </c>
    </row>
    <row r="3797" spans="1:9" x14ac:dyDescent="0.2">
      <c r="A3797">
        <v>102</v>
      </c>
      <c r="B3797">
        <v>691358</v>
      </c>
      <c r="C3797" s="3">
        <v>43171</v>
      </c>
      <c r="D3797">
        <v>46539</v>
      </c>
      <c r="E3797" t="s">
        <v>4016</v>
      </c>
      <c r="F3797">
        <v>41739</v>
      </c>
      <c r="G3797" t="s">
        <v>4025</v>
      </c>
      <c r="H3797" t="s">
        <v>4026</v>
      </c>
      <c r="I3797" s="4">
        <v>0.48</v>
      </c>
    </row>
    <row r="3798" spans="1:9" x14ac:dyDescent="0.2">
      <c r="A3798">
        <v>102</v>
      </c>
      <c r="B3798">
        <v>693258</v>
      </c>
      <c r="C3798" s="3">
        <v>43171</v>
      </c>
      <c r="D3798">
        <v>46539</v>
      </c>
      <c r="E3798" t="s">
        <v>4016</v>
      </c>
      <c r="F3798">
        <v>41739</v>
      </c>
      <c r="G3798" t="s">
        <v>4093</v>
      </c>
      <c r="H3798" t="s">
        <v>4094</v>
      </c>
      <c r="I3798" s="4">
        <v>7.0000000000000007E-2</v>
      </c>
    </row>
    <row r="3799" spans="1:9" x14ac:dyDescent="0.2">
      <c r="A3799">
        <v>102</v>
      </c>
      <c r="B3799">
        <v>691371</v>
      </c>
      <c r="C3799" s="3">
        <v>43171</v>
      </c>
      <c r="D3799">
        <v>46552</v>
      </c>
      <c r="E3799" t="s">
        <v>4016</v>
      </c>
      <c r="F3799">
        <v>41741</v>
      </c>
      <c r="G3799" t="s">
        <v>4343</v>
      </c>
      <c r="H3799" t="s">
        <v>4344</v>
      </c>
      <c r="I3799" s="4">
        <v>38.880000000000003</v>
      </c>
    </row>
    <row r="3800" spans="1:9" x14ac:dyDescent="0.2">
      <c r="A3800">
        <v>102</v>
      </c>
      <c r="B3800">
        <v>691372</v>
      </c>
      <c r="C3800" s="3">
        <v>43171</v>
      </c>
      <c r="D3800">
        <v>46552</v>
      </c>
      <c r="E3800" t="s">
        <v>4016</v>
      </c>
      <c r="F3800">
        <v>41741</v>
      </c>
      <c r="G3800" t="s">
        <v>4219</v>
      </c>
      <c r="H3800" t="s">
        <v>4220</v>
      </c>
      <c r="I3800" s="4">
        <v>20.48</v>
      </c>
    </row>
    <row r="3801" spans="1:9" x14ac:dyDescent="0.2">
      <c r="A3801">
        <v>102</v>
      </c>
      <c r="B3801">
        <v>691373</v>
      </c>
      <c r="C3801" s="3">
        <v>43171</v>
      </c>
      <c r="D3801">
        <v>46552</v>
      </c>
      <c r="E3801" t="s">
        <v>4016</v>
      </c>
      <c r="F3801">
        <v>41741</v>
      </c>
      <c r="G3801" t="s">
        <v>4345</v>
      </c>
      <c r="H3801" t="s">
        <v>4346</v>
      </c>
      <c r="I3801" s="4">
        <v>36.03</v>
      </c>
    </row>
    <row r="3802" spans="1:9" x14ac:dyDescent="0.2">
      <c r="A3802">
        <v>102</v>
      </c>
      <c r="B3802">
        <v>691374</v>
      </c>
      <c r="C3802" s="3">
        <v>43171</v>
      </c>
      <c r="D3802">
        <v>46552</v>
      </c>
      <c r="E3802" t="s">
        <v>4016</v>
      </c>
      <c r="F3802">
        <v>41741</v>
      </c>
      <c r="G3802" t="s">
        <v>4211</v>
      </c>
      <c r="H3802" t="s">
        <v>4212</v>
      </c>
      <c r="I3802" s="4">
        <v>38.880000000000003</v>
      </c>
    </row>
    <row r="3803" spans="1:9" x14ac:dyDescent="0.2">
      <c r="A3803">
        <v>102</v>
      </c>
      <c r="B3803">
        <v>691375</v>
      </c>
      <c r="C3803" s="3">
        <v>43171</v>
      </c>
      <c r="D3803">
        <v>46552</v>
      </c>
      <c r="E3803" t="s">
        <v>4016</v>
      </c>
      <c r="F3803">
        <v>41741</v>
      </c>
      <c r="G3803" t="s">
        <v>4347</v>
      </c>
      <c r="H3803" t="s">
        <v>4348</v>
      </c>
      <c r="I3803" s="4">
        <v>25.92</v>
      </c>
    </row>
    <row r="3804" spans="1:9" x14ac:dyDescent="0.2">
      <c r="A3804">
        <v>102</v>
      </c>
      <c r="B3804">
        <v>691376</v>
      </c>
      <c r="C3804" s="3">
        <v>43171</v>
      </c>
      <c r="D3804">
        <v>46552</v>
      </c>
      <c r="E3804" t="s">
        <v>4016</v>
      </c>
      <c r="F3804">
        <v>41741</v>
      </c>
      <c r="G3804" t="s">
        <v>4093</v>
      </c>
      <c r="H3804" t="s">
        <v>4094</v>
      </c>
      <c r="I3804" s="4">
        <v>0.52</v>
      </c>
    </row>
    <row r="3805" spans="1:9" x14ac:dyDescent="0.2">
      <c r="A3805">
        <v>102</v>
      </c>
      <c r="B3805">
        <v>691377</v>
      </c>
      <c r="C3805" s="3">
        <v>43171</v>
      </c>
      <c r="D3805">
        <v>46552</v>
      </c>
      <c r="E3805" t="s">
        <v>4016</v>
      </c>
      <c r="F3805">
        <v>41741</v>
      </c>
      <c r="G3805" t="s">
        <v>4117</v>
      </c>
      <c r="H3805" t="s">
        <v>4118</v>
      </c>
      <c r="I3805" s="4">
        <v>7.78</v>
      </c>
    </row>
    <row r="3806" spans="1:9" x14ac:dyDescent="0.2">
      <c r="A3806">
        <v>102</v>
      </c>
      <c r="B3806">
        <v>691378</v>
      </c>
      <c r="C3806" s="3">
        <v>43171</v>
      </c>
      <c r="D3806">
        <v>46552</v>
      </c>
      <c r="E3806" t="s">
        <v>4016</v>
      </c>
      <c r="F3806">
        <v>41741</v>
      </c>
      <c r="G3806" t="s">
        <v>4101</v>
      </c>
      <c r="H3806" t="s">
        <v>4102</v>
      </c>
      <c r="I3806" s="4">
        <v>90.72</v>
      </c>
    </row>
    <row r="3807" spans="1:9" x14ac:dyDescent="0.2">
      <c r="A3807">
        <v>102</v>
      </c>
      <c r="B3807">
        <v>691380</v>
      </c>
      <c r="C3807" s="3">
        <v>43167</v>
      </c>
      <c r="D3807">
        <v>46512</v>
      </c>
      <c r="E3807" t="s">
        <v>4016</v>
      </c>
      <c r="F3807">
        <v>41742</v>
      </c>
      <c r="G3807" t="s">
        <v>4033</v>
      </c>
      <c r="H3807" t="s">
        <v>4034</v>
      </c>
      <c r="I3807" s="4">
        <v>63</v>
      </c>
    </row>
    <row r="3808" spans="1:9" x14ac:dyDescent="0.2">
      <c r="A3808">
        <v>102</v>
      </c>
      <c r="B3808">
        <v>691381</v>
      </c>
      <c r="C3808" s="3">
        <v>43167</v>
      </c>
      <c r="D3808">
        <v>46512</v>
      </c>
      <c r="E3808" t="s">
        <v>4016</v>
      </c>
      <c r="F3808">
        <v>41742</v>
      </c>
      <c r="G3808" t="s">
        <v>4325</v>
      </c>
      <c r="H3808" t="s">
        <v>4326</v>
      </c>
      <c r="I3808" s="4">
        <v>360</v>
      </c>
    </row>
    <row r="3809" spans="1:9" x14ac:dyDescent="0.2">
      <c r="A3809">
        <v>102</v>
      </c>
      <c r="B3809">
        <v>691383</v>
      </c>
      <c r="C3809" s="3">
        <v>43167</v>
      </c>
      <c r="D3809">
        <v>46511</v>
      </c>
      <c r="E3809" t="s">
        <v>4016</v>
      </c>
      <c r="F3809">
        <v>41743</v>
      </c>
      <c r="G3809" t="s">
        <v>4033</v>
      </c>
      <c r="H3809" t="s">
        <v>4034</v>
      </c>
      <c r="I3809" s="4">
        <v>63</v>
      </c>
    </row>
    <row r="3810" spans="1:9" x14ac:dyDescent="0.2">
      <c r="A3810">
        <v>102</v>
      </c>
      <c r="B3810">
        <v>691384</v>
      </c>
      <c r="C3810" s="3">
        <v>43167</v>
      </c>
      <c r="D3810">
        <v>46511</v>
      </c>
      <c r="E3810" t="s">
        <v>4016</v>
      </c>
      <c r="F3810">
        <v>41743</v>
      </c>
      <c r="G3810" t="s">
        <v>4325</v>
      </c>
      <c r="H3810" t="s">
        <v>4326</v>
      </c>
      <c r="I3810" s="4">
        <v>360</v>
      </c>
    </row>
    <row r="3811" spans="1:9" x14ac:dyDescent="0.2">
      <c r="A3811">
        <v>102</v>
      </c>
      <c r="B3811">
        <v>691386</v>
      </c>
      <c r="C3811" s="3">
        <v>43167</v>
      </c>
      <c r="D3811">
        <v>46509</v>
      </c>
      <c r="E3811" t="s">
        <v>4016</v>
      </c>
      <c r="F3811">
        <v>41744</v>
      </c>
      <c r="G3811" t="s">
        <v>4033</v>
      </c>
      <c r="H3811" t="s">
        <v>4034</v>
      </c>
      <c r="I3811" s="4">
        <v>63</v>
      </c>
    </row>
    <row r="3812" spans="1:9" x14ac:dyDescent="0.2">
      <c r="A3812">
        <v>102</v>
      </c>
      <c r="B3812">
        <v>691387</v>
      </c>
      <c r="C3812" s="3">
        <v>43167</v>
      </c>
      <c r="D3812">
        <v>46509</v>
      </c>
      <c r="E3812" t="s">
        <v>4016</v>
      </c>
      <c r="F3812">
        <v>41744</v>
      </c>
      <c r="G3812" t="s">
        <v>4325</v>
      </c>
      <c r="H3812" t="s">
        <v>4326</v>
      </c>
      <c r="I3812" s="4">
        <v>360</v>
      </c>
    </row>
    <row r="3813" spans="1:9" x14ac:dyDescent="0.2">
      <c r="A3813">
        <v>102</v>
      </c>
      <c r="B3813">
        <v>691389</v>
      </c>
      <c r="C3813" s="3">
        <v>43167</v>
      </c>
      <c r="D3813">
        <v>46507</v>
      </c>
      <c r="E3813" t="s">
        <v>4016</v>
      </c>
      <c r="F3813">
        <v>41745</v>
      </c>
      <c r="G3813" t="s">
        <v>4033</v>
      </c>
      <c r="H3813" t="s">
        <v>4034</v>
      </c>
      <c r="I3813" s="4">
        <v>63</v>
      </c>
    </row>
    <row r="3814" spans="1:9" x14ac:dyDescent="0.2">
      <c r="A3814">
        <v>102</v>
      </c>
      <c r="B3814">
        <v>691390</v>
      </c>
      <c r="C3814" s="3">
        <v>43167</v>
      </c>
      <c r="D3814">
        <v>46507</v>
      </c>
      <c r="E3814" t="s">
        <v>4016</v>
      </c>
      <c r="F3814">
        <v>41745</v>
      </c>
      <c r="G3814" t="s">
        <v>4325</v>
      </c>
      <c r="H3814" t="s">
        <v>4326</v>
      </c>
      <c r="I3814" s="4">
        <v>360</v>
      </c>
    </row>
    <row r="3815" spans="1:9" x14ac:dyDescent="0.2">
      <c r="A3815">
        <v>102</v>
      </c>
      <c r="B3815">
        <v>691392</v>
      </c>
      <c r="C3815" s="3">
        <v>43167</v>
      </c>
      <c r="D3815">
        <v>46506</v>
      </c>
      <c r="E3815" t="s">
        <v>4016</v>
      </c>
      <c r="F3815">
        <v>41746</v>
      </c>
      <c r="G3815" t="s">
        <v>4033</v>
      </c>
      <c r="H3815" t="s">
        <v>4034</v>
      </c>
      <c r="I3815" s="4">
        <v>63</v>
      </c>
    </row>
    <row r="3816" spans="1:9" x14ac:dyDescent="0.2">
      <c r="A3816">
        <v>102</v>
      </c>
      <c r="B3816">
        <v>691393</v>
      </c>
      <c r="C3816" s="3">
        <v>43167</v>
      </c>
      <c r="D3816">
        <v>46506</v>
      </c>
      <c r="E3816" t="s">
        <v>4016</v>
      </c>
      <c r="F3816">
        <v>41746</v>
      </c>
      <c r="G3816" t="s">
        <v>4325</v>
      </c>
      <c r="H3816" t="s">
        <v>4326</v>
      </c>
      <c r="I3816" s="4">
        <v>360</v>
      </c>
    </row>
    <row r="3817" spans="1:9" x14ac:dyDescent="0.2">
      <c r="A3817">
        <v>102</v>
      </c>
      <c r="B3817">
        <v>691395</v>
      </c>
      <c r="C3817" s="3">
        <v>43167</v>
      </c>
      <c r="D3817">
        <v>46503</v>
      </c>
      <c r="E3817" t="s">
        <v>4016</v>
      </c>
      <c r="F3817">
        <v>41747</v>
      </c>
      <c r="G3817" t="s">
        <v>4033</v>
      </c>
      <c r="H3817" t="s">
        <v>4034</v>
      </c>
      <c r="I3817" s="4">
        <v>63</v>
      </c>
    </row>
    <row r="3818" spans="1:9" x14ac:dyDescent="0.2">
      <c r="A3818">
        <v>102</v>
      </c>
      <c r="B3818">
        <v>691396</v>
      </c>
      <c r="C3818" s="3">
        <v>43167</v>
      </c>
      <c r="D3818">
        <v>46503</v>
      </c>
      <c r="E3818" t="s">
        <v>4016</v>
      </c>
      <c r="F3818">
        <v>41747</v>
      </c>
      <c r="G3818" t="s">
        <v>4325</v>
      </c>
      <c r="H3818" t="s">
        <v>4326</v>
      </c>
      <c r="I3818" s="4">
        <v>360</v>
      </c>
    </row>
    <row r="3819" spans="1:9" x14ac:dyDescent="0.2">
      <c r="A3819">
        <v>102</v>
      </c>
      <c r="B3819">
        <v>691398</v>
      </c>
      <c r="C3819" s="3">
        <v>43167</v>
      </c>
      <c r="D3819">
        <v>46502</v>
      </c>
      <c r="E3819" t="s">
        <v>4016</v>
      </c>
      <c r="F3819">
        <v>41748</v>
      </c>
      <c r="G3819" t="s">
        <v>4033</v>
      </c>
      <c r="H3819" t="s">
        <v>4034</v>
      </c>
      <c r="I3819" s="4">
        <v>63</v>
      </c>
    </row>
    <row r="3820" spans="1:9" x14ac:dyDescent="0.2">
      <c r="A3820">
        <v>102</v>
      </c>
      <c r="B3820">
        <v>691399</v>
      </c>
      <c r="C3820" s="3">
        <v>43167</v>
      </c>
      <c r="D3820">
        <v>46502</v>
      </c>
      <c r="E3820" t="s">
        <v>4016</v>
      </c>
      <c r="F3820">
        <v>41748</v>
      </c>
      <c r="G3820" t="s">
        <v>4325</v>
      </c>
      <c r="H3820" t="s">
        <v>4326</v>
      </c>
      <c r="I3820" s="4">
        <v>360</v>
      </c>
    </row>
    <row r="3821" spans="1:9" x14ac:dyDescent="0.2">
      <c r="A3821">
        <v>102</v>
      </c>
      <c r="B3821">
        <v>691401</v>
      </c>
      <c r="C3821" s="3">
        <v>43167</v>
      </c>
      <c r="D3821">
        <v>46501</v>
      </c>
      <c r="E3821" t="s">
        <v>4016</v>
      </c>
      <c r="F3821">
        <v>41749</v>
      </c>
      <c r="G3821" t="s">
        <v>4033</v>
      </c>
      <c r="H3821" t="s">
        <v>4034</v>
      </c>
      <c r="I3821" s="4">
        <v>63</v>
      </c>
    </row>
    <row r="3822" spans="1:9" x14ac:dyDescent="0.2">
      <c r="A3822">
        <v>102</v>
      </c>
      <c r="B3822">
        <v>691402</v>
      </c>
      <c r="C3822" s="3">
        <v>43167</v>
      </c>
      <c r="D3822">
        <v>46501</v>
      </c>
      <c r="E3822" t="s">
        <v>4016</v>
      </c>
      <c r="F3822">
        <v>41749</v>
      </c>
      <c r="G3822" t="s">
        <v>4325</v>
      </c>
      <c r="H3822" t="s">
        <v>4326</v>
      </c>
      <c r="I3822" s="4">
        <v>360</v>
      </c>
    </row>
    <row r="3823" spans="1:9" x14ac:dyDescent="0.2">
      <c r="A3823">
        <v>102</v>
      </c>
      <c r="B3823">
        <v>691404</v>
      </c>
      <c r="C3823" s="3">
        <v>43167</v>
      </c>
      <c r="D3823">
        <v>46499</v>
      </c>
      <c r="E3823" t="s">
        <v>4016</v>
      </c>
      <c r="F3823">
        <v>41750</v>
      </c>
      <c r="G3823" t="s">
        <v>4033</v>
      </c>
      <c r="H3823" t="s">
        <v>4034</v>
      </c>
      <c r="I3823" s="4">
        <v>63</v>
      </c>
    </row>
    <row r="3824" spans="1:9" x14ac:dyDescent="0.2">
      <c r="A3824">
        <v>102</v>
      </c>
      <c r="B3824">
        <v>691405</v>
      </c>
      <c r="C3824" s="3">
        <v>43167</v>
      </c>
      <c r="D3824">
        <v>46499</v>
      </c>
      <c r="E3824" t="s">
        <v>4016</v>
      </c>
      <c r="F3824">
        <v>41750</v>
      </c>
      <c r="G3824" t="s">
        <v>4325</v>
      </c>
      <c r="H3824" t="s">
        <v>4326</v>
      </c>
      <c r="I3824" s="4">
        <v>360</v>
      </c>
    </row>
    <row r="3825" spans="1:9" x14ac:dyDescent="0.2">
      <c r="A3825">
        <v>102</v>
      </c>
      <c r="B3825">
        <v>691407</v>
      </c>
      <c r="C3825" s="3">
        <v>43167</v>
      </c>
      <c r="D3825">
        <v>46498</v>
      </c>
      <c r="E3825" t="s">
        <v>4016</v>
      </c>
      <c r="F3825">
        <v>41751</v>
      </c>
      <c r="G3825" t="s">
        <v>4033</v>
      </c>
      <c r="H3825" t="s">
        <v>4034</v>
      </c>
      <c r="I3825" s="4">
        <v>63</v>
      </c>
    </row>
    <row r="3826" spans="1:9" x14ac:dyDescent="0.2">
      <c r="A3826">
        <v>102</v>
      </c>
      <c r="B3826">
        <v>691408</v>
      </c>
      <c r="C3826" s="3">
        <v>43167</v>
      </c>
      <c r="D3826">
        <v>46498</v>
      </c>
      <c r="E3826" t="s">
        <v>4016</v>
      </c>
      <c r="F3826">
        <v>41751</v>
      </c>
      <c r="G3826" t="s">
        <v>4325</v>
      </c>
      <c r="H3826" t="s">
        <v>4326</v>
      </c>
      <c r="I3826" s="4">
        <v>360</v>
      </c>
    </row>
    <row r="3827" spans="1:9" x14ac:dyDescent="0.2">
      <c r="A3827">
        <v>102</v>
      </c>
      <c r="B3827">
        <v>691410</v>
      </c>
      <c r="C3827" s="3">
        <v>43167</v>
      </c>
      <c r="D3827">
        <v>46497</v>
      </c>
      <c r="E3827" t="s">
        <v>4016</v>
      </c>
      <c r="F3827">
        <v>41752</v>
      </c>
      <c r="G3827" t="s">
        <v>4033</v>
      </c>
      <c r="H3827" t="s">
        <v>4034</v>
      </c>
      <c r="I3827" s="4">
        <v>63</v>
      </c>
    </row>
    <row r="3828" spans="1:9" x14ac:dyDescent="0.2">
      <c r="A3828">
        <v>102</v>
      </c>
      <c r="B3828">
        <v>691411</v>
      </c>
      <c r="C3828" s="3">
        <v>43167</v>
      </c>
      <c r="D3828">
        <v>46497</v>
      </c>
      <c r="E3828" t="s">
        <v>4016</v>
      </c>
      <c r="F3828">
        <v>41752</v>
      </c>
      <c r="G3828" t="s">
        <v>4325</v>
      </c>
      <c r="H3828" t="s">
        <v>4326</v>
      </c>
      <c r="I3828" s="4">
        <v>360</v>
      </c>
    </row>
    <row r="3829" spans="1:9" x14ac:dyDescent="0.2">
      <c r="A3829">
        <v>102</v>
      </c>
      <c r="B3829">
        <v>691413</v>
      </c>
      <c r="C3829" s="3">
        <v>43167</v>
      </c>
      <c r="D3829">
        <v>46495</v>
      </c>
      <c r="E3829" t="s">
        <v>4016</v>
      </c>
      <c r="F3829">
        <v>41753</v>
      </c>
      <c r="G3829" t="s">
        <v>4033</v>
      </c>
      <c r="H3829" t="s">
        <v>4034</v>
      </c>
      <c r="I3829" s="4">
        <v>63</v>
      </c>
    </row>
    <row r="3830" spans="1:9" x14ac:dyDescent="0.2">
      <c r="A3830">
        <v>102</v>
      </c>
      <c r="B3830">
        <v>691414</v>
      </c>
      <c r="C3830" s="3">
        <v>43167</v>
      </c>
      <c r="D3830">
        <v>46495</v>
      </c>
      <c r="E3830" t="s">
        <v>4016</v>
      </c>
      <c r="F3830">
        <v>41753</v>
      </c>
      <c r="G3830" t="s">
        <v>4325</v>
      </c>
      <c r="H3830" t="s">
        <v>4326</v>
      </c>
      <c r="I3830" s="4">
        <v>360</v>
      </c>
    </row>
    <row r="3831" spans="1:9" x14ac:dyDescent="0.2">
      <c r="A3831">
        <v>102</v>
      </c>
      <c r="B3831">
        <v>691429</v>
      </c>
      <c r="C3831" s="3">
        <v>43172</v>
      </c>
      <c r="D3831">
        <v>46566</v>
      </c>
      <c r="E3831" t="s">
        <v>4016</v>
      </c>
      <c r="F3831">
        <v>41755</v>
      </c>
      <c r="G3831" t="s">
        <v>4077</v>
      </c>
      <c r="H3831" t="s">
        <v>4078</v>
      </c>
      <c r="I3831" s="4">
        <v>276.48</v>
      </c>
    </row>
    <row r="3832" spans="1:9" x14ac:dyDescent="0.2">
      <c r="A3832">
        <v>102</v>
      </c>
      <c r="B3832">
        <v>691433</v>
      </c>
      <c r="C3832" s="3">
        <v>43172</v>
      </c>
      <c r="D3832">
        <v>46566</v>
      </c>
      <c r="E3832" t="s">
        <v>4016</v>
      </c>
      <c r="F3832">
        <v>41755</v>
      </c>
      <c r="G3832" t="s">
        <v>4129</v>
      </c>
      <c r="H3832" t="s">
        <v>4130</v>
      </c>
      <c r="I3832" s="4">
        <v>10.37</v>
      </c>
    </row>
    <row r="3833" spans="1:9" x14ac:dyDescent="0.2">
      <c r="A3833">
        <v>102</v>
      </c>
      <c r="B3833">
        <v>691435</v>
      </c>
      <c r="C3833" s="3">
        <v>43172</v>
      </c>
      <c r="D3833">
        <v>46566</v>
      </c>
      <c r="E3833" t="s">
        <v>4016</v>
      </c>
      <c r="F3833">
        <v>41755</v>
      </c>
      <c r="G3833" t="s">
        <v>4017</v>
      </c>
      <c r="H3833" t="s">
        <v>4018</v>
      </c>
      <c r="I3833" s="4">
        <v>3.46</v>
      </c>
    </row>
    <row r="3834" spans="1:9" x14ac:dyDescent="0.2">
      <c r="A3834">
        <v>102</v>
      </c>
      <c r="B3834">
        <v>691437</v>
      </c>
      <c r="C3834" s="3">
        <v>43172</v>
      </c>
      <c r="D3834">
        <v>46566</v>
      </c>
      <c r="E3834" t="s">
        <v>4016</v>
      </c>
      <c r="F3834">
        <v>41755</v>
      </c>
      <c r="G3834" t="s">
        <v>4085</v>
      </c>
      <c r="H3834" t="s">
        <v>4086</v>
      </c>
      <c r="I3834" s="4">
        <v>0.69</v>
      </c>
    </row>
    <row r="3835" spans="1:9" x14ac:dyDescent="0.2">
      <c r="A3835">
        <v>102</v>
      </c>
      <c r="B3835">
        <v>691438</v>
      </c>
      <c r="C3835" s="3">
        <v>43172</v>
      </c>
      <c r="D3835">
        <v>46566</v>
      </c>
      <c r="E3835" t="s">
        <v>4016</v>
      </c>
      <c r="F3835">
        <v>41755</v>
      </c>
      <c r="G3835" t="s">
        <v>4107</v>
      </c>
      <c r="H3835" t="s">
        <v>4108</v>
      </c>
      <c r="I3835" s="4">
        <v>86.4</v>
      </c>
    </row>
    <row r="3836" spans="1:9" x14ac:dyDescent="0.2">
      <c r="A3836">
        <v>102</v>
      </c>
      <c r="B3836">
        <v>691439</v>
      </c>
      <c r="C3836" s="3">
        <v>43172</v>
      </c>
      <c r="D3836">
        <v>46566</v>
      </c>
      <c r="E3836" t="s">
        <v>4016</v>
      </c>
      <c r="F3836">
        <v>41755</v>
      </c>
      <c r="G3836" t="s">
        <v>4133</v>
      </c>
      <c r="H3836" t="s">
        <v>4134</v>
      </c>
      <c r="I3836" s="4">
        <v>34.56</v>
      </c>
    </row>
    <row r="3837" spans="1:9" x14ac:dyDescent="0.2">
      <c r="A3837">
        <v>102</v>
      </c>
      <c r="B3837">
        <v>691441</v>
      </c>
      <c r="C3837" s="3">
        <v>43172</v>
      </c>
      <c r="D3837">
        <v>46566</v>
      </c>
      <c r="E3837" t="s">
        <v>4016</v>
      </c>
      <c r="F3837">
        <v>41755</v>
      </c>
      <c r="G3837" t="s">
        <v>4137</v>
      </c>
      <c r="H3837" t="s">
        <v>4138</v>
      </c>
      <c r="I3837" s="4">
        <v>10.37</v>
      </c>
    </row>
    <row r="3838" spans="1:9" x14ac:dyDescent="0.2">
      <c r="A3838">
        <v>102</v>
      </c>
      <c r="B3838">
        <v>691442</v>
      </c>
      <c r="C3838" s="3">
        <v>43172</v>
      </c>
      <c r="D3838">
        <v>46566</v>
      </c>
      <c r="E3838" t="s">
        <v>4016</v>
      </c>
      <c r="F3838">
        <v>41755</v>
      </c>
      <c r="G3838" t="s">
        <v>4139</v>
      </c>
      <c r="H3838" t="s">
        <v>4140</v>
      </c>
      <c r="I3838" s="4">
        <v>10.37</v>
      </c>
    </row>
    <row r="3839" spans="1:9" x14ac:dyDescent="0.2">
      <c r="A3839">
        <v>102</v>
      </c>
      <c r="B3839">
        <v>691443</v>
      </c>
      <c r="C3839" s="3">
        <v>43172</v>
      </c>
      <c r="D3839">
        <v>46566</v>
      </c>
      <c r="E3839" t="s">
        <v>4016</v>
      </c>
      <c r="F3839">
        <v>41755</v>
      </c>
      <c r="G3839" t="s">
        <v>4141</v>
      </c>
      <c r="H3839" t="s">
        <v>4142</v>
      </c>
      <c r="I3839" s="4">
        <v>10.37</v>
      </c>
    </row>
    <row r="3840" spans="1:9" x14ac:dyDescent="0.2">
      <c r="A3840">
        <v>102</v>
      </c>
      <c r="B3840">
        <v>691444</v>
      </c>
      <c r="C3840" s="3">
        <v>43172</v>
      </c>
      <c r="D3840">
        <v>46566</v>
      </c>
      <c r="E3840" t="s">
        <v>4016</v>
      </c>
      <c r="F3840">
        <v>41755</v>
      </c>
      <c r="G3840" t="s">
        <v>4155</v>
      </c>
      <c r="H3840" t="s">
        <v>4156</v>
      </c>
      <c r="I3840" s="4">
        <v>1.38</v>
      </c>
    </row>
    <row r="3841" spans="1:9" x14ac:dyDescent="0.2">
      <c r="A3841">
        <v>102</v>
      </c>
      <c r="B3841">
        <v>691445</v>
      </c>
      <c r="C3841" s="3">
        <v>43172</v>
      </c>
      <c r="D3841">
        <v>46566</v>
      </c>
      <c r="E3841" t="s">
        <v>4016</v>
      </c>
      <c r="F3841">
        <v>41755</v>
      </c>
      <c r="G3841" t="s">
        <v>4099</v>
      </c>
      <c r="H3841" t="s">
        <v>4100</v>
      </c>
      <c r="I3841" s="4">
        <v>10.37</v>
      </c>
    </row>
    <row r="3842" spans="1:9" x14ac:dyDescent="0.2">
      <c r="A3842">
        <v>102</v>
      </c>
      <c r="B3842">
        <v>691446</v>
      </c>
      <c r="C3842" s="3">
        <v>43172</v>
      </c>
      <c r="D3842">
        <v>46566</v>
      </c>
      <c r="E3842" t="s">
        <v>4016</v>
      </c>
      <c r="F3842">
        <v>41755</v>
      </c>
      <c r="G3842" t="s">
        <v>4143</v>
      </c>
      <c r="H3842" t="s">
        <v>4144</v>
      </c>
      <c r="I3842" s="4">
        <v>34.56</v>
      </c>
    </row>
    <row r="3843" spans="1:9" x14ac:dyDescent="0.2">
      <c r="A3843">
        <v>102</v>
      </c>
      <c r="B3843">
        <v>693422</v>
      </c>
      <c r="C3843" s="3">
        <v>43172</v>
      </c>
      <c r="D3843">
        <v>46566</v>
      </c>
      <c r="E3843" t="s">
        <v>4016</v>
      </c>
      <c r="F3843">
        <v>41755</v>
      </c>
      <c r="G3843" t="s">
        <v>4105</v>
      </c>
      <c r="H3843" t="s">
        <v>4106</v>
      </c>
      <c r="I3843" s="4">
        <v>6.91</v>
      </c>
    </row>
    <row r="3844" spans="1:9" x14ac:dyDescent="0.2">
      <c r="A3844">
        <v>102</v>
      </c>
      <c r="B3844">
        <v>693423</v>
      </c>
      <c r="C3844" s="3">
        <v>43172</v>
      </c>
      <c r="D3844">
        <v>46566</v>
      </c>
      <c r="E3844" t="s">
        <v>4016</v>
      </c>
      <c r="F3844">
        <v>41755</v>
      </c>
      <c r="G3844" t="s">
        <v>4035</v>
      </c>
      <c r="H3844" t="s">
        <v>4036</v>
      </c>
      <c r="I3844" s="4">
        <v>6.91</v>
      </c>
    </row>
    <row r="3845" spans="1:9" x14ac:dyDescent="0.2">
      <c r="A3845">
        <v>102</v>
      </c>
      <c r="B3845">
        <v>693424</v>
      </c>
      <c r="C3845" s="3">
        <v>43172</v>
      </c>
      <c r="D3845">
        <v>46566</v>
      </c>
      <c r="E3845" t="s">
        <v>4016</v>
      </c>
      <c r="F3845">
        <v>41755</v>
      </c>
      <c r="G3845" t="s">
        <v>4131</v>
      </c>
      <c r="H3845" t="s">
        <v>4132</v>
      </c>
      <c r="I3845" s="4">
        <v>0.69</v>
      </c>
    </row>
    <row r="3846" spans="1:9" x14ac:dyDescent="0.2">
      <c r="A3846">
        <v>102</v>
      </c>
      <c r="B3846">
        <v>693425</v>
      </c>
      <c r="C3846" s="3">
        <v>43172</v>
      </c>
      <c r="D3846">
        <v>46566</v>
      </c>
      <c r="E3846" t="s">
        <v>4016</v>
      </c>
      <c r="F3846">
        <v>41755</v>
      </c>
      <c r="G3846" t="s">
        <v>4089</v>
      </c>
      <c r="H3846" t="s">
        <v>4090</v>
      </c>
      <c r="I3846" s="4">
        <v>156.21</v>
      </c>
    </row>
    <row r="3847" spans="1:9" x14ac:dyDescent="0.2">
      <c r="A3847">
        <v>102</v>
      </c>
      <c r="B3847">
        <v>693426</v>
      </c>
      <c r="C3847" s="3">
        <v>43172</v>
      </c>
      <c r="D3847">
        <v>46566</v>
      </c>
      <c r="E3847" t="s">
        <v>4016</v>
      </c>
      <c r="F3847">
        <v>41755</v>
      </c>
      <c r="G3847" t="s">
        <v>4135</v>
      </c>
      <c r="H3847" t="s">
        <v>4136</v>
      </c>
      <c r="I3847" s="4">
        <v>1.38</v>
      </c>
    </row>
    <row r="3848" spans="1:9" x14ac:dyDescent="0.2">
      <c r="A3848">
        <v>102</v>
      </c>
      <c r="B3848">
        <v>693431</v>
      </c>
      <c r="C3848" s="3">
        <v>43172</v>
      </c>
      <c r="D3848">
        <v>46566</v>
      </c>
      <c r="E3848" t="s">
        <v>4016</v>
      </c>
      <c r="F3848">
        <v>41755</v>
      </c>
      <c r="G3848" t="s">
        <v>4117</v>
      </c>
      <c r="H3848" t="s">
        <v>4118</v>
      </c>
      <c r="I3848" s="4">
        <v>13.82</v>
      </c>
    </row>
    <row r="3849" spans="1:9" x14ac:dyDescent="0.2">
      <c r="A3849">
        <v>102</v>
      </c>
      <c r="B3849">
        <v>693432</v>
      </c>
      <c r="C3849" s="3">
        <v>43172</v>
      </c>
      <c r="D3849">
        <v>46566</v>
      </c>
      <c r="E3849" t="s">
        <v>4016</v>
      </c>
      <c r="F3849">
        <v>41755</v>
      </c>
      <c r="G3849" t="s">
        <v>4147</v>
      </c>
      <c r="H3849" t="s">
        <v>4148</v>
      </c>
      <c r="I3849" s="4">
        <v>6.91</v>
      </c>
    </row>
    <row r="3850" spans="1:9" x14ac:dyDescent="0.2">
      <c r="A3850">
        <v>102</v>
      </c>
      <c r="B3850">
        <v>693433</v>
      </c>
      <c r="C3850" s="3">
        <v>43172</v>
      </c>
      <c r="D3850">
        <v>46566</v>
      </c>
      <c r="E3850" t="s">
        <v>4016</v>
      </c>
      <c r="F3850">
        <v>41755</v>
      </c>
      <c r="G3850" t="s">
        <v>4145</v>
      </c>
      <c r="H3850" t="s">
        <v>4146</v>
      </c>
      <c r="I3850" s="4">
        <v>0.69</v>
      </c>
    </row>
    <row r="3851" spans="1:9" x14ac:dyDescent="0.2">
      <c r="A3851">
        <v>102</v>
      </c>
      <c r="B3851">
        <v>693434</v>
      </c>
      <c r="C3851" s="3">
        <v>43172</v>
      </c>
      <c r="D3851">
        <v>46566</v>
      </c>
      <c r="E3851" t="s">
        <v>4016</v>
      </c>
      <c r="F3851">
        <v>41755</v>
      </c>
      <c r="G3851" t="s">
        <v>4169</v>
      </c>
      <c r="H3851" t="s">
        <v>4170</v>
      </c>
      <c r="I3851" s="4">
        <v>8.2899999999999991</v>
      </c>
    </row>
    <row r="3852" spans="1:9" x14ac:dyDescent="0.2">
      <c r="A3852">
        <v>102</v>
      </c>
      <c r="B3852">
        <v>691459</v>
      </c>
      <c r="C3852" s="3">
        <v>43172</v>
      </c>
      <c r="D3852">
        <v>46578</v>
      </c>
      <c r="E3852" t="s">
        <v>4016</v>
      </c>
      <c r="F3852">
        <v>41757</v>
      </c>
      <c r="G3852" t="s">
        <v>4067</v>
      </c>
      <c r="H3852" t="s">
        <v>4068</v>
      </c>
      <c r="I3852" s="4">
        <v>138.24</v>
      </c>
    </row>
    <row r="3853" spans="1:9" x14ac:dyDescent="0.2">
      <c r="A3853">
        <v>102</v>
      </c>
      <c r="B3853">
        <v>691461</v>
      </c>
      <c r="C3853" s="3">
        <v>43172</v>
      </c>
      <c r="D3853">
        <v>46578</v>
      </c>
      <c r="E3853" t="s">
        <v>4016</v>
      </c>
      <c r="F3853">
        <v>41757</v>
      </c>
      <c r="G3853" t="s">
        <v>4107</v>
      </c>
      <c r="H3853" t="s">
        <v>4108</v>
      </c>
      <c r="I3853" s="4">
        <v>131.33000000000001</v>
      </c>
    </row>
    <row r="3854" spans="1:9" x14ac:dyDescent="0.2">
      <c r="A3854">
        <v>102</v>
      </c>
      <c r="B3854">
        <v>691463</v>
      </c>
      <c r="C3854" s="3">
        <v>43172</v>
      </c>
      <c r="D3854">
        <v>46578</v>
      </c>
      <c r="E3854" t="s">
        <v>4016</v>
      </c>
      <c r="F3854">
        <v>41757</v>
      </c>
      <c r="G3854" t="s">
        <v>4169</v>
      </c>
      <c r="H3854" t="s">
        <v>4170</v>
      </c>
      <c r="I3854" s="4">
        <v>10.37</v>
      </c>
    </row>
    <row r="3855" spans="1:9" x14ac:dyDescent="0.2">
      <c r="A3855">
        <v>102</v>
      </c>
      <c r="B3855">
        <v>691464</v>
      </c>
      <c r="C3855" s="3">
        <v>43172</v>
      </c>
      <c r="D3855">
        <v>46578</v>
      </c>
      <c r="E3855" t="s">
        <v>4016</v>
      </c>
      <c r="F3855">
        <v>41757</v>
      </c>
      <c r="G3855" t="s">
        <v>4173</v>
      </c>
      <c r="H3855" t="s">
        <v>4174</v>
      </c>
      <c r="I3855" s="4">
        <v>6.91</v>
      </c>
    </row>
    <row r="3856" spans="1:9" x14ac:dyDescent="0.2">
      <c r="A3856">
        <v>102</v>
      </c>
      <c r="B3856">
        <v>691465</v>
      </c>
      <c r="C3856" s="3">
        <v>43172</v>
      </c>
      <c r="D3856">
        <v>46578</v>
      </c>
      <c r="E3856" t="s">
        <v>4016</v>
      </c>
      <c r="F3856">
        <v>41757</v>
      </c>
      <c r="G3856" t="s">
        <v>4085</v>
      </c>
      <c r="H3856" t="s">
        <v>4086</v>
      </c>
      <c r="I3856" s="4">
        <v>0.69</v>
      </c>
    </row>
    <row r="3857" spans="1:9" x14ac:dyDescent="0.2">
      <c r="A3857">
        <v>102</v>
      </c>
      <c r="B3857">
        <v>691466</v>
      </c>
      <c r="C3857" s="3">
        <v>43172</v>
      </c>
      <c r="D3857">
        <v>46578</v>
      </c>
      <c r="E3857" t="s">
        <v>4016</v>
      </c>
      <c r="F3857">
        <v>41757</v>
      </c>
      <c r="G3857" t="s">
        <v>4033</v>
      </c>
      <c r="H3857" t="s">
        <v>4034</v>
      </c>
      <c r="I3857" s="4">
        <v>152.76</v>
      </c>
    </row>
    <row r="3858" spans="1:9" x14ac:dyDescent="0.2">
      <c r="A3858">
        <v>102</v>
      </c>
      <c r="B3858">
        <v>691467</v>
      </c>
      <c r="C3858" s="3">
        <v>43172</v>
      </c>
      <c r="D3858">
        <v>46578</v>
      </c>
      <c r="E3858" t="s">
        <v>4016</v>
      </c>
      <c r="F3858">
        <v>41757</v>
      </c>
      <c r="G3858" t="s">
        <v>4117</v>
      </c>
      <c r="H3858" t="s">
        <v>4118</v>
      </c>
      <c r="I3858" s="4">
        <v>8.2899999999999991</v>
      </c>
    </row>
    <row r="3859" spans="1:9" x14ac:dyDescent="0.2">
      <c r="A3859">
        <v>102</v>
      </c>
      <c r="B3859">
        <v>691468</v>
      </c>
      <c r="C3859" s="3">
        <v>43172</v>
      </c>
      <c r="D3859">
        <v>46578</v>
      </c>
      <c r="E3859" t="s">
        <v>4016</v>
      </c>
      <c r="F3859">
        <v>41757</v>
      </c>
      <c r="G3859" t="s">
        <v>4133</v>
      </c>
      <c r="H3859" t="s">
        <v>4134</v>
      </c>
      <c r="I3859" s="4">
        <v>38.020000000000003</v>
      </c>
    </row>
    <row r="3860" spans="1:9" x14ac:dyDescent="0.2">
      <c r="A3860">
        <v>102</v>
      </c>
      <c r="B3860">
        <v>691470</v>
      </c>
      <c r="C3860" s="3">
        <v>43172</v>
      </c>
      <c r="D3860">
        <v>46578</v>
      </c>
      <c r="E3860" t="s">
        <v>4016</v>
      </c>
      <c r="F3860">
        <v>41757</v>
      </c>
      <c r="G3860" t="s">
        <v>4155</v>
      </c>
      <c r="H3860" t="s">
        <v>4156</v>
      </c>
      <c r="I3860" s="4">
        <v>0.69</v>
      </c>
    </row>
    <row r="3861" spans="1:9" x14ac:dyDescent="0.2">
      <c r="A3861">
        <v>102</v>
      </c>
      <c r="B3861">
        <v>691471</v>
      </c>
      <c r="C3861" s="3">
        <v>43172</v>
      </c>
      <c r="D3861">
        <v>46578</v>
      </c>
      <c r="E3861" t="s">
        <v>4016</v>
      </c>
      <c r="F3861">
        <v>41757</v>
      </c>
      <c r="G3861" t="s">
        <v>4175</v>
      </c>
      <c r="H3861" t="s">
        <v>4176</v>
      </c>
      <c r="I3861" s="4">
        <v>41.47</v>
      </c>
    </row>
    <row r="3862" spans="1:9" x14ac:dyDescent="0.2">
      <c r="A3862">
        <v>102</v>
      </c>
      <c r="B3862">
        <v>691472</v>
      </c>
      <c r="C3862" s="3">
        <v>43172</v>
      </c>
      <c r="D3862">
        <v>46578</v>
      </c>
      <c r="E3862" t="s">
        <v>4016</v>
      </c>
      <c r="F3862">
        <v>41757</v>
      </c>
      <c r="G3862" t="s">
        <v>4171</v>
      </c>
      <c r="H3862" t="s">
        <v>4172</v>
      </c>
      <c r="I3862" s="4">
        <v>27.65</v>
      </c>
    </row>
    <row r="3863" spans="1:9" x14ac:dyDescent="0.2">
      <c r="A3863">
        <v>102</v>
      </c>
      <c r="B3863">
        <v>691473</v>
      </c>
      <c r="C3863" s="3">
        <v>43172</v>
      </c>
      <c r="D3863">
        <v>46578</v>
      </c>
      <c r="E3863" t="s">
        <v>4016</v>
      </c>
      <c r="F3863">
        <v>41757</v>
      </c>
      <c r="G3863" t="s">
        <v>4129</v>
      </c>
      <c r="H3863" t="s">
        <v>4130</v>
      </c>
      <c r="I3863" s="4">
        <v>8.64</v>
      </c>
    </row>
    <row r="3864" spans="1:9" x14ac:dyDescent="0.2">
      <c r="A3864">
        <v>102</v>
      </c>
      <c r="B3864">
        <v>691474</v>
      </c>
      <c r="C3864" s="3">
        <v>43172</v>
      </c>
      <c r="D3864">
        <v>46578</v>
      </c>
      <c r="E3864" t="s">
        <v>4016</v>
      </c>
      <c r="F3864">
        <v>41757</v>
      </c>
      <c r="G3864" t="s">
        <v>4127</v>
      </c>
      <c r="H3864" t="s">
        <v>4128</v>
      </c>
      <c r="I3864" s="4">
        <v>1.38</v>
      </c>
    </row>
    <row r="3865" spans="1:9" x14ac:dyDescent="0.2">
      <c r="A3865">
        <v>102</v>
      </c>
      <c r="B3865">
        <v>691475</v>
      </c>
      <c r="C3865" s="3">
        <v>43172</v>
      </c>
      <c r="D3865">
        <v>46578</v>
      </c>
      <c r="E3865" t="s">
        <v>4016</v>
      </c>
      <c r="F3865">
        <v>41757</v>
      </c>
      <c r="G3865" t="s">
        <v>4131</v>
      </c>
      <c r="H3865" t="s">
        <v>4132</v>
      </c>
      <c r="I3865" s="4">
        <v>0.35</v>
      </c>
    </row>
    <row r="3866" spans="1:9" x14ac:dyDescent="0.2">
      <c r="A3866">
        <v>102</v>
      </c>
      <c r="B3866">
        <v>693515</v>
      </c>
      <c r="C3866" s="3">
        <v>43172</v>
      </c>
      <c r="D3866">
        <v>46578</v>
      </c>
      <c r="E3866" t="s">
        <v>4016</v>
      </c>
      <c r="F3866">
        <v>41757</v>
      </c>
      <c r="G3866" t="s">
        <v>4105</v>
      </c>
      <c r="H3866" t="s">
        <v>4106</v>
      </c>
      <c r="I3866" s="4">
        <v>6.91</v>
      </c>
    </row>
    <row r="3867" spans="1:9" x14ac:dyDescent="0.2">
      <c r="A3867">
        <v>102</v>
      </c>
      <c r="B3867">
        <v>693516</v>
      </c>
      <c r="C3867" s="3">
        <v>43172</v>
      </c>
      <c r="D3867">
        <v>46578</v>
      </c>
      <c r="E3867" t="s">
        <v>4016</v>
      </c>
      <c r="F3867">
        <v>41757</v>
      </c>
      <c r="G3867" t="s">
        <v>4139</v>
      </c>
      <c r="H3867" t="s">
        <v>4140</v>
      </c>
      <c r="I3867" s="4">
        <v>6.91</v>
      </c>
    </row>
    <row r="3868" spans="1:9" x14ac:dyDescent="0.2">
      <c r="A3868">
        <v>102</v>
      </c>
      <c r="B3868">
        <v>693518</v>
      </c>
      <c r="C3868" s="3">
        <v>43172</v>
      </c>
      <c r="D3868">
        <v>46578</v>
      </c>
      <c r="E3868" t="s">
        <v>4016</v>
      </c>
      <c r="F3868">
        <v>41757</v>
      </c>
      <c r="G3868" t="s">
        <v>4089</v>
      </c>
      <c r="H3868" t="s">
        <v>4090</v>
      </c>
      <c r="I3868" s="4">
        <v>110.59</v>
      </c>
    </row>
    <row r="3869" spans="1:9" x14ac:dyDescent="0.2">
      <c r="A3869">
        <v>102</v>
      </c>
      <c r="B3869">
        <v>691530</v>
      </c>
      <c r="C3869" s="3">
        <v>43167</v>
      </c>
      <c r="D3869">
        <v>46515</v>
      </c>
      <c r="E3869" t="s">
        <v>4016</v>
      </c>
      <c r="F3869">
        <v>41763</v>
      </c>
      <c r="G3869" t="s">
        <v>4017</v>
      </c>
      <c r="H3869" t="s">
        <v>4018</v>
      </c>
      <c r="I3869" s="4">
        <v>8.0500000000000007</v>
      </c>
    </row>
    <row r="3870" spans="1:9" x14ac:dyDescent="0.2">
      <c r="A3870">
        <v>102</v>
      </c>
      <c r="B3870">
        <v>691531</v>
      </c>
      <c r="C3870" s="3">
        <v>43167</v>
      </c>
      <c r="D3870">
        <v>46515</v>
      </c>
      <c r="E3870" t="s">
        <v>4016</v>
      </c>
      <c r="F3870">
        <v>41763</v>
      </c>
      <c r="G3870" t="s">
        <v>4019</v>
      </c>
      <c r="H3870" t="s">
        <v>4020</v>
      </c>
      <c r="I3870" s="4">
        <v>48.3</v>
      </c>
    </row>
    <row r="3871" spans="1:9" x14ac:dyDescent="0.2">
      <c r="A3871">
        <v>102</v>
      </c>
      <c r="B3871">
        <v>691532</v>
      </c>
      <c r="C3871" s="3">
        <v>43167</v>
      </c>
      <c r="D3871">
        <v>46515</v>
      </c>
      <c r="E3871" t="s">
        <v>4016</v>
      </c>
      <c r="F3871">
        <v>41763</v>
      </c>
      <c r="G3871" t="s">
        <v>4025</v>
      </c>
      <c r="H3871" t="s">
        <v>4026</v>
      </c>
      <c r="I3871" s="4">
        <v>2.09</v>
      </c>
    </row>
    <row r="3872" spans="1:9" x14ac:dyDescent="0.2">
      <c r="A3872">
        <v>102</v>
      </c>
      <c r="B3872">
        <v>691533</v>
      </c>
      <c r="C3872" s="3">
        <v>43167</v>
      </c>
      <c r="D3872">
        <v>46515</v>
      </c>
      <c r="E3872" t="s">
        <v>4016</v>
      </c>
      <c r="F3872">
        <v>41763</v>
      </c>
      <c r="G3872" t="s">
        <v>4269</v>
      </c>
      <c r="H3872" t="s">
        <v>4270</v>
      </c>
      <c r="I3872" s="4">
        <v>4.7</v>
      </c>
    </row>
    <row r="3873" spans="1:9" x14ac:dyDescent="0.2">
      <c r="A3873">
        <v>102</v>
      </c>
      <c r="B3873">
        <v>691534</v>
      </c>
      <c r="C3873" s="3">
        <v>43167</v>
      </c>
      <c r="D3873">
        <v>46515</v>
      </c>
      <c r="E3873" t="s">
        <v>4016</v>
      </c>
      <c r="F3873">
        <v>41763</v>
      </c>
      <c r="G3873" t="s">
        <v>4033</v>
      </c>
      <c r="H3873" t="s">
        <v>4034</v>
      </c>
      <c r="I3873" s="4">
        <v>77.62</v>
      </c>
    </row>
    <row r="3874" spans="1:9" x14ac:dyDescent="0.2">
      <c r="A3874">
        <v>102</v>
      </c>
      <c r="B3874">
        <v>691535</v>
      </c>
      <c r="C3874" s="3">
        <v>43167</v>
      </c>
      <c r="D3874">
        <v>46515</v>
      </c>
      <c r="E3874" t="s">
        <v>4016</v>
      </c>
      <c r="F3874">
        <v>41763</v>
      </c>
      <c r="G3874" t="s">
        <v>4021</v>
      </c>
      <c r="H3874" t="s">
        <v>4022</v>
      </c>
      <c r="I3874" s="4">
        <v>36.229999999999997</v>
      </c>
    </row>
    <row r="3875" spans="1:9" x14ac:dyDescent="0.2">
      <c r="A3875">
        <v>102</v>
      </c>
      <c r="B3875">
        <v>691536</v>
      </c>
      <c r="C3875" s="3">
        <v>43167</v>
      </c>
      <c r="D3875">
        <v>46515</v>
      </c>
      <c r="E3875" t="s">
        <v>4016</v>
      </c>
      <c r="F3875">
        <v>41763</v>
      </c>
      <c r="G3875" t="s">
        <v>4027</v>
      </c>
      <c r="H3875" t="s">
        <v>4028</v>
      </c>
      <c r="I3875" s="4">
        <v>0.17</v>
      </c>
    </row>
    <row r="3876" spans="1:9" x14ac:dyDescent="0.2">
      <c r="A3876">
        <v>102</v>
      </c>
      <c r="B3876">
        <v>691537</v>
      </c>
      <c r="C3876" s="3">
        <v>43167</v>
      </c>
      <c r="D3876">
        <v>46515</v>
      </c>
      <c r="E3876" t="s">
        <v>4016</v>
      </c>
      <c r="F3876">
        <v>41763</v>
      </c>
      <c r="G3876" t="s">
        <v>4035</v>
      </c>
      <c r="H3876" t="s">
        <v>4036</v>
      </c>
      <c r="I3876" s="4">
        <v>96.6</v>
      </c>
    </row>
    <row r="3877" spans="1:9" x14ac:dyDescent="0.2">
      <c r="A3877">
        <v>102</v>
      </c>
      <c r="B3877">
        <v>691538</v>
      </c>
      <c r="C3877" s="3">
        <v>43167</v>
      </c>
      <c r="D3877">
        <v>46515</v>
      </c>
      <c r="E3877" t="s">
        <v>4016</v>
      </c>
      <c r="F3877">
        <v>41763</v>
      </c>
      <c r="G3877" t="s">
        <v>4331</v>
      </c>
      <c r="H3877" t="s">
        <v>4332</v>
      </c>
      <c r="I3877" s="4">
        <v>47.75</v>
      </c>
    </row>
    <row r="3878" spans="1:9" x14ac:dyDescent="0.2">
      <c r="A3878">
        <v>102</v>
      </c>
      <c r="B3878">
        <v>691539</v>
      </c>
      <c r="C3878" s="3">
        <v>43167</v>
      </c>
      <c r="D3878">
        <v>46515</v>
      </c>
      <c r="E3878" t="s">
        <v>4016</v>
      </c>
      <c r="F3878">
        <v>41763</v>
      </c>
      <c r="G3878" t="s">
        <v>4093</v>
      </c>
      <c r="H3878" t="s">
        <v>4094</v>
      </c>
      <c r="I3878" s="4">
        <v>0.48</v>
      </c>
    </row>
    <row r="3879" spans="1:9" x14ac:dyDescent="0.2">
      <c r="A3879">
        <v>102</v>
      </c>
      <c r="B3879">
        <v>691559</v>
      </c>
      <c r="C3879" s="3">
        <v>43164</v>
      </c>
      <c r="D3879">
        <v>46429</v>
      </c>
      <c r="E3879" t="s">
        <v>4016</v>
      </c>
      <c r="F3879">
        <v>41764</v>
      </c>
      <c r="G3879" t="s">
        <v>4361</v>
      </c>
      <c r="H3879" t="s">
        <v>4362</v>
      </c>
      <c r="I3879" s="4">
        <v>400</v>
      </c>
    </row>
    <row r="3880" spans="1:9" x14ac:dyDescent="0.2">
      <c r="A3880">
        <v>102</v>
      </c>
      <c r="B3880">
        <v>691567</v>
      </c>
      <c r="C3880" s="3">
        <v>43164</v>
      </c>
      <c r="D3880">
        <v>46438</v>
      </c>
      <c r="E3880" t="s">
        <v>4016</v>
      </c>
      <c r="F3880">
        <v>41765</v>
      </c>
      <c r="G3880" t="s">
        <v>4361</v>
      </c>
      <c r="H3880" t="s">
        <v>4362</v>
      </c>
      <c r="I3880" s="4">
        <v>400</v>
      </c>
    </row>
    <row r="3881" spans="1:9" x14ac:dyDescent="0.2">
      <c r="A3881">
        <v>102</v>
      </c>
      <c r="B3881">
        <v>691626</v>
      </c>
      <c r="C3881" s="3">
        <v>43160</v>
      </c>
      <c r="D3881">
        <v>46412</v>
      </c>
      <c r="E3881" t="s">
        <v>4016</v>
      </c>
      <c r="F3881">
        <v>41771</v>
      </c>
      <c r="G3881" t="s">
        <v>4383</v>
      </c>
      <c r="H3881" t="s">
        <v>4384</v>
      </c>
      <c r="I3881" s="4">
        <v>2527.1999999999998</v>
      </c>
    </row>
    <row r="3882" spans="1:9" x14ac:dyDescent="0.2">
      <c r="A3882">
        <v>102</v>
      </c>
      <c r="B3882">
        <v>691627</v>
      </c>
      <c r="C3882" s="3">
        <v>43160</v>
      </c>
      <c r="D3882">
        <v>46412</v>
      </c>
      <c r="E3882" t="s">
        <v>4016</v>
      </c>
      <c r="F3882">
        <v>41771</v>
      </c>
      <c r="G3882" t="s">
        <v>4073</v>
      </c>
      <c r="H3882" t="s">
        <v>4074</v>
      </c>
      <c r="I3882" s="4">
        <v>162</v>
      </c>
    </row>
    <row r="3883" spans="1:9" x14ac:dyDescent="0.2">
      <c r="A3883">
        <v>102</v>
      </c>
      <c r="B3883">
        <v>691628</v>
      </c>
      <c r="C3883" s="3">
        <v>43160</v>
      </c>
      <c r="D3883">
        <v>46412</v>
      </c>
      <c r="E3883" t="s">
        <v>4016</v>
      </c>
      <c r="F3883">
        <v>41771</v>
      </c>
      <c r="G3883" t="s">
        <v>4311</v>
      </c>
      <c r="H3883" t="s">
        <v>4312</v>
      </c>
      <c r="I3883" s="4">
        <v>10.8</v>
      </c>
    </row>
    <row r="3884" spans="1:9" x14ac:dyDescent="0.2">
      <c r="A3884">
        <v>102</v>
      </c>
      <c r="B3884">
        <v>691756</v>
      </c>
      <c r="C3884" s="3">
        <v>43164</v>
      </c>
      <c r="D3884">
        <v>46423</v>
      </c>
      <c r="E3884" t="s">
        <v>4016</v>
      </c>
      <c r="F3884">
        <v>41777</v>
      </c>
      <c r="G3884" t="s">
        <v>4041</v>
      </c>
      <c r="H3884" t="s">
        <v>4042</v>
      </c>
      <c r="I3884" s="4">
        <v>214.52</v>
      </c>
    </row>
    <row r="3885" spans="1:9" x14ac:dyDescent="0.2">
      <c r="A3885">
        <v>102</v>
      </c>
      <c r="B3885">
        <v>691757</v>
      </c>
      <c r="C3885" s="3">
        <v>43164</v>
      </c>
      <c r="D3885">
        <v>46423</v>
      </c>
      <c r="E3885" t="s">
        <v>4016</v>
      </c>
      <c r="F3885">
        <v>41777</v>
      </c>
      <c r="G3885" t="s">
        <v>4043</v>
      </c>
      <c r="H3885" t="s">
        <v>4044</v>
      </c>
      <c r="I3885" s="4">
        <v>13.62</v>
      </c>
    </row>
    <row r="3886" spans="1:9" x14ac:dyDescent="0.2">
      <c r="A3886">
        <v>102</v>
      </c>
      <c r="B3886">
        <v>691758</v>
      </c>
      <c r="C3886" s="3">
        <v>43164</v>
      </c>
      <c r="D3886">
        <v>46423</v>
      </c>
      <c r="E3886" t="s">
        <v>4016</v>
      </c>
      <c r="F3886">
        <v>41777</v>
      </c>
      <c r="G3886" t="s">
        <v>4045</v>
      </c>
      <c r="H3886" t="s">
        <v>4046</v>
      </c>
      <c r="I3886" s="4">
        <v>3.41</v>
      </c>
    </row>
    <row r="3887" spans="1:9" x14ac:dyDescent="0.2">
      <c r="A3887">
        <v>102</v>
      </c>
      <c r="B3887">
        <v>691759</v>
      </c>
      <c r="C3887" s="3">
        <v>43164</v>
      </c>
      <c r="D3887">
        <v>46423</v>
      </c>
      <c r="E3887" t="s">
        <v>4016</v>
      </c>
      <c r="F3887">
        <v>41777</v>
      </c>
      <c r="G3887" t="s">
        <v>4035</v>
      </c>
      <c r="H3887" t="s">
        <v>4036</v>
      </c>
      <c r="I3887" s="4">
        <v>102.15</v>
      </c>
    </row>
    <row r="3888" spans="1:9" x14ac:dyDescent="0.2">
      <c r="A3888">
        <v>102</v>
      </c>
      <c r="B3888">
        <v>691760</v>
      </c>
      <c r="C3888" s="3">
        <v>43164</v>
      </c>
      <c r="D3888">
        <v>46423</v>
      </c>
      <c r="E3888" t="s">
        <v>4016</v>
      </c>
      <c r="F3888">
        <v>41777</v>
      </c>
      <c r="G3888" t="s">
        <v>4047</v>
      </c>
      <c r="H3888" t="s">
        <v>4048</v>
      </c>
      <c r="I3888" s="4">
        <v>3.41</v>
      </c>
    </row>
    <row r="3889" spans="1:9" x14ac:dyDescent="0.2">
      <c r="A3889">
        <v>102</v>
      </c>
      <c r="B3889">
        <v>691761</v>
      </c>
      <c r="C3889" s="3">
        <v>43164</v>
      </c>
      <c r="D3889">
        <v>46423</v>
      </c>
      <c r="E3889" t="s">
        <v>4016</v>
      </c>
      <c r="F3889">
        <v>41777</v>
      </c>
      <c r="G3889" t="s">
        <v>4049</v>
      </c>
      <c r="H3889" t="s">
        <v>4050</v>
      </c>
      <c r="I3889" s="4">
        <v>3.41</v>
      </c>
    </row>
    <row r="3890" spans="1:9" x14ac:dyDescent="0.2">
      <c r="A3890">
        <v>102</v>
      </c>
      <c r="B3890">
        <v>691762</v>
      </c>
      <c r="C3890" s="3">
        <v>43164</v>
      </c>
      <c r="D3890">
        <v>46423</v>
      </c>
      <c r="E3890" t="s">
        <v>4016</v>
      </c>
      <c r="F3890">
        <v>41777</v>
      </c>
      <c r="G3890" t="s">
        <v>4055</v>
      </c>
      <c r="H3890" t="s">
        <v>4056</v>
      </c>
      <c r="I3890" s="4">
        <v>8.17</v>
      </c>
    </row>
    <row r="3891" spans="1:9" x14ac:dyDescent="0.2">
      <c r="A3891">
        <v>102</v>
      </c>
      <c r="B3891">
        <v>691763</v>
      </c>
      <c r="C3891" s="3">
        <v>43164</v>
      </c>
      <c r="D3891">
        <v>46423</v>
      </c>
      <c r="E3891" t="s">
        <v>4016</v>
      </c>
      <c r="F3891">
        <v>41777</v>
      </c>
      <c r="G3891" t="s">
        <v>4051</v>
      </c>
      <c r="H3891" t="s">
        <v>4052</v>
      </c>
      <c r="I3891" s="4">
        <v>10.56</v>
      </c>
    </row>
    <row r="3892" spans="1:9" x14ac:dyDescent="0.2">
      <c r="A3892">
        <v>102</v>
      </c>
      <c r="B3892">
        <v>691764</v>
      </c>
      <c r="C3892" s="3">
        <v>43164</v>
      </c>
      <c r="D3892">
        <v>46423</v>
      </c>
      <c r="E3892" t="s">
        <v>4016</v>
      </c>
      <c r="F3892">
        <v>41777</v>
      </c>
      <c r="G3892" t="s">
        <v>4057</v>
      </c>
      <c r="H3892" t="s">
        <v>4058</v>
      </c>
      <c r="I3892" s="4">
        <v>204.3</v>
      </c>
    </row>
    <row r="3893" spans="1:9" x14ac:dyDescent="0.2">
      <c r="A3893">
        <v>102</v>
      </c>
      <c r="B3893">
        <v>691765</v>
      </c>
      <c r="C3893" s="3">
        <v>43164</v>
      </c>
      <c r="D3893">
        <v>46423</v>
      </c>
      <c r="E3893" t="s">
        <v>4016</v>
      </c>
      <c r="F3893">
        <v>41777</v>
      </c>
      <c r="G3893" t="s">
        <v>4065</v>
      </c>
      <c r="H3893" t="s">
        <v>4066</v>
      </c>
      <c r="I3893" s="4">
        <v>7.15</v>
      </c>
    </row>
    <row r="3894" spans="1:9" x14ac:dyDescent="0.2">
      <c r="A3894">
        <v>102</v>
      </c>
      <c r="B3894">
        <v>691766</v>
      </c>
      <c r="C3894" s="3">
        <v>43164</v>
      </c>
      <c r="D3894">
        <v>46423</v>
      </c>
      <c r="E3894" t="s">
        <v>4016</v>
      </c>
      <c r="F3894">
        <v>41777</v>
      </c>
      <c r="G3894" t="s">
        <v>4059</v>
      </c>
      <c r="H3894" t="s">
        <v>4060</v>
      </c>
      <c r="I3894" s="4">
        <v>1.36</v>
      </c>
    </row>
    <row r="3895" spans="1:9" x14ac:dyDescent="0.2">
      <c r="A3895">
        <v>102</v>
      </c>
      <c r="B3895">
        <v>691767</v>
      </c>
      <c r="C3895" s="3">
        <v>43164</v>
      </c>
      <c r="D3895">
        <v>46423</v>
      </c>
      <c r="E3895" t="s">
        <v>4016</v>
      </c>
      <c r="F3895">
        <v>41777</v>
      </c>
      <c r="G3895" t="s">
        <v>4053</v>
      </c>
      <c r="H3895" t="s">
        <v>4054</v>
      </c>
      <c r="I3895" s="4">
        <v>20.43</v>
      </c>
    </row>
    <row r="3896" spans="1:9" x14ac:dyDescent="0.2">
      <c r="A3896">
        <v>102</v>
      </c>
      <c r="B3896">
        <v>691768</v>
      </c>
      <c r="C3896" s="3">
        <v>43164</v>
      </c>
      <c r="D3896">
        <v>46423</v>
      </c>
      <c r="E3896" t="s">
        <v>4016</v>
      </c>
      <c r="F3896">
        <v>41777</v>
      </c>
      <c r="G3896" t="s">
        <v>4033</v>
      </c>
      <c r="H3896" t="s">
        <v>4034</v>
      </c>
      <c r="I3896" s="4">
        <v>88.53</v>
      </c>
    </row>
    <row r="3897" spans="1:9" x14ac:dyDescent="0.2">
      <c r="A3897">
        <v>102</v>
      </c>
      <c r="B3897">
        <v>691782</v>
      </c>
      <c r="C3897" s="3">
        <v>43165</v>
      </c>
      <c r="D3897">
        <v>46455</v>
      </c>
      <c r="E3897" t="s">
        <v>4016</v>
      </c>
      <c r="F3897">
        <v>41778</v>
      </c>
      <c r="G3897" t="s">
        <v>4259</v>
      </c>
      <c r="H3897" t="s">
        <v>4260</v>
      </c>
      <c r="I3897" s="4">
        <v>265.83</v>
      </c>
    </row>
    <row r="3898" spans="1:9" x14ac:dyDescent="0.2">
      <c r="A3898">
        <v>102</v>
      </c>
      <c r="B3898">
        <v>691783</v>
      </c>
      <c r="C3898" s="3">
        <v>43165</v>
      </c>
      <c r="D3898">
        <v>46455</v>
      </c>
      <c r="E3898" t="s">
        <v>4016</v>
      </c>
      <c r="F3898">
        <v>41778</v>
      </c>
      <c r="G3898" t="s">
        <v>4487</v>
      </c>
      <c r="H3898" t="s">
        <v>4488</v>
      </c>
      <c r="I3898" s="4">
        <v>21</v>
      </c>
    </row>
    <row r="3899" spans="1:9" x14ac:dyDescent="0.2">
      <c r="A3899">
        <v>102</v>
      </c>
      <c r="B3899">
        <v>691860</v>
      </c>
      <c r="C3899" s="3">
        <v>43164</v>
      </c>
      <c r="D3899">
        <v>46441</v>
      </c>
      <c r="E3899" t="s">
        <v>4016</v>
      </c>
      <c r="F3899">
        <v>41780</v>
      </c>
      <c r="G3899" t="s">
        <v>4259</v>
      </c>
      <c r="H3899" t="s">
        <v>4260</v>
      </c>
      <c r="I3899" s="4">
        <v>2681.7</v>
      </c>
    </row>
    <row r="3900" spans="1:9" x14ac:dyDescent="0.2">
      <c r="A3900">
        <v>102</v>
      </c>
      <c r="B3900">
        <v>691861</v>
      </c>
      <c r="C3900" s="3">
        <v>43164</v>
      </c>
      <c r="D3900">
        <v>46441</v>
      </c>
      <c r="E3900" t="s">
        <v>4016</v>
      </c>
      <c r="F3900">
        <v>41780</v>
      </c>
      <c r="G3900" t="s">
        <v>4261</v>
      </c>
      <c r="H3900" t="s">
        <v>4262</v>
      </c>
      <c r="I3900" s="4">
        <v>210</v>
      </c>
    </row>
    <row r="3901" spans="1:9" x14ac:dyDescent="0.2">
      <c r="A3901">
        <v>102</v>
      </c>
      <c r="B3901">
        <v>691950</v>
      </c>
      <c r="C3901" s="3">
        <v>43165</v>
      </c>
      <c r="D3901">
        <v>46454</v>
      </c>
      <c r="E3901" t="s">
        <v>4016</v>
      </c>
      <c r="F3901">
        <v>41786</v>
      </c>
      <c r="G3901" t="s">
        <v>4259</v>
      </c>
      <c r="H3901" t="s">
        <v>4260</v>
      </c>
      <c r="I3901" s="4">
        <v>1787.8</v>
      </c>
    </row>
    <row r="3902" spans="1:9" x14ac:dyDescent="0.2">
      <c r="A3902">
        <v>102</v>
      </c>
      <c r="B3902">
        <v>691951</v>
      </c>
      <c r="C3902" s="3">
        <v>43165</v>
      </c>
      <c r="D3902">
        <v>46454</v>
      </c>
      <c r="E3902" t="s">
        <v>4016</v>
      </c>
      <c r="F3902">
        <v>41786</v>
      </c>
      <c r="G3902" t="s">
        <v>4261</v>
      </c>
      <c r="H3902" t="s">
        <v>4262</v>
      </c>
      <c r="I3902" s="4">
        <v>140</v>
      </c>
    </row>
    <row r="3903" spans="1:9" x14ac:dyDescent="0.2">
      <c r="A3903">
        <v>102</v>
      </c>
      <c r="B3903">
        <v>692001</v>
      </c>
      <c r="C3903" s="3">
        <v>43165</v>
      </c>
      <c r="D3903">
        <v>46465</v>
      </c>
      <c r="E3903" t="s">
        <v>4016</v>
      </c>
      <c r="F3903">
        <v>41787</v>
      </c>
      <c r="G3903" t="s">
        <v>4259</v>
      </c>
      <c r="H3903" t="s">
        <v>4260</v>
      </c>
      <c r="I3903" s="4">
        <v>1063.32</v>
      </c>
    </row>
    <row r="3904" spans="1:9" x14ac:dyDescent="0.2">
      <c r="A3904">
        <v>102</v>
      </c>
      <c r="B3904">
        <v>692002</v>
      </c>
      <c r="C3904" s="3">
        <v>43165</v>
      </c>
      <c r="D3904">
        <v>46465</v>
      </c>
      <c r="E3904" t="s">
        <v>4016</v>
      </c>
      <c r="F3904">
        <v>41787</v>
      </c>
      <c r="G3904" t="s">
        <v>4261</v>
      </c>
      <c r="H3904" t="s">
        <v>4262</v>
      </c>
      <c r="I3904" s="4">
        <v>84</v>
      </c>
    </row>
    <row r="3905" spans="1:9" x14ac:dyDescent="0.2">
      <c r="A3905">
        <v>102</v>
      </c>
      <c r="B3905">
        <v>692009</v>
      </c>
      <c r="C3905" s="3">
        <v>43165</v>
      </c>
      <c r="D3905">
        <v>46467</v>
      </c>
      <c r="E3905" t="s">
        <v>4016</v>
      </c>
      <c r="F3905">
        <v>41788</v>
      </c>
      <c r="G3905" t="s">
        <v>4259</v>
      </c>
      <c r="H3905" t="s">
        <v>4260</v>
      </c>
      <c r="I3905" s="4">
        <v>1329.15</v>
      </c>
    </row>
    <row r="3906" spans="1:9" x14ac:dyDescent="0.2">
      <c r="A3906">
        <v>102</v>
      </c>
      <c r="B3906">
        <v>692010</v>
      </c>
      <c r="C3906" s="3">
        <v>43165</v>
      </c>
      <c r="D3906">
        <v>46467</v>
      </c>
      <c r="E3906" t="s">
        <v>4016</v>
      </c>
      <c r="F3906">
        <v>41788</v>
      </c>
      <c r="G3906" t="s">
        <v>4261</v>
      </c>
      <c r="H3906" t="s">
        <v>4262</v>
      </c>
      <c r="I3906" s="4">
        <v>105</v>
      </c>
    </row>
    <row r="3907" spans="1:9" x14ac:dyDescent="0.2">
      <c r="A3907">
        <v>102</v>
      </c>
      <c r="B3907">
        <v>692138</v>
      </c>
      <c r="C3907" s="3">
        <v>43167</v>
      </c>
      <c r="D3907">
        <v>46508</v>
      </c>
      <c r="E3907" t="s">
        <v>4016</v>
      </c>
      <c r="F3907">
        <v>41795</v>
      </c>
      <c r="G3907" t="s">
        <v>4259</v>
      </c>
      <c r="H3907" t="s">
        <v>4260</v>
      </c>
      <c r="I3907" s="4">
        <v>3721.62</v>
      </c>
    </row>
    <row r="3908" spans="1:9" x14ac:dyDescent="0.2">
      <c r="A3908">
        <v>102</v>
      </c>
      <c r="B3908">
        <v>692139</v>
      </c>
      <c r="C3908" s="3">
        <v>43167</v>
      </c>
      <c r="D3908">
        <v>46508</v>
      </c>
      <c r="E3908" t="s">
        <v>4016</v>
      </c>
      <c r="F3908">
        <v>41795</v>
      </c>
      <c r="G3908" t="s">
        <v>4261</v>
      </c>
      <c r="H3908" t="s">
        <v>4262</v>
      </c>
      <c r="I3908" s="4">
        <v>294</v>
      </c>
    </row>
    <row r="3909" spans="1:9" x14ac:dyDescent="0.2">
      <c r="A3909">
        <v>102</v>
      </c>
      <c r="B3909">
        <v>692238</v>
      </c>
      <c r="C3909" s="3">
        <v>43167</v>
      </c>
      <c r="D3909">
        <v>46521</v>
      </c>
      <c r="E3909" t="s">
        <v>4016</v>
      </c>
      <c r="F3909">
        <v>41797</v>
      </c>
      <c r="G3909" t="s">
        <v>4317</v>
      </c>
      <c r="H3909" t="s">
        <v>4318</v>
      </c>
      <c r="I3909" s="4">
        <v>325</v>
      </c>
    </row>
    <row r="3910" spans="1:9" x14ac:dyDescent="0.2">
      <c r="A3910">
        <v>102</v>
      </c>
      <c r="B3910">
        <v>692244</v>
      </c>
      <c r="C3910" s="3">
        <v>43167</v>
      </c>
      <c r="D3910">
        <v>46517</v>
      </c>
      <c r="E3910" t="s">
        <v>4016</v>
      </c>
      <c r="F3910">
        <v>41798</v>
      </c>
      <c r="G3910" t="s">
        <v>4317</v>
      </c>
      <c r="H3910" t="s">
        <v>4318</v>
      </c>
      <c r="I3910" s="4">
        <v>265.5</v>
      </c>
    </row>
    <row r="3911" spans="1:9" x14ac:dyDescent="0.2">
      <c r="A3911">
        <v>102</v>
      </c>
      <c r="B3911">
        <v>692252</v>
      </c>
      <c r="C3911" s="3">
        <v>43167</v>
      </c>
      <c r="D3911">
        <v>46526</v>
      </c>
      <c r="E3911" t="s">
        <v>4016</v>
      </c>
      <c r="F3911">
        <v>41799</v>
      </c>
      <c r="G3911" t="s">
        <v>4317</v>
      </c>
      <c r="H3911" t="s">
        <v>4318</v>
      </c>
      <c r="I3911" s="4">
        <v>387</v>
      </c>
    </row>
    <row r="3912" spans="1:9" x14ac:dyDescent="0.2">
      <c r="A3912">
        <v>102</v>
      </c>
      <c r="B3912">
        <v>692279</v>
      </c>
      <c r="C3912" s="3">
        <v>43166</v>
      </c>
      <c r="D3912">
        <v>46493</v>
      </c>
      <c r="E3912" t="s">
        <v>4016</v>
      </c>
      <c r="F3912">
        <v>41801</v>
      </c>
      <c r="G3912" t="s">
        <v>4259</v>
      </c>
      <c r="H3912" t="s">
        <v>4260</v>
      </c>
      <c r="I3912" s="4">
        <v>797.49</v>
      </c>
    </row>
    <row r="3913" spans="1:9" x14ac:dyDescent="0.2">
      <c r="A3913">
        <v>102</v>
      </c>
      <c r="B3913">
        <v>692280</v>
      </c>
      <c r="C3913" s="3">
        <v>43166</v>
      </c>
      <c r="D3913">
        <v>46493</v>
      </c>
      <c r="E3913" t="s">
        <v>4016</v>
      </c>
      <c r="F3913">
        <v>41801</v>
      </c>
      <c r="G3913" t="s">
        <v>4261</v>
      </c>
      <c r="H3913" t="s">
        <v>4262</v>
      </c>
      <c r="I3913" s="4">
        <v>63</v>
      </c>
    </row>
    <row r="3914" spans="1:9" x14ac:dyDescent="0.2">
      <c r="A3914">
        <v>102</v>
      </c>
      <c r="B3914">
        <v>692286</v>
      </c>
      <c r="C3914" s="3">
        <v>43168</v>
      </c>
      <c r="D3914">
        <v>46536</v>
      </c>
      <c r="E3914" t="s">
        <v>4016</v>
      </c>
      <c r="F3914">
        <v>41802</v>
      </c>
      <c r="G3914" t="s">
        <v>4265</v>
      </c>
      <c r="H3914" t="s">
        <v>4266</v>
      </c>
      <c r="I3914" s="4">
        <v>38.5</v>
      </c>
    </row>
    <row r="3915" spans="1:9" x14ac:dyDescent="0.2">
      <c r="A3915">
        <v>102</v>
      </c>
      <c r="B3915">
        <v>692287</v>
      </c>
      <c r="C3915" s="3">
        <v>43168</v>
      </c>
      <c r="D3915">
        <v>46536</v>
      </c>
      <c r="E3915" t="s">
        <v>4016</v>
      </c>
      <c r="F3915">
        <v>41802</v>
      </c>
      <c r="G3915" t="s">
        <v>4033</v>
      </c>
      <c r="H3915" t="s">
        <v>4034</v>
      </c>
      <c r="I3915" s="4">
        <v>6.52</v>
      </c>
    </row>
    <row r="3916" spans="1:9" x14ac:dyDescent="0.2">
      <c r="A3916">
        <v>102</v>
      </c>
      <c r="B3916">
        <v>692288</v>
      </c>
      <c r="C3916" s="3">
        <v>43168</v>
      </c>
      <c r="D3916">
        <v>46536</v>
      </c>
      <c r="E3916" t="s">
        <v>4016</v>
      </c>
      <c r="F3916">
        <v>41802</v>
      </c>
      <c r="G3916" t="s">
        <v>4093</v>
      </c>
      <c r="H3916" t="s">
        <v>4094</v>
      </c>
      <c r="I3916" s="4">
        <v>0.1</v>
      </c>
    </row>
    <row r="3917" spans="1:9" x14ac:dyDescent="0.2">
      <c r="A3917">
        <v>102</v>
      </c>
      <c r="B3917">
        <v>692289</v>
      </c>
      <c r="C3917" s="3">
        <v>43168</v>
      </c>
      <c r="D3917">
        <v>46536</v>
      </c>
      <c r="E3917" t="s">
        <v>4016</v>
      </c>
      <c r="F3917">
        <v>41802</v>
      </c>
      <c r="G3917" t="s">
        <v>4025</v>
      </c>
      <c r="H3917" t="s">
        <v>4026</v>
      </c>
      <c r="I3917" s="4">
        <v>0.6</v>
      </c>
    </row>
    <row r="3918" spans="1:9" x14ac:dyDescent="0.2">
      <c r="A3918">
        <v>102</v>
      </c>
      <c r="B3918">
        <v>692290</v>
      </c>
      <c r="C3918" s="3">
        <v>43168</v>
      </c>
      <c r="D3918">
        <v>46536</v>
      </c>
      <c r="E3918" t="s">
        <v>4016</v>
      </c>
      <c r="F3918">
        <v>41802</v>
      </c>
      <c r="G3918" t="s">
        <v>4263</v>
      </c>
      <c r="H3918" t="s">
        <v>4264</v>
      </c>
      <c r="I3918" s="4">
        <v>1.43</v>
      </c>
    </row>
    <row r="3919" spans="1:9" x14ac:dyDescent="0.2">
      <c r="A3919">
        <v>102</v>
      </c>
      <c r="B3919">
        <v>692291</v>
      </c>
      <c r="C3919" s="3">
        <v>43168</v>
      </c>
      <c r="D3919">
        <v>46536</v>
      </c>
      <c r="E3919" t="s">
        <v>4016</v>
      </c>
      <c r="F3919">
        <v>41802</v>
      </c>
      <c r="G3919" t="s">
        <v>4039</v>
      </c>
      <c r="H3919" t="s">
        <v>4040</v>
      </c>
      <c r="I3919" s="4">
        <v>0.04</v>
      </c>
    </row>
    <row r="3920" spans="1:9" x14ac:dyDescent="0.2">
      <c r="A3920">
        <v>102</v>
      </c>
      <c r="B3920">
        <v>692292</v>
      </c>
      <c r="C3920" s="3">
        <v>43168</v>
      </c>
      <c r="D3920">
        <v>46536</v>
      </c>
      <c r="E3920" t="s">
        <v>4016</v>
      </c>
      <c r="F3920">
        <v>41802</v>
      </c>
      <c r="G3920" t="s">
        <v>4027</v>
      </c>
      <c r="H3920" t="s">
        <v>4028</v>
      </c>
      <c r="I3920" s="4">
        <v>0.06</v>
      </c>
    </row>
    <row r="3921" spans="1:9" x14ac:dyDescent="0.2">
      <c r="A3921">
        <v>102</v>
      </c>
      <c r="B3921">
        <v>692293</v>
      </c>
      <c r="C3921" s="3">
        <v>43168</v>
      </c>
      <c r="D3921">
        <v>46536</v>
      </c>
      <c r="E3921" t="s">
        <v>4016</v>
      </c>
      <c r="F3921">
        <v>41802</v>
      </c>
      <c r="G3921" t="s">
        <v>4273</v>
      </c>
      <c r="H3921" t="s">
        <v>4274</v>
      </c>
      <c r="I3921" s="4">
        <v>2.75</v>
      </c>
    </row>
    <row r="3922" spans="1:9" x14ac:dyDescent="0.2">
      <c r="A3922">
        <v>102</v>
      </c>
      <c r="B3922">
        <v>692294</v>
      </c>
      <c r="C3922" s="3">
        <v>43168</v>
      </c>
      <c r="D3922">
        <v>46536</v>
      </c>
      <c r="E3922" t="s">
        <v>4016</v>
      </c>
      <c r="F3922">
        <v>41802</v>
      </c>
      <c r="G3922" t="s">
        <v>4489</v>
      </c>
      <c r="H3922" t="s">
        <v>4490</v>
      </c>
      <c r="I3922" s="4">
        <v>50</v>
      </c>
    </row>
    <row r="3923" spans="1:9" x14ac:dyDescent="0.2">
      <c r="A3923">
        <v>102</v>
      </c>
      <c r="B3923">
        <v>692296</v>
      </c>
      <c r="C3923" s="3">
        <v>43168</v>
      </c>
      <c r="D3923">
        <v>46535</v>
      </c>
      <c r="E3923" t="s">
        <v>4016</v>
      </c>
      <c r="F3923">
        <v>41803</v>
      </c>
      <c r="G3923" t="s">
        <v>4265</v>
      </c>
      <c r="H3923" t="s">
        <v>4266</v>
      </c>
      <c r="I3923" s="4">
        <v>37.380000000000003</v>
      </c>
    </row>
    <row r="3924" spans="1:9" x14ac:dyDescent="0.2">
      <c r="A3924">
        <v>102</v>
      </c>
      <c r="B3924">
        <v>692297</v>
      </c>
      <c r="C3924" s="3">
        <v>43168</v>
      </c>
      <c r="D3924">
        <v>46535</v>
      </c>
      <c r="E3924" t="s">
        <v>4016</v>
      </c>
      <c r="F3924">
        <v>41803</v>
      </c>
      <c r="G3924" t="s">
        <v>4033</v>
      </c>
      <c r="H3924" t="s">
        <v>4034</v>
      </c>
      <c r="I3924" s="4">
        <v>57.72</v>
      </c>
    </row>
    <row r="3925" spans="1:9" x14ac:dyDescent="0.2">
      <c r="A3925">
        <v>102</v>
      </c>
      <c r="B3925">
        <v>692298</v>
      </c>
      <c r="C3925" s="3">
        <v>43168</v>
      </c>
      <c r="D3925">
        <v>46535</v>
      </c>
      <c r="E3925" t="s">
        <v>4016</v>
      </c>
      <c r="F3925">
        <v>41803</v>
      </c>
      <c r="G3925" t="s">
        <v>4093</v>
      </c>
      <c r="H3925" t="s">
        <v>4094</v>
      </c>
      <c r="I3925" s="4">
        <v>0.1</v>
      </c>
    </row>
    <row r="3926" spans="1:9" x14ac:dyDescent="0.2">
      <c r="A3926">
        <v>102</v>
      </c>
      <c r="B3926">
        <v>692299</v>
      </c>
      <c r="C3926" s="3">
        <v>43168</v>
      </c>
      <c r="D3926">
        <v>46535</v>
      </c>
      <c r="E3926" t="s">
        <v>4016</v>
      </c>
      <c r="F3926">
        <v>41803</v>
      </c>
      <c r="G3926" t="s">
        <v>4025</v>
      </c>
      <c r="H3926" t="s">
        <v>4026</v>
      </c>
      <c r="I3926" s="4">
        <v>0.9</v>
      </c>
    </row>
    <row r="3927" spans="1:9" x14ac:dyDescent="0.2">
      <c r="A3927">
        <v>102</v>
      </c>
      <c r="B3927">
        <v>692300</v>
      </c>
      <c r="C3927" s="3">
        <v>43168</v>
      </c>
      <c r="D3927">
        <v>46535</v>
      </c>
      <c r="E3927" t="s">
        <v>4016</v>
      </c>
      <c r="F3927">
        <v>41803</v>
      </c>
      <c r="G3927" t="s">
        <v>4263</v>
      </c>
      <c r="H3927" t="s">
        <v>4264</v>
      </c>
      <c r="I3927" s="4">
        <v>1.43</v>
      </c>
    </row>
    <row r="3928" spans="1:9" x14ac:dyDescent="0.2">
      <c r="A3928">
        <v>102</v>
      </c>
      <c r="B3928">
        <v>692301</v>
      </c>
      <c r="C3928" s="3">
        <v>43168</v>
      </c>
      <c r="D3928">
        <v>46535</v>
      </c>
      <c r="E3928" t="s">
        <v>4016</v>
      </c>
      <c r="F3928">
        <v>41803</v>
      </c>
      <c r="G3928" t="s">
        <v>4027</v>
      </c>
      <c r="H3928" t="s">
        <v>4028</v>
      </c>
      <c r="I3928" s="4">
        <v>0.06</v>
      </c>
    </row>
    <row r="3929" spans="1:9" x14ac:dyDescent="0.2">
      <c r="A3929">
        <v>102</v>
      </c>
      <c r="B3929">
        <v>692302</v>
      </c>
      <c r="C3929" s="3">
        <v>43168</v>
      </c>
      <c r="D3929">
        <v>46535</v>
      </c>
      <c r="E3929" t="s">
        <v>4016</v>
      </c>
      <c r="F3929">
        <v>41803</v>
      </c>
      <c r="G3929" t="s">
        <v>4273</v>
      </c>
      <c r="H3929" t="s">
        <v>4274</v>
      </c>
      <c r="I3929" s="4">
        <v>2.75</v>
      </c>
    </row>
    <row r="3930" spans="1:9" x14ac:dyDescent="0.2">
      <c r="A3930">
        <v>102</v>
      </c>
      <c r="B3930">
        <v>692303</v>
      </c>
      <c r="C3930" s="3">
        <v>43168</v>
      </c>
      <c r="D3930">
        <v>46535</v>
      </c>
      <c r="E3930" t="s">
        <v>4016</v>
      </c>
      <c r="F3930">
        <v>41803</v>
      </c>
      <c r="G3930" t="s">
        <v>4039</v>
      </c>
      <c r="H3930" t="s">
        <v>4040</v>
      </c>
      <c r="I3930" s="4">
        <v>0.04</v>
      </c>
    </row>
    <row r="3931" spans="1:9" x14ac:dyDescent="0.2">
      <c r="A3931">
        <v>102</v>
      </c>
      <c r="B3931">
        <v>692317</v>
      </c>
      <c r="C3931" s="3">
        <v>43167</v>
      </c>
      <c r="D3931">
        <v>46513</v>
      </c>
      <c r="E3931" t="s">
        <v>4016</v>
      </c>
      <c r="F3931">
        <v>41804</v>
      </c>
      <c r="G3931" t="s">
        <v>4323</v>
      </c>
      <c r="H3931" t="s">
        <v>4324</v>
      </c>
      <c r="I3931" s="4">
        <v>469.7</v>
      </c>
    </row>
    <row r="3932" spans="1:9" x14ac:dyDescent="0.2">
      <c r="A3932">
        <v>102</v>
      </c>
      <c r="B3932">
        <v>692626</v>
      </c>
      <c r="C3932" s="3">
        <v>43167</v>
      </c>
      <c r="D3932">
        <v>46522</v>
      </c>
      <c r="E3932" t="s">
        <v>4016</v>
      </c>
      <c r="F3932">
        <v>41805</v>
      </c>
      <c r="G3932" t="s">
        <v>4323</v>
      </c>
      <c r="H3932" t="s">
        <v>4324</v>
      </c>
      <c r="I3932" s="4">
        <v>449.05</v>
      </c>
    </row>
    <row r="3933" spans="1:9" x14ac:dyDescent="0.2">
      <c r="A3933">
        <v>102</v>
      </c>
      <c r="B3933">
        <v>692331</v>
      </c>
      <c r="C3933" s="3">
        <v>43167</v>
      </c>
      <c r="D3933">
        <v>46520</v>
      </c>
      <c r="E3933" t="s">
        <v>4016</v>
      </c>
      <c r="F3933">
        <v>41806</v>
      </c>
      <c r="G3933" t="s">
        <v>4323</v>
      </c>
      <c r="H3933" t="s">
        <v>4324</v>
      </c>
      <c r="I3933" s="4">
        <v>469.7</v>
      </c>
    </row>
    <row r="3934" spans="1:9" x14ac:dyDescent="0.2">
      <c r="A3934">
        <v>102</v>
      </c>
      <c r="B3934">
        <v>692343</v>
      </c>
      <c r="C3934" s="3">
        <v>43167</v>
      </c>
      <c r="D3934">
        <v>46514</v>
      </c>
      <c r="E3934" t="s">
        <v>4016</v>
      </c>
      <c r="F3934">
        <v>41807</v>
      </c>
      <c r="G3934" t="s">
        <v>4033</v>
      </c>
      <c r="H3934" t="s">
        <v>4034</v>
      </c>
      <c r="I3934" s="4">
        <v>63</v>
      </c>
    </row>
    <row r="3935" spans="1:9" x14ac:dyDescent="0.2">
      <c r="A3935">
        <v>102</v>
      </c>
      <c r="B3935">
        <v>692344</v>
      </c>
      <c r="C3935" s="3">
        <v>43167</v>
      </c>
      <c r="D3935">
        <v>46514</v>
      </c>
      <c r="E3935" t="s">
        <v>4016</v>
      </c>
      <c r="F3935">
        <v>41807</v>
      </c>
      <c r="G3935" t="s">
        <v>4325</v>
      </c>
      <c r="H3935" t="s">
        <v>4326</v>
      </c>
      <c r="I3935" s="4">
        <v>360</v>
      </c>
    </row>
    <row r="3936" spans="1:9" x14ac:dyDescent="0.2">
      <c r="A3936">
        <v>102</v>
      </c>
      <c r="B3936">
        <v>692394</v>
      </c>
      <c r="C3936" s="3">
        <v>43175</v>
      </c>
      <c r="D3936">
        <v>46632</v>
      </c>
      <c r="E3936" t="s">
        <v>4016</v>
      </c>
      <c r="F3936">
        <v>41811</v>
      </c>
      <c r="G3936" t="s">
        <v>4017</v>
      </c>
      <c r="H3936" t="s">
        <v>4018</v>
      </c>
      <c r="I3936" s="4">
        <v>7.35</v>
      </c>
    </row>
    <row r="3937" spans="1:9" x14ac:dyDescent="0.2">
      <c r="A3937">
        <v>102</v>
      </c>
      <c r="B3937">
        <v>692395</v>
      </c>
      <c r="C3937" s="3">
        <v>43175</v>
      </c>
      <c r="D3937">
        <v>46632</v>
      </c>
      <c r="E3937" t="s">
        <v>4016</v>
      </c>
      <c r="F3937">
        <v>41811</v>
      </c>
      <c r="G3937" t="s">
        <v>4019</v>
      </c>
      <c r="H3937" t="s">
        <v>4020</v>
      </c>
      <c r="I3937" s="4">
        <v>44.1</v>
      </c>
    </row>
    <row r="3938" spans="1:9" x14ac:dyDescent="0.2">
      <c r="A3938">
        <v>102</v>
      </c>
      <c r="B3938">
        <v>692399</v>
      </c>
      <c r="C3938" s="3">
        <v>43175</v>
      </c>
      <c r="D3938">
        <v>46632</v>
      </c>
      <c r="E3938" t="s">
        <v>4016</v>
      </c>
      <c r="F3938">
        <v>41811</v>
      </c>
      <c r="G3938" t="s">
        <v>4021</v>
      </c>
      <c r="H3938" t="s">
        <v>4022</v>
      </c>
      <c r="I3938" s="4">
        <v>33.08</v>
      </c>
    </row>
    <row r="3939" spans="1:9" x14ac:dyDescent="0.2">
      <c r="A3939">
        <v>102</v>
      </c>
      <c r="B3939">
        <v>692400</v>
      </c>
      <c r="C3939" s="3">
        <v>43175</v>
      </c>
      <c r="D3939">
        <v>46632</v>
      </c>
      <c r="E3939" t="s">
        <v>4016</v>
      </c>
      <c r="F3939">
        <v>41811</v>
      </c>
      <c r="G3939" t="s">
        <v>4035</v>
      </c>
      <c r="H3939" t="s">
        <v>4036</v>
      </c>
      <c r="I3939" s="4">
        <v>88.2</v>
      </c>
    </row>
    <row r="3940" spans="1:9" x14ac:dyDescent="0.2">
      <c r="A3940">
        <v>102</v>
      </c>
      <c r="B3940">
        <v>692403</v>
      </c>
      <c r="C3940" s="3">
        <v>43175</v>
      </c>
      <c r="D3940">
        <v>46632</v>
      </c>
      <c r="E3940" t="s">
        <v>4016</v>
      </c>
      <c r="F3940">
        <v>41811</v>
      </c>
      <c r="G3940" t="s">
        <v>4039</v>
      </c>
      <c r="H3940" t="s">
        <v>4040</v>
      </c>
      <c r="I3940" s="4">
        <v>0.09</v>
      </c>
    </row>
    <row r="3941" spans="1:9" x14ac:dyDescent="0.2">
      <c r="A3941">
        <v>102</v>
      </c>
      <c r="B3941">
        <v>694332</v>
      </c>
      <c r="C3941" s="3">
        <v>43175</v>
      </c>
      <c r="D3941">
        <v>46632</v>
      </c>
      <c r="E3941" t="s">
        <v>4016</v>
      </c>
      <c r="F3941">
        <v>41811</v>
      </c>
      <c r="G3941" t="s">
        <v>4025</v>
      </c>
      <c r="H3941" t="s">
        <v>4026</v>
      </c>
      <c r="I3941" s="4">
        <v>1.91</v>
      </c>
    </row>
    <row r="3942" spans="1:9" x14ac:dyDescent="0.2">
      <c r="A3942">
        <v>102</v>
      </c>
      <c r="B3942">
        <v>694333</v>
      </c>
      <c r="C3942" s="3">
        <v>43175</v>
      </c>
      <c r="D3942">
        <v>46632</v>
      </c>
      <c r="E3942" t="s">
        <v>4016</v>
      </c>
      <c r="F3942">
        <v>41811</v>
      </c>
      <c r="G3942" t="s">
        <v>4093</v>
      </c>
      <c r="H3942" t="s">
        <v>4094</v>
      </c>
      <c r="I3942" s="4">
        <v>0.44</v>
      </c>
    </row>
    <row r="3943" spans="1:9" x14ac:dyDescent="0.2">
      <c r="A3943">
        <v>102</v>
      </c>
      <c r="B3943">
        <v>694334</v>
      </c>
      <c r="C3943" s="3">
        <v>43175</v>
      </c>
      <c r="D3943">
        <v>46632</v>
      </c>
      <c r="E3943" t="s">
        <v>4016</v>
      </c>
      <c r="F3943">
        <v>41811</v>
      </c>
      <c r="G3943" t="s">
        <v>4331</v>
      </c>
      <c r="H3943" t="s">
        <v>4332</v>
      </c>
      <c r="I3943" s="4">
        <v>43.6</v>
      </c>
    </row>
    <row r="3944" spans="1:9" x14ac:dyDescent="0.2">
      <c r="A3944">
        <v>102</v>
      </c>
      <c r="B3944">
        <v>694335</v>
      </c>
      <c r="C3944" s="3">
        <v>43175</v>
      </c>
      <c r="D3944">
        <v>46632</v>
      </c>
      <c r="E3944" t="s">
        <v>4016</v>
      </c>
      <c r="F3944">
        <v>41811</v>
      </c>
      <c r="G3944" t="s">
        <v>4033</v>
      </c>
      <c r="H3944" t="s">
        <v>4034</v>
      </c>
      <c r="I3944" s="4">
        <v>68.59</v>
      </c>
    </row>
    <row r="3945" spans="1:9" x14ac:dyDescent="0.2">
      <c r="A3945">
        <v>102</v>
      </c>
      <c r="B3945">
        <v>694336</v>
      </c>
      <c r="C3945" s="3">
        <v>43175</v>
      </c>
      <c r="D3945">
        <v>46632</v>
      </c>
      <c r="E3945" t="s">
        <v>4016</v>
      </c>
      <c r="F3945">
        <v>41811</v>
      </c>
      <c r="G3945" t="s">
        <v>4037</v>
      </c>
      <c r="H3945" t="s">
        <v>4038</v>
      </c>
      <c r="I3945" s="4">
        <v>6.64</v>
      </c>
    </row>
    <row r="3946" spans="1:9" x14ac:dyDescent="0.2">
      <c r="A3946">
        <v>102</v>
      </c>
      <c r="B3946">
        <v>692419</v>
      </c>
      <c r="C3946" s="3">
        <v>43174</v>
      </c>
      <c r="D3946">
        <v>46625</v>
      </c>
      <c r="E3946" t="s">
        <v>4016</v>
      </c>
      <c r="F3946">
        <v>41813</v>
      </c>
      <c r="G3946" t="s">
        <v>4017</v>
      </c>
      <c r="H3946" t="s">
        <v>4018</v>
      </c>
      <c r="I3946" s="4">
        <v>8.9</v>
      </c>
    </row>
    <row r="3947" spans="1:9" x14ac:dyDescent="0.2">
      <c r="A3947">
        <v>102</v>
      </c>
      <c r="B3947">
        <v>692420</v>
      </c>
      <c r="C3947" s="3">
        <v>43174</v>
      </c>
      <c r="D3947">
        <v>46625</v>
      </c>
      <c r="E3947" t="s">
        <v>4016</v>
      </c>
      <c r="F3947">
        <v>41813</v>
      </c>
      <c r="G3947" t="s">
        <v>4019</v>
      </c>
      <c r="H3947" t="s">
        <v>4020</v>
      </c>
      <c r="I3947" s="4">
        <v>53.4</v>
      </c>
    </row>
    <row r="3948" spans="1:9" x14ac:dyDescent="0.2">
      <c r="A3948">
        <v>102</v>
      </c>
      <c r="B3948">
        <v>692422</v>
      </c>
      <c r="C3948" s="3">
        <v>43174</v>
      </c>
      <c r="D3948">
        <v>46625</v>
      </c>
      <c r="E3948" t="s">
        <v>4016</v>
      </c>
      <c r="F3948">
        <v>41813</v>
      </c>
      <c r="G3948" t="s">
        <v>4273</v>
      </c>
      <c r="H3948" t="s">
        <v>4274</v>
      </c>
      <c r="I3948" s="4">
        <v>8.2200000000000006</v>
      </c>
    </row>
    <row r="3949" spans="1:9" x14ac:dyDescent="0.2">
      <c r="A3949">
        <v>102</v>
      </c>
      <c r="B3949">
        <v>692423</v>
      </c>
      <c r="C3949" s="3">
        <v>43174</v>
      </c>
      <c r="D3949">
        <v>46625</v>
      </c>
      <c r="E3949" t="s">
        <v>4016</v>
      </c>
      <c r="F3949">
        <v>41813</v>
      </c>
      <c r="G3949" t="s">
        <v>4033</v>
      </c>
      <c r="H3949" t="s">
        <v>4034</v>
      </c>
      <c r="I3949" s="4">
        <v>82.64</v>
      </c>
    </row>
    <row r="3950" spans="1:9" x14ac:dyDescent="0.2">
      <c r="A3950">
        <v>102</v>
      </c>
      <c r="B3950">
        <v>692424</v>
      </c>
      <c r="C3950" s="3">
        <v>43174</v>
      </c>
      <c r="D3950">
        <v>46625</v>
      </c>
      <c r="E3950" t="s">
        <v>4016</v>
      </c>
      <c r="F3950">
        <v>41813</v>
      </c>
      <c r="G3950" t="s">
        <v>4021</v>
      </c>
      <c r="H3950" t="s">
        <v>4022</v>
      </c>
      <c r="I3950" s="4">
        <v>40.049999999999997</v>
      </c>
    </row>
    <row r="3951" spans="1:9" x14ac:dyDescent="0.2">
      <c r="A3951">
        <v>102</v>
      </c>
      <c r="B3951">
        <v>692425</v>
      </c>
      <c r="C3951" s="3">
        <v>43174</v>
      </c>
      <c r="D3951">
        <v>46625</v>
      </c>
      <c r="E3951" t="s">
        <v>4016</v>
      </c>
      <c r="F3951">
        <v>41813</v>
      </c>
      <c r="G3951" t="s">
        <v>4035</v>
      </c>
      <c r="H3951" t="s">
        <v>4036</v>
      </c>
      <c r="I3951" s="4">
        <v>106.8</v>
      </c>
    </row>
    <row r="3952" spans="1:9" x14ac:dyDescent="0.2">
      <c r="A3952">
        <v>102</v>
      </c>
      <c r="B3952">
        <v>692428</v>
      </c>
      <c r="C3952" s="3">
        <v>43174</v>
      </c>
      <c r="D3952">
        <v>46625</v>
      </c>
      <c r="E3952" t="s">
        <v>4016</v>
      </c>
      <c r="F3952">
        <v>41813</v>
      </c>
      <c r="G3952" t="s">
        <v>4039</v>
      </c>
      <c r="H3952" t="s">
        <v>4040</v>
      </c>
      <c r="I3952" s="4">
        <v>0.13</v>
      </c>
    </row>
    <row r="3953" spans="1:9" x14ac:dyDescent="0.2">
      <c r="A3953">
        <v>102</v>
      </c>
      <c r="B3953">
        <v>694217</v>
      </c>
      <c r="C3953" s="3">
        <v>43174</v>
      </c>
      <c r="D3953">
        <v>46625</v>
      </c>
      <c r="E3953" t="s">
        <v>4016</v>
      </c>
      <c r="F3953">
        <v>41813</v>
      </c>
      <c r="G3953" t="s">
        <v>4027</v>
      </c>
      <c r="H3953" t="s">
        <v>4028</v>
      </c>
      <c r="I3953" s="4">
        <v>0.21</v>
      </c>
    </row>
    <row r="3954" spans="1:9" x14ac:dyDescent="0.2">
      <c r="A3954">
        <v>102</v>
      </c>
      <c r="B3954">
        <v>694218</v>
      </c>
      <c r="C3954" s="3">
        <v>43174</v>
      </c>
      <c r="D3954">
        <v>46625</v>
      </c>
      <c r="E3954" t="s">
        <v>4016</v>
      </c>
      <c r="F3954">
        <v>41813</v>
      </c>
      <c r="G3954" t="s">
        <v>4093</v>
      </c>
      <c r="H3954" t="s">
        <v>4094</v>
      </c>
      <c r="I3954" s="4">
        <v>0.53</v>
      </c>
    </row>
    <row r="3955" spans="1:9" x14ac:dyDescent="0.2">
      <c r="A3955">
        <v>102</v>
      </c>
      <c r="B3955">
        <v>694219</v>
      </c>
      <c r="C3955" s="3">
        <v>43174</v>
      </c>
      <c r="D3955">
        <v>46625</v>
      </c>
      <c r="E3955" t="s">
        <v>4016</v>
      </c>
      <c r="F3955">
        <v>41813</v>
      </c>
      <c r="G3955" t="s">
        <v>4025</v>
      </c>
      <c r="H3955" t="s">
        <v>4026</v>
      </c>
      <c r="I3955" s="4">
        <v>2.31</v>
      </c>
    </row>
    <row r="3956" spans="1:9" x14ac:dyDescent="0.2">
      <c r="A3956">
        <v>102</v>
      </c>
      <c r="B3956">
        <v>694271</v>
      </c>
      <c r="C3956" s="3">
        <v>43174</v>
      </c>
      <c r="D3956">
        <v>46625</v>
      </c>
      <c r="E3956" t="s">
        <v>4016</v>
      </c>
      <c r="F3956">
        <v>41813</v>
      </c>
      <c r="G3956" t="s">
        <v>4331</v>
      </c>
      <c r="H3956" t="s">
        <v>4332</v>
      </c>
      <c r="I3956" s="4">
        <v>52.79</v>
      </c>
    </row>
    <row r="3957" spans="1:9" x14ac:dyDescent="0.2">
      <c r="A3957">
        <v>102</v>
      </c>
      <c r="B3957">
        <v>692457</v>
      </c>
      <c r="C3957" s="3">
        <v>43174</v>
      </c>
      <c r="D3957">
        <v>46607</v>
      </c>
      <c r="E3957" t="s">
        <v>4016</v>
      </c>
      <c r="F3957">
        <v>41817</v>
      </c>
      <c r="G3957" t="s">
        <v>4033</v>
      </c>
      <c r="H3957" t="s">
        <v>4034</v>
      </c>
      <c r="I3957" s="4">
        <v>195.9</v>
      </c>
    </row>
    <row r="3958" spans="1:9" x14ac:dyDescent="0.2">
      <c r="A3958">
        <v>102</v>
      </c>
      <c r="B3958">
        <v>692458</v>
      </c>
      <c r="C3958" s="3">
        <v>43174</v>
      </c>
      <c r="D3958">
        <v>46607</v>
      </c>
      <c r="E3958" t="s">
        <v>4016</v>
      </c>
      <c r="F3958">
        <v>41817</v>
      </c>
      <c r="G3958" t="s">
        <v>4263</v>
      </c>
      <c r="H3958" t="s">
        <v>4264</v>
      </c>
      <c r="I3958" s="4">
        <v>4.49</v>
      </c>
    </row>
    <row r="3959" spans="1:9" x14ac:dyDescent="0.2">
      <c r="A3959">
        <v>102</v>
      </c>
      <c r="B3959">
        <v>692459</v>
      </c>
      <c r="C3959" s="3">
        <v>43174</v>
      </c>
      <c r="D3959">
        <v>46607</v>
      </c>
      <c r="E3959" t="s">
        <v>4016</v>
      </c>
      <c r="F3959">
        <v>41817</v>
      </c>
      <c r="G3959" t="s">
        <v>4265</v>
      </c>
      <c r="H3959" t="s">
        <v>4266</v>
      </c>
      <c r="I3959" s="4">
        <v>98.7</v>
      </c>
    </row>
    <row r="3960" spans="1:9" x14ac:dyDescent="0.2">
      <c r="A3960">
        <v>102</v>
      </c>
      <c r="B3960">
        <v>692468</v>
      </c>
      <c r="C3960" s="3">
        <v>43174</v>
      </c>
      <c r="D3960">
        <v>46606</v>
      </c>
      <c r="E3960" t="s">
        <v>4016</v>
      </c>
      <c r="F3960">
        <v>41819</v>
      </c>
      <c r="G3960" t="s">
        <v>4033</v>
      </c>
      <c r="H3960" t="s">
        <v>4034</v>
      </c>
      <c r="I3960" s="4">
        <v>63</v>
      </c>
    </row>
    <row r="3961" spans="1:9" x14ac:dyDescent="0.2">
      <c r="A3961">
        <v>102</v>
      </c>
      <c r="B3961">
        <v>692469</v>
      </c>
      <c r="C3961" s="3">
        <v>43174</v>
      </c>
      <c r="D3961">
        <v>46606</v>
      </c>
      <c r="E3961" t="s">
        <v>4016</v>
      </c>
      <c r="F3961">
        <v>41819</v>
      </c>
      <c r="G3961" t="s">
        <v>4325</v>
      </c>
      <c r="H3961" t="s">
        <v>4326</v>
      </c>
      <c r="I3961" s="4">
        <v>360</v>
      </c>
    </row>
    <row r="3962" spans="1:9" x14ac:dyDescent="0.2">
      <c r="A3962">
        <v>102</v>
      </c>
      <c r="B3962">
        <v>692477</v>
      </c>
      <c r="C3962" s="3">
        <v>43174</v>
      </c>
      <c r="D3962">
        <v>46617</v>
      </c>
      <c r="E3962" t="s">
        <v>4016</v>
      </c>
      <c r="F3962">
        <v>41821</v>
      </c>
      <c r="G3962" t="s">
        <v>4017</v>
      </c>
      <c r="H3962" t="s">
        <v>4018</v>
      </c>
      <c r="I3962" s="4">
        <v>7.77</v>
      </c>
    </row>
    <row r="3963" spans="1:9" x14ac:dyDescent="0.2">
      <c r="A3963">
        <v>102</v>
      </c>
      <c r="B3963">
        <v>692478</v>
      </c>
      <c r="C3963" s="3">
        <v>43174</v>
      </c>
      <c r="D3963">
        <v>46617</v>
      </c>
      <c r="E3963" t="s">
        <v>4016</v>
      </c>
      <c r="F3963">
        <v>41821</v>
      </c>
      <c r="G3963" t="s">
        <v>4087</v>
      </c>
      <c r="H3963" t="s">
        <v>4088</v>
      </c>
      <c r="I3963" s="4">
        <v>4.2</v>
      </c>
    </row>
    <row r="3964" spans="1:9" x14ac:dyDescent="0.2">
      <c r="A3964">
        <v>102</v>
      </c>
      <c r="B3964">
        <v>692479</v>
      </c>
      <c r="C3964" s="3">
        <v>43174</v>
      </c>
      <c r="D3964">
        <v>46617</v>
      </c>
      <c r="E3964" t="s">
        <v>4016</v>
      </c>
      <c r="F3964">
        <v>41821</v>
      </c>
      <c r="G3964" t="s">
        <v>4019</v>
      </c>
      <c r="H3964" t="s">
        <v>4020</v>
      </c>
      <c r="I3964" s="4">
        <v>92.7</v>
      </c>
    </row>
    <row r="3965" spans="1:9" x14ac:dyDescent="0.2">
      <c r="A3965">
        <v>102</v>
      </c>
      <c r="B3965">
        <v>692480</v>
      </c>
      <c r="C3965" s="3">
        <v>43174</v>
      </c>
      <c r="D3965">
        <v>46617</v>
      </c>
      <c r="E3965" t="s">
        <v>4016</v>
      </c>
      <c r="F3965">
        <v>41821</v>
      </c>
      <c r="G3965" t="s">
        <v>4025</v>
      </c>
      <c r="H3965" t="s">
        <v>4026</v>
      </c>
      <c r="I3965" s="4">
        <v>0.78</v>
      </c>
    </row>
    <row r="3966" spans="1:9" x14ac:dyDescent="0.2">
      <c r="A3966">
        <v>102</v>
      </c>
      <c r="B3966">
        <v>692482</v>
      </c>
      <c r="C3966" s="3">
        <v>43174</v>
      </c>
      <c r="D3966">
        <v>46617</v>
      </c>
      <c r="E3966" t="s">
        <v>4016</v>
      </c>
      <c r="F3966">
        <v>41821</v>
      </c>
      <c r="G3966" t="s">
        <v>4033</v>
      </c>
      <c r="H3966" t="s">
        <v>4034</v>
      </c>
      <c r="I3966" s="4">
        <v>116.84</v>
      </c>
    </row>
    <row r="3967" spans="1:9" x14ac:dyDescent="0.2">
      <c r="A3967">
        <v>102</v>
      </c>
      <c r="B3967">
        <v>692483</v>
      </c>
      <c r="C3967" s="3">
        <v>43174</v>
      </c>
      <c r="D3967">
        <v>46617</v>
      </c>
      <c r="E3967" t="s">
        <v>4016</v>
      </c>
      <c r="F3967">
        <v>41821</v>
      </c>
      <c r="G3967" t="s">
        <v>4021</v>
      </c>
      <c r="H3967" t="s">
        <v>4022</v>
      </c>
      <c r="I3967" s="4">
        <v>34.97</v>
      </c>
    </row>
    <row r="3968" spans="1:9" x14ac:dyDescent="0.2">
      <c r="A3968">
        <v>102</v>
      </c>
      <c r="B3968">
        <v>692484</v>
      </c>
      <c r="C3968" s="3">
        <v>43174</v>
      </c>
      <c r="D3968">
        <v>46617</v>
      </c>
      <c r="E3968" t="s">
        <v>4016</v>
      </c>
      <c r="F3968">
        <v>41821</v>
      </c>
      <c r="G3968" t="s">
        <v>4029</v>
      </c>
      <c r="H3968" t="s">
        <v>4030</v>
      </c>
      <c r="I3968" s="4">
        <v>0.35</v>
      </c>
    </row>
    <row r="3969" spans="1:9" x14ac:dyDescent="0.2">
      <c r="A3969">
        <v>102</v>
      </c>
      <c r="B3969">
        <v>692485</v>
      </c>
      <c r="C3969" s="3">
        <v>43174</v>
      </c>
      <c r="D3969">
        <v>46617</v>
      </c>
      <c r="E3969" t="s">
        <v>4016</v>
      </c>
      <c r="F3969">
        <v>41821</v>
      </c>
      <c r="G3969" t="s">
        <v>4027</v>
      </c>
      <c r="H3969" t="s">
        <v>4028</v>
      </c>
      <c r="I3969" s="4">
        <v>0.12</v>
      </c>
    </row>
    <row r="3970" spans="1:9" x14ac:dyDescent="0.2">
      <c r="A3970">
        <v>102</v>
      </c>
      <c r="B3970">
        <v>694211</v>
      </c>
      <c r="C3970" s="3">
        <v>43174</v>
      </c>
      <c r="D3970">
        <v>46617</v>
      </c>
      <c r="E3970" t="s">
        <v>4016</v>
      </c>
      <c r="F3970">
        <v>41821</v>
      </c>
      <c r="G3970" t="s">
        <v>4023</v>
      </c>
      <c r="H3970" t="s">
        <v>4024</v>
      </c>
      <c r="I3970" s="4">
        <v>1.29</v>
      </c>
    </row>
    <row r="3971" spans="1:9" x14ac:dyDescent="0.2">
      <c r="A3971">
        <v>102</v>
      </c>
      <c r="B3971">
        <v>692493</v>
      </c>
      <c r="C3971" s="3">
        <v>43174</v>
      </c>
      <c r="D3971">
        <v>46616</v>
      </c>
      <c r="E3971" t="s">
        <v>4016</v>
      </c>
      <c r="F3971">
        <v>41823</v>
      </c>
      <c r="G3971" t="s">
        <v>4017</v>
      </c>
      <c r="H3971" t="s">
        <v>4018</v>
      </c>
      <c r="I3971" s="4">
        <v>7.8</v>
      </c>
    </row>
    <row r="3972" spans="1:9" x14ac:dyDescent="0.2">
      <c r="A3972">
        <v>102</v>
      </c>
      <c r="B3972">
        <v>692494</v>
      </c>
      <c r="C3972" s="3">
        <v>43174</v>
      </c>
      <c r="D3972">
        <v>46616</v>
      </c>
      <c r="E3972" t="s">
        <v>4016</v>
      </c>
      <c r="F3972">
        <v>41823</v>
      </c>
      <c r="G3972" t="s">
        <v>4019</v>
      </c>
      <c r="H3972" t="s">
        <v>4020</v>
      </c>
      <c r="I3972" s="4">
        <v>93.6</v>
      </c>
    </row>
    <row r="3973" spans="1:9" x14ac:dyDescent="0.2">
      <c r="A3973">
        <v>102</v>
      </c>
      <c r="B3973">
        <v>692496</v>
      </c>
      <c r="C3973" s="3">
        <v>43174</v>
      </c>
      <c r="D3973">
        <v>46616</v>
      </c>
      <c r="E3973" t="s">
        <v>4016</v>
      </c>
      <c r="F3973">
        <v>41823</v>
      </c>
      <c r="G3973" t="s">
        <v>4021</v>
      </c>
      <c r="H3973" t="s">
        <v>4022</v>
      </c>
      <c r="I3973" s="4">
        <v>35.1</v>
      </c>
    </row>
    <row r="3974" spans="1:9" x14ac:dyDescent="0.2">
      <c r="A3974">
        <v>102</v>
      </c>
      <c r="B3974">
        <v>692497</v>
      </c>
      <c r="C3974" s="3">
        <v>43174</v>
      </c>
      <c r="D3974">
        <v>46616</v>
      </c>
      <c r="E3974" t="s">
        <v>4016</v>
      </c>
      <c r="F3974">
        <v>41823</v>
      </c>
      <c r="G3974" t="s">
        <v>4093</v>
      </c>
      <c r="H3974" t="s">
        <v>4094</v>
      </c>
      <c r="I3974" s="4">
        <v>0.26</v>
      </c>
    </row>
    <row r="3975" spans="1:9" x14ac:dyDescent="0.2">
      <c r="A3975">
        <v>102</v>
      </c>
      <c r="B3975">
        <v>692498</v>
      </c>
      <c r="C3975" s="3">
        <v>43174</v>
      </c>
      <c r="D3975">
        <v>46616</v>
      </c>
      <c r="E3975" t="s">
        <v>4016</v>
      </c>
      <c r="F3975">
        <v>41823</v>
      </c>
      <c r="G3975" t="s">
        <v>4025</v>
      </c>
      <c r="H3975" t="s">
        <v>4026</v>
      </c>
      <c r="I3975" s="4">
        <v>2.34</v>
      </c>
    </row>
    <row r="3976" spans="1:9" x14ac:dyDescent="0.2">
      <c r="A3976">
        <v>102</v>
      </c>
      <c r="B3976">
        <v>692499</v>
      </c>
      <c r="C3976" s="3">
        <v>43174</v>
      </c>
      <c r="D3976">
        <v>46616</v>
      </c>
      <c r="E3976" t="s">
        <v>4016</v>
      </c>
      <c r="F3976">
        <v>41823</v>
      </c>
      <c r="G3976" t="s">
        <v>4027</v>
      </c>
      <c r="H3976" t="s">
        <v>4028</v>
      </c>
      <c r="I3976" s="4">
        <v>0.02</v>
      </c>
    </row>
    <row r="3977" spans="1:9" x14ac:dyDescent="0.2">
      <c r="A3977">
        <v>102</v>
      </c>
      <c r="B3977">
        <v>692500</v>
      </c>
      <c r="C3977" s="3">
        <v>43174</v>
      </c>
      <c r="D3977">
        <v>46616</v>
      </c>
      <c r="E3977" t="s">
        <v>4016</v>
      </c>
      <c r="F3977">
        <v>41823</v>
      </c>
      <c r="G3977" t="s">
        <v>4275</v>
      </c>
      <c r="H3977" t="s">
        <v>4276</v>
      </c>
      <c r="I3977" s="4">
        <v>8.06</v>
      </c>
    </row>
    <row r="3978" spans="1:9" x14ac:dyDescent="0.2">
      <c r="A3978">
        <v>102</v>
      </c>
      <c r="B3978">
        <v>694155</v>
      </c>
      <c r="C3978" s="3">
        <v>43174</v>
      </c>
      <c r="D3978">
        <v>46616</v>
      </c>
      <c r="E3978" t="s">
        <v>4016</v>
      </c>
      <c r="F3978">
        <v>41823</v>
      </c>
      <c r="G3978" t="s">
        <v>4033</v>
      </c>
      <c r="H3978" t="s">
        <v>4034</v>
      </c>
      <c r="I3978" s="4">
        <v>112.82</v>
      </c>
    </row>
    <row r="3979" spans="1:9" x14ac:dyDescent="0.2">
      <c r="A3979">
        <v>102</v>
      </c>
      <c r="B3979">
        <v>692508</v>
      </c>
      <c r="C3979" s="3">
        <v>43174</v>
      </c>
      <c r="D3979">
        <v>46614</v>
      </c>
      <c r="E3979" t="s">
        <v>4016</v>
      </c>
      <c r="F3979">
        <v>41825</v>
      </c>
      <c r="G3979" t="s">
        <v>4017</v>
      </c>
      <c r="H3979" t="s">
        <v>4018</v>
      </c>
      <c r="I3979" s="4">
        <v>3.32</v>
      </c>
    </row>
    <row r="3980" spans="1:9" x14ac:dyDescent="0.2">
      <c r="A3980">
        <v>102</v>
      </c>
      <c r="B3980">
        <v>692510</v>
      </c>
      <c r="C3980" s="3">
        <v>43174</v>
      </c>
      <c r="D3980">
        <v>46614</v>
      </c>
      <c r="E3980" t="s">
        <v>4016</v>
      </c>
      <c r="F3980">
        <v>41825</v>
      </c>
      <c r="G3980" t="s">
        <v>4035</v>
      </c>
      <c r="H3980" t="s">
        <v>4036</v>
      </c>
      <c r="I3980" s="4">
        <v>304.79000000000002</v>
      </c>
    </row>
    <row r="3981" spans="1:9" x14ac:dyDescent="0.2">
      <c r="A3981">
        <v>102</v>
      </c>
      <c r="B3981">
        <v>692511</v>
      </c>
      <c r="C3981" s="3">
        <v>43174</v>
      </c>
      <c r="D3981">
        <v>46614</v>
      </c>
      <c r="E3981" t="s">
        <v>4016</v>
      </c>
      <c r="F3981">
        <v>41825</v>
      </c>
      <c r="G3981" t="s">
        <v>4271</v>
      </c>
      <c r="H3981" t="s">
        <v>4272</v>
      </c>
      <c r="I3981" s="4">
        <v>8.3000000000000007</v>
      </c>
    </row>
    <row r="3982" spans="1:9" x14ac:dyDescent="0.2">
      <c r="A3982">
        <v>102</v>
      </c>
      <c r="B3982">
        <v>692512</v>
      </c>
      <c r="C3982" s="3">
        <v>43174</v>
      </c>
      <c r="D3982">
        <v>46614</v>
      </c>
      <c r="E3982" t="s">
        <v>4016</v>
      </c>
      <c r="F3982">
        <v>41825</v>
      </c>
      <c r="G3982" t="s">
        <v>4021</v>
      </c>
      <c r="H3982" t="s">
        <v>4022</v>
      </c>
      <c r="I3982" s="4">
        <v>70.55</v>
      </c>
    </row>
    <row r="3983" spans="1:9" x14ac:dyDescent="0.2">
      <c r="A3983">
        <v>102</v>
      </c>
      <c r="B3983">
        <v>692513</v>
      </c>
      <c r="C3983" s="3">
        <v>43174</v>
      </c>
      <c r="D3983">
        <v>46614</v>
      </c>
      <c r="E3983" t="s">
        <v>4016</v>
      </c>
      <c r="F3983">
        <v>41825</v>
      </c>
      <c r="G3983" t="s">
        <v>4027</v>
      </c>
      <c r="H3983" t="s">
        <v>4028</v>
      </c>
      <c r="I3983" s="4">
        <v>0.02</v>
      </c>
    </row>
    <row r="3984" spans="1:9" x14ac:dyDescent="0.2">
      <c r="A3984">
        <v>102</v>
      </c>
      <c r="B3984">
        <v>694142</v>
      </c>
      <c r="C3984" s="3">
        <v>43174</v>
      </c>
      <c r="D3984">
        <v>46614</v>
      </c>
      <c r="E3984" t="s">
        <v>4016</v>
      </c>
      <c r="F3984">
        <v>41825</v>
      </c>
      <c r="G3984" t="s">
        <v>4019</v>
      </c>
      <c r="H3984" t="s">
        <v>4020</v>
      </c>
      <c r="I3984" s="4">
        <v>28.01</v>
      </c>
    </row>
    <row r="3985" spans="1:9" x14ac:dyDescent="0.2">
      <c r="A3985">
        <v>102</v>
      </c>
      <c r="B3985">
        <v>692521</v>
      </c>
      <c r="C3985" s="3">
        <v>43175</v>
      </c>
      <c r="D3985">
        <v>46634</v>
      </c>
      <c r="E3985" t="s">
        <v>4016</v>
      </c>
      <c r="F3985">
        <v>41827</v>
      </c>
      <c r="G3985" t="s">
        <v>4017</v>
      </c>
      <c r="H3985" t="s">
        <v>4018</v>
      </c>
      <c r="I3985" s="4">
        <v>3.32</v>
      </c>
    </row>
    <row r="3986" spans="1:9" x14ac:dyDescent="0.2">
      <c r="A3986">
        <v>102</v>
      </c>
      <c r="B3986">
        <v>692523</v>
      </c>
      <c r="C3986" s="3">
        <v>43175</v>
      </c>
      <c r="D3986">
        <v>46634</v>
      </c>
      <c r="E3986" t="s">
        <v>4016</v>
      </c>
      <c r="F3986">
        <v>41827</v>
      </c>
      <c r="G3986" t="s">
        <v>4019</v>
      </c>
      <c r="H3986" t="s">
        <v>4020</v>
      </c>
      <c r="I3986" s="4">
        <v>27.81</v>
      </c>
    </row>
    <row r="3987" spans="1:9" x14ac:dyDescent="0.2">
      <c r="A3987">
        <v>102</v>
      </c>
      <c r="B3987">
        <v>692524</v>
      </c>
      <c r="C3987" s="3">
        <v>43175</v>
      </c>
      <c r="D3987">
        <v>46634</v>
      </c>
      <c r="E3987" t="s">
        <v>4016</v>
      </c>
      <c r="F3987">
        <v>41827</v>
      </c>
      <c r="G3987" t="s">
        <v>4027</v>
      </c>
      <c r="H3987" t="s">
        <v>4028</v>
      </c>
      <c r="I3987" s="4">
        <v>0.02</v>
      </c>
    </row>
    <row r="3988" spans="1:9" x14ac:dyDescent="0.2">
      <c r="A3988">
        <v>102</v>
      </c>
      <c r="B3988">
        <v>692525</v>
      </c>
      <c r="C3988" s="3">
        <v>43175</v>
      </c>
      <c r="D3988">
        <v>46634</v>
      </c>
      <c r="E3988" t="s">
        <v>4016</v>
      </c>
      <c r="F3988">
        <v>41827</v>
      </c>
      <c r="G3988" t="s">
        <v>4035</v>
      </c>
      <c r="H3988" t="s">
        <v>4036</v>
      </c>
      <c r="I3988" s="4">
        <v>310.74</v>
      </c>
    </row>
    <row r="3989" spans="1:9" x14ac:dyDescent="0.2">
      <c r="A3989">
        <v>102</v>
      </c>
      <c r="B3989">
        <v>692526</v>
      </c>
      <c r="C3989" s="3">
        <v>43175</v>
      </c>
      <c r="D3989">
        <v>46634</v>
      </c>
      <c r="E3989" t="s">
        <v>4016</v>
      </c>
      <c r="F3989">
        <v>41827</v>
      </c>
      <c r="G3989" t="s">
        <v>4039</v>
      </c>
      <c r="H3989" t="s">
        <v>4040</v>
      </c>
      <c r="I3989" s="4">
        <v>0.15</v>
      </c>
    </row>
    <row r="3990" spans="1:9" x14ac:dyDescent="0.2">
      <c r="A3990">
        <v>102</v>
      </c>
      <c r="B3990">
        <v>692527</v>
      </c>
      <c r="C3990" s="3">
        <v>43175</v>
      </c>
      <c r="D3990">
        <v>46634</v>
      </c>
      <c r="E3990" t="s">
        <v>4016</v>
      </c>
      <c r="F3990">
        <v>41827</v>
      </c>
      <c r="G3990" t="s">
        <v>4021</v>
      </c>
      <c r="H3990" t="s">
        <v>4022</v>
      </c>
      <c r="I3990" s="4">
        <v>70.55</v>
      </c>
    </row>
    <row r="3991" spans="1:9" x14ac:dyDescent="0.2">
      <c r="A3991">
        <v>102</v>
      </c>
      <c r="B3991">
        <v>692528</v>
      </c>
      <c r="C3991" s="3">
        <v>43175</v>
      </c>
      <c r="D3991">
        <v>46634</v>
      </c>
      <c r="E3991" t="s">
        <v>4016</v>
      </c>
      <c r="F3991">
        <v>41827</v>
      </c>
      <c r="G3991" t="s">
        <v>4217</v>
      </c>
      <c r="H3991" t="s">
        <v>4218</v>
      </c>
      <c r="I3991" s="4">
        <v>1.49</v>
      </c>
    </row>
    <row r="3992" spans="1:9" x14ac:dyDescent="0.2">
      <c r="A3992">
        <v>102</v>
      </c>
      <c r="B3992">
        <v>694341</v>
      </c>
      <c r="C3992" s="3">
        <v>43175</v>
      </c>
      <c r="D3992">
        <v>46634</v>
      </c>
      <c r="E3992" t="s">
        <v>4016</v>
      </c>
      <c r="F3992">
        <v>41827</v>
      </c>
      <c r="G3992" t="s">
        <v>4061</v>
      </c>
      <c r="H3992" t="s">
        <v>4062</v>
      </c>
      <c r="I3992" s="4">
        <v>0.93</v>
      </c>
    </row>
    <row r="3993" spans="1:9" x14ac:dyDescent="0.2">
      <c r="A3993">
        <v>102</v>
      </c>
      <c r="B3993">
        <v>692536</v>
      </c>
      <c r="C3993" s="3">
        <v>43174</v>
      </c>
      <c r="D3993">
        <v>46608</v>
      </c>
      <c r="E3993" t="s">
        <v>4016</v>
      </c>
      <c r="F3993">
        <v>41829</v>
      </c>
      <c r="G3993" t="s">
        <v>4033</v>
      </c>
      <c r="H3993" t="s">
        <v>4034</v>
      </c>
      <c r="I3993" s="4">
        <v>193.83</v>
      </c>
    </row>
    <row r="3994" spans="1:9" x14ac:dyDescent="0.2">
      <c r="A3994">
        <v>102</v>
      </c>
      <c r="B3994">
        <v>692537</v>
      </c>
      <c r="C3994" s="3">
        <v>43174</v>
      </c>
      <c r="D3994">
        <v>46608</v>
      </c>
      <c r="E3994" t="s">
        <v>4016</v>
      </c>
      <c r="F3994">
        <v>41829</v>
      </c>
      <c r="G3994" t="s">
        <v>4093</v>
      </c>
      <c r="H3994" t="s">
        <v>4094</v>
      </c>
      <c r="I3994" s="4">
        <v>1.17</v>
      </c>
    </row>
    <row r="3995" spans="1:9" x14ac:dyDescent="0.2">
      <c r="A3995">
        <v>102</v>
      </c>
      <c r="B3995">
        <v>692546</v>
      </c>
      <c r="C3995" s="3">
        <v>43174</v>
      </c>
      <c r="D3995">
        <v>46609</v>
      </c>
      <c r="E3995" t="s">
        <v>4016</v>
      </c>
      <c r="F3995">
        <v>41831</v>
      </c>
      <c r="G3995" t="s">
        <v>4017</v>
      </c>
      <c r="H3995" t="s">
        <v>4018</v>
      </c>
      <c r="I3995" s="4">
        <v>4.0599999999999996</v>
      </c>
    </row>
    <row r="3996" spans="1:9" x14ac:dyDescent="0.2">
      <c r="A3996">
        <v>102</v>
      </c>
      <c r="B3996">
        <v>692547</v>
      </c>
      <c r="C3996" s="3">
        <v>43174</v>
      </c>
      <c r="D3996">
        <v>46609</v>
      </c>
      <c r="E3996" t="s">
        <v>4016</v>
      </c>
      <c r="F3996">
        <v>41831</v>
      </c>
      <c r="G3996" t="s">
        <v>4019</v>
      </c>
      <c r="H3996" t="s">
        <v>4020</v>
      </c>
      <c r="I3996" s="4">
        <v>32.96</v>
      </c>
    </row>
    <row r="3997" spans="1:9" x14ac:dyDescent="0.2">
      <c r="A3997">
        <v>102</v>
      </c>
      <c r="B3997">
        <v>692548</v>
      </c>
      <c r="C3997" s="3">
        <v>43174</v>
      </c>
      <c r="D3997">
        <v>46609</v>
      </c>
      <c r="E3997" t="s">
        <v>4016</v>
      </c>
      <c r="F3997">
        <v>41831</v>
      </c>
      <c r="G3997" t="s">
        <v>4035</v>
      </c>
      <c r="H3997" t="s">
        <v>4036</v>
      </c>
      <c r="I3997" s="4">
        <v>384.31</v>
      </c>
    </row>
    <row r="3998" spans="1:9" x14ac:dyDescent="0.2">
      <c r="A3998">
        <v>102</v>
      </c>
      <c r="B3998">
        <v>694131</v>
      </c>
      <c r="C3998" s="3">
        <v>43174</v>
      </c>
      <c r="D3998">
        <v>46609</v>
      </c>
      <c r="E3998" t="s">
        <v>4016</v>
      </c>
      <c r="F3998">
        <v>41831</v>
      </c>
      <c r="G3998" t="s">
        <v>4021</v>
      </c>
      <c r="H3998" t="s">
        <v>4022</v>
      </c>
      <c r="I3998" s="4">
        <v>85.68</v>
      </c>
    </row>
    <row r="3999" spans="1:9" x14ac:dyDescent="0.2">
      <c r="A3999">
        <v>102</v>
      </c>
      <c r="B3999">
        <v>692562</v>
      </c>
      <c r="C3999" s="3">
        <v>43175</v>
      </c>
      <c r="D3999">
        <v>46633</v>
      </c>
      <c r="E3999" t="s">
        <v>4016</v>
      </c>
      <c r="F3999">
        <v>41833</v>
      </c>
      <c r="G3999" t="s">
        <v>4021</v>
      </c>
      <c r="H3999" t="s">
        <v>4022</v>
      </c>
      <c r="I3999" s="4">
        <v>88.23</v>
      </c>
    </row>
    <row r="4000" spans="1:9" x14ac:dyDescent="0.2">
      <c r="A4000">
        <v>102</v>
      </c>
      <c r="B4000">
        <v>692563</v>
      </c>
      <c r="C4000" s="3">
        <v>43175</v>
      </c>
      <c r="D4000">
        <v>46633</v>
      </c>
      <c r="E4000" t="s">
        <v>4016</v>
      </c>
      <c r="F4000">
        <v>41833</v>
      </c>
      <c r="G4000" t="s">
        <v>4027</v>
      </c>
      <c r="H4000" t="s">
        <v>4028</v>
      </c>
      <c r="I4000" s="4">
        <v>0.1</v>
      </c>
    </row>
    <row r="4001" spans="1:9" x14ac:dyDescent="0.2">
      <c r="A4001">
        <v>102</v>
      </c>
      <c r="B4001">
        <v>694337</v>
      </c>
      <c r="C4001" s="3">
        <v>43175</v>
      </c>
      <c r="D4001">
        <v>46633</v>
      </c>
      <c r="E4001" t="s">
        <v>4016</v>
      </c>
      <c r="F4001">
        <v>41833</v>
      </c>
      <c r="G4001" t="s">
        <v>4019</v>
      </c>
      <c r="H4001" t="s">
        <v>4020</v>
      </c>
      <c r="I4001" s="4">
        <v>34.770000000000003</v>
      </c>
    </row>
    <row r="4002" spans="1:9" x14ac:dyDescent="0.2">
      <c r="A4002">
        <v>102</v>
      </c>
      <c r="B4002">
        <v>694338</v>
      </c>
      <c r="C4002" s="3">
        <v>43175</v>
      </c>
      <c r="D4002">
        <v>46633</v>
      </c>
      <c r="E4002" t="s">
        <v>4016</v>
      </c>
      <c r="F4002">
        <v>41833</v>
      </c>
      <c r="G4002" t="s">
        <v>4017</v>
      </c>
      <c r="H4002" t="s">
        <v>4018</v>
      </c>
      <c r="I4002" s="4">
        <v>4.1500000000000004</v>
      </c>
    </row>
    <row r="4003" spans="1:9" x14ac:dyDescent="0.2">
      <c r="A4003">
        <v>102</v>
      </c>
      <c r="B4003">
        <v>694339</v>
      </c>
      <c r="C4003" s="3">
        <v>43175</v>
      </c>
      <c r="D4003">
        <v>46633</v>
      </c>
      <c r="E4003" t="s">
        <v>4016</v>
      </c>
      <c r="F4003">
        <v>41833</v>
      </c>
      <c r="G4003" t="s">
        <v>4269</v>
      </c>
      <c r="H4003" t="s">
        <v>4270</v>
      </c>
      <c r="I4003" s="4">
        <v>2.85</v>
      </c>
    </row>
    <row r="4004" spans="1:9" x14ac:dyDescent="0.2">
      <c r="A4004">
        <v>102</v>
      </c>
      <c r="B4004">
        <v>694340</v>
      </c>
      <c r="C4004" s="3">
        <v>43175</v>
      </c>
      <c r="D4004">
        <v>46633</v>
      </c>
      <c r="E4004" t="s">
        <v>4016</v>
      </c>
      <c r="F4004">
        <v>41833</v>
      </c>
      <c r="G4004" t="s">
        <v>4035</v>
      </c>
      <c r="H4004" t="s">
        <v>4036</v>
      </c>
      <c r="I4004" s="4">
        <v>388.88</v>
      </c>
    </row>
    <row r="4005" spans="1:9" x14ac:dyDescent="0.2">
      <c r="A4005">
        <v>102</v>
      </c>
      <c r="B4005">
        <v>692572</v>
      </c>
      <c r="C4005" s="3">
        <v>43175</v>
      </c>
      <c r="D4005">
        <v>46638</v>
      </c>
      <c r="E4005" t="s">
        <v>4016</v>
      </c>
      <c r="F4005">
        <v>41835</v>
      </c>
      <c r="G4005" t="s">
        <v>4017</v>
      </c>
      <c r="H4005" t="s">
        <v>4018</v>
      </c>
      <c r="I4005" s="4">
        <v>4.1500000000000004</v>
      </c>
    </row>
    <row r="4006" spans="1:9" x14ac:dyDescent="0.2">
      <c r="A4006">
        <v>102</v>
      </c>
      <c r="B4006">
        <v>692575</v>
      </c>
      <c r="C4006" s="3">
        <v>43175</v>
      </c>
      <c r="D4006">
        <v>46638</v>
      </c>
      <c r="E4006" t="s">
        <v>4016</v>
      </c>
      <c r="F4006">
        <v>41835</v>
      </c>
      <c r="G4006" t="s">
        <v>4039</v>
      </c>
      <c r="H4006" t="s">
        <v>4040</v>
      </c>
      <c r="I4006" s="4">
        <v>0.13</v>
      </c>
    </row>
    <row r="4007" spans="1:9" x14ac:dyDescent="0.2">
      <c r="A4007">
        <v>102</v>
      </c>
      <c r="B4007">
        <v>692576</v>
      </c>
      <c r="C4007" s="3">
        <v>43175</v>
      </c>
      <c r="D4007">
        <v>46638</v>
      </c>
      <c r="E4007" t="s">
        <v>4016</v>
      </c>
      <c r="F4007">
        <v>41835</v>
      </c>
      <c r="G4007" t="s">
        <v>4021</v>
      </c>
      <c r="H4007" t="s">
        <v>4022</v>
      </c>
      <c r="I4007" s="4">
        <v>88.23</v>
      </c>
    </row>
    <row r="4008" spans="1:9" x14ac:dyDescent="0.2">
      <c r="A4008">
        <v>102</v>
      </c>
      <c r="B4008">
        <v>694346</v>
      </c>
      <c r="C4008" s="3">
        <v>43175</v>
      </c>
      <c r="D4008">
        <v>46638</v>
      </c>
      <c r="E4008" t="s">
        <v>4016</v>
      </c>
      <c r="F4008">
        <v>41835</v>
      </c>
      <c r="G4008" t="s">
        <v>4019</v>
      </c>
      <c r="H4008" t="s">
        <v>4020</v>
      </c>
      <c r="I4008" s="4">
        <v>34.770000000000003</v>
      </c>
    </row>
    <row r="4009" spans="1:9" x14ac:dyDescent="0.2">
      <c r="A4009">
        <v>102</v>
      </c>
      <c r="B4009">
        <v>694347</v>
      </c>
      <c r="C4009" s="3">
        <v>43175</v>
      </c>
      <c r="D4009">
        <v>46638</v>
      </c>
      <c r="E4009" t="s">
        <v>4016</v>
      </c>
      <c r="F4009">
        <v>41835</v>
      </c>
      <c r="G4009" t="s">
        <v>4037</v>
      </c>
      <c r="H4009" t="s">
        <v>4038</v>
      </c>
      <c r="I4009" s="4">
        <v>3.32</v>
      </c>
    </row>
    <row r="4010" spans="1:9" x14ac:dyDescent="0.2">
      <c r="A4010">
        <v>102</v>
      </c>
      <c r="B4010">
        <v>694348</v>
      </c>
      <c r="C4010" s="3">
        <v>43175</v>
      </c>
      <c r="D4010">
        <v>46638</v>
      </c>
      <c r="E4010" t="s">
        <v>4016</v>
      </c>
      <c r="F4010">
        <v>41835</v>
      </c>
      <c r="G4010" t="s">
        <v>4035</v>
      </c>
      <c r="H4010" t="s">
        <v>4036</v>
      </c>
      <c r="I4010" s="4">
        <v>388.39</v>
      </c>
    </row>
    <row r="4011" spans="1:9" x14ac:dyDescent="0.2">
      <c r="A4011">
        <v>102</v>
      </c>
      <c r="B4011">
        <v>692586</v>
      </c>
      <c r="C4011" s="3">
        <v>43175</v>
      </c>
      <c r="D4011">
        <v>46639</v>
      </c>
      <c r="E4011" t="s">
        <v>4016</v>
      </c>
      <c r="F4011">
        <v>41837</v>
      </c>
      <c r="G4011" t="s">
        <v>4017</v>
      </c>
      <c r="H4011" t="s">
        <v>4018</v>
      </c>
      <c r="I4011" s="4">
        <v>4.1500000000000004</v>
      </c>
    </row>
    <row r="4012" spans="1:9" x14ac:dyDescent="0.2">
      <c r="A4012">
        <v>102</v>
      </c>
      <c r="B4012">
        <v>692590</v>
      </c>
      <c r="C4012" s="3">
        <v>43175</v>
      </c>
      <c r="D4012">
        <v>46639</v>
      </c>
      <c r="E4012" t="s">
        <v>4016</v>
      </c>
      <c r="F4012">
        <v>41837</v>
      </c>
      <c r="G4012" t="s">
        <v>4021</v>
      </c>
      <c r="H4012" t="s">
        <v>4022</v>
      </c>
      <c r="I4012" s="4">
        <v>88.23</v>
      </c>
    </row>
    <row r="4013" spans="1:9" x14ac:dyDescent="0.2">
      <c r="A4013">
        <v>102</v>
      </c>
      <c r="B4013">
        <v>694349</v>
      </c>
      <c r="C4013" s="3">
        <v>43175</v>
      </c>
      <c r="D4013">
        <v>46639</v>
      </c>
      <c r="E4013" t="s">
        <v>4016</v>
      </c>
      <c r="F4013">
        <v>41837</v>
      </c>
      <c r="G4013" t="s">
        <v>4037</v>
      </c>
      <c r="H4013" t="s">
        <v>4038</v>
      </c>
      <c r="I4013" s="4">
        <v>3.32</v>
      </c>
    </row>
    <row r="4014" spans="1:9" x14ac:dyDescent="0.2">
      <c r="A4014">
        <v>102</v>
      </c>
      <c r="B4014">
        <v>694350</v>
      </c>
      <c r="C4014" s="3">
        <v>43175</v>
      </c>
      <c r="D4014">
        <v>46639</v>
      </c>
      <c r="E4014" t="s">
        <v>4016</v>
      </c>
      <c r="F4014">
        <v>41837</v>
      </c>
      <c r="G4014" t="s">
        <v>4019</v>
      </c>
      <c r="H4014" t="s">
        <v>4020</v>
      </c>
      <c r="I4014" s="4">
        <v>34.770000000000003</v>
      </c>
    </row>
    <row r="4015" spans="1:9" x14ac:dyDescent="0.2">
      <c r="A4015">
        <v>102</v>
      </c>
      <c r="B4015">
        <v>694351</v>
      </c>
      <c r="C4015" s="3">
        <v>43175</v>
      </c>
      <c r="D4015">
        <v>46639</v>
      </c>
      <c r="E4015" t="s">
        <v>4016</v>
      </c>
      <c r="F4015">
        <v>41837</v>
      </c>
      <c r="G4015" t="s">
        <v>4035</v>
      </c>
      <c r="H4015" t="s">
        <v>4036</v>
      </c>
      <c r="I4015" s="4">
        <v>388.39</v>
      </c>
    </row>
    <row r="4016" spans="1:9" x14ac:dyDescent="0.2">
      <c r="A4016">
        <v>102</v>
      </c>
      <c r="B4016">
        <v>692589</v>
      </c>
      <c r="C4016" s="3">
        <v>43178</v>
      </c>
      <c r="D4016">
        <v>46639</v>
      </c>
      <c r="E4016" t="s">
        <v>4016</v>
      </c>
      <c r="F4016">
        <v>41837</v>
      </c>
      <c r="G4016" t="s">
        <v>4039</v>
      </c>
      <c r="H4016" t="s">
        <v>4040</v>
      </c>
      <c r="I4016" s="4">
        <v>0.13</v>
      </c>
    </row>
    <row r="4017" spans="1:9" x14ac:dyDescent="0.2">
      <c r="A4017">
        <v>102</v>
      </c>
      <c r="B4017">
        <v>692604</v>
      </c>
      <c r="C4017" s="3">
        <v>43178</v>
      </c>
      <c r="D4017">
        <v>46640</v>
      </c>
      <c r="E4017" t="s">
        <v>4016</v>
      </c>
      <c r="F4017">
        <v>41839</v>
      </c>
      <c r="G4017" t="s">
        <v>4021</v>
      </c>
      <c r="H4017" t="s">
        <v>4022</v>
      </c>
      <c r="I4017" s="4">
        <v>88.23</v>
      </c>
    </row>
    <row r="4018" spans="1:9" x14ac:dyDescent="0.2">
      <c r="A4018">
        <v>102</v>
      </c>
      <c r="B4018">
        <v>692605</v>
      </c>
      <c r="C4018" s="3">
        <v>43178</v>
      </c>
      <c r="D4018">
        <v>46640</v>
      </c>
      <c r="E4018" t="s">
        <v>4016</v>
      </c>
      <c r="F4018">
        <v>41839</v>
      </c>
      <c r="G4018" t="s">
        <v>4029</v>
      </c>
      <c r="H4018" t="s">
        <v>4030</v>
      </c>
      <c r="I4018" s="4">
        <v>1.0900000000000001</v>
      </c>
    </row>
    <row r="4019" spans="1:9" x14ac:dyDescent="0.2">
      <c r="A4019">
        <v>102</v>
      </c>
      <c r="B4019">
        <v>692606</v>
      </c>
      <c r="C4019" s="3">
        <v>43178</v>
      </c>
      <c r="D4019">
        <v>46640</v>
      </c>
      <c r="E4019" t="s">
        <v>4016</v>
      </c>
      <c r="F4019">
        <v>41839</v>
      </c>
      <c r="G4019" t="s">
        <v>4027</v>
      </c>
      <c r="H4019" t="s">
        <v>4028</v>
      </c>
      <c r="I4019" s="4">
        <v>0.01</v>
      </c>
    </row>
    <row r="4020" spans="1:9" x14ac:dyDescent="0.2">
      <c r="A4020">
        <v>102</v>
      </c>
      <c r="B4020">
        <v>694352</v>
      </c>
      <c r="C4020" s="3">
        <v>43178</v>
      </c>
      <c r="D4020">
        <v>46640</v>
      </c>
      <c r="E4020" t="s">
        <v>4016</v>
      </c>
      <c r="F4020">
        <v>41839</v>
      </c>
      <c r="G4020" t="s">
        <v>4019</v>
      </c>
      <c r="H4020" t="s">
        <v>4020</v>
      </c>
      <c r="I4020" s="4">
        <v>34.770000000000003</v>
      </c>
    </row>
    <row r="4021" spans="1:9" x14ac:dyDescent="0.2">
      <c r="A4021">
        <v>102</v>
      </c>
      <c r="B4021">
        <v>694353</v>
      </c>
      <c r="C4021" s="3">
        <v>43178</v>
      </c>
      <c r="D4021">
        <v>46640</v>
      </c>
      <c r="E4021" t="s">
        <v>4016</v>
      </c>
      <c r="F4021">
        <v>41839</v>
      </c>
      <c r="G4021" t="s">
        <v>4017</v>
      </c>
      <c r="H4021" t="s">
        <v>4018</v>
      </c>
      <c r="I4021" s="4">
        <v>4.1500000000000004</v>
      </c>
    </row>
    <row r="4022" spans="1:9" x14ac:dyDescent="0.2">
      <c r="A4022">
        <v>102</v>
      </c>
      <c r="B4022">
        <v>694354</v>
      </c>
      <c r="C4022" s="3">
        <v>43178</v>
      </c>
      <c r="D4022">
        <v>46640</v>
      </c>
      <c r="E4022" t="s">
        <v>4016</v>
      </c>
      <c r="F4022">
        <v>41839</v>
      </c>
      <c r="G4022" t="s">
        <v>4031</v>
      </c>
      <c r="H4022" t="s">
        <v>4032</v>
      </c>
      <c r="I4022" s="4">
        <v>2.85</v>
      </c>
    </row>
    <row r="4023" spans="1:9" x14ac:dyDescent="0.2">
      <c r="A4023">
        <v>102</v>
      </c>
      <c r="B4023">
        <v>694355</v>
      </c>
      <c r="C4023" s="3">
        <v>43178</v>
      </c>
      <c r="D4023">
        <v>46640</v>
      </c>
      <c r="E4023" t="s">
        <v>4016</v>
      </c>
      <c r="F4023">
        <v>41839</v>
      </c>
      <c r="G4023" t="s">
        <v>4035</v>
      </c>
      <c r="H4023" t="s">
        <v>4036</v>
      </c>
      <c r="I4023" s="4">
        <v>387.89</v>
      </c>
    </row>
    <row r="4024" spans="1:9" x14ac:dyDescent="0.2">
      <c r="A4024">
        <v>102</v>
      </c>
      <c r="B4024">
        <v>692614</v>
      </c>
      <c r="C4024" s="3">
        <v>43178</v>
      </c>
      <c r="D4024">
        <v>46641</v>
      </c>
      <c r="E4024" t="s">
        <v>4016</v>
      </c>
      <c r="F4024">
        <v>41841</v>
      </c>
      <c r="G4024" t="s">
        <v>4053</v>
      </c>
      <c r="H4024" t="s">
        <v>4054</v>
      </c>
      <c r="I4024" s="4">
        <v>0.81</v>
      </c>
    </row>
    <row r="4025" spans="1:9" x14ac:dyDescent="0.2">
      <c r="A4025">
        <v>102</v>
      </c>
      <c r="B4025">
        <v>692615</v>
      </c>
      <c r="C4025" s="3">
        <v>43178</v>
      </c>
      <c r="D4025">
        <v>46641</v>
      </c>
      <c r="E4025" t="s">
        <v>4016</v>
      </c>
      <c r="F4025">
        <v>41841</v>
      </c>
      <c r="G4025" t="s">
        <v>4035</v>
      </c>
      <c r="H4025" t="s">
        <v>4036</v>
      </c>
      <c r="I4025" s="4">
        <v>193.81</v>
      </c>
    </row>
    <row r="4026" spans="1:9" x14ac:dyDescent="0.2">
      <c r="A4026">
        <v>102</v>
      </c>
      <c r="B4026">
        <v>692616</v>
      </c>
      <c r="C4026" s="3">
        <v>43178</v>
      </c>
      <c r="D4026">
        <v>46641</v>
      </c>
      <c r="E4026" t="s">
        <v>4016</v>
      </c>
      <c r="F4026">
        <v>41841</v>
      </c>
      <c r="G4026" t="s">
        <v>4033</v>
      </c>
      <c r="H4026" t="s">
        <v>4034</v>
      </c>
      <c r="I4026" s="4">
        <v>92.57</v>
      </c>
    </row>
    <row r="4027" spans="1:9" x14ac:dyDescent="0.2">
      <c r="A4027">
        <v>102</v>
      </c>
      <c r="B4027">
        <v>692618</v>
      </c>
      <c r="C4027" s="3">
        <v>43178</v>
      </c>
      <c r="D4027">
        <v>46641</v>
      </c>
      <c r="E4027" t="s">
        <v>4016</v>
      </c>
      <c r="F4027">
        <v>41841</v>
      </c>
      <c r="G4027" t="s">
        <v>4371</v>
      </c>
      <c r="H4027" t="s">
        <v>4372</v>
      </c>
      <c r="I4027" s="4">
        <v>35.64</v>
      </c>
    </row>
    <row r="4028" spans="1:9" x14ac:dyDescent="0.2">
      <c r="A4028">
        <v>102</v>
      </c>
      <c r="B4028">
        <v>694356</v>
      </c>
      <c r="C4028" s="3">
        <v>43178</v>
      </c>
      <c r="D4028">
        <v>46641</v>
      </c>
      <c r="E4028" t="s">
        <v>4016</v>
      </c>
      <c r="F4028">
        <v>41841</v>
      </c>
      <c r="G4028" t="s">
        <v>4027</v>
      </c>
      <c r="H4028" t="s">
        <v>4028</v>
      </c>
      <c r="I4028" s="4">
        <v>0.04</v>
      </c>
    </row>
    <row r="4029" spans="1:9" x14ac:dyDescent="0.2">
      <c r="A4029">
        <v>102</v>
      </c>
      <c r="B4029">
        <v>694357</v>
      </c>
      <c r="C4029" s="3">
        <v>43178</v>
      </c>
      <c r="D4029">
        <v>46641</v>
      </c>
      <c r="E4029" t="s">
        <v>4016</v>
      </c>
      <c r="F4029">
        <v>41841</v>
      </c>
      <c r="G4029" t="s">
        <v>4269</v>
      </c>
      <c r="H4029" t="s">
        <v>4270</v>
      </c>
      <c r="I4029" s="4">
        <v>1.94</v>
      </c>
    </row>
    <row r="4030" spans="1:9" x14ac:dyDescent="0.2">
      <c r="A4030">
        <v>102</v>
      </c>
      <c r="B4030">
        <v>692644</v>
      </c>
      <c r="C4030" s="3">
        <v>43178</v>
      </c>
      <c r="D4030">
        <v>46642</v>
      </c>
      <c r="E4030" t="s">
        <v>4016</v>
      </c>
      <c r="F4030">
        <v>41843</v>
      </c>
      <c r="G4030" t="s">
        <v>4291</v>
      </c>
      <c r="H4030" t="s">
        <v>4292</v>
      </c>
      <c r="I4030" s="4">
        <v>405</v>
      </c>
    </row>
    <row r="4031" spans="1:9" x14ac:dyDescent="0.2">
      <c r="A4031">
        <v>102</v>
      </c>
      <c r="B4031">
        <v>692653</v>
      </c>
      <c r="C4031" s="3">
        <v>43178</v>
      </c>
      <c r="D4031">
        <v>46643</v>
      </c>
      <c r="E4031" t="s">
        <v>4016</v>
      </c>
      <c r="F4031">
        <v>41845</v>
      </c>
      <c r="G4031" t="s">
        <v>4291</v>
      </c>
      <c r="H4031" t="s">
        <v>4292</v>
      </c>
      <c r="I4031" s="4">
        <v>405</v>
      </c>
    </row>
    <row r="4032" spans="1:9" x14ac:dyDescent="0.2">
      <c r="A4032">
        <v>102</v>
      </c>
      <c r="B4032">
        <v>692662</v>
      </c>
      <c r="C4032" s="3">
        <v>43178</v>
      </c>
      <c r="D4032">
        <v>46649</v>
      </c>
      <c r="E4032" t="s">
        <v>4016</v>
      </c>
      <c r="F4032">
        <v>41847</v>
      </c>
      <c r="G4032" t="s">
        <v>4041</v>
      </c>
      <c r="H4032" t="s">
        <v>4042</v>
      </c>
      <c r="I4032" s="4">
        <v>214.52</v>
      </c>
    </row>
    <row r="4033" spans="1:9" x14ac:dyDescent="0.2">
      <c r="A4033">
        <v>102</v>
      </c>
      <c r="B4033">
        <v>692663</v>
      </c>
      <c r="C4033" s="3">
        <v>43178</v>
      </c>
      <c r="D4033">
        <v>46649</v>
      </c>
      <c r="E4033" t="s">
        <v>4016</v>
      </c>
      <c r="F4033">
        <v>41847</v>
      </c>
      <c r="G4033" t="s">
        <v>4043</v>
      </c>
      <c r="H4033" t="s">
        <v>4044</v>
      </c>
      <c r="I4033" s="4">
        <v>13.62</v>
      </c>
    </row>
    <row r="4034" spans="1:9" x14ac:dyDescent="0.2">
      <c r="A4034">
        <v>102</v>
      </c>
      <c r="B4034">
        <v>692664</v>
      </c>
      <c r="C4034" s="3">
        <v>43178</v>
      </c>
      <c r="D4034">
        <v>46649</v>
      </c>
      <c r="E4034" t="s">
        <v>4016</v>
      </c>
      <c r="F4034">
        <v>41847</v>
      </c>
      <c r="G4034" t="s">
        <v>4045</v>
      </c>
      <c r="H4034" t="s">
        <v>4046</v>
      </c>
      <c r="I4034" s="4">
        <v>3.41</v>
      </c>
    </row>
    <row r="4035" spans="1:9" x14ac:dyDescent="0.2">
      <c r="A4035">
        <v>102</v>
      </c>
      <c r="B4035">
        <v>692665</v>
      </c>
      <c r="C4035" s="3">
        <v>43178</v>
      </c>
      <c r="D4035">
        <v>46649</v>
      </c>
      <c r="E4035" t="s">
        <v>4016</v>
      </c>
      <c r="F4035">
        <v>41847</v>
      </c>
      <c r="G4035" t="s">
        <v>4035</v>
      </c>
      <c r="H4035" t="s">
        <v>4036</v>
      </c>
      <c r="I4035" s="4">
        <v>102.15</v>
      </c>
    </row>
    <row r="4036" spans="1:9" x14ac:dyDescent="0.2">
      <c r="A4036">
        <v>102</v>
      </c>
      <c r="B4036">
        <v>692666</v>
      </c>
      <c r="C4036" s="3">
        <v>43178</v>
      </c>
      <c r="D4036">
        <v>46649</v>
      </c>
      <c r="E4036" t="s">
        <v>4016</v>
      </c>
      <c r="F4036">
        <v>41847</v>
      </c>
      <c r="G4036" t="s">
        <v>4047</v>
      </c>
      <c r="H4036" t="s">
        <v>4048</v>
      </c>
      <c r="I4036" s="4">
        <v>3.41</v>
      </c>
    </row>
    <row r="4037" spans="1:9" x14ac:dyDescent="0.2">
      <c r="A4037">
        <v>102</v>
      </c>
      <c r="B4037">
        <v>692667</v>
      </c>
      <c r="C4037" s="3">
        <v>43178</v>
      </c>
      <c r="D4037">
        <v>46649</v>
      </c>
      <c r="E4037" t="s">
        <v>4016</v>
      </c>
      <c r="F4037">
        <v>41847</v>
      </c>
      <c r="G4037" t="s">
        <v>4049</v>
      </c>
      <c r="H4037" t="s">
        <v>4050</v>
      </c>
      <c r="I4037" s="4">
        <v>3.41</v>
      </c>
    </row>
    <row r="4038" spans="1:9" x14ac:dyDescent="0.2">
      <c r="A4038">
        <v>102</v>
      </c>
      <c r="B4038">
        <v>692669</v>
      </c>
      <c r="C4038" s="3">
        <v>43178</v>
      </c>
      <c r="D4038">
        <v>46649</v>
      </c>
      <c r="E4038" t="s">
        <v>4016</v>
      </c>
      <c r="F4038">
        <v>41847</v>
      </c>
      <c r="G4038" t="s">
        <v>4051</v>
      </c>
      <c r="H4038" t="s">
        <v>4052</v>
      </c>
      <c r="I4038" s="4">
        <v>10.56</v>
      </c>
    </row>
    <row r="4039" spans="1:9" x14ac:dyDescent="0.2">
      <c r="A4039">
        <v>102</v>
      </c>
      <c r="B4039">
        <v>692670</v>
      </c>
      <c r="C4039" s="3">
        <v>43178</v>
      </c>
      <c r="D4039">
        <v>46649</v>
      </c>
      <c r="E4039" t="s">
        <v>4016</v>
      </c>
      <c r="F4039">
        <v>41847</v>
      </c>
      <c r="G4039" t="s">
        <v>4057</v>
      </c>
      <c r="H4039" t="s">
        <v>4058</v>
      </c>
      <c r="I4039" s="4">
        <v>204.3</v>
      </c>
    </row>
    <row r="4040" spans="1:9" x14ac:dyDescent="0.2">
      <c r="A4040">
        <v>102</v>
      </c>
      <c r="B4040">
        <v>692673</v>
      </c>
      <c r="C4040" s="3">
        <v>43178</v>
      </c>
      <c r="D4040">
        <v>46649</v>
      </c>
      <c r="E4040" t="s">
        <v>4016</v>
      </c>
      <c r="F4040">
        <v>41847</v>
      </c>
      <c r="G4040" t="s">
        <v>4053</v>
      </c>
      <c r="H4040" t="s">
        <v>4054</v>
      </c>
      <c r="I4040" s="4">
        <v>20.43</v>
      </c>
    </row>
    <row r="4041" spans="1:9" x14ac:dyDescent="0.2">
      <c r="A4041">
        <v>102</v>
      </c>
      <c r="B4041">
        <v>692674</v>
      </c>
      <c r="C4041" s="3">
        <v>43178</v>
      </c>
      <c r="D4041">
        <v>46649</v>
      </c>
      <c r="E4041" t="s">
        <v>4016</v>
      </c>
      <c r="F4041">
        <v>41847</v>
      </c>
      <c r="G4041" t="s">
        <v>4033</v>
      </c>
      <c r="H4041" t="s">
        <v>4034</v>
      </c>
      <c r="I4041" s="4">
        <v>88.53</v>
      </c>
    </row>
    <row r="4042" spans="1:9" x14ac:dyDescent="0.2">
      <c r="A4042">
        <v>102</v>
      </c>
      <c r="B4042">
        <v>694383</v>
      </c>
      <c r="C4042" s="3">
        <v>43178</v>
      </c>
      <c r="D4042">
        <v>46649</v>
      </c>
      <c r="E4042" t="s">
        <v>4016</v>
      </c>
      <c r="F4042">
        <v>41847</v>
      </c>
      <c r="G4042" t="s">
        <v>4059</v>
      </c>
      <c r="H4042" t="s">
        <v>4060</v>
      </c>
      <c r="I4042" s="4">
        <v>1.36</v>
      </c>
    </row>
    <row r="4043" spans="1:9" x14ac:dyDescent="0.2">
      <c r="A4043">
        <v>102</v>
      </c>
      <c r="B4043">
        <v>694385</v>
      </c>
      <c r="C4043" s="3">
        <v>43178</v>
      </c>
      <c r="D4043">
        <v>46649</v>
      </c>
      <c r="E4043" t="s">
        <v>4016</v>
      </c>
      <c r="F4043">
        <v>41847</v>
      </c>
      <c r="G4043" t="s">
        <v>4065</v>
      </c>
      <c r="H4043" t="s">
        <v>4066</v>
      </c>
      <c r="I4043" s="4">
        <v>7.15</v>
      </c>
    </row>
    <row r="4044" spans="1:9" x14ac:dyDescent="0.2">
      <c r="A4044">
        <v>102</v>
      </c>
      <c r="B4044">
        <v>694386</v>
      </c>
      <c r="C4044" s="3">
        <v>43178</v>
      </c>
      <c r="D4044">
        <v>46649</v>
      </c>
      <c r="E4044" t="s">
        <v>4016</v>
      </c>
      <c r="F4044">
        <v>41847</v>
      </c>
      <c r="G4044" t="s">
        <v>4055</v>
      </c>
      <c r="H4044" t="s">
        <v>4056</v>
      </c>
      <c r="I4044" s="4">
        <v>8.17</v>
      </c>
    </row>
    <row r="4045" spans="1:9" x14ac:dyDescent="0.2">
      <c r="A4045">
        <v>102</v>
      </c>
      <c r="B4045">
        <v>692683</v>
      </c>
      <c r="C4045" s="3">
        <v>43179</v>
      </c>
      <c r="D4045">
        <v>46666</v>
      </c>
      <c r="E4045" t="s">
        <v>4016</v>
      </c>
      <c r="F4045">
        <v>41849</v>
      </c>
      <c r="G4045" t="s">
        <v>4057</v>
      </c>
      <c r="H4045" t="s">
        <v>4058</v>
      </c>
      <c r="I4045" s="4">
        <v>8.75</v>
      </c>
    </row>
    <row r="4046" spans="1:9" x14ac:dyDescent="0.2">
      <c r="A4046">
        <v>102</v>
      </c>
      <c r="B4046">
        <v>692684</v>
      </c>
      <c r="C4046" s="3">
        <v>43179</v>
      </c>
      <c r="D4046">
        <v>46666</v>
      </c>
      <c r="E4046" t="s">
        <v>4016</v>
      </c>
      <c r="F4046">
        <v>41849</v>
      </c>
      <c r="G4046" t="s">
        <v>4073</v>
      </c>
      <c r="H4046" t="s">
        <v>4491</v>
      </c>
      <c r="I4046" s="4">
        <v>38.880000000000003</v>
      </c>
    </row>
    <row r="4047" spans="1:9" x14ac:dyDescent="0.2">
      <c r="A4047">
        <v>102</v>
      </c>
      <c r="B4047">
        <v>692687</v>
      </c>
      <c r="C4047" s="3">
        <v>43179</v>
      </c>
      <c r="D4047">
        <v>46666</v>
      </c>
      <c r="E4047" t="s">
        <v>4016</v>
      </c>
      <c r="F4047">
        <v>41849</v>
      </c>
      <c r="G4047" t="s">
        <v>4025</v>
      </c>
      <c r="H4047" t="s">
        <v>4026</v>
      </c>
      <c r="I4047" s="4">
        <v>0.73</v>
      </c>
    </row>
    <row r="4048" spans="1:9" x14ac:dyDescent="0.2">
      <c r="A4048">
        <v>102</v>
      </c>
      <c r="B4048">
        <v>692688</v>
      </c>
      <c r="C4048" s="3">
        <v>43179</v>
      </c>
      <c r="D4048">
        <v>46666</v>
      </c>
      <c r="E4048" t="s">
        <v>4016</v>
      </c>
      <c r="F4048">
        <v>41849</v>
      </c>
      <c r="G4048" t="s">
        <v>4041</v>
      </c>
      <c r="H4048" t="s">
        <v>4042</v>
      </c>
      <c r="I4048" s="4">
        <v>319.89</v>
      </c>
    </row>
    <row r="4049" spans="1:9" x14ac:dyDescent="0.2">
      <c r="A4049">
        <v>102</v>
      </c>
      <c r="B4049">
        <v>692689</v>
      </c>
      <c r="C4049" s="3">
        <v>43179</v>
      </c>
      <c r="D4049">
        <v>46666</v>
      </c>
      <c r="E4049" t="s">
        <v>4016</v>
      </c>
      <c r="F4049">
        <v>41849</v>
      </c>
      <c r="G4049" t="s">
        <v>4017</v>
      </c>
      <c r="H4049" t="s">
        <v>4018</v>
      </c>
      <c r="I4049" s="4">
        <v>4.8600000000000003</v>
      </c>
    </row>
    <row r="4050" spans="1:9" x14ac:dyDescent="0.2">
      <c r="A4050">
        <v>102</v>
      </c>
      <c r="B4050">
        <v>692690</v>
      </c>
      <c r="C4050" s="3">
        <v>43179</v>
      </c>
      <c r="D4050">
        <v>46666</v>
      </c>
      <c r="E4050" t="s">
        <v>4016</v>
      </c>
      <c r="F4050">
        <v>41849</v>
      </c>
      <c r="G4050" t="s">
        <v>4021</v>
      </c>
      <c r="H4050" t="s">
        <v>4022</v>
      </c>
      <c r="I4050" s="4">
        <v>14.58</v>
      </c>
    </row>
    <row r="4051" spans="1:9" x14ac:dyDescent="0.2">
      <c r="A4051">
        <v>102</v>
      </c>
      <c r="B4051">
        <v>692691</v>
      </c>
      <c r="C4051" s="3">
        <v>43179</v>
      </c>
      <c r="D4051">
        <v>46666</v>
      </c>
      <c r="E4051" t="s">
        <v>4016</v>
      </c>
      <c r="F4051">
        <v>41849</v>
      </c>
      <c r="G4051" t="s">
        <v>4279</v>
      </c>
      <c r="H4051" t="s">
        <v>4280</v>
      </c>
      <c r="I4051" s="4">
        <v>2.4300000000000002</v>
      </c>
    </row>
    <row r="4052" spans="1:9" x14ac:dyDescent="0.2">
      <c r="A4052">
        <v>102</v>
      </c>
      <c r="B4052">
        <v>692692</v>
      </c>
      <c r="C4052" s="3">
        <v>43179</v>
      </c>
      <c r="D4052">
        <v>46666</v>
      </c>
      <c r="E4052" t="s">
        <v>4016</v>
      </c>
      <c r="F4052">
        <v>41849</v>
      </c>
      <c r="G4052" t="s">
        <v>4027</v>
      </c>
      <c r="H4052" t="s">
        <v>4028</v>
      </c>
      <c r="I4052" s="4">
        <v>0.05</v>
      </c>
    </row>
    <row r="4053" spans="1:9" x14ac:dyDescent="0.2">
      <c r="A4053">
        <v>102</v>
      </c>
      <c r="B4053">
        <v>692693</v>
      </c>
      <c r="C4053" s="3">
        <v>43179</v>
      </c>
      <c r="D4053">
        <v>46666</v>
      </c>
      <c r="E4053" t="s">
        <v>4016</v>
      </c>
      <c r="F4053">
        <v>41849</v>
      </c>
      <c r="G4053" t="s">
        <v>4283</v>
      </c>
      <c r="H4053" t="s">
        <v>4284</v>
      </c>
      <c r="I4053" s="4">
        <v>2.19</v>
      </c>
    </row>
    <row r="4054" spans="1:9" x14ac:dyDescent="0.2">
      <c r="A4054">
        <v>102</v>
      </c>
      <c r="B4054">
        <v>692694</v>
      </c>
      <c r="C4054" s="3">
        <v>43179</v>
      </c>
      <c r="D4054">
        <v>46666</v>
      </c>
      <c r="E4054" t="s">
        <v>4016</v>
      </c>
      <c r="F4054">
        <v>41849</v>
      </c>
      <c r="G4054" t="s">
        <v>4281</v>
      </c>
      <c r="H4054" t="s">
        <v>4282</v>
      </c>
      <c r="I4054" s="4">
        <v>14.58</v>
      </c>
    </row>
    <row r="4055" spans="1:9" x14ac:dyDescent="0.2">
      <c r="A4055">
        <v>102</v>
      </c>
      <c r="B4055">
        <v>694458</v>
      </c>
      <c r="C4055" s="3">
        <v>43179</v>
      </c>
      <c r="D4055">
        <v>46666</v>
      </c>
      <c r="E4055" t="s">
        <v>4016</v>
      </c>
      <c r="F4055">
        <v>41849</v>
      </c>
      <c r="G4055" t="s">
        <v>4093</v>
      </c>
      <c r="H4055" t="s">
        <v>4094</v>
      </c>
      <c r="I4055" s="4">
        <v>0.34</v>
      </c>
    </row>
    <row r="4056" spans="1:9" x14ac:dyDescent="0.2">
      <c r="A4056">
        <v>102</v>
      </c>
      <c r="B4056">
        <v>694459</v>
      </c>
      <c r="C4056" s="3">
        <v>43179</v>
      </c>
      <c r="D4056">
        <v>46666</v>
      </c>
      <c r="E4056" t="s">
        <v>4016</v>
      </c>
      <c r="F4056">
        <v>41849</v>
      </c>
      <c r="G4056" t="s">
        <v>4033</v>
      </c>
      <c r="H4056" t="s">
        <v>4034</v>
      </c>
      <c r="I4056" s="4">
        <v>78.73</v>
      </c>
    </row>
    <row r="4057" spans="1:9" x14ac:dyDescent="0.2">
      <c r="A4057">
        <v>102</v>
      </c>
      <c r="B4057">
        <v>692702</v>
      </c>
      <c r="C4057" s="3">
        <v>43179</v>
      </c>
      <c r="D4057">
        <v>46667</v>
      </c>
      <c r="E4057" t="s">
        <v>4016</v>
      </c>
      <c r="F4057">
        <v>41851</v>
      </c>
      <c r="G4057" t="s">
        <v>4041</v>
      </c>
      <c r="H4057" t="s">
        <v>4042</v>
      </c>
      <c r="I4057" s="4">
        <v>398.16</v>
      </c>
    </row>
    <row r="4058" spans="1:9" x14ac:dyDescent="0.2">
      <c r="A4058">
        <v>102</v>
      </c>
      <c r="B4058">
        <v>692704</v>
      </c>
      <c r="C4058" s="3">
        <v>43179</v>
      </c>
      <c r="D4058">
        <v>46667</v>
      </c>
      <c r="E4058" t="s">
        <v>4016</v>
      </c>
      <c r="F4058">
        <v>41851</v>
      </c>
      <c r="G4058" t="s">
        <v>4035</v>
      </c>
      <c r="H4058" t="s">
        <v>4036</v>
      </c>
      <c r="I4058" s="4">
        <v>176.96</v>
      </c>
    </row>
    <row r="4059" spans="1:9" x14ac:dyDescent="0.2">
      <c r="A4059">
        <v>102</v>
      </c>
      <c r="B4059">
        <v>692705</v>
      </c>
      <c r="C4059" s="3">
        <v>43179</v>
      </c>
      <c r="D4059">
        <v>46667</v>
      </c>
      <c r="E4059" t="s">
        <v>4016</v>
      </c>
      <c r="F4059">
        <v>41851</v>
      </c>
      <c r="G4059" t="s">
        <v>4047</v>
      </c>
      <c r="H4059" t="s">
        <v>4048</v>
      </c>
      <c r="I4059" s="4">
        <v>5.0599999999999996</v>
      </c>
    </row>
    <row r="4060" spans="1:9" x14ac:dyDescent="0.2">
      <c r="A4060">
        <v>102</v>
      </c>
      <c r="B4060">
        <v>692707</v>
      </c>
      <c r="C4060" s="3">
        <v>43179</v>
      </c>
      <c r="D4060">
        <v>46667</v>
      </c>
      <c r="E4060" t="s">
        <v>4016</v>
      </c>
      <c r="F4060">
        <v>41851</v>
      </c>
      <c r="G4060" t="s">
        <v>4339</v>
      </c>
      <c r="H4060" t="s">
        <v>4340</v>
      </c>
      <c r="I4060" s="4">
        <v>5.0599999999999996</v>
      </c>
    </row>
    <row r="4061" spans="1:9" x14ac:dyDescent="0.2">
      <c r="A4061">
        <v>102</v>
      </c>
      <c r="B4061">
        <v>692708</v>
      </c>
      <c r="C4061" s="3">
        <v>43179</v>
      </c>
      <c r="D4061">
        <v>46667</v>
      </c>
      <c r="E4061" t="s">
        <v>4016</v>
      </c>
      <c r="F4061">
        <v>41851</v>
      </c>
      <c r="G4061" t="s">
        <v>4101</v>
      </c>
      <c r="H4061" t="s">
        <v>4102</v>
      </c>
      <c r="I4061" s="4">
        <v>9.48</v>
      </c>
    </row>
    <row r="4062" spans="1:9" x14ac:dyDescent="0.2">
      <c r="A4062">
        <v>102</v>
      </c>
      <c r="B4062">
        <v>692709</v>
      </c>
      <c r="C4062" s="3">
        <v>43179</v>
      </c>
      <c r="D4062">
        <v>46667</v>
      </c>
      <c r="E4062" t="s">
        <v>4016</v>
      </c>
      <c r="F4062">
        <v>41851</v>
      </c>
      <c r="G4062" t="s">
        <v>4055</v>
      </c>
      <c r="H4062" t="s">
        <v>4056</v>
      </c>
      <c r="I4062" s="4">
        <v>3.16</v>
      </c>
    </row>
    <row r="4063" spans="1:9" x14ac:dyDescent="0.2">
      <c r="A4063">
        <v>102</v>
      </c>
      <c r="B4063">
        <v>694460</v>
      </c>
      <c r="C4063" s="3">
        <v>43179</v>
      </c>
      <c r="D4063">
        <v>46667</v>
      </c>
      <c r="E4063" t="s">
        <v>4016</v>
      </c>
      <c r="F4063">
        <v>41851</v>
      </c>
      <c r="G4063" t="s">
        <v>4033</v>
      </c>
      <c r="H4063" t="s">
        <v>4034</v>
      </c>
      <c r="I4063" s="4">
        <v>32.86</v>
      </c>
    </row>
    <row r="4064" spans="1:9" x14ac:dyDescent="0.2">
      <c r="A4064">
        <v>102</v>
      </c>
      <c r="B4064">
        <v>694461</v>
      </c>
      <c r="C4064" s="3">
        <v>43179</v>
      </c>
      <c r="D4064">
        <v>46667</v>
      </c>
      <c r="E4064" t="s">
        <v>4016</v>
      </c>
      <c r="F4064">
        <v>41851</v>
      </c>
      <c r="G4064" t="s">
        <v>4091</v>
      </c>
      <c r="H4064" t="s">
        <v>4092</v>
      </c>
      <c r="I4064" s="4">
        <v>1.26</v>
      </c>
    </row>
    <row r="4065" spans="1:9" x14ac:dyDescent="0.2">
      <c r="A4065">
        <v>102</v>
      </c>
      <c r="B4065">
        <v>692717</v>
      </c>
      <c r="C4065" s="3">
        <v>43179</v>
      </c>
      <c r="D4065">
        <v>46668</v>
      </c>
      <c r="E4065" t="s">
        <v>4016</v>
      </c>
      <c r="F4065">
        <v>41853</v>
      </c>
      <c r="G4065" t="s">
        <v>4057</v>
      </c>
      <c r="H4065" t="s">
        <v>4058</v>
      </c>
      <c r="I4065" s="4">
        <v>144.18</v>
      </c>
    </row>
    <row r="4066" spans="1:9" x14ac:dyDescent="0.2">
      <c r="A4066">
        <v>102</v>
      </c>
      <c r="B4066">
        <v>692718</v>
      </c>
      <c r="C4066" s="3">
        <v>43179</v>
      </c>
      <c r="D4066">
        <v>46668</v>
      </c>
      <c r="E4066" t="s">
        <v>4016</v>
      </c>
      <c r="F4066">
        <v>41853</v>
      </c>
      <c r="G4066" t="s">
        <v>4097</v>
      </c>
      <c r="H4066" t="s">
        <v>4098</v>
      </c>
      <c r="I4066" s="4">
        <v>16.2</v>
      </c>
    </row>
    <row r="4067" spans="1:9" x14ac:dyDescent="0.2">
      <c r="A4067">
        <v>102</v>
      </c>
      <c r="B4067">
        <v>692719</v>
      </c>
      <c r="C4067" s="3">
        <v>43179</v>
      </c>
      <c r="D4067">
        <v>46668</v>
      </c>
      <c r="E4067" t="s">
        <v>4016</v>
      </c>
      <c r="F4067">
        <v>41853</v>
      </c>
      <c r="G4067" t="s">
        <v>4099</v>
      </c>
      <c r="H4067" t="s">
        <v>4100</v>
      </c>
      <c r="I4067" s="4">
        <v>1.62</v>
      </c>
    </row>
    <row r="4068" spans="1:9" x14ac:dyDescent="0.2">
      <c r="A4068">
        <v>102</v>
      </c>
      <c r="B4068">
        <v>692722</v>
      </c>
      <c r="C4068" s="3">
        <v>43179</v>
      </c>
      <c r="D4068">
        <v>46668</v>
      </c>
      <c r="E4068" t="s">
        <v>4016</v>
      </c>
      <c r="F4068">
        <v>41853</v>
      </c>
      <c r="G4068" t="s">
        <v>4117</v>
      </c>
      <c r="H4068" t="s">
        <v>4118</v>
      </c>
      <c r="I4068" s="4">
        <v>3.89</v>
      </c>
    </row>
    <row r="4069" spans="1:9" x14ac:dyDescent="0.2">
      <c r="A4069">
        <v>102</v>
      </c>
      <c r="B4069">
        <v>692723</v>
      </c>
      <c r="C4069" s="3">
        <v>43179</v>
      </c>
      <c r="D4069">
        <v>46668</v>
      </c>
      <c r="E4069" t="s">
        <v>4016</v>
      </c>
      <c r="F4069">
        <v>41853</v>
      </c>
      <c r="G4069" t="s">
        <v>4027</v>
      </c>
      <c r="H4069" t="s">
        <v>4028</v>
      </c>
      <c r="I4069" s="4">
        <v>0.08</v>
      </c>
    </row>
    <row r="4070" spans="1:9" x14ac:dyDescent="0.2">
      <c r="A4070">
        <v>102</v>
      </c>
      <c r="B4070">
        <v>692724</v>
      </c>
      <c r="C4070" s="3">
        <v>43179</v>
      </c>
      <c r="D4070">
        <v>46668</v>
      </c>
      <c r="E4070" t="s">
        <v>4016</v>
      </c>
      <c r="F4070">
        <v>41853</v>
      </c>
      <c r="G4070" t="s">
        <v>4377</v>
      </c>
      <c r="H4070" t="s">
        <v>4378</v>
      </c>
      <c r="I4070" s="4">
        <v>0.39</v>
      </c>
    </row>
    <row r="4071" spans="1:9" x14ac:dyDescent="0.2">
      <c r="A4071">
        <v>102</v>
      </c>
      <c r="B4071">
        <v>692725</v>
      </c>
      <c r="C4071" s="3">
        <v>43179</v>
      </c>
      <c r="D4071">
        <v>46668</v>
      </c>
      <c r="E4071" t="s">
        <v>4016</v>
      </c>
      <c r="F4071">
        <v>41853</v>
      </c>
      <c r="G4071" t="s">
        <v>4089</v>
      </c>
      <c r="H4071" t="s">
        <v>4090</v>
      </c>
      <c r="I4071" s="4">
        <v>4.54</v>
      </c>
    </row>
    <row r="4072" spans="1:9" x14ac:dyDescent="0.2">
      <c r="A4072">
        <v>102</v>
      </c>
      <c r="B4072">
        <v>694462</v>
      </c>
      <c r="C4072" s="3">
        <v>43179</v>
      </c>
      <c r="D4072">
        <v>46668</v>
      </c>
      <c r="E4072" t="s">
        <v>4016</v>
      </c>
      <c r="F4072">
        <v>41853</v>
      </c>
      <c r="G4072" t="s">
        <v>4017</v>
      </c>
      <c r="H4072" t="s">
        <v>4018</v>
      </c>
      <c r="I4072" s="4">
        <v>0.97</v>
      </c>
    </row>
    <row r="4073" spans="1:9" x14ac:dyDescent="0.2">
      <c r="A4073">
        <v>102</v>
      </c>
      <c r="B4073">
        <v>694515</v>
      </c>
      <c r="C4073" s="3">
        <v>43179</v>
      </c>
      <c r="D4073">
        <v>46668</v>
      </c>
      <c r="E4073" t="s">
        <v>4016</v>
      </c>
      <c r="F4073">
        <v>41853</v>
      </c>
      <c r="G4073" t="s">
        <v>4379</v>
      </c>
      <c r="H4073" t="s">
        <v>4380</v>
      </c>
      <c r="I4073" s="4">
        <v>5.83</v>
      </c>
    </row>
    <row r="4074" spans="1:9" x14ac:dyDescent="0.2">
      <c r="A4074">
        <v>102</v>
      </c>
      <c r="B4074">
        <v>694516</v>
      </c>
      <c r="C4074" s="3">
        <v>43179</v>
      </c>
      <c r="D4074">
        <v>46668</v>
      </c>
      <c r="E4074" t="s">
        <v>4016</v>
      </c>
      <c r="F4074">
        <v>41853</v>
      </c>
      <c r="G4074" t="s">
        <v>4035</v>
      </c>
      <c r="H4074" t="s">
        <v>4036</v>
      </c>
      <c r="I4074" s="4">
        <v>146.30000000000001</v>
      </c>
    </row>
    <row r="4075" spans="1:9" x14ac:dyDescent="0.2">
      <c r="A4075">
        <v>102</v>
      </c>
      <c r="B4075">
        <v>692816</v>
      </c>
      <c r="C4075" s="3">
        <v>43168</v>
      </c>
      <c r="D4075">
        <v>46537</v>
      </c>
      <c r="E4075" t="s">
        <v>4016</v>
      </c>
      <c r="F4075">
        <v>41865</v>
      </c>
      <c r="G4075" t="s">
        <v>4053</v>
      </c>
      <c r="H4075" t="s">
        <v>4054</v>
      </c>
      <c r="I4075" s="4">
        <v>1.62</v>
      </c>
    </row>
    <row r="4076" spans="1:9" x14ac:dyDescent="0.2">
      <c r="A4076">
        <v>102</v>
      </c>
      <c r="B4076">
        <v>692817</v>
      </c>
      <c r="C4076" s="3">
        <v>43168</v>
      </c>
      <c r="D4076">
        <v>46537</v>
      </c>
      <c r="E4076" t="s">
        <v>4016</v>
      </c>
      <c r="F4076">
        <v>41865</v>
      </c>
      <c r="G4076" t="s">
        <v>4035</v>
      </c>
      <c r="H4076" t="s">
        <v>4036</v>
      </c>
      <c r="I4076" s="4">
        <v>386.21</v>
      </c>
    </row>
    <row r="4077" spans="1:9" x14ac:dyDescent="0.2">
      <c r="A4077">
        <v>102</v>
      </c>
      <c r="B4077">
        <v>692818</v>
      </c>
      <c r="C4077" s="3">
        <v>43168</v>
      </c>
      <c r="D4077">
        <v>46537</v>
      </c>
      <c r="E4077" t="s">
        <v>4016</v>
      </c>
      <c r="F4077">
        <v>41865</v>
      </c>
      <c r="G4077" t="s">
        <v>4033</v>
      </c>
      <c r="H4077" t="s">
        <v>4034</v>
      </c>
      <c r="I4077" s="4">
        <v>177.29</v>
      </c>
    </row>
    <row r="4078" spans="1:9" x14ac:dyDescent="0.2">
      <c r="A4078">
        <v>102</v>
      </c>
      <c r="B4078">
        <v>692819</v>
      </c>
      <c r="C4078" s="3">
        <v>43168</v>
      </c>
      <c r="D4078">
        <v>46537</v>
      </c>
      <c r="E4078" t="s">
        <v>4016</v>
      </c>
      <c r="F4078">
        <v>41865</v>
      </c>
      <c r="G4078" t="s">
        <v>4083</v>
      </c>
      <c r="H4078" t="s">
        <v>4084</v>
      </c>
      <c r="I4078" s="4">
        <v>1.56</v>
      </c>
    </row>
    <row r="4079" spans="1:9" x14ac:dyDescent="0.2">
      <c r="A4079">
        <v>102</v>
      </c>
      <c r="B4079">
        <v>692820</v>
      </c>
      <c r="C4079" s="3">
        <v>43168</v>
      </c>
      <c r="D4079">
        <v>46537</v>
      </c>
      <c r="E4079" t="s">
        <v>4016</v>
      </c>
      <c r="F4079">
        <v>41865</v>
      </c>
      <c r="G4079" t="s">
        <v>4371</v>
      </c>
      <c r="H4079" t="s">
        <v>4372</v>
      </c>
      <c r="I4079" s="4">
        <v>71.28</v>
      </c>
    </row>
    <row r="4080" spans="1:9" x14ac:dyDescent="0.2">
      <c r="A4080">
        <v>102</v>
      </c>
      <c r="B4080">
        <v>692821</v>
      </c>
      <c r="C4080" s="3">
        <v>43168</v>
      </c>
      <c r="D4080">
        <v>46537</v>
      </c>
      <c r="E4080" t="s">
        <v>4016</v>
      </c>
      <c r="F4080">
        <v>41865</v>
      </c>
      <c r="G4080" t="s">
        <v>4037</v>
      </c>
      <c r="H4080" t="s">
        <v>4038</v>
      </c>
      <c r="I4080" s="4">
        <v>7.78</v>
      </c>
    </row>
    <row r="4081" spans="1:9" x14ac:dyDescent="0.2">
      <c r="A4081">
        <v>102</v>
      </c>
      <c r="B4081">
        <v>692822</v>
      </c>
      <c r="C4081" s="3">
        <v>43168</v>
      </c>
      <c r="D4081">
        <v>46537</v>
      </c>
      <c r="E4081" t="s">
        <v>4016</v>
      </c>
      <c r="F4081">
        <v>41865</v>
      </c>
      <c r="G4081" t="s">
        <v>4255</v>
      </c>
      <c r="H4081" t="s">
        <v>4256</v>
      </c>
      <c r="I4081" s="4">
        <v>3.89</v>
      </c>
    </row>
    <row r="4082" spans="1:9" x14ac:dyDescent="0.2">
      <c r="A4082">
        <v>102</v>
      </c>
      <c r="B4082">
        <v>692831</v>
      </c>
      <c r="C4082" s="3">
        <v>43178</v>
      </c>
      <c r="D4082">
        <v>46652</v>
      </c>
      <c r="E4082" t="s">
        <v>4016</v>
      </c>
      <c r="F4082">
        <v>41867</v>
      </c>
      <c r="G4082" t="s">
        <v>4041</v>
      </c>
      <c r="H4082" t="s">
        <v>4042</v>
      </c>
      <c r="I4082" s="4">
        <v>214.52</v>
      </c>
    </row>
    <row r="4083" spans="1:9" x14ac:dyDescent="0.2">
      <c r="A4083">
        <v>102</v>
      </c>
      <c r="B4083">
        <v>692832</v>
      </c>
      <c r="C4083" s="3">
        <v>43178</v>
      </c>
      <c r="D4083">
        <v>46652</v>
      </c>
      <c r="E4083" t="s">
        <v>4016</v>
      </c>
      <c r="F4083">
        <v>41867</v>
      </c>
      <c r="G4083" t="s">
        <v>4043</v>
      </c>
      <c r="H4083" t="s">
        <v>4044</v>
      </c>
      <c r="I4083" s="4">
        <v>13.62</v>
      </c>
    </row>
    <row r="4084" spans="1:9" x14ac:dyDescent="0.2">
      <c r="A4084">
        <v>102</v>
      </c>
      <c r="B4084">
        <v>692833</v>
      </c>
      <c r="C4084" s="3">
        <v>43178</v>
      </c>
      <c r="D4084">
        <v>46652</v>
      </c>
      <c r="E4084" t="s">
        <v>4016</v>
      </c>
      <c r="F4084">
        <v>41867</v>
      </c>
      <c r="G4084" t="s">
        <v>4045</v>
      </c>
      <c r="H4084" t="s">
        <v>4046</v>
      </c>
      <c r="I4084" s="4">
        <v>3.41</v>
      </c>
    </row>
    <row r="4085" spans="1:9" x14ac:dyDescent="0.2">
      <c r="A4085">
        <v>102</v>
      </c>
      <c r="B4085">
        <v>692834</v>
      </c>
      <c r="C4085" s="3">
        <v>43178</v>
      </c>
      <c r="D4085">
        <v>46652</v>
      </c>
      <c r="E4085" t="s">
        <v>4016</v>
      </c>
      <c r="F4085">
        <v>41867</v>
      </c>
      <c r="G4085" t="s">
        <v>4035</v>
      </c>
      <c r="H4085" t="s">
        <v>4036</v>
      </c>
      <c r="I4085" s="4">
        <v>102.15</v>
      </c>
    </row>
    <row r="4086" spans="1:9" x14ac:dyDescent="0.2">
      <c r="A4086">
        <v>102</v>
      </c>
      <c r="B4086">
        <v>692835</v>
      </c>
      <c r="C4086" s="3">
        <v>43178</v>
      </c>
      <c r="D4086">
        <v>46652</v>
      </c>
      <c r="E4086" t="s">
        <v>4016</v>
      </c>
      <c r="F4086">
        <v>41867</v>
      </c>
      <c r="G4086" t="s">
        <v>4047</v>
      </c>
      <c r="H4086" t="s">
        <v>4048</v>
      </c>
      <c r="I4086" s="4">
        <v>3.41</v>
      </c>
    </row>
    <row r="4087" spans="1:9" x14ac:dyDescent="0.2">
      <c r="A4087">
        <v>102</v>
      </c>
      <c r="B4087">
        <v>692836</v>
      </c>
      <c r="C4087" s="3">
        <v>43178</v>
      </c>
      <c r="D4087">
        <v>46652</v>
      </c>
      <c r="E4087" t="s">
        <v>4016</v>
      </c>
      <c r="F4087">
        <v>41867</v>
      </c>
      <c r="G4087" t="s">
        <v>4049</v>
      </c>
      <c r="H4087" t="s">
        <v>4050</v>
      </c>
      <c r="I4087" s="4">
        <v>3.41</v>
      </c>
    </row>
    <row r="4088" spans="1:9" x14ac:dyDescent="0.2">
      <c r="A4088">
        <v>102</v>
      </c>
      <c r="B4088">
        <v>692837</v>
      </c>
      <c r="C4088" s="3">
        <v>43178</v>
      </c>
      <c r="D4088">
        <v>46652</v>
      </c>
      <c r="E4088" t="s">
        <v>4016</v>
      </c>
      <c r="F4088">
        <v>41867</v>
      </c>
      <c r="G4088" t="s">
        <v>4057</v>
      </c>
      <c r="H4088" t="s">
        <v>4058</v>
      </c>
      <c r="I4088" s="4">
        <v>204.3</v>
      </c>
    </row>
    <row r="4089" spans="1:9" x14ac:dyDescent="0.2">
      <c r="A4089">
        <v>102</v>
      </c>
      <c r="B4089">
        <v>692840</v>
      </c>
      <c r="C4089" s="3">
        <v>43178</v>
      </c>
      <c r="D4089">
        <v>46652</v>
      </c>
      <c r="E4089" t="s">
        <v>4016</v>
      </c>
      <c r="F4089">
        <v>41867</v>
      </c>
      <c r="G4089" t="s">
        <v>4053</v>
      </c>
      <c r="H4089" t="s">
        <v>4054</v>
      </c>
      <c r="I4089" s="4">
        <v>20.43</v>
      </c>
    </row>
    <row r="4090" spans="1:9" x14ac:dyDescent="0.2">
      <c r="A4090">
        <v>102</v>
      </c>
      <c r="B4090">
        <v>692842</v>
      </c>
      <c r="C4090" s="3">
        <v>43178</v>
      </c>
      <c r="D4090">
        <v>46652</v>
      </c>
      <c r="E4090" t="s">
        <v>4016</v>
      </c>
      <c r="F4090">
        <v>41867</v>
      </c>
      <c r="G4090" t="s">
        <v>4381</v>
      </c>
      <c r="H4090" t="s">
        <v>4382</v>
      </c>
      <c r="I4090" s="4">
        <v>10.220000000000001</v>
      </c>
    </row>
    <row r="4091" spans="1:9" x14ac:dyDescent="0.2">
      <c r="A4091">
        <v>102</v>
      </c>
      <c r="B4091">
        <v>694404</v>
      </c>
      <c r="C4091" s="3">
        <v>43178</v>
      </c>
      <c r="D4091">
        <v>46652</v>
      </c>
      <c r="E4091" t="s">
        <v>4016</v>
      </c>
      <c r="F4091">
        <v>41867</v>
      </c>
      <c r="G4091" t="s">
        <v>4033</v>
      </c>
      <c r="H4091" t="s">
        <v>4034</v>
      </c>
      <c r="I4091" s="4">
        <v>97.04</v>
      </c>
    </row>
    <row r="4092" spans="1:9" x14ac:dyDescent="0.2">
      <c r="A4092">
        <v>102</v>
      </c>
      <c r="B4092">
        <v>694405</v>
      </c>
      <c r="C4092" s="3">
        <v>43178</v>
      </c>
      <c r="D4092">
        <v>46652</v>
      </c>
      <c r="E4092" t="s">
        <v>4016</v>
      </c>
      <c r="F4092">
        <v>41867</v>
      </c>
      <c r="G4092" t="s">
        <v>4059</v>
      </c>
      <c r="H4092" t="s">
        <v>4060</v>
      </c>
      <c r="I4092" s="4">
        <v>1.36</v>
      </c>
    </row>
    <row r="4093" spans="1:9" x14ac:dyDescent="0.2">
      <c r="A4093">
        <v>102</v>
      </c>
      <c r="B4093">
        <v>694406</v>
      </c>
      <c r="C4093" s="3">
        <v>43178</v>
      </c>
      <c r="D4093">
        <v>46652</v>
      </c>
      <c r="E4093" t="s">
        <v>4016</v>
      </c>
      <c r="F4093">
        <v>41867</v>
      </c>
      <c r="G4093" t="s">
        <v>4065</v>
      </c>
      <c r="H4093" t="s">
        <v>4066</v>
      </c>
      <c r="I4093" s="4">
        <v>7.15</v>
      </c>
    </row>
    <row r="4094" spans="1:9" x14ac:dyDescent="0.2">
      <c r="A4094">
        <v>102</v>
      </c>
      <c r="B4094">
        <v>692851</v>
      </c>
      <c r="C4094" s="3">
        <v>43178</v>
      </c>
      <c r="D4094">
        <v>46654</v>
      </c>
      <c r="E4094" t="s">
        <v>4016</v>
      </c>
      <c r="F4094">
        <v>41869</v>
      </c>
      <c r="G4094" t="s">
        <v>4041</v>
      </c>
      <c r="H4094" t="s">
        <v>4042</v>
      </c>
      <c r="I4094" s="4">
        <v>214.52</v>
      </c>
    </row>
    <row r="4095" spans="1:9" x14ac:dyDescent="0.2">
      <c r="A4095">
        <v>102</v>
      </c>
      <c r="B4095">
        <v>692852</v>
      </c>
      <c r="C4095" s="3">
        <v>43178</v>
      </c>
      <c r="D4095">
        <v>46654</v>
      </c>
      <c r="E4095" t="s">
        <v>4016</v>
      </c>
      <c r="F4095">
        <v>41869</v>
      </c>
      <c r="G4095" t="s">
        <v>4043</v>
      </c>
      <c r="H4095" t="s">
        <v>4044</v>
      </c>
      <c r="I4095" s="4">
        <v>13.62</v>
      </c>
    </row>
    <row r="4096" spans="1:9" x14ac:dyDescent="0.2">
      <c r="A4096">
        <v>102</v>
      </c>
      <c r="B4096">
        <v>692853</v>
      </c>
      <c r="C4096" s="3">
        <v>43178</v>
      </c>
      <c r="D4096">
        <v>46654</v>
      </c>
      <c r="E4096" t="s">
        <v>4016</v>
      </c>
      <c r="F4096">
        <v>41869</v>
      </c>
      <c r="G4096" t="s">
        <v>4045</v>
      </c>
      <c r="H4096" t="s">
        <v>4046</v>
      </c>
      <c r="I4096" s="4">
        <v>3.41</v>
      </c>
    </row>
    <row r="4097" spans="1:9" x14ac:dyDescent="0.2">
      <c r="A4097">
        <v>102</v>
      </c>
      <c r="B4097">
        <v>692854</v>
      </c>
      <c r="C4097" s="3">
        <v>43178</v>
      </c>
      <c r="D4097">
        <v>46654</v>
      </c>
      <c r="E4097" t="s">
        <v>4016</v>
      </c>
      <c r="F4097">
        <v>41869</v>
      </c>
      <c r="G4097" t="s">
        <v>4035</v>
      </c>
      <c r="H4097" t="s">
        <v>4036</v>
      </c>
      <c r="I4097" s="4">
        <v>102.15</v>
      </c>
    </row>
    <row r="4098" spans="1:9" x14ac:dyDescent="0.2">
      <c r="A4098">
        <v>102</v>
      </c>
      <c r="B4098">
        <v>692855</v>
      </c>
      <c r="C4098" s="3">
        <v>43178</v>
      </c>
      <c r="D4098">
        <v>46654</v>
      </c>
      <c r="E4098" t="s">
        <v>4016</v>
      </c>
      <c r="F4098">
        <v>41869</v>
      </c>
      <c r="G4098" t="s">
        <v>4047</v>
      </c>
      <c r="H4098" t="s">
        <v>4048</v>
      </c>
      <c r="I4098" s="4">
        <v>3.41</v>
      </c>
    </row>
    <row r="4099" spans="1:9" x14ac:dyDescent="0.2">
      <c r="A4099">
        <v>102</v>
      </c>
      <c r="B4099">
        <v>692856</v>
      </c>
      <c r="C4099" s="3">
        <v>43178</v>
      </c>
      <c r="D4099">
        <v>46654</v>
      </c>
      <c r="E4099" t="s">
        <v>4016</v>
      </c>
      <c r="F4099">
        <v>41869</v>
      </c>
      <c r="G4099" t="s">
        <v>4049</v>
      </c>
      <c r="H4099" t="s">
        <v>4050</v>
      </c>
      <c r="I4099" s="4">
        <v>3.41</v>
      </c>
    </row>
    <row r="4100" spans="1:9" x14ac:dyDescent="0.2">
      <c r="A4100">
        <v>102</v>
      </c>
      <c r="B4100">
        <v>692857</v>
      </c>
      <c r="C4100" s="3">
        <v>43178</v>
      </c>
      <c r="D4100">
        <v>46654</v>
      </c>
      <c r="E4100" t="s">
        <v>4016</v>
      </c>
      <c r="F4100">
        <v>41869</v>
      </c>
      <c r="G4100" t="s">
        <v>4057</v>
      </c>
      <c r="H4100" t="s">
        <v>4058</v>
      </c>
      <c r="I4100" s="4">
        <v>204.3</v>
      </c>
    </row>
    <row r="4101" spans="1:9" x14ac:dyDescent="0.2">
      <c r="A4101">
        <v>102</v>
      </c>
      <c r="B4101">
        <v>692862</v>
      </c>
      <c r="C4101" s="3">
        <v>43178</v>
      </c>
      <c r="D4101">
        <v>46654</v>
      </c>
      <c r="E4101" t="s">
        <v>4016</v>
      </c>
      <c r="F4101">
        <v>41869</v>
      </c>
      <c r="G4101" t="s">
        <v>4381</v>
      </c>
      <c r="H4101" t="s">
        <v>4382</v>
      </c>
      <c r="I4101" s="4">
        <v>10.220000000000001</v>
      </c>
    </row>
    <row r="4102" spans="1:9" x14ac:dyDescent="0.2">
      <c r="A4102">
        <v>102</v>
      </c>
      <c r="B4102">
        <v>694407</v>
      </c>
      <c r="C4102" s="3">
        <v>43178</v>
      </c>
      <c r="D4102">
        <v>46654</v>
      </c>
      <c r="E4102" t="s">
        <v>4016</v>
      </c>
      <c r="F4102">
        <v>41869</v>
      </c>
      <c r="G4102" t="s">
        <v>4033</v>
      </c>
      <c r="H4102" t="s">
        <v>4034</v>
      </c>
      <c r="I4102" s="4">
        <v>97.04</v>
      </c>
    </row>
    <row r="4103" spans="1:9" x14ac:dyDescent="0.2">
      <c r="A4103">
        <v>102</v>
      </c>
      <c r="B4103">
        <v>694408</v>
      </c>
      <c r="C4103" s="3">
        <v>43178</v>
      </c>
      <c r="D4103">
        <v>46654</v>
      </c>
      <c r="E4103" t="s">
        <v>4016</v>
      </c>
      <c r="F4103">
        <v>41869</v>
      </c>
      <c r="G4103" t="s">
        <v>4059</v>
      </c>
      <c r="H4103" t="s">
        <v>4060</v>
      </c>
      <c r="I4103" s="4">
        <v>1.36</v>
      </c>
    </row>
    <row r="4104" spans="1:9" x14ac:dyDescent="0.2">
      <c r="A4104">
        <v>102</v>
      </c>
      <c r="B4104">
        <v>694409</v>
      </c>
      <c r="C4104" s="3">
        <v>43178</v>
      </c>
      <c r="D4104">
        <v>46654</v>
      </c>
      <c r="E4104" t="s">
        <v>4016</v>
      </c>
      <c r="F4104">
        <v>41869</v>
      </c>
      <c r="G4104" t="s">
        <v>4065</v>
      </c>
      <c r="H4104" t="s">
        <v>4066</v>
      </c>
      <c r="I4104" s="4">
        <v>7.15</v>
      </c>
    </row>
    <row r="4105" spans="1:9" x14ac:dyDescent="0.2">
      <c r="A4105">
        <v>102</v>
      </c>
      <c r="B4105">
        <v>692860</v>
      </c>
      <c r="C4105" s="3">
        <v>43179</v>
      </c>
      <c r="D4105">
        <v>46654</v>
      </c>
      <c r="E4105" t="s">
        <v>4016</v>
      </c>
      <c r="F4105">
        <v>41869</v>
      </c>
      <c r="G4105" t="s">
        <v>4053</v>
      </c>
      <c r="H4105" t="s">
        <v>4054</v>
      </c>
      <c r="I4105" s="4">
        <v>20.43</v>
      </c>
    </row>
    <row r="4106" spans="1:9" x14ac:dyDescent="0.2">
      <c r="A4106">
        <v>102</v>
      </c>
      <c r="B4106">
        <v>692870</v>
      </c>
      <c r="C4106" s="3">
        <v>43179</v>
      </c>
      <c r="D4106">
        <v>46676</v>
      </c>
      <c r="E4106" t="s">
        <v>4016</v>
      </c>
      <c r="F4106">
        <v>41871</v>
      </c>
      <c r="G4106" t="s">
        <v>4103</v>
      </c>
      <c r="H4106" t="s">
        <v>4104</v>
      </c>
      <c r="I4106" s="4">
        <v>32.4</v>
      </c>
    </row>
    <row r="4107" spans="1:9" x14ac:dyDescent="0.2">
      <c r="A4107">
        <v>102</v>
      </c>
      <c r="B4107">
        <v>692871</v>
      </c>
      <c r="C4107" s="3">
        <v>43179</v>
      </c>
      <c r="D4107">
        <v>46676</v>
      </c>
      <c r="E4107" t="s">
        <v>4016</v>
      </c>
      <c r="F4107">
        <v>41871</v>
      </c>
      <c r="G4107" t="s">
        <v>4067</v>
      </c>
      <c r="H4107" t="s">
        <v>4068</v>
      </c>
      <c r="I4107" s="4">
        <v>351.22</v>
      </c>
    </row>
    <row r="4108" spans="1:9" x14ac:dyDescent="0.2">
      <c r="A4108">
        <v>102</v>
      </c>
      <c r="B4108">
        <v>692873</v>
      </c>
      <c r="C4108" s="3">
        <v>43179</v>
      </c>
      <c r="D4108">
        <v>46676</v>
      </c>
      <c r="E4108" t="s">
        <v>4016</v>
      </c>
      <c r="F4108">
        <v>41871</v>
      </c>
      <c r="G4108" t="s">
        <v>4117</v>
      </c>
      <c r="H4108" t="s">
        <v>4118</v>
      </c>
      <c r="I4108" s="4">
        <v>6.48</v>
      </c>
    </row>
    <row r="4109" spans="1:9" x14ac:dyDescent="0.2">
      <c r="A4109">
        <v>102</v>
      </c>
      <c r="B4109">
        <v>692874</v>
      </c>
      <c r="C4109" s="3">
        <v>43179</v>
      </c>
      <c r="D4109">
        <v>46676</v>
      </c>
      <c r="E4109" t="s">
        <v>4016</v>
      </c>
      <c r="F4109">
        <v>41871</v>
      </c>
      <c r="G4109" t="s">
        <v>4033</v>
      </c>
      <c r="H4109" t="s">
        <v>4034</v>
      </c>
      <c r="I4109" s="4">
        <v>127.01</v>
      </c>
    </row>
    <row r="4110" spans="1:9" x14ac:dyDescent="0.2">
      <c r="A4110">
        <v>102</v>
      </c>
      <c r="B4110">
        <v>692875</v>
      </c>
      <c r="C4110" s="3">
        <v>43179</v>
      </c>
      <c r="D4110">
        <v>46676</v>
      </c>
      <c r="E4110" t="s">
        <v>4016</v>
      </c>
      <c r="F4110">
        <v>41871</v>
      </c>
      <c r="G4110" t="s">
        <v>4081</v>
      </c>
      <c r="H4110" t="s">
        <v>4082</v>
      </c>
      <c r="I4110" s="4">
        <v>9.7200000000000006</v>
      </c>
    </row>
    <row r="4111" spans="1:9" x14ac:dyDescent="0.2">
      <c r="A4111">
        <v>102</v>
      </c>
      <c r="B4111">
        <v>692876</v>
      </c>
      <c r="C4111" s="3">
        <v>43179</v>
      </c>
      <c r="D4111">
        <v>46676</v>
      </c>
      <c r="E4111" t="s">
        <v>4016</v>
      </c>
      <c r="F4111">
        <v>41871</v>
      </c>
      <c r="G4111" t="s">
        <v>4369</v>
      </c>
      <c r="H4111" t="s">
        <v>4370</v>
      </c>
      <c r="I4111" s="4">
        <v>32.4</v>
      </c>
    </row>
    <row r="4112" spans="1:9" x14ac:dyDescent="0.2">
      <c r="A4112">
        <v>102</v>
      </c>
      <c r="B4112">
        <v>692877</v>
      </c>
      <c r="C4112" s="3">
        <v>43179</v>
      </c>
      <c r="D4112">
        <v>46676</v>
      </c>
      <c r="E4112" t="s">
        <v>4016</v>
      </c>
      <c r="F4112">
        <v>41871</v>
      </c>
      <c r="G4112" t="s">
        <v>4119</v>
      </c>
      <c r="H4112" t="s">
        <v>4120</v>
      </c>
      <c r="I4112" s="4">
        <v>6.48</v>
      </c>
    </row>
    <row r="4113" spans="1:9" x14ac:dyDescent="0.2">
      <c r="A4113">
        <v>102</v>
      </c>
      <c r="B4113">
        <v>692878</v>
      </c>
      <c r="C4113" s="3">
        <v>43179</v>
      </c>
      <c r="D4113">
        <v>46676</v>
      </c>
      <c r="E4113" t="s">
        <v>4016</v>
      </c>
      <c r="F4113">
        <v>41871</v>
      </c>
      <c r="G4113" t="s">
        <v>4173</v>
      </c>
      <c r="H4113" t="s">
        <v>4174</v>
      </c>
      <c r="I4113" s="4">
        <v>6.48</v>
      </c>
    </row>
    <row r="4114" spans="1:9" x14ac:dyDescent="0.2">
      <c r="A4114">
        <v>102</v>
      </c>
      <c r="B4114">
        <v>692879</v>
      </c>
      <c r="C4114" s="3">
        <v>43179</v>
      </c>
      <c r="D4114">
        <v>46676</v>
      </c>
      <c r="E4114" t="s">
        <v>4016</v>
      </c>
      <c r="F4114">
        <v>41871</v>
      </c>
      <c r="G4114" t="s">
        <v>4129</v>
      </c>
      <c r="H4114" t="s">
        <v>4130</v>
      </c>
      <c r="I4114" s="4">
        <v>6.48</v>
      </c>
    </row>
    <row r="4115" spans="1:9" x14ac:dyDescent="0.2">
      <c r="A4115">
        <v>102</v>
      </c>
      <c r="B4115">
        <v>694851</v>
      </c>
      <c r="C4115" s="3">
        <v>43179</v>
      </c>
      <c r="D4115">
        <v>46676</v>
      </c>
      <c r="E4115" t="s">
        <v>4016</v>
      </c>
      <c r="F4115">
        <v>41871</v>
      </c>
      <c r="G4115" t="s">
        <v>4107</v>
      </c>
      <c r="H4115" t="s">
        <v>4108</v>
      </c>
      <c r="I4115" s="4">
        <v>67.39</v>
      </c>
    </row>
    <row r="4116" spans="1:9" x14ac:dyDescent="0.2">
      <c r="A4116">
        <v>102</v>
      </c>
      <c r="B4116">
        <v>692872</v>
      </c>
      <c r="C4116" s="3">
        <v>43180</v>
      </c>
      <c r="D4116">
        <v>46676</v>
      </c>
      <c r="E4116" t="s">
        <v>4016</v>
      </c>
      <c r="F4116">
        <v>41871</v>
      </c>
      <c r="G4116" t="s">
        <v>4105</v>
      </c>
      <c r="H4116" t="s">
        <v>4106</v>
      </c>
      <c r="I4116" s="4">
        <v>1.94</v>
      </c>
    </row>
    <row r="4117" spans="1:9" x14ac:dyDescent="0.2">
      <c r="A4117">
        <v>102</v>
      </c>
      <c r="B4117">
        <v>692923</v>
      </c>
      <c r="C4117" s="3">
        <v>43178</v>
      </c>
      <c r="D4117">
        <v>46646</v>
      </c>
      <c r="E4117" t="s">
        <v>4016</v>
      </c>
      <c r="F4117">
        <v>41875</v>
      </c>
      <c r="G4117" t="s">
        <v>4343</v>
      </c>
      <c r="H4117" t="s">
        <v>4344</v>
      </c>
      <c r="I4117" s="4">
        <v>39.4</v>
      </c>
    </row>
    <row r="4118" spans="1:9" x14ac:dyDescent="0.2">
      <c r="A4118">
        <v>102</v>
      </c>
      <c r="B4118">
        <v>692924</v>
      </c>
      <c r="C4118" s="3">
        <v>43178</v>
      </c>
      <c r="D4118">
        <v>46646</v>
      </c>
      <c r="E4118" t="s">
        <v>4016</v>
      </c>
      <c r="F4118">
        <v>41875</v>
      </c>
      <c r="G4118" t="s">
        <v>4219</v>
      </c>
      <c r="H4118" t="s">
        <v>4220</v>
      </c>
      <c r="I4118" s="4">
        <v>46.2</v>
      </c>
    </row>
    <row r="4119" spans="1:9" x14ac:dyDescent="0.2">
      <c r="A4119">
        <v>102</v>
      </c>
      <c r="B4119">
        <v>692925</v>
      </c>
      <c r="C4119" s="3">
        <v>43178</v>
      </c>
      <c r="D4119">
        <v>46646</v>
      </c>
      <c r="E4119" t="s">
        <v>4016</v>
      </c>
      <c r="F4119">
        <v>41875</v>
      </c>
      <c r="G4119" t="s">
        <v>4345</v>
      </c>
      <c r="H4119" t="s">
        <v>4346</v>
      </c>
      <c r="I4119" s="4">
        <v>20.74</v>
      </c>
    </row>
    <row r="4120" spans="1:9" x14ac:dyDescent="0.2">
      <c r="A4120">
        <v>102</v>
      </c>
      <c r="B4120">
        <v>692928</v>
      </c>
      <c r="C4120" s="3">
        <v>43178</v>
      </c>
      <c r="D4120">
        <v>46646</v>
      </c>
      <c r="E4120" t="s">
        <v>4016</v>
      </c>
      <c r="F4120">
        <v>41875</v>
      </c>
      <c r="G4120" t="s">
        <v>4093</v>
      </c>
      <c r="H4120" t="s">
        <v>4094</v>
      </c>
      <c r="I4120" s="4">
        <v>0.46</v>
      </c>
    </row>
    <row r="4121" spans="1:9" x14ac:dyDescent="0.2">
      <c r="A4121">
        <v>102</v>
      </c>
      <c r="B4121">
        <v>692931</v>
      </c>
      <c r="C4121" s="3">
        <v>43178</v>
      </c>
      <c r="D4121">
        <v>46646</v>
      </c>
      <c r="E4121" t="s">
        <v>4016</v>
      </c>
      <c r="F4121">
        <v>41875</v>
      </c>
      <c r="G4121" t="s">
        <v>4349</v>
      </c>
      <c r="H4121" t="s">
        <v>4350</v>
      </c>
      <c r="I4121" s="4">
        <v>7.26</v>
      </c>
    </row>
    <row r="4122" spans="1:9" x14ac:dyDescent="0.2">
      <c r="A4122">
        <v>102</v>
      </c>
      <c r="B4122">
        <v>694372</v>
      </c>
      <c r="C4122" s="3">
        <v>43178</v>
      </c>
      <c r="D4122">
        <v>46646</v>
      </c>
      <c r="E4122" t="s">
        <v>4016</v>
      </c>
      <c r="F4122">
        <v>41875</v>
      </c>
      <c r="G4122" t="s">
        <v>4211</v>
      </c>
      <c r="H4122" t="s">
        <v>4212</v>
      </c>
      <c r="I4122" s="4">
        <v>24.88</v>
      </c>
    </row>
    <row r="4123" spans="1:9" x14ac:dyDescent="0.2">
      <c r="A4123">
        <v>102</v>
      </c>
      <c r="B4123">
        <v>694377</v>
      </c>
      <c r="C4123" s="3">
        <v>43178</v>
      </c>
      <c r="D4123">
        <v>46646</v>
      </c>
      <c r="E4123" t="s">
        <v>4016</v>
      </c>
      <c r="F4123">
        <v>41875</v>
      </c>
      <c r="G4123" t="s">
        <v>4033</v>
      </c>
      <c r="H4123" t="s">
        <v>4034</v>
      </c>
      <c r="I4123" s="4">
        <v>37.32</v>
      </c>
    </row>
    <row r="4124" spans="1:9" x14ac:dyDescent="0.2">
      <c r="A4124">
        <v>102</v>
      </c>
      <c r="B4124">
        <v>694378</v>
      </c>
      <c r="C4124" s="3">
        <v>43178</v>
      </c>
      <c r="D4124">
        <v>46646</v>
      </c>
      <c r="E4124" t="s">
        <v>4016</v>
      </c>
      <c r="F4124">
        <v>41875</v>
      </c>
      <c r="G4124" t="s">
        <v>4117</v>
      </c>
      <c r="H4124" t="s">
        <v>4118</v>
      </c>
      <c r="I4124" s="4">
        <v>6.22</v>
      </c>
    </row>
    <row r="4125" spans="1:9" x14ac:dyDescent="0.2">
      <c r="A4125">
        <v>102</v>
      </c>
      <c r="B4125">
        <v>694379</v>
      </c>
      <c r="C4125" s="3">
        <v>43178</v>
      </c>
      <c r="D4125">
        <v>46646</v>
      </c>
      <c r="E4125" t="s">
        <v>4016</v>
      </c>
      <c r="F4125">
        <v>41875</v>
      </c>
      <c r="G4125" t="s">
        <v>4347</v>
      </c>
      <c r="H4125" t="s">
        <v>4348</v>
      </c>
      <c r="I4125" s="4">
        <v>24.88</v>
      </c>
    </row>
    <row r="4126" spans="1:9" x14ac:dyDescent="0.2">
      <c r="A4126">
        <v>102</v>
      </c>
      <c r="B4126">
        <v>692938</v>
      </c>
      <c r="C4126" s="3">
        <v>43178</v>
      </c>
      <c r="D4126">
        <v>46644</v>
      </c>
      <c r="E4126" t="s">
        <v>4016</v>
      </c>
      <c r="F4126">
        <v>41877</v>
      </c>
      <c r="G4126" t="s">
        <v>4343</v>
      </c>
      <c r="H4126" t="s">
        <v>4344</v>
      </c>
      <c r="I4126" s="4">
        <v>39.4</v>
      </c>
    </row>
    <row r="4127" spans="1:9" x14ac:dyDescent="0.2">
      <c r="A4127">
        <v>102</v>
      </c>
      <c r="B4127">
        <v>692939</v>
      </c>
      <c r="C4127" s="3">
        <v>43178</v>
      </c>
      <c r="D4127">
        <v>46644</v>
      </c>
      <c r="E4127" t="s">
        <v>4016</v>
      </c>
      <c r="F4127">
        <v>41877</v>
      </c>
      <c r="G4127" t="s">
        <v>4219</v>
      </c>
      <c r="H4127" t="s">
        <v>4220</v>
      </c>
      <c r="I4127" s="4">
        <v>49.77</v>
      </c>
    </row>
    <row r="4128" spans="1:9" x14ac:dyDescent="0.2">
      <c r="A4128">
        <v>102</v>
      </c>
      <c r="B4128">
        <v>692940</v>
      </c>
      <c r="C4128" s="3">
        <v>43178</v>
      </c>
      <c r="D4128">
        <v>46644</v>
      </c>
      <c r="E4128" t="s">
        <v>4016</v>
      </c>
      <c r="F4128">
        <v>41877</v>
      </c>
      <c r="G4128" t="s">
        <v>4345</v>
      </c>
      <c r="H4128" t="s">
        <v>4346</v>
      </c>
      <c r="I4128" s="4">
        <v>20.74</v>
      </c>
    </row>
    <row r="4129" spans="1:9" x14ac:dyDescent="0.2">
      <c r="A4129">
        <v>102</v>
      </c>
      <c r="B4129">
        <v>692943</v>
      </c>
      <c r="C4129" s="3">
        <v>43178</v>
      </c>
      <c r="D4129">
        <v>46644</v>
      </c>
      <c r="E4129" t="s">
        <v>4016</v>
      </c>
      <c r="F4129">
        <v>41877</v>
      </c>
      <c r="G4129" t="s">
        <v>4279</v>
      </c>
      <c r="H4129" t="s">
        <v>4280</v>
      </c>
      <c r="I4129" s="4">
        <v>1.87</v>
      </c>
    </row>
    <row r="4130" spans="1:9" x14ac:dyDescent="0.2">
      <c r="A4130">
        <v>102</v>
      </c>
      <c r="B4130">
        <v>692945</v>
      </c>
      <c r="C4130" s="3">
        <v>43178</v>
      </c>
      <c r="D4130">
        <v>46644</v>
      </c>
      <c r="E4130" t="s">
        <v>4016</v>
      </c>
      <c r="F4130">
        <v>41877</v>
      </c>
      <c r="G4130" t="s">
        <v>4027</v>
      </c>
      <c r="H4130" t="s">
        <v>4028</v>
      </c>
      <c r="I4130" s="4">
        <v>0.27</v>
      </c>
    </row>
    <row r="4131" spans="1:9" x14ac:dyDescent="0.2">
      <c r="A4131">
        <v>102</v>
      </c>
      <c r="B4131">
        <v>692946</v>
      </c>
      <c r="C4131" s="3">
        <v>43178</v>
      </c>
      <c r="D4131">
        <v>46644</v>
      </c>
      <c r="E4131" t="s">
        <v>4016</v>
      </c>
      <c r="F4131">
        <v>41877</v>
      </c>
      <c r="G4131" t="s">
        <v>4093</v>
      </c>
      <c r="H4131" t="s">
        <v>4094</v>
      </c>
      <c r="I4131" s="4">
        <v>0.46</v>
      </c>
    </row>
    <row r="4132" spans="1:9" x14ac:dyDescent="0.2">
      <c r="A4132">
        <v>102</v>
      </c>
      <c r="B4132">
        <v>694358</v>
      </c>
      <c r="C4132" s="3">
        <v>43178</v>
      </c>
      <c r="D4132">
        <v>46644</v>
      </c>
      <c r="E4132" t="s">
        <v>4016</v>
      </c>
      <c r="F4132">
        <v>41877</v>
      </c>
      <c r="G4132" t="s">
        <v>4083</v>
      </c>
      <c r="H4132" t="s">
        <v>4084</v>
      </c>
      <c r="I4132" s="4">
        <v>0.31</v>
      </c>
    </row>
    <row r="4133" spans="1:9" x14ac:dyDescent="0.2">
      <c r="A4133">
        <v>102</v>
      </c>
      <c r="B4133">
        <v>694359</v>
      </c>
      <c r="C4133" s="3">
        <v>43178</v>
      </c>
      <c r="D4133">
        <v>46644</v>
      </c>
      <c r="E4133" t="s">
        <v>4016</v>
      </c>
      <c r="F4133">
        <v>41877</v>
      </c>
      <c r="G4133" t="s">
        <v>4211</v>
      </c>
      <c r="H4133" t="s">
        <v>4212</v>
      </c>
      <c r="I4133" s="4">
        <v>24.88</v>
      </c>
    </row>
    <row r="4134" spans="1:9" x14ac:dyDescent="0.2">
      <c r="A4134">
        <v>102</v>
      </c>
      <c r="B4134">
        <v>694360</v>
      </c>
      <c r="C4134" s="3">
        <v>43178</v>
      </c>
      <c r="D4134">
        <v>46644</v>
      </c>
      <c r="E4134" t="s">
        <v>4016</v>
      </c>
      <c r="F4134">
        <v>41877</v>
      </c>
      <c r="G4134" t="s">
        <v>4347</v>
      </c>
      <c r="H4134" t="s">
        <v>4348</v>
      </c>
      <c r="I4134" s="4">
        <v>24.88</v>
      </c>
    </row>
    <row r="4135" spans="1:9" x14ac:dyDescent="0.2">
      <c r="A4135">
        <v>102</v>
      </c>
      <c r="B4135">
        <v>694361</v>
      </c>
      <c r="C4135" s="3">
        <v>43178</v>
      </c>
      <c r="D4135">
        <v>46644</v>
      </c>
      <c r="E4135" t="s">
        <v>4016</v>
      </c>
      <c r="F4135">
        <v>41877</v>
      </c>
      <c r="G4135" t="s">
        <v>4033</v>
      </c>
      <c r="H4135" t="s">
        <v>4034</v>
      </c>
      <c r="I4135" s="4">
        <v>37.32</v>
      </c>
    </row>
    <row r="4136" spans="1:9" x14ac:dyDescent="0.2">
      <c r="A4136">
        <v>102</v>
      </c>
      <c r="B4136">
        <v>694362</v>
      </c>
      <c r="C4136" s="3">
        <v>43178</v>
      </c>
      <c r="D4136">
        <v>46644</v>
      </c>
      <c r="E4136" t="s">
        <v>4016</v>
      </c>
      <c r="F4136">
        <v>41877</v>
      </c>
      <c r="G4136" t="s">
        <v>4283</v>
      </c>
      <c r="H4136" t="s">
        <v>4284</v>
      </c>
      <c r="I4136" s="4">
        <v>7.46</v>
      </c>
    </row>
    <row r="4137" spans="1:9" x14ac:dyDescent="0.2">
      <c r="A4137">
        <v>102</v>
      </c>
      <c r="B4137">
        <v>692970</v>
      </c>
      <c r="C4137" s="3">
        <v>43171</v>
      </c>
      <c r="D4137">
        <v>46543</v>
      </c>
      <c r="E4137" t="s">
        <v>4016</v>
      </c>
      <c r="F4137">
        <v>41881</v>
      </c>
      <c r="G4137" t="s">
        <v>4257</v>
      </c>
      <c r="H4137" t="s">
        <v>4492</v>
      </c>
      <c r="I4137" s="4">
        <v>350</v>
      </c>
    </row>
    <row r="4138" spans="1:9" x14ac:dyDescent="0.2">
      <c r="A4138">
        <v>102</v>
      </c>
      <c r="B4138">
        <v>693137</v>
      </c>
      <c r="C4138" s="3">
        <v>43187</v>
      </c>
      <c r="D4138">
        <v>46787</v>
      </c>
      <c r="E4138" t="s">
        <v>4016</v>
      </c>
      <c r="F4138">
        <v>41901</v>
      </c>
      <c r="G4138" t="s">
        <v>4133</v>
      </c>
      <c r="H4138" t="s">
        <v>4134</v>
      </c>
      <c r="I4138" s="4">
        <v>19.440000000000001</v>
      </c>
    </row>
    <row r="4139" spans="1:9" x14ac:dyDescent="0.2">
      <c r="A4139">
        <v>102</v>
      </c>
      <c r="B4139">
        <v>693138</v>
      </c>
      <c r="C4139" s="3">
        <v>43187</v>
      </c>
      <c r="D4139">
        <v>46787</v>
      </c>
      <c r="E4139" t="s">
        <v>4016</v>
      </c>
      <c r="F4139">
        <v>41901</v>
      </c>
      <c r="G4139" t="s">
        <v>4089</v>
      </c>
      <c r="H4139" t="s">
        <v>4090</v>
      </c>
      <c r="I4139" s="4">
        <v>136.08000000000001</v>
      </c>
    </row>
    <row r="4140" spans="1:9" x14ac:dyDescent="0.2">
      <c r="A4140">
        <v>102</v>
      </c>
      <c r="B4140">
        <v>693139</v>
      </c>
      <c r="C4140" s="3">
        <v>43187</v>
      </c>
      <c r="D4140">
        <v>46787</v>
      </c>
      <c r="E4140" t="s">
        <v>4016</v>
      </c>
      <c r="F4140">
        <v>41901</v>
      </c>
      <c r="G4140" t="s">
        <v>4119</v>
      </c>
      <c r="H4140" t="s">
        <v>4120</v>
      </c>
      <c r="I4140" s="4">
        <v>4.8600000000000003</v>
      </c>
    </row>
    <row r="4141" spans="1:9" x14ac:dyDescent="0.2">
      <c r="A4141">
        <v>102</v>
      </c>
      <c r="B4141">
        <v>693142</v>
      </c>
      <c r="C4141" s="3">
        <v>43187</v>
      </c>
      <c r="D4141">
        <v>46787</v>
      </c>
      <c r="E4141" t="s">
        <v>4016</v>
      </c>
      <c r="F4141">
        <v>41901</v>
      </c>
      <c r="G4141" t="s">
        <v>4105</v>
      </c>
      <c r="H4141" t="s">
        <v>4106</v>
      </c>
      <c r="I4141" s="4">
        <v>12.96</v>
      </c>
    </row>
    <row r="4142" spans="1:9" x14ac:dyDescent="0.2">
      <c r="A4142">
        <v>102</v>
      </c>
      <c r="B4142">
        <v>693143</v>
      </c>
      <c r="C4142" s="3">
        <v>43187</v>
      </c>
      <c r="D4142">
        <v>46787</v>
      </c>
      <c r="E4142" t="s">
        <v>4016</v>
      </c>
      <c r="F4142">
        <v>41901</v>
      </c>
      <c r="G4142" t="s">
        <v>4113</v>
      </c>
      <c r="H4142" t="s">
        <v>4114</v>
      </c>
      <c r="I4142" s="4">
        <v>3.24</v>
      </c>
    </row>
    <row r="4143" spans="1:9" x14ac:dyDescent="0.2">
      <c r="A4143">
        <v>102</v>
      </c>
      <c r="B4143">
        <v>693144</v>
      </c>
      <c r="C4143" s="3">
        <v>43187</v>
      </c>
      <c r="D4143">
        <v>46787</v>
      </c>
      <c r="E4143" t="s">
        <v>4016</v>
      </c>
      <c r="F4143">
        <v>41901</v>
      </c>
      <c r="G4143" t="s">
        <v>4115</v>
      </c>
      <c r="H4143" t="s">
        <v>4116</v>
      </c>
      <c r="I4143" s="4">
        <v>3.24</v>
      </c>
    </row>
    <row r="4144" spans="1:9" x14ac:dyDescent="0.2">
      <c r="A4144">
        <v>102</v>
      </c>
      <c r="B4144">
        <v>693145</v>
      </c>
      <c r="C4144" s="3">
        <v>43187</v>
      </c>
      <c r="D4144">
        <v>46787</v>
      </c>
      <c r="E4144" t="s">
        <v>4016</v>
      </c>
      <c r="F4144">
        <v>41901</v>
      </c>
      <c r="G4144" t="s">
        <v>4135</v>
      </c>
      <c r="H4144" t="s">
        <v>4136</v>
      </c>
      <c r="I4144" s="4">
        <v>4.21</v>
      </c>
    </row>
    <row r="4145" spans="1:9" x14ac:dyDescent="0.2">
      <c r="A4145">
        <v>102</v>
      </c>
      <c r="B4145">
        <v>693147</v>
      </c>
      <c r="C4145" s="3">
        <v>43187</v>
      </c>
      <c r="D4145">
        <v>46787</v>
      </c>
      <c r="E4145" t="s">
        <v>4016</v>
      </c>
      <c r="F4145">
        <v>41901</v>
      </c>
      <c r="G4145" t="s">
        <v>4167</v>
      </c>
      <c r="H4145" t="s">
        <v>4168</v>
      </c>
      <c r="I4145" s="4">
        <v>3.24</v>
      </c>
    </row>
    <row r="4146" spans="1:9" x14ac:dyDescent="0.2">
      <c r="A4146">
        <v>102</v>
      </c>
      <c r="B4146">
        <v>693148</v>
      </c>
      <c r="C4146" s="3">
        <v>43187</v>
      </c>
      <c r="D4146">
        <v>46787</v>
      </c>
      <c r="E4146" t="s">
        <v>4016</v>
      </c>
      <c r="F4146">
        <v>41901</v>
      </c>
      <c r="G4146" t="s">
        <v>4163</v>
      </c>
      <c r="H4146" t="s">
        <v>4164</v>
      </c>
      <c r="I4146" s="4">
        <v>4.8600000000000003</v>
      </c>
    </row>
    <row r="4147" spans="1:9" x14ac:dyDescent="0.2">
      <c r="A4147">
        <v>102</v>
      </c>
      <c r="B4147">
        <v>693149</v>
      </c>
      <c r="C4147" s="3">
        <v>43187</v>
      </c>
      <c r="D4147">
        <v>46787</v>
      </c>
      <c r="E4147" t="s">
        <v>4016</v>
      </c>
      <c r="F4147">
        <v>41901</v>
      </c>
      <c r="G4147" t="s">
        <v>4121</v>
      </c>
      <c r="H4147" t="s">
        <v>4122</v>
      </c>
      <c r="I4147" s="4">
        <v>0.65</v>
      </c>
    </row>
    <row r="4148" spans="1:9" x14ac:dyDescent="0.2">
      <c r="A4148">
        <v>102</v>
      </c>
      <c r="B4148">
        <v>695903</v>
      </c>
      <c r="C4148" s="3">
        <v>43187</v>
      </c>
      <c r="D4148">
        <v>46787</v>
      </c>
      <c r="E4148" t="s">
        <v>4016</v>
      </c>
      <c r="F4148">
        <v>41901</v>
      </c>
      <c r="G4148" t="s">
        <v>4127</v>
      </c>
      <c r="H4148" t="s">
        <v>4128</v>
      </c>
      <c r="I4148" s="4">
        <v>0.32</v>
      </c>
    </row>
    <row r="4149" spans="1:9" x14ac:dyDescent="0.2">
      <c r="A4149">
        <v>102</v>
      </c>
      <c r="B4149">
        <v>695904</v>
      </c>
      <c r="C4149" s="3">
        <v>43187</v>
      </c>
      <c r="D4149">
        <v>46787</v>
      </c>
      <c r="E4149" t="s">
        <v>4016</v>
      </c>
      <c r="F4149">
        <v>41901</v>
      </c>
      <c r="G4149" t="s">
        <v>4155</v>
      </c>
      <c r="H4149" t="s">
        <v>4156</v>
      </c>
      <c r="I4149" s="4">
        <v>0.32</v>
      </c>
    </row>
    <row r="4150" spans="1:9" x14ac:dyDescent="0.2">
      <c r="A4150">
        <v>102</v>
      </c>
      <c r="B4150">
        <v>695911</v>
      </c>
      <c r="C4150" s="3">
        <v>43187</v>
      </c>
      <c r="D4150">
        <v>46787</v>
      </c>
      <c r="E4150" t="s">
        <v>4016</v>
      </c>
      <c r="F4150">
        <v>41901</v>
      </c>
      <c r="G4150" t="s">
        <v>4107</v>
      </c>
      <c r="H4150" t="s">
        <v>4108</v>
      </c>
      <c r="I4150" s="4">
        <v>130.57</v>
      </c>
    </row>
    <row r="4151" spans="1:9" x14ac:dyDescent="0.2">
      <c r="A4151">
        <v>102</v>
      </c>
      <c r="B4151">
        <v>693185</v>
      </c>
      <c r="C4151" s="3">
        <v>43179</v>
      </c>
      <c r="D4151">
        <v>46669</v>
      </c>
      <c r="E4151" t="s">
        <v>4016</v>
      </c>
      <c r="F4151">
        <v>41905</v>
      </c>
      <c r="G4151" t="s">
        <v>4077</v>
      </c>
      <c r="H4151" t="s">
        <v>4078</v>
      </c>
      <c r="I4151" s="4">
        <v>276.48</v>
      </c>
    </row>
    <row r="4152" spans="1:9" x14ac:dyDescent="0.2">
      <c r="A4152">
        <v>102</v>
      </c>
      <c r="B4152">
        <v>693189</v>
      </c>
      <c r="C4152" s="3">
        <v>43179</v>
      </c>
      <c r="D4152">
        <v>46669</v>
      </c>
      <c r="E4152" t="s">
        <v>4016</v>
      </c>
      <c r="F4152">
        <v>41905</v>
      </c>
      <c r="G4152" t="s">
        <v>4129</v>
      </c>
      <c r="H4152" t="s">
        <v>4130</v>
      </c>
      <c r="I4152" s="4">
        <v>10.37</v>
      </c>
    </row>
    <row r="4153" spans="1:9" x14ac:dyDescent="0.2">
      <c r="A4153">
        <v>102</v>
      </c>
      <c r="B4153">
        <v>693191</v>
      </c>
      <c r="C4153" s="3">
        <v>43179</v>
      </c>
      <c r="D4153">
        <v>46669</v>
      </c>
      <c r="E4153" t="s">
        <v>4016</v>
      </c>
      <c r="F4153">
        <v>41905</v>
      </c>
      <c r="G4153" t="s">
        <v>4017</v>
      </c>
      <c r="H4153" t="s">
        <v>4018</v>
      </c>
      <c r="I4153" s="4">
        <v>3.46</v>
      </c>
    </row>
    <row r="4154" spans="1:9" x14ac:dyDescent="0.2">
      <c r="A4154">
        <v>102</v>
      </c>
      <c r="B4154">
        <v>693194</v>
      </c>
      <c r="C4154" s="3">
        <v>43179</v>
      </c>
      <c r="D4154">
        <v>46669</v>
      </c>
      <c r="E4154" t="s">
        <v>4016</v>
      </c>
      <c r="F4154">
        <v>41905</v>
      </c>
      <c r="G4154" t="s">
        <v>4107</v>
      </c>
      <c r="H4154" t="s">
        <v>4108</v>
      </c>
      <c r="I4154" s="4">
        <v>86.4</v>
      </c>
    </row>
    <row r="4155" spans="1:9" x14ac:dyDescent="0.2">
      <c r="A4155">
        <v>102</v>
      </c>
      <c r="B4155">
        <v>693195</v>
      </c>
      <c r="C4155" s="3">
        <v>43179</v>
      </c>
      <c r="D4155">
        <v>46669</v>
      </c>
      <c r="E4155" t="s">
        <v>4016</v>
      </c>
      <c r="F4155">
        <v>41905</v>
      </c>
      <c r="G4155" t="s">
        <v>4133</v>
      </c>
      <c r="H4155" t="s">
        <v>4134</v>
      </c>
      <c r="I4155" s="4">
        <v>34.56</v>
      </c>
    </row>
    <row r="4156" spans="1:9" x14ac:dyDescent="0.2">
      <c r="A4156">
        <v>102</v>
      </c>
      <c r="B4156">
        <v>693198</v>
      </c>
      <c r="C4156" s="3">
        <v>43179</v>
      </c>
      <c r="D4156">
        <v>46669</v>
      </c>
      <c r="E4156" t="s">
        <v>4016</v>
      </c>
      <c r="F4156">
        <v>41905</v>
      </c>
      <c r="G4156" t="s">
        <v>4139</v>
      </c>
      <c r="H4156" t="s">
        <v>4140</v>
      </c>
      <c r="I4156" s="4">
        <v>10.37</v>
      </c>
    </row>
    <row r="4157" spans="1:9" x14ac:dyDescent="0.2">
      <c r="A4157">
        <v>102</v>
      </c>
      <c r="B4157">
        <v>693199</v>
      </c>
      <c r="C4157" s="3">
        <v>43179</v>
      </c>
      <c r="D4157">
        <v>46669</v>
      </c>
      <c r="E4157" t="s">
        <v>4016</v>
      </c>
      <c r="F4157">
        <v>41905</v>
      </c>
      <c r="G4157" t="s">
        <v>4141</v>
      </c>
      <c r="H4157" t="s">
        <v>4142</v>
      </c>
      <c r="I4157" s="4">
        <v>10.37</v>
      </c>
    </row>
    <row r="4158" spans="1:9" x14ac:dyDescent="0.2">
      <c r="A4158">
        <v>102</v>
      </c>
      <c r="B4158">
        <v>693201</v>
      </c>
      <c r="C4158" s="3">
        <v>43179</v>
      </c>
      <c r="D4158">
        <v>46669</v>
      </c>
      <c r="E4158" t="s">
        <v>4016</v>
      </c>
      <c r="F4158">
        <v>41905</v>
      </c>
      <c r="G4158" t="s">
        <v>4099</v>
      </c>
      <c r="H4158" t="s">
        <v>4100</v>
      </c>
      <c r="I4158" s="4">
        <v>10.37</v>
      </c>
    </row>
    <row r="4159" spans="1:9" x14ac:dyDescent="0.2">
      <c r="A4159">
        <v>102</v>
      </c>
      <c r="B4159">
        <v>693202</v>
      </c>
      <c r="C4159" s="3">
        <v>43179</v>
      </c>
      <c r="D4159">
        <v>46669</v>
      </c>
      <c r="E4159" t="s">
        <v>4016</v>
      </c>
      <c r="F4159">
        <v>41905</v>
      </c>
      <c r="G4159" t="s">
        <v>4143</v>
      </c>
      <c r="H4159" t="s">
        <v>4144</v>
      </c>
      <c r="I4159" s="4">
        <v>34.56</v>
      </c>
    </row>
    <row r="4160" spans="1:9" x14ac:dyDescent="0.2">
      <c r="A4160">
        <v>102</v>
      </c>
      <c r="B4160">
        <v>694522</v>
      </c>
      <c r="C4160" s="3">
        <v>43179</v>
      </c>
      <c r="D4160">
        <v>46669</v>
      </c>
      <c r="E4160" t="s">
        <v>4016</v>
      </c>
      <c r="F4160">
        <v>41905</v>
      </c>
      <c r="G4160" t="s">
        <v>4131</v>
      </c>
      <c r="H4160" t="s">
        <v>4132</v>
      </c>
      <c r="I4160" s="4">
        <v>0.69</v>
      </c>
    </row>
    <row r="4161" spans="1:9" x14ac:dyDescent="0.2">
      <c r="A4161">
        <v>102</v>
      </c>
      <c r="B4161">
        <v>694523</v>
      </c>
      <c r="C4161" s="3">
        <v>43179</v>
      </c>
      <c r="D4161">
        <v>46669</v>
      </c>
      <c r="E4161" t="s">
        <v>4016</v>
      </c>
      <c r="F4161">
        <v>41905</v>
      </c>
      <c r="G4161" t="s">
        <v>4035</v>
      </c>
      <c r="H4161" t="s">
        <v>4036</v>
      </c>
      <c r="I4161" s="4">
        <v>6.91</v>
      </c>
    </row>
    <row r="4162" spans="1:9" x14ac:dyDescent="0.2">
      <c r="A4162">
        <v>102</v>
      </c>
      <c r="B4162">
        <v>694524</v>
      </c>
      <c r="C4162" s="3">
        <v>43179</v>
      </c>
      <c r="D4162">
        <v>46669</v>
      </c>
      <c r="E4162" t="s">
        <v>4016</v>
      </c>
      <c r="F4162">
        <v>41905</v>
      </c>
      <c r="G4162" t="s">
        <v>4085</v>
      </c>
      <c r="H4162" t="s">
        <v>4086</v>
      </c>
      <c r="I4162" s="4">
        <v>0.69</v>
      </c>
    </row>
    <row r="4163" spans="1:9" x14ac:dyDescent="0.2">
      <c r="A4163">
        <v>102</v>
      </c>
      <c r="B4163">
        <v>694530</v>
      </c>
      <c r="C4163" s="3">
        <v>43179</v>
      </c>
      <c r="D4163">
        <v>46669</v>
      </c>
      <c r="E4163" t="s">
        <v>4016</v>
      </c>
      <c r="F4163">
        <v>41905</v>
      </c>
      <c r="G4163" t="s">
        <v>4135</v>
      </c>
      <c r="H4163" t="s">
        <v>4136</v>
      </c>
      <c r="I4163" s="4">
        <v>1.38</v>
      </c>
    </row>
    <row r="4164" spans="1:9" x14ac:dyDescent="0.2">
      <c r="A4164">
        <v>102</v>
      </c>
      <c r="B4164">
        <v>694533</v>
      </c>
      <c r="C4164" s="3">
        <v>43179</v>
      </c>
      <c r="D4164">
        <v>46669</v>
      </c>
      <c r="E4164" t="s">
        <v>4016</v>
      </c>
      <c r="F4164">
        <v>41905</v>
      </c>
      <c r="G4164" t="s">
        <v>4155</v>
      </c>
      <c r="H4164" t="s">
        <v>4156</v>
      </c>
      <c r="I4164" s="4">
        <v>1.38</v>
      </c>
    </row>
    <row r="4165" spans="1:9" x14ac:dyDescent="0.2">
      <c r="A4165">
        <v>102</v>
      </c>
      <c r="B4165">
        <v>694534</v>
      </c>
      <c r="C4165" s="3">
        <v>43179</v>
      </c>
      <c r="D4165">
        <v>46669</v>
      </c>
      <c r="E4165" t="s">
        <v>4016</v>
      </c>
      <c r="F4165">
        <v>41905</v>
      </c>
      <c r="G4165" t="s">
        <v>4089</v>
      </c>
      <c r="H4165" t="s">
        <v>4090</v>
      </c>
      <c r="I4165" s="4">
        <v>156.21</v>
      </c>
    </row>
    <row r="4166" spans="1:9" x14ac:dyDescent="0.2">
      <c r="A4166">
        <v>102</v>
      </c>
      <c r="B4166">
        <v>694536</v>
      </c>
      <c r="C4166" s="3">
        <v>43179</v>
      </c>
      <c r="D4166">
        <v>46669</v>
      </c>
      <c r="E4166" t="s">
        <v>4016</v>
      </c>
      <c r="F4166">
        <v>41905</v>
      </c>
      <c r="G4166" t="s">
        <v>4147</v>
      </c>
      <c r="H4166" t="s">
        <v>4148</v>
      </c>
      <c r="I4166" s="4">
        <v>6.91</v>
      </c>
    </row>
    <row r="4167" spans="1:9" x14ac:dyDescent="0.2">
      <c r="A4167">
        <v>102</v>
      </c>
      <c r="B4167">
        <v>694543</v>
      </c>
      <c r="C4167" s="3">
        <v>43179</v>
      </c>
      <c r="D4167">
        <v>46669</v>
      </c>
      <c r="E4167" t="s">
        <v>4016</v>
      </c>
      <c r="F4167">
        <v>41905</v>
      </c>
      <c r="G4167" t="s">
        <v>4117</v>
      </c>
      <c r="H4167" t="s">
        <v>4118</v>
      </c>
      <c r="I4167" s="4">
        <v>13.82</v>
      </c>
    </row>
    <row r="4168" spans="1:9" x14ac:dyDescent="0.2">
      <c r="A4168">
        <v>102</v>
      </c>
      <c r="B4168">
        <v>694748</v>
      </c>
      <c r="C4168" s="3">
        <v>43179</v>
      </c>
      <c r="D4168">
        <v>46669</v>
      </c>
      <c r="E4168" t="s">
        <v>4016</v>
      </c>
      <c r="F4168">
        <v>41905</v>
      </c>
      <c r="G4168" t="s">
        <v>4169</v>
      </c>
      <c r="H4168" t="s">
        <v>4170</v>
      </c>
      <c r="I4168" s="4">
        <v>8.2899999999999991</v>
      </c>
    </row>
    <row r="4169" spans="1:9" x14ac:dyDescent="0.2">
      <c r="A4169">
        <v>102</v>
      </c>
      <c r="B4169">
        <v>693197</v>
      </c>
      <c r="C4169" s="3">
        <v>43186</v>
      </c>
      <c r="D4169">
        <v>46669</v>
      </c>
      <c r="E4169" t="s">
        <v>4016</v>
      </c>
      <c r="F4169">
        <v>41905</v>
      </c>
      <c r="G4169" t="s">
        <v>4137</v>
      </c>
      <c r="H4169" t="s">
        <v>4138</v>
      </c>
      <c r="I4169" s="4">
        <v>10.37</v>
      </c>
    </row>
    <row r="4170" spans="1:9" x14ac:dyDescent="0.2">
      <c r="A4170">
        <v>102</v>
      </c>
      <c r="B4170">
        <v>693203</v>
      </c>
      <c r="C4170" s="3">
        <v>43186</v>
      </c>
      <c r="D4170">
        <v>46669</v>
      </c>
      <c r="E4170" t="s">
        <v>4016</v>
      </c>
      <c r="F4170">
        <v>41905</v>
      </c>
      <c r="G4170" t="s">
        <v>4105</v>
      </c>
      <c r="H4170" t="s">
        <v>4106</v>
      </c>
      <c r="I4170" s="4">
        <v>6.91</v>
      </c>
    </row>
    <row r="4171" spans="1:9" x14ac:dyDescent="0.2">
      <c r="A4171">
        <v>102</v>
      </c>
      <c r="B4171">
        <v>693204</v>
      </c>
      <c r="C4171" s="3">
        <v>43186</v>
      </c>
      <c r="D4171">
        <v>46669</v>
      </c>
      <c r="E4171" t="s">
        <v>4016</v>
      </c>
      <c r="F4171">
        <v>41905</v>
      </c>
      <c r="G4171" t="s">
        <v>4145</v>
      </c>
      <c r="H4171" t="s">
        <v>4146</v>
      </c>
      <c r="I4171" s="4">
        <v>0.69</v>
      </c>
    </row>
    <row r="4172" spans="1:9" x14ac:dyDescent="0.2">
      <c r="A4172">
        <v>102</v>
      </c>
      <c r="B4172">
        <v>693268</v>
      </c>
      <c r="C4172" s="3">
        <v>43171</v>
      </c>
      <c r="D4172">
        <v>46547</v>
      </c>
      <c r="E4172" t="s">
        <v>4016</v>
      </c>
      <c r="F4172">
        <v>41911</v>
      </c>
      <c r="G4172" t="s">
        <v>4041</v>
      </c>
      <c r="H4172" t="s">
        <v>4042</v>
      </c>
      <c r="I4172" s="4">
        <v>385.4</v>
      </c>
    </row>
    <row r="4173" spans="1:9" x14ac:dyDescent="0.2">
      <c r="A4173">
        <v>102</v>
      </c>
      <c r="B4173">
        <v>693269</v>
      </c>
      <c r="C4173" s="3">
        <v>43171</v>
      </c>
      <c r="D4173">
        <v>46547</v>
      </c>
      <c r="E4173" t="s">
        <v>4016</v>
      </c>
      <c r="F4173">
        <v>41911</v>
      </c>
      <c r="G4173" t="s">
        <v>4091</v>
      </c>
      <c r="H4173" t="s">
        <v>4092</v>
      </c>
      <c r="I4173" s="4">
        <v>1.26</v>
      </c>
    </row>
    <row r="4174" spans="1:9" x14ac:dyDescent="0.2">
      <c r="A4174">
        <v>102</v>
      </c>
      <c r="B4174">
        <v>693270</v>
      </c>
      <c r="C4174" s="3">
        <v>43171</v>
      </c>
      <c r="D4174">
        <v>46547</v>
      </c>
      <c r="E4174" t="s">
        <v>4016</v>
      </c>
      <c r="F4174">
        <v>41911</v>
      </c>
      <c r="G4174" t="s">
        <v>4047</v>
      </c>
      <c r="H4174" t="s">
        <v>4048</v>
      </c>
      <c r="I4174" s="4">
        <v>5.05</v>
      </c>
    </row>
    <row r="4175" spans="1:9" x14ac:dyDescent="0.2">
      <c r="A4175">
        <v>102</v>
      </c>
      <c r="B4175">
        <v>693271</v>
      </c>
      <c r="C4175" s="3">
        <v>43171</v>
      </c>
      <c r="D4175">
        <v>46547</v>
      </c>
      <c r="E4175" t="s">
        <v>4016</v>
      </c>
      <c r="F4175">
        <v>41911</v>
      </c>
      <c r="G4175" t="s">
        <v>4033</v>
      </c>
      <c r="H4175" t="s">
        <v>4034</v>
      </c>
      <c r="I4175" s="4">
        <v>218.22</v>
      </c>
    </row>
    <row r="4176" spans="1:9" x14ac:dyDescent="0.2">
      <c r="A4176">
        <v>102</v>
      </c>
      <c r="B4176">
        <v>693272</v>
      </c>
      <c r="C4176" s="3">
        <v>43171</v>
      </c>
      <c r="D4176">
        <v>46547</v>
      </c>
      <c r="E4176" t="s">
        <v>4016</v>
      </c>
      <c r="F4176">
        <v>41911</v>
      </c>
      <c r="G4176" t="s">
        <v>4051</v>
      </c>
      <c r="H4176" t="s">
        <v>4052</v>
      </c>
      <c r="I4176" s="4">
        <v>9.48</v>
      </c>
    </row>
    <row r="4177" spans="1:9" x14ac:dyDescent="0.2">
      <c r="A4177">
        <v>102</v>
      </c>
      <c r="B4177">
        <v>693273</v>
      </c>
      <c r="C4177" s="3">
        <v>43171</v>
      </c>
      <c r="D4177">
        <v>46547</v>
      </c>
      <c r="E4177" t="s">
        <v>4016</v>
      </c>
      <c r="F4177">
        <v>41911</v>
      </c>
      <c r="G4177" t="s">
        <v>4055</v>
      </c>
      <c r="H4177" t="s">
        <v>4056</v>
      </c>
      <c r="I4177" s="4">
        <v>12</v>
      </c>
    </row>
    <row r="4178" spans="1:9" x14ac:dyDescent="0.2">
      <c r="A4178">
        <v>102</v>
      </c>
      <c r="B4178">
        <v>693274</v>
      </c>
      <c r="C4178" s="3">
        <v>43171</v>
      </c>
      <c r="D4178">
        <v>46547</v>
      </c>
      <c r="E4178" t="s">
        <v>4016</v>
      </c>
      <c r="F4178">
        <v>41911</v>
      </c>
      <c r="G4178" t="s">
        <v>4093</v>
      </c>
      <c r="H4178" t="s">
        <v>4094</v>
      </c>
      <c r="I4178" s="4">
        <v>0.38</v>
      </c>
    </row>
    <row r="4179" spans="1:9" x14ac:dyDescent="0.2">
      <c r="A4179">
        <v>102</v>
      </c>
      <c r="B4179">
        <v>693356</v>
      </c>
      <c r="C4179" s="3">
        <v>43173</v>
      </c>
      <c r="D4179">
        <v>46597</v>
      </c>
      <c r="E4179" t="s">
        <v>4016</v>
      </c>
      <c r="F4179">
        <v>41914</v>
      </c>
      <c r="G4179" t="s">
        <v>4057</v>
      </c>
      <c r="H4179" t="s">
        <v>4058</v>
      </c>
      <c r="I4179" s="4">
        <v>528</v>
      </c>
    </row>
    <row r="4180" spans="1:9" x14ac:dyDescent="0.2">
      <c r="A4180">
        <v>102</v>
      </c>
      <c r="B4180">
        <v>693485</v>
      </c>
      <c r="C4180" s="3">
        <v>43174</v>
      </c>
      <c r="D4180">
        <v>46622</v>
      </c>
      <c r="E4180" t="s">
        <v>4016</v>
      </c>
      <c r="F4180">
        <v>41922</v>
      </c>
      <c r="G4180" t="s">
        <v>4017</v>
      </c>
      <c r="H4180" t="s">
        <v>4018</v>
      </c>
      <c r="I4180" s="4">
        <v>3</v>
      </c>
    </row>
    <row r="4181" spans="1:9" x14ac:dyDescent="0.2">
      <c r="A4181">
        <v>102</v>
      </c>
      <c r="B4181">
        <v>693486</v>
      </c>
      <c r="C4181" s="3">
        <v>43174</v>
      </c>
      <c r="D4181">
        <v>46622</v>
      </c>
      <c r="E4181" t="s">
        <v>4016</v>
      </c>
      <c r="F4181">
        <v>41922</v>
      </c>
      <c r="G4181" t="s">
        <v>4019</v>
      </c>
      <c r="H4181" t="s">
        <v>4020</v>
      </c>
      <c r="I4181" s="4">
        <v>18</v>
      </c>
    </row>
    <row r="4182" spans="1:9" x14ac:dyDescent="0.2">
      <c r="A4182">
        <v>102</v>
      </c>
      <c r="B4182">
        <v>693487</v>
      </c>
      <c r="C4182" s="3">
        <v>43174</v>
      </c>
      <c r="D4182">
        <v>46622</v>
      </c>
      <c r="E4182" t="s">
        <v>4016</v>
      </c>
      <c r="F4182">
        <v>41922</v>
      </c>
      <c r="G4182" t="s">
        <v>4025</v>
      </c>
      <c r="H4182" t="s">
        <v>4026</v>
      </c>
      <c r="I4182" s="4">
        <v>0.78</v>
      </c>
    </row>
    <row r="4183" spans="1:9" x14ac:dyDescent="0.2">
      <c r="A4183">
        <v>102</v>
      </c>
      <c r="B4183">
        <v>693488</v>
      </c>
      <c r="C4183" s="3">
        <v>43174</v>
      </c>
      <c r="D4183">
        <v>46622</v>
      </c>
      <c r="E4183" t="s">
        <v>4016</v>
      </c>
      <c r="F4183">
        <v>41922</v>
      </c>
      <c r="G4183" t="s">
        <v>4277</v>
      </c>
      <c r="H4183" t="s">
        <v>4278</v>
      </c>
      <c r="I4183" s="4">
        <v>2.73</v>
      </c>
    </row>
    <row r="4184" spans="1:9" x14ac:dyDescent="0.2">
      <c r="A4184">
        <v>102</v>
      </c>
      <c r="B4184">
        <v>693489</v>
      </c>
      <c r="C4184" s="3">
        <v>43174</v>
      </c>
      <c r="D4184">
        <v>46622</v>
      </c>
      <c r="E4184" t="s">
        <v>4016</v>
      </c>
      <c r="F4184">
        <v>41922</v>
      </c>
      <c r="G4184" t="s">
        <v>4033</v>
      </c>
      <c r="H4184" t="s">
        <v>4034</v>
      </c>
      <c r="I4184" s="4">
        <v>27.9</v>
      </c>
    </row>
    <row r="4185" spans="1:9" x14ac:dyDescent="0.2">
      <c r="A4185">
        <v>102</v>
      </c>
      <c r="B4185">
        <v>693490</v>
      </c>
      <c r="C4185" s="3">
        <v>43174</v>
      </c>
      <c r="D4185">
        <v>46622</v>
      </c>
      <c r="E4185" t="s">
        <v>4016</v>
      </c>
      <c r="F4185">
        <v>41922</v>
      </c>
      <c r="G4185" t="s">
        <v>4021</v>
      </c>
      <c r="H4185" t="s">
        <v>4022</v>
      </c>
      <c r="I4185" s="4">
        <v>13.5</v>
      </c>
    </row>
    <row r="4186" spans="1:9" x14ac:dyDescent="0.2">
      <c r="A4186">
        <v>102</v>
      </c>
      <c r="B4186">
        <v>693491</v>
      </c>
      <c r="C4186" s="3">
        <v>43174</v>
      </c>
      <c r="D4186">
        <v>46622</v>
      </c>
      <c r="E4186" t="s">
        <v>4016</v>
      </c>
      <c r="F4186">
        <v>41922</v>
      </c>
      <c r="G4186" t="s">
        <v>4039</v>
      </c>
      <c r="H4186" t="s">
        <v>4040</v>
      </c>
      <c r="I4186" s="4">
        <v>0.03</v>
      </c>
    </row>
    <row r="4187" spans="1:9" x14ac:dyDescent="0.2">
      <c r="A4187">
        <v>102</v>
      </c>
      <c r="B4187">
        <v>693492</v>
      </c>
      <c r="C4187" s="3">
        <v>43174</v>
      </c>
      <c r="D4187">
        <v>46622</v>
      </c>
      <c r="E4187" t="s">
        <v>4016</v>
      </c>
      <c r="F4187">
        <v>41922</v>
      </c>
      <c r="G4187" t="s">
        <v>4027</v>
      </c>
      <c r="H4187" t="s">
        <v>4028</v>
      </c>
      <c r="I4187" s="4">
        <v>0.1</v>
      </c>
    </row>
    <row r="4188" spans="1:9" x14ac:dyDescent="0.2">
      <c r="A4188">
        <v>102</v>
      </c>
      <c r="B4188">
        <v>693493</v>
      </c>
      <c r="C4188" s="3">
        <v>43174</v>
      </c>
      <c r="D4188">
        <v>46622</v>
      </c>
      <c r="E4188" t="s">
        <v>4016</v>
      </c>
      <c r="F4188">
        <v>41922</v>
      </c>
      <c r="G4188" t="s">
        <v>4035</v>
      </c>
      <c r="H4188" t="s">
        <v>4036</v>
      </c>
      <c r="I4188" s="4">
        <v>36</v>
      </c>
    </row>
    <row r="4189" spans="1:9" x14ac:dyDescent="0.2">
      <c r="A4189">
        <v>102</v>
      </c>
      <c r="B4189">
        <v>693494</v>
      </c>
      <c r="C4189" s="3">
        <v>43174</v>
      </c>
      <c r="D4189">
        <v>46622</v>
      </c>
      <c r="E4189" t="s">
        <v>4016</v>
      </c>
      <c r="F4189">
        <v>41922</v>
      </c>
      <c r="G4189" t="s">
        <v>4331</v>
      </c>
      <c r="H4189" t="s">
        <v>4332</v>
      </c>
      <c r="I4189" s="4">
        <v>17.8</v>
      </c>
    </row>
    <row r="4190" spans="1:9" x14ac:dyDescent="0.2">
      <c r="A4190">
        <v>102</v>
      </c>
      <c r="B4190">
        <v>693495</v>
      </c>
      <c r="C4190" s="3">
        <v>43174</v>
      </c>
      <c r="D4190">
        <v>46622</v>
      </c>
      <c r="E4190" t="s">
        <v>4016</v>
      </c>
      <c r="F4190">
        <v>41922</v>
      </c>
      <c r="G4190" t="s">
        <v>4093</v>
      </c>
      <c r="H4190" t="s">
        <v>4094</v>
      </c>
      <c r="I4190" s="4">
        <v>0.18</v>
      </c>
    </row>
    <row r="4191" spans="1:9" x14ac:dyDescent="0.2">
      <c r="A4191">
        <v>102</v>
      </c>
      <c r="B4191">
        <v>693505</v>
      </c>
      <c r="C4191" s="3">
        <v>43174</v>
      </c>
      <c r="D4191">
        <v>46620</v>
      </c>
      <c r="E4191" t="s">
        <v>4016</v>
      </c>
      <c r="F4191">
        <v>41924</v>
      </c>
      <c r="G4191" t="s">
        <v>4017</v>
      </c>
      <c r="H4191" t="s">
        <v>4018</v>
      </c>
      <c r="I4191" s="4">
        <v>3.75</v>
      </c>
    </row>
    <row r="4192" spans="1:9" x14ac:dyDescent="0.2">
      <c r="A4192">
        <v>102</v>
      </c>
      <c r="B4192">
        <v>693506</v>
      </c>
      <c r="C4192" s="3">
        <v>43174</v>
      </c>
      <c r="D4192">
        <v>46620</v>
      </c>
      <c r="E4192" t="s">
        <v>4016</v>
      </c>
      <c r="F4192">
        <v>41924</v>
      </c>
      <c r="G4192" t="s">
        <v>4019</v>
      </c>
      <c r="H4192" t="s">
        <v>4020</v>
      </c>
      <c r="I4192" s="4">
        <v>22.5</v>
      </c>
    </row>
    <row r="4193" spans="1:9" x14ac:dyDescent="0.2">
      <c r="A4193">
        <v>102</v>
      </c>
      <c r="B4193">
        <v>693507</v>
      </c>
      <c r="C4193" s="3">
        <v>43174</v>
      </c>
      <c r="D4193">
        <v>46620</v>
      </c>
      <c r="E4193" t="s">
        <v>4016</v>
      </c>
      <c r="F4193">
        <v>41924</v>
      </c>
      <c r="G4193" t="s">
        <v>4025</v>
      </c>
      <c r="H4193" t="s">
        <v>4026</v>
      </c>
      <c r="I4193" s="4">
        <v>0.98</v>
      </c>
    </row>
    <row r="4194" spans="1:9" x14ac:dyDescent="0.2">
      <c r="A4194">
        <v>102</v>
      </c>
      <c r="B4194">
        <v>693508</v>
      </c>
      <c r="C4194" s="3">
        <v>43174</v>
      </c>
      <c r="D4194">
        <v>46620</v>
      </c>
      <c r="E4194" t="s">
        <v>4016</v>
      </c>
      <c r="F4194">
        <v>41924</v>
      </c>
      <c r="G4194" t="s">
        <v>4271</v>
      </c>
      <c r="H4194" t="s">
        <v>4272</v>
      </c>
      <c r="I4194" s="4">
        <v>3.38</v>
      </c>
    </row>
    <row r="4195" spans="1:9" x14ac:dyDescent="0.2">
      <c r="A4195">
        <v>102</v>
      </c>
      <c r="B4195">
        <v>693509</v>
      </c>
      <c r="C4195" s="3">
        <v>43174</v>
      </c>
      <c r="D4195">
        <v>46620</v>
      </c>
      <c r="E4195" t="s">
        <v>4016</v>
      </c>
      <c r="F4195">
        <v>41924</v>
      </c>
      <c r="G4195" t="s">
        <v>4033</v>
      </c>
      <c r="H4195" t="s">
        <v>4034</v>
      </c>
      <c r="I4195" s="4">
        <v>35.03</v>
      </c>
    </row>
    <row r="4196" spans="1:9" x14ac:dyDescent="0.2">
      <c r="A4196">
        <v>102</v>
      </c>
      <c r="B4196">
        <v>693510</v>
      </c>
      <c r="C4196" s="3">
        <v>43174</v>
      </c>
      <c r="D4196">
        <v>46620</v>
      </c>
      <c r="E4196" t="s">
        <v>4016</v>
      </c>
      <c r="F4196">
        <v>41924</v>
      </c>
      <c r="G4196" t="s">
        <v>4021</v>
      </c>
      <c r="H4196" t="s">
        <v>4022</v>
      </c>
      <c r="I4196" s="4">
        <v>16.88</v>
      </c>
    </row>
    <row r="4197" spans="1:9" x14ac:dyDescent="0.2">
      <c r="A4197">
        <v>102</v>
      </c>
      <c r="B4197">
        <v>693511</v>
      </c>
      <c r="C4197" s="3">
        <v>43174</v>
      </c>
      <c r="D4197">
        <v>46620</v>
      </c>
      <c r="E4197" t="s">
        <v>4016</v>
      </c>
      <c r="F4197">
        <v>41924</v>
      </c>
      <c r="G4197" t="s">
        <v>4035</v>
      </c>
      <c r="H4197" t="s">
        <v>4036</v>
      </c>
      <c r="I4197" s="4">
        <v>45</v>
      </c>
    </row>
    <row r="4198" spans="1:9" x14ac:dyDescent="0.2">
      <c r="A4198">
        <v>102</v>
      </c>
      <c r="B4198">
        <v>693512</v>
      </c>
      <c r="C4198" s="3">
        <v>43174</v>
      </c>
      <c r="D4198">
        <v>46620</v>
      </c>
      <c r="E4198" t="s">
        <v>4016</v>
      </c>
      <c r="F4198">
        <v>41924</v>
      </c>
      <c r="G4198" t="s">
        <v>4331</v>
      </c>
      <c r="H4198" t="s">
        <v>4332</v>
      </c>
      <c r="I4198" s="4">
        <v>22.25</v>
      </c>
    </row>
    <row r="4199" spans="1:9" x14ac:dyDescent="0.2">
      <c r="A4199">
        <v>102</v>
      </c>
      <c r="B4199">
        <v>693513</v>
      </c>
      <c r="C4199" s="3">
        <v>43174</v>
      </c>
      <c r="D4199">
        <v>46620</v>
      </c>
      <c r="E4199" t="s">
        <v>4016</v>
      </c>
      <c r="F4199">
        <v>41924</v>
      </c>
      <c r="G4199" t="s">
        <v>4093</v>
      </c>
      <c r="H4199" t="s">
        <v>4094</v>
      </c>
      <c r="I4199" s="4">
        <v>0.23</v>
      </c>
    </row>
    <row r="4200" spans="1:9" x14ac:dyDescent="0.2">
      <c r="A4200">
        <v>102</v>
      </c>
      <c r="B4200">
        <v>693514</v>
      </c>
      <c r="C4200" s="3">
        <v>43174</v>
      </c>
      <c r="D4200">
        <v>46620</v>
      </c>
      <c r="E4200" t="s">
        <v>4016</v>
      </c>
      <c r="F4200">
        <v>41924</v>
      </c>
      <c r="G4200" t="s">
        <v>4027</v>
      </c>
      <c r="H4200" t="s">
        <v>4028</v>
      </c>
      <c r="I4200" s="4">
        <v>0.03</v>
      </c>
    </row>
    <row r="4201" spans="1:9" x14ac:dyDescent="0.2">
      <c r="A4201">
        <v>102</v>
      </c>
      <c r="B4201">
        <v>693533</v>
      </c>
      <c r="C4201" s="3">
        <v>43180</v>
      </c>
      <c r="D4201">
        <v>46689</v>
      </c>
      <c r="E4201" t="s">
        <v>4016</v>
      </c>
      <c r="F4201">
        <v>41926</v>
      </c>
      <c r="G4201" t="s">
        <v>4103</v>
      </c>
      <c r="H4201" t="s">
        <v>4104</v>
      </c>
      <c r="I4201" s="4">
        <v>16.2</v>
      </c>
    </row>
    <row r="4202" spans="1:9" x14ac:dyDescent="0.2">
      <c r="A4202">
        <v>102</v>
      </c>
      <c r="B4202">
        <v>693534</v>
      </c>
      <c r="C4202" s="3">
        <v>43180</v>
      </c>
      <c r="D4202">
        <v>46689</v>
      </c>
      <c r="E4202" t="s">
        <v>4016</v>
      </c>
      <c r="F4202">
        <v>41926</v>
      </c>
      <c r="G4202" t="s">
        <v>4089</v>
      </c>
      <c r="H4202" t="s">
        <v>4090</v>
      </c>
      <c r="I4202" s="4">
        <v>145.80000000000001</v>
      </c>
    </row>
    <row r="4203" spans="1:9" x14ac:dyDescent="0.2">
      <c r="A4203">
        <v>102</v>
      </c>
      <c r="B4203">
        <v>693535</v>
      </c>
      <c r="C4203" s="3">
        <v>43180</v>
      </c>
      <c r="D4203">
        <v>46689</v>
      </c>
      <c r="E4203" t="s">
        <v>4016</v>
      </c>
      <c r="F4203">
        <v>41926</v>
      </c>
      <c r="G4203" t="s">
        <v>4085</v>
      </c>
      <c r="H4203" t="s">
        <v>4086</v>
      </c>
      <c r="I4203" s="4">
        <v>0.49</v>
      </c>
    </row>
    <row r="4204" spans="1:9" x14ac:dyDescent="0.2">
      <c r="A4204">
        <v>102</v>
      </c>
      <c r="B4204">
        <v>693536</v>
      </c>
      <c r="C4204" s="3">
        <v>43180</v>
      </c>
      <c r="D4204">
        <v>46689</v>
      </c>
      <c r="E4204" t="s">
        <v>4016</v>
      </c>
      <c r="F4204">
        <v>41926</v>
      </c>
      <c r="G4204" t="s">
        <v>4119</v>
      </c>
      <c r="H4204" t="s">
        <v>4120</v>
      </c>
      <c r="I4204" s="4">
        <v>12.96</v>
      </c>
    </row>
    <row r="4205" spans="1:9" x14ac:dyDescent="0.2">
      <c r="A4205">
        <v>102</v>
      </c>
      <c r="B4205">
        <v>693537</v>
      </c>
      <c r="C4205" s="3">
        <v>43180</v>
      </c>
      <c r="D4205">
        <v>46689</v>
      </c>
      <c r="E4205" t="s">
        <v>4016</v>
      </c>
      <c r="F4205">
        <v>41926</v>
      </c>
      <c r="G4205" t="s">
        <v>4107</v>
      </c>
      <c r="H4205" t="s">
        <v>4108</v>
      </c>
      <c r="I4205" s="4">
        <v>119.07</v>
      </c>
    </row>
    <row r="4206" spans="1:9" x14ac:dyDescent="0.2">
      <c r="A4206">
        <v>102</v>
      </c>
      <c r="B4206">
        <v>693538</v>
      </c>
      <c r="C4206" s="3">
        <v>43180</v>
      </c>
      <c r="D4206">
        <v>46689</v>
      </c>
      <c r="E4206" t="s">
        <v>4016</v>
      </c>
      <c r="F4206">
        <v>41926</v>
      </c>
      <c r="G4206" t="s">
        <v>4121</v>
      </c>
      <c r="H4206" t="s">
        <v>4122</v>
      </c>
      <c r="I4206" s="4">
        <v>3.24</v>
      </c>
    </row>
    <row r="4207" spans="1:9" x14ac:dyDescent="0.2">
      <c r="A4207">
        <v>102</v>
      </c>
      <c r="B4207">
        <v>693541</v>
      </c>
      <c r="C4207" s="3">
        <v>43180</v>
      </c>
      <c r="D4207">
        <v>46689</v>
      </c>
      <c r="E4207" t="s">
        <v>4016</v>
      </c>
      <c r="F4207">
        <v>41926</v>
      </c>
      <c r="G4207" t="s">
        <v>4123</v>
      </c>
      <c r="H4207" t="s">
        <v>4124</v>
      </c>
      <c r="I4207" s="4">
        <v>6.48</v>
      </c>
    </row>
    <row r="4208" spans="1:9" x14ac:dyDescent="0.2">
      <c r="A4208">
        <v>102</v>
      </c>
      <c r="B4208">
        <v>693542</v>
      </c>
      <c r="C4208" s="3">
        <v>43180</v>
      </c>
      <c r="D4208">
        <v>46689</v>
      </c>
      <c r="E4208" t="s">
        <v>4016</v>
      </c>
      <c r="F4208">
        <v>41926</v>
      </c>
      <c r="G4208" t="s">
        <v>4125</v>
      </c>
      <c r="H4208" t="s">
        <v>4126</v>
      </c>
      <c r="I4208" s="4">
        <v>3.24</v>
      </c>
    </row>
    <row r="4209" spans="1:9" x14ac:dyDescent="0.2">
      <c r="A4209">
        <v>102</v>
      </c>
      <c r="B4209">
        <v>693543</v>
      </c>
      <c r="C4209" s="3">
        <v>43180</v>
      </c>
      <c r="D4209">
        <v>46689</v>
      </c>
      <c r="E4209" t="s">
        <v>4016</v>
      </c>
      <c r="F4209">
        <v>41926</v>
      </c>
      <c r="G4209" t="s">
        <v>4053</v>
      </c>
      <c r="H4209" t="s">
        <v>4054</v>
      </c>
      <c r="I4209" s="4">
        <v>1.62</v>
      </c>
    </row>
    <row r="4210" spans="1:9" x14ac:dyDescent="0.2">
      <c r="A4210">
        <v>102</v>
      </c>
      <c r="B4210">
        <v>694969</v>
      </c>
      <c r="C4210" s="3">
        <v>43180</v>
      </c>
      <c r="D4210">
        <v>46689</v>
      </c>
      <c r="E4210" t="s">
        <v>4016</v>
      </c>
      <c r="F4210">
        <v>41926</v>
      </c>
      <c r="G4210" t="s">
        <v>4129</v>
      </c>
      <c r="H4210" t="s">
        <v>4130</v>
      </c>
      <c r="I4210" s="4">
        <v>13.93</v>
      </c>
    </row>
    <row r="4211" spans="1:9" x14ac:dyDescent="0.2">
      <c r="A4211">
        <v>102</v>
      </c>
      <c r="B4211">
        <v>694970</v>
      </c>
      <c r="C4211" s="3">
        <v>43180</v>
      </c>
      <c r="D4211">
        <v>46689</v>
      </c>
      <c r="E4211" t="s">
        <v>4016</v>
      </c>
      <c r="F4211">
        <v>41926</v>
      </c>
      <c r="G4211" t="s">
        <v>4127</v>
      </c>
      <c r="H4211" t="s">
        <v>4128</v>
      </c>
      <c r="I4211" s="4">
        <v>0.97</v>
      </c>
    </row>
    <row r="4212" spans="1:9" x14ac:dyDescent="0.2">
      <c r="A4212">
        <v>102</v>
      </c>
      <c r="B4212">
        <v>693626</v>
      </c>
      <c r="C4212" s="3">
        <v>43173</v>
      </c>
      <c r="D4212">
        <v>46605</v>
      </c>
      <c r="E4212" t="s">
        <v>4016</v>
      </c>
      <c r="F4212">
        <v>41927</v>
      </c>
      <c r="G4212" t="s">
        <v>4259</v>
      </c>
      <c r="H4212" t="s">
        <v>4260</v>
      </c>
      <c r="I4212" s="4">
        <v>3754.38</v>
      </c>
    </row>
    <row r="4213" spans="1:9" x14ac:dyDescent="0.2">
      <c r="A4213">
        <v>102</v>
      </c>
      <c r="B4213">
        <v>693627</v>
      </c>
      <c r="C4213" s="3">
        <v>43173</v>
      </c>
      <c r="D4213">
        <v>46605</v>
      </c>
      <c r="E4213" t="s">
        <v>4016</v>
      </c>
      <c r="F4213">
        <v>41927</v>
      </c>
      <c r="G4213" t="s">
        <v>4261</v>
      </c>
      <c r="H4213" t="s">
        <v>4262</v>
      </c>
      <c r="I4213" s="4">
        <v>294</v>
      </c>
    </row>
    <row r="4214" spans="1:9" x14ac:dyDescent="0.2">
      <c r="A4214">
        <v>102</v>
      </c>
      <c r="B4214">
        <v>693662</v>
      </c>
      <c r="C4214" s="3">
        <v>43187</v>
      </c>
      <c r="D4214">
        <v>46786</v>
      </c>
      <c r="E4214" t="s">
        <v>4016</v>
      </c>
      <c r="F4214">
        <v>41929</v>
      </c>
      <c r="G4214" t="s">
        <v>4107</v>
      </c>
      <c r="H4214" t="s">
        <v>4108</v>
      </c>
      <c r="I4214" s="4">
        <v>172.8</v>
      </c>
    </row>
    <row r="4215" spans="1:9" x14ac:dyDescent="0.2">
      <c r="A4215">
        <v>102</v>
      </c>
      <c r="B4215">
        <v>693663</v>
      </c>
      <c r="C4215" s="3">
        <v>43187</v>
      </c>
      <c r="D4215">
        <v>46786</v>
      </c>
      <c r="E4215" t="s">
        <v>4016</v>
      </c>
      <c r="F4215">
        <v>41929</v>
      </c>
      <c r="G4215" t="s">
        <v>4157</v>
      </c>
      <c r="H4215" t="s">
        <v>4158</v>
      </c>
      <c r="I4215" s="4">
        <v>20.74</v>
      </c>
    </row>
    <row r="4216" spans="1:9" x14ac:dyDescent="0.2">
      <c r="A4216">
        <v>102</v>
      </c>
      <c r="B4216">
        <v>693668</v>
      </c>
      <c r="C4216" s="3">
        <v>43187</v>
      </c>
      <c r="D4216">
        <v>46786</v>
      </c>
      <c r="E4216" t="s">
        <v>4016</v>
      </c>
      <c r="F4216">
        <v>41929</v>
      </c>
      <c r="G4216" t="s">
        <v>4163</v>
      </c>
      <c r="H4216" t="s">
        <v>4164</v>
      </c>
      <c r="I4216" s="4">
        <v>34.56</v>
      </c>
    </row>
    <row r="4217" spans="1:9" x14ac:dyDescent="0.2">
      <c r="A4217">
        <v>102</v>
      </c>
      <c r="B4217">
        <v>693669</v>
      </c>
      <c r="C4217" s="3">
        <v>43187</v>
      </c>
      <c r="D4217">
        <v>46786</v>
      </c>
      <c r="E4217" t="s">
        <v>4016</v>
      </c>
      <c r="F4217">
        <v>41929</v>
      </c>
      <c r="G4217" t="s">
        <v>4133</v>
      </c>
      <c r="H4217" t="s">
        <v>4134</v>
      </c>
      <c r="I4217" s="4">
        <v>34.56</v>
      </c>
    </row>
    <row r="4218" spans="1:9" x14ac:dyDescent="0.2">
      <c r="A4218">
        <v>102</v>
      </c>
      <c r="B4218">
        <v>693671</v>
      </c>
      <c r="C4218" s="3">
        <v>43187</v>
      </c>
      <c r="D4218">
        <v>46786</v>
      </c>
      <c r="E4218" t="s">
        <v>4016</v>
      </c>
      <c r="F4218">
        <v>41929</v>
      </c>
      <c r="G4218" t="s">
        <v>4167</v>
      </c>
      <c r="H4218" t="s">
        <v>4168</v>
      </c>
      <c r="I4218" s="4">
        <v>20.74</v>
      </c>
    </row>
    <row r="4219" spans="1:9" x14ac:dyDescent="0.2">
      <c r="A4219">
        <v>102</v>
      </c>
      <c r="B4219">
        <v>693673</v>
      </c>
      <c r="C4219" s="3">
        <v>43187</v>
      </c>
      <c r="D4219">
        <v>46786</v>
      </c>
      <c r="E4219" t="s">
        <v>4016</v>
      </c>
      <c r="F4219">
        <v>41929</v>
      </c>
      <c r="G4219" t="s">
        <v>4105</v>
      </c>
      <c r="H4219" t="s">
        <v>4106</v>
      </c>
      <c r="I4219" s="4">
        <v>41.47</v>
      </c>
    </row>
    <row r="4220" spans="1:9" x14ac:dyDescent="0.2">
      <c r="A4220">
        <v>102</v>
      </c>
      <c r="B4220">
        <v>693674</v>
      </c>
      <c r="C4220" s="3">
        <v>43187</v>
      </c>
      <c r="D4220">
        <v>46786</v>
      </c>
      <c r="E4220" t="s">
        <v>4016</v>
      </c>
      <c r="F4220">
        <v>41929</v>
      </c>
      <c r="G4220" t="s">
        <v>4077</v>
      </c>
      <c r="H4220" t="s">
        <v>4078</v>
      </c>
      <c r="I4220" s="4">
        <v>76.03</v>
      </c>
    </row>
    <row r="4221" spans="1:9" x14ac:dyDescent="0.2">
      <c r="A4221">
        <v>102</v>
      </c>
      <c r="B4221">
        <v>693675</v>
      </c>
      <c r="C4221" s="3">
        <v>43187</v>
      </c>
      <c r="D4221">
        <v>46786</v>
      </c>
      <c r="E4221" t="s">
        <v>4016</v>
      </c>
      <c r="F4221">
        <v>41929</v>
      </c>
      <c r="G4221" t="s">
        <v>4165</v>
      </c>
      <c r="H4221" t="s">
        <v>4166</v>
      </c>
      <c r="I4221" s="4">
        <v>69.12</v>
      </c>
    </row>
    <row r="4222" spans="1:9" x14ac:dyDescent="0.2">
      <c r="A4222">
        <v>102</v>
      </c>
      <c r="B4222">
        <v>695894</v>
      </c>
      <c r="C4222" s="3">
        <v>43187</v>
      </c>
      <c r="D4222">
        <v>46786</v>
      </c>
      <c r="E4222" t="s">
        <v>4016</v>
      </c>
      <c r="F4222">
        <v>41929</v>
      </c>
      <c r="G4222" t="s">
        <v>4119</v>
      </c>
      <c r="H4222" t="s">
        <v>4120</v>
      </c>
      <c r="I4222" s="4">
        <v>13.82</v>
      </c>
    </row>
    <row r="4223" spans="1:9" x14ac:dyDescent="0.2">
      <c r="A4223">
        <v>102</v>
      </c>
      <c r="B4223">
        <v>695895</v>
      </c>
      <c r="C4223" s="3">
        <v>43187</v>
      </c>
      <c r="D4223">
        <v>46786</v>
      </c>
      <c r="E4223" t="s">
        <v>4016</v>
      </c>
      <c r="F4223">
        <v>41929</v>
      </c>
      <c r="G4223" t="s">
        <v>4135</v>
      </c>
      <c r="H4223" t="s">
        <v>4136</v>
      </c>
      <c r="I4223" s="4">
        <v>6.22</v>
      </c>
    </row>
    <row r="4224" spans="1:9" x14ac:dyDescent="0.2">
      <c r="A4224">
        <v>102</v>
      </c>
      <c r="B4224">
        <v>695896</v>
      </c>
      <c r="C4224" s="3">
        <v>43187</v>
      </c>
      <c r="D4224">
        <v>46786</v>
      </c>
      <c r="E4224" t="s">
        <v>4016</v>
      </c>
      <c r="F4224">
        <v>41929</v>
      </c>
      <c r="G4224" t="s">
        <v>4089</v>
      </c>
      <c r="H4224" t="s">
        <v>4090</v>
      </c>
      <c r="I4224" s="4">
        <v>92.62</v>
      </c>
    </row>
    <row r="4225" spans="1:9" x14ac:dyDescent="0.2">
      <c r="A4225">
        <v>102</v>
      </c>
      <c r="B4225">
        <v>695897</v>
      </c>
      <c r="C4225" s="3">
        <v>43187</v>
      </c>
      <c r="D4225">
        <v>46786</v>
      </c>
      <c r="E4225" t="s">
        <v>4016</v>
      </c>
      <c r="F4225">
        <v>41929</v>
      </c>
      <c r="G4225" t="s">
        <v>4115</v>
      </c>
      <c r="H4225" t="s">
        <v>4116</v>
      </c>
      <c r="I4225" s="4">
        <v>13.82</v>
      </c>
    </row>
    <row r="4226" spans="1:9" x14ac:dyDescent="0.2">
      <c r="A4226">
        <v>102</v>
      </c>
      <c r="B4226">
        <v>695898</v>
      </c>
      <c r="C4226" s="3">
        <v>43187</v>
      </c>
      <c r="D4226">
        <v>46786</v>
      </c>
      <c r="E4226" t="s">
        <v>4016</v>
      </c>
      <c r="F4226">
        <v>41929</v>
      </c>
      <c r="G4226" t="s">
        <v>4085</v>
      </c>
      <c r="H4226" t="s">
        <v>4086</v>
      </c>
      <c r="I4226" s="4">
        <v>2.0699999999999998</v>
      </c>
    </row>
    <row r="4227" spans="1:9" x14ac:dyDescent="0.2">
      <c r="A4227">
        <v>102</v>
      </c>
      <c r="B4227">
        <v>695899</v>
      </c>
      <c r="C4227" s="3">
        <v>43187</v>
      </c>
      <c r="D4227">
        <v>46786</v>
      </c>
      <c r="E4227" t="s">
        <v>4016</v>
      </c>
      <c r="F4227">
        <v>41929</v>
      </c>
      <c r="G4227" t="s">
        <v>4033</v>
      </c>
      <c r="H4227" t="s">
        <v>4034</v>
      </c>
      <c r="I4227" s="4">
        <v>76.03</v>
      </c>
    </row>
    <row r="4228" spans="1:9" x14ac:dyDescent="0.2">
      <c r="A4228">
        <v>102</v>
      </c>
      <c r="B4228">
        <v>695900</v>
      </c>
      <c r="C4228" s="3">
        <v>43187</v>
      </c>
      <c r="D4228">
        <v>46786</v>
      </c>
      <c r="E4228" t="s">
        <v>4016</v>
      </c>
      <c r="F4228">
        <v>41929</v>
      </c>
      <c r="G4228" t="s">
        <v>4127</v>
      </c>
      <c r="H4228" t="s">
        <v>4128</v>
      </c>
      <c r="I4228" s="4">
        <v>2.76</v>
      </c>
    </row>
    <row r="4229" spans="1:9" x14ac:dyDescent="0.2">
      <c r="A4229">
        <v>102</v>
      </c>
      <c r="B4229">
        <v>695901</v>
      </c>
      <c r="C4229" s="3">
        <v>43187</v>
      </c>
      <c r="D4229">
        <v>46786</v>
      </c>
      <c r="E4229" t="s">
        <v>4016</v>
      </c>
      <c r="F4229">
        <v>41929</v>
      </c>
      <c r="G4229" t="s">
        <v>4113</v>
      </c>
      <c r="H4229" t="s">
        <v>4114</v>
      </c>
      <c r="I4229" s="4">
        <v>6.91</v>
      </c>
    </row>
    <row r="4230" spans="1:9" x14ac:dyDescent="0.2">
      <c r="A4230">
        <v>102</v>
      </c>
      <c r="B4230">
        <v>695902</v>
      </c>
      <c r="C4230" s="3">
        <v>43187</v>
      </c>
      <c r="D4230">
        <v>46786</v>
      </c>
      <c r="E4230" t="s">
        <v>4016</v>
      </c>
      <c r="F4230">
        <v>41929</v>
      </c>
      <c r="G4230" t="s">
        <v>4121</v>
      </c>
      <c r="H4230" t="s">
        <v>4122</v>
      </c>
      <c r="I4230" s="4">
        <v>6.91</v>
      </c>
    </row>
    <row r="4231" spans="1:9" x14ac:dyDescent="0.2">
      <c r="A4231">
        <v>102</v>
      </c>
      <c r="B4231">
        <v>693686</v>
      </c>
      <c r="C4231" s="3">
        <v>43187</v>
      </c>
      <c r="D4231">
        <v>46789</v>
      </c>
      <c r="E4231" t="s">
        <v>4016</v>
      </c>
      <c r="F4231">
        <v>41931</v>
      </c>
      <c r="G4231" t="s">
        <v>4153</v>
      </c>
      <c r="H4231" t="s">
        <v>4154</v>
      </c>
      <c r="I4231" s="4">
        <v>2.2799999999999998</v>
      </c>
    </row>
    <row r="4232" spans="1:9" x14ac:dyDescent="0.2">
      <c r="A4232">
        <v>102</v>
      </c>
      <c r="B4232">
        <v>693687</v>
      </c>
      <c r="C4232" s="3">
        <v>43187</v>
      </c>
      <c r="D4232">
        <v>46789</v>
      </c>
      <c r="E4232" t="s">
        <v>4016</v>
      </c>
      <c r="F4232">
        <v>41931</v>
      </c>
      <c r="G4232" t="s">
        <v>4125</v>
      </c>
      <c r="H4232" t="s">
        <v>4126</v>
      </c>
      <c r="I4232" s="4">
        <v>0.56999999999999995</v>
      </c>
    </row>
    <row r="4233" spans="1:9" x14ac:dyDescent="0.2">
      <c r="A4233">
        <v>102</v>
      </c>
      <c r="B4233">
        <v>693688</v>
      </c>
      <c r="C4233" s="3">
        <v>43187</v>
      </c>
      <c r="D4233">
        <v>46789</v>
      </c>
      <c r="E4233" t="s">
        <v>4016</v>
      </c>
      <c r="F4233">
        <v>41931</v>
      </c>
      <c r="G4233" t="s">
        <v>4161</v>
      </c>
      <c r="H4233" t="s">
        <v>4162</v>
      </c>
      <c r="I4233" s="4">
        <v>5.7</v>
      </c>
    </row>
    <row r="4234" spans="1:9" x14ac:dyDescent="0.2">
      <c r="A4234">
        <v>102</v>
      </c>
      <c r="B4234">
        <v>693689</v>
      </c>
      <c r="C4234" s="3">
        <v>43187</v>
      </c>
      <c r="D4234">
        <v>46789</v>
      </c>
      <c r="E4234" t="s">
        <v>4016</v>
      </c>
      <c r="F4234">
        <v>41931</v>
      </c>
      <c r="G4234" t="s">
        <v>4135</v>
      </c>
      <c r="H4234" t="s">
        <v>4136</v>
      </c>
      <c r="I4234" s="4">
        <v>1.1399999999999999</v>
      </c>
    </row>
    <row r="4235" spans="1:9" x14ac:dyDescent="0.2">
      <c r="A4235">
        <v>102</v>
      </c>
      <c r="B4235">
        <v>693690</v>
      </c>
      <c r="C4235" s="3">
        <v>43187</v>
      </c>
      <c r="D4235">
        <v>46789</v>
      </c>
      <c r="E4235" t="s">
        <v>4016</v>
      </c>
      <c r="F4235">
        <v>41931</v>
      </c>
      <c r="G4235" t="s">
        <v>4119</v>
      </c>
      <c r="H4235" t="s">
        <v>4120</v>
      </c>
      <c r="I4235" s="4">
        <v>2.2799999999999998</v>
      </c>
    </row>
    <row r="4236" spans="1:9" x14ac:dyDescent="0.2">
      <c r="A4236">
        <v>102</v>
      </c>
      <c r="B4236">
        <v>693691</v>
      </c>
      <c r="C4236" s="3">
        <v>43187</v>
      </c>
      <c r="D4236">
        <v>46789</v>
      </c>
      <c r="E4236" t="s">
        <v>4016</v>
      </c>
      <c r="F4236">
        <v>41931</v>
      </c>
      <c r="G4236" t="s">
        <v>4301</v>
      </c>
      <c r="H4236" t="s">
        <v>4302</v>
      </c>
      <c r="I4236" s="4">
        <v>11.4</v>
      </c>
    </row>
    <row r="4237" spans="1:9" x14ac:dyDescent="0.2">
      <c r="A4237">
        <v>102</v>
      </c>
      <c r="B4237">
        <v>693692</v>
      </c>
      <c r="C4237" s="3">
        <v>43187</v>
      </c>
      <c r="D4237">
        <v>46789</v>
      </c>
      <c r="E4237" t="s">
        <v>4016</v>
      </c>
      <c r="F4237">
        <v>41931</v>
      </c>
      <c r="G4237" t="s">
        <v>4185</v>
      </c>
      <c r="H4237" t="s">
        <v>4186</v>
      </c>
      <c r="I4237" s="4">
        <v>11.4</v>
      </c>
    </row>
    <row r="4238" spans="1:9" x14ac:dyDescent="0.2">
      <c r="A4238">
        <v>102</v>
      </c>
      <c r="B4238">
        <v>693693</v>
      </c>
      <c r="C4238" s="3">
        <v>43187</v>
      </c>
      <c r="D4238">
        <v>46789</v>
      </c>
      <c r="E4238" t="s">
        <v>4016</v>
      </c>
      <c r="F4238">
        <v>41931</v>
      </c>
      <c r="G4238" t="s">
        <v>4035</v>
      </c>
      <c r="H4238" t="s">
        <v>4036</v>
      </c>
      <c r="I4238" s="4">
        <v>1.1399999999999999</v>
      </c>
    </row>
    <row r="4239" spans="1:9" x14ac:dyDescent="0.2">
      <c r="A4239">
        <v>102</v>
      </c>
      <c r="B4239">
        <v>693694</v>
      </c>
      <c r="C4239" s="3">
        <v>43187</v>
      </c>
      <c r="D4239">
        <v>46789</v>
      </c>
      <c r="E4239" t="s">
        <v>4016</v>
      </c>
      <c r="F4239">
        <v>41931</v>
      </c>
      <c r="G4239" t="s">
        <v>4033</v>
      </c>
      <c r="H4239" t="s">
        <v>4034</v>
      </c>
      <c r="I4239" s="4">
        <v>12.69</v>
      </c>
    </row>
    <row r="4240" spans="1:9" x14ac:dyDescent="0.2">
      <c r="A4240">
        <v>102</v>
      </c>
      <c r="B4240">
        <v>693695</v>
      </c>
      <c r="C4240" s="3">
        <v>43187</v>
      </c>
      <c r="D4240">
        <v>46789</v>
      </c>
      <c r="E4240" t="s">
        <v>4016</v>
      </c>
      <c r="F4240">
        <v>41931</v>
      </c>
      <c r="G4240" t="s">
        <v>4183</v>
      </c>
      <c r="H4240" t="s">
        <v>4184</v>
      </c>
      <c r="I4240" s="4">
        <v>17.670000000000002</v>
      </c>
    </row>
    <row r="4241" spans="1:9" x14ac:dyDescent="0.2">
      <c r="A4241">
        <v>102</v>
      </c>
      <c r="B4241">
        <v>693697</v>
      </c>
      <c r="C4241" s="3">
        <v>43187</v>
      </c>
      <c r="D4241">
        <v>46789</v>
      </c>
      <c r="E4241" t="s">
        <v>4016</v>
      </c>
      <c r="F4241">
        <v>41931</v>
      </c>
      <c r="G4241" t="s">
        <v>4021</v>
      </c>
      <c r="H4241" t="s">
        <v>4022</v>
      </c>
      <c r="I4241" s="4">
        <v>4.5599999999999996</v>
      </c>
    </row>
    <row r="4242" spans="1:9" x14ac:dyDescent="0.2">
      <c r="A4242">
        <v>102</v>
      </c>
      <c r="B4242">
        <v>693699</v>
      </c>
      <c r="C4242" s="3">
        <v>43187</v>
      </c>
      <c r="D4242">
        <v>46789</v>
      </c>
      <c r="E4242" t="s">
        <v>4016</v>
      </c>
      <c r="F4242">
        <v>41931</v>
      </c>
      <c r="G4242" t="s">
        <v>4459</v>
      </c>
      <c r="H4242" t="s">
        <v>4460</v>
      </c>
      <c r="I4242" s="4">
        <v>30.21</v>
      </c>
    </row>
    <row r="4243" spans="1:9" x14ac:dyDescent="0.2">
      <c r="A4243">
        <v>102</v>
      </c>
      <c r="B4243">
        <v>693700</v>
      </c>
      <c r="C4243" s="3">
        <v>43187</v>
      </c>
      <c r="D4243">
        <v>46789</v>
      </c>
      <c r="E4243" t="s">
        <v>4016</v>
      </c>
      <c r="F4243">
        <v>41931</v>
      </c>
      <c r="G4243" t="s">
        <v>4065</v>
      </c>
      <c r="H4243" t="s">
        <v>4066</v>
      </c>
      <c r="I4243" s="4">
        <v>1.71</v>
      </c>
    </row>
    <row r="4244" spans="1:9" x14ac:dyDescent="0.2">
      <c r="A4244">
        <v>102</v>
      </c>
      <c r="B4244">
        <v>695918</v>
      </c>
      <c r="C4244" s="3">
        <v>43187</v>
      </c>
      <c r="D4244">
        <v>46789</v>
      </c>
      <c r="E4244" t="s">
        <v>4016</v>
      </c>
      <c r="F4244">
        <v>41931</v>
      </c>
      <c r="G4244" t="s">
        <v>4059</v>
      </c>
      <c r="H4244" t="s">
        <v>4060</v>
      </c>
      <c r="I4244" s="4">
        <v>0.31</v>
      </c>
    </row>
    <row r="4245" spans="1:9" x14ac:dyDescent="0.2">
      <c r="A4245">
        <v>102</v>
      </c>
      <c r="B4245">
        <v>695923</v>
      </c>
      <c r="C4245" s="3">
        <v>43187</v>
      </c>
      <c r="D4245">
        <v>46789</v>
      </c>
      <c r="E4245" t="s">
        <v>4016</v>
      </c>
      <c r="F4245">
        <v>41931</v>
      </c>
      <c r="G4245" t="s">
        <v>4167</v>
      </c>
      <c r="H4245" t="s">
        <v>4168</v>
      </c>
      <c r="I4245" s="4">
        <v>4.0999999999999996</v>
      </c>
    </row>
    <row r="4246" spans="1:9" x14ac:dyDescent="0.2">
      <c r="A4246">
        <v>102</v>
      </c>
      <c r="B4246">
        <v>693709</v>
      </c>
      <c r="C4246" s="3">
        <v>43185</v>
      </c>
      <c r="D4246">
        <v>46756</v>
      </c>
      <c r="E4246" t="s">
        <v>4016</v>
      </c>
      <c r="F4246">
        <v>41933</v>
      </c>
      <c r="G4246" t="s">
        <v>4041</v>
      </c>
      <c r="H4246" t="s">
        <v>4042</v>
      </c>
      <c r="I4246" s="4">
        <v>396.27</v>
      </c>
    </row>
    <row r="4247" spans="1:9" x14ac:dyDescent="0.2">
      <c r="A4247">
        <v>102</v>
      </c>
      <c r="B4247">
        <v>693710</v>
      </c>
      <c r="C4247" s="3">
        <v>43185</v>
      </c>
      <c r="D4247">
        <v>46756</v>
      </c>
      <c r="E4247" t="s">
        <v>4016</v>
      </c>
      <c r="F4247">
        <v>41933</v>
      </c>
      <c r="G4247" t="s">
        <v>4091</v>
      </c>
      <c r="H4247" t="s">
        <v>4092</v>
      </c>
      <c r="I4247" s="4">
        <v>1.26</v>
      </c>
    </row>
    <row r="4248" spans="1:9" x14ac:dyDescent="0.2">
      <c r="A4248">
        <v>102</v>
      </c>
      <c r="B4248">
        <v>693711</v>
      </c>
      <c r="C4248" s="3">
        <v>43185</v>
      </c>
      <c r="D4248">
        <v>46756</v>
      </c>
      <c r="E4248" t="s">
        <v>4016</v>
      </c>
      <c r="F4248">
        <v>41933</v>
      </c>
      <c r="G4248" t="s">
        <v>4035</v>
      </c>
      <c r="H4248" t="s">
        <v>4036</v>
      </c>
      <c r="I4248" s="4">
        <v>188.7</v>
      </c>
    </row>
    <row r="4249" spans="1:9" x14ac:dyDescent="0.2">
      <c r="A4249">
        <v>102</v>
      </c>
      <c r="B4249">
        <v>693714</v>
      </c>
      <c r="C4249" s="3">
        <v>43185</v>
      </c>
      <c r="D4249">
        <v>46756</v>
      </c>
      <c r="E4249" t="s">
        <v>4016</v>
      </c>
      <c r="F4249">
        <v>41933</v>
      </c>
      <c r="G4249" t="s">
        <v>4095</v>
      </c>
      <c r="H4249" t="s">
        <v>4096</v>
      </c>
      <c r="I4249" s="4">
        <v>0.38</v>
      </c>
    </row>
    <row r="4250" spans="1:9" x14ac:dyDescent="0.2">
      <c r="A4250">
        <v>102</v>
      </c>
      <c r="B4250">
        <v>695773</v>
      </c>
      <c r="C4250" s="3">
        <v>43185</v>
      </c>
      <c r="D4250">
        <v>46756</v>
      </c>
      <c r="E4250" t="s">
        <v>4016</v>
      </c>
      <c r="F4250">
        <v>41933</v>
      </c>
      <c r="G4250" t="s">
        <v>4047</v>
      </c>
      <c r="H4250" t="s">
        <v>4048</v>
      </c>
      <c r="I4250" s="4">
        <v>5.03</v>
      </c>
    </row>
    <row r="4251" spans="1:9" x14ac:dyDescent="0.2">
      <c r="A4251">
        <v>102</v>
      </c>
      <c r="B4251">
        <v>695774</v>
      </c>
      <c r="C4251" s="3">
        <v>43185</v>
      </c>
      <c r="D4251">
        <v>46756</v>
      </c>
      <c r="E4251" t="s">
        <v>4016</v>
      </c>
      <c r="F4251">
        <v>41933</v>
      </c>
      <c r="G4251" t="s">
        <v>4033</v>
      </c>
      <c r="H4251" t="s">
        <v>4034</v>
      </c>
      <c r="I4251" s="4">
        <v>37.36</v>
      </c>
    </row>
    <row r="4252" spans="1:9" x14ac:dyDescent="0.2">
      <c r="A4252">
        <v>102</v>
      </c>
      <c r="B4252">
        <v>693722</v>
      </c>
      <c r="C4252" s="3">
        <v>43186</v>
      </c>
      <c r="D4252">
        <v>46765</v>
      </c>
      <c r="E4252" t="s">
        <v>4016</v>
      </c>
      <c r="F4252">
        <v>41935</v>
      </c>
      <c r="G4252" t="s">
        <v>4103</v>
      </c>
      <c r="H4252" t="s">
        <v>4104</v>
      </c>
      <c r="I4252" s="4">
        <v>14.85</v>
      </c>
    </row>
    <row r="4253" spans="1:9" x14ac:dyDescent="0.2">
      <c r="A4253">
        <v>102</v>
      </c>
      <c r="B4253">
        <v>693723</v>
      </c>
      <c r="C4253" s="3">
        <v>43186</v>
      </c>
      <c r="D4253">
        <v>46765</v>
      </c>
      <c r="E4253" t="s">
        <v>4016</v>
      </c>
      <c r="F4253">
        <v>41935</v>
      </c>
      <c r="G4253" t="s">
        <v>4033</v>
      </c>
      <c r="H4253" t="s">
        <v>4034</v>
      </c>
      <c r="I4253" s="4">
        <v>16.47</v>
      </c>
    </row>
    <row r="4254" spans="1:9" x14ac:dyDescent="0.2">
      <c r="A4254">
        <v>102</v>
      </c>
      <c r="B4254">
        <v>693724</v>
      </c>
      <c r="C4254" s="3">
        <v>43186</v>
      </c>
      <c r="D4254">
        <v>46765</v>
      </c>
      <c r="E4254" t="s">
        <v>4016</v>
      </c>
      <c r="F4254">
        <v>41935</v>
      </c>
      <c r="G4254" t="s">
        <v>4107</v>
      </c>
      <c r="H4254" t="s">
        <v>4108</v>
      </c>
      <c r="I4254" s="4">
        <v>105.84</v>
      </c>
    </row>
    <row r="4255" spans="1:9" x14ac:dyDescent="0.2">
      <c r="A4255">
        <v>102</v>
      </c>
      <c r="B4255">
        <v>693725</v>
      </c>
      <c r="C4255" s="3">
        <v>43186</v>
      </c>
      <c r="D4255">
        <v>46765</v>
      </c>
      <c r="E4255" t="s">
        <v>4016</v>
      </c>
      <c r="F4255">
        <v>41935</v>
      </c>
      <c r="G4255" t="s">
        <v>4105</v>
      </c>
      <c r="H4255" t="s">
        <v>4106</v>
      </c>
      <c r="I4255" s="4">
        <v>2.7</v>
      </c>
    </row>
    <row r="4256" spans="1:9" x14ac:dyDescent="0.2">
      <c r="A4256">
        <v>102</v>
      </c>
      <c r="B4256">
        <v>693726</v>
      </c>
      <c r="C4256" s="3">
        <v>43186</v>
      </c>
      <c r="D4256">
        <v>46765</v>
      </c>
      <c r="E4256" t="s">
        <v>4016</v>
      </c>
      <c r="F4256">
        <v>41935</v>
      </c>
      <c r="G4256" t="s">
        <v>4147</v>
      </c>
      <c r="H4256" t="s">
        <v>4148</v>
      </c>
      <c r="I4256" s="4">
        <v>2.7</v>
      </c>
    </row>
    <row r="4257" spans="1:9" x14ac:dyDescent="0.2">
      <c r="A4257">
        <v>102</v>
      </c>
      <c r="B4257">
        <v>693727</v>
      </c>
      <c r="C4257" s="3">
        <v>43186</v>
      </c>
      <c r="D4257">
        <v>46765</v>
      </c>
      <c r="E4257" t="s">
        <v>4016</v>
      </c>
      <c r="F4257">
        <v>41935</v>
      </c>
      <c r="G4257" t="s">
        <v>4199</v>
      </c>
      <c r="H4257" t="s">
        <v>4200</v>
      </c>
      <c r="I4257" s="4">
        <v>1.08</v>
      </c>
    </row>
    <row r="4258" spans="1:9" x14ac:dyDescent="0.2">
      <c r="A4258">
        <v>102</v>
      </c>
      <c r="B4258">
        <v>693728</v>
      </c>
      <c r="C4258" s="3">
        <v>43186</v>
      </c>
      <c r="D4258">
        <v>46765</v>
      </c>
      <c r="E4258" t="s">
        <v>4016</v>
      </c>
      <c r="F4258">
        <v>41935</v>
      </c>
      <c r="G4258" t="s">
        <v>4117</v>
      </c>
      <c r="H4258" t="s">
        <v>4118</v>
      </c>
      <c r="I4258" s="4">
        <v>2.7</v>
      </c>
    </row>
    <row r="4259" spans="1:9" x14ac:dyDescent="0.2">
      <c r="A4259">
        <v>102</v>
      </c>
      <c r="B4259">
        <v>693729</v>
      </c>
      <c r="C4259" s="3">
        <v>43186</v>
      </c>
      <c r="D4259">
        <v>46765</v>
      </c>
      <c r="E4259" t="s">
        <v>4016</v>
      </c>
      <c r="F4259">
        <v>41935</v>
      </c>
      <c r="G4259" t="s">
        <v>4089</v>
      </c>
      <c r="H4259" t="s">
        <v>4090</v>
      </c>
      <c r="I4259" s="4">
        <v>116.1</v>
      </c>
    </row>
    <row r="4260" spans="1:9" x14ac:dyDescent="0.2">
      <c r="A4260">
        <v>102</v>
      </c>
      <c r="B4260">
        <v>693730</v>
      </c>
      <c r="C4260" s="3">
        <v>43186</v>
      </c>
      <c r="D4260">
        <v>46765</v>
      </c>
      <c r="E4260" t="s">
        <v>4016</v>
      </c>
      <c r="F4260">
        <v>41935</v>
      </c>
      <c r="G4260" t="s">
        <v>4085</v>
      </c>
      <c r="H4260" t="s">
        <v>4086</v>
      </c>
      <c r="I4260" s="4">
        <v>0.81</v>
      </c>
    </row>
    <row r="4261" spans="1:9" x14ac:dyDescent="0.2">
      <c r="A4261">
        <v>102</v>
      </c>
      <c r="B4261">
        <v>693731</v>
      </c>
      <c r="C4261" s="3">
        <v>43186</v>
      </c>
      <c r="D4261">
        <v>46765</v>
      </c>
      <c r="E4261" t="s">
        <v>4016</v>
      </c>
      <c r="F4261">
        <v>41935</v>
      </c>
      <c r="G4261" t="s">
        <v>4119</v>
      </c>
      <c r="H4261" t="s">
        <v>4120</v>
      </c>
      <c r="I4261" s="4">
        <v>2.7</v>
      </c>
    </row>
    <row r="4262" spans="1:9" x14ac:dyDescent="0.2">
      <c r="A4262">
        <v>102</v>
      </c>
      <c r="B4262">
        <v>693732</v>
      </c>
      <c r="C4262" s="3">
        <v>43186</v>
      </c>
      <c r="D4262">
        <v>46765</v>
      </c>
      <c r="E4262" t="s">
        <v>4016</v>
      </c>
      <c r="F4262">
        <v>41935</v>
      </c>
      <c r="G4262" t="s">
        <v>4353</v>
      </c>
      <c r="H4262" t="s">
        <v>4354</v>
      </c>
      <c r="I4262" s="4">
        <v>4.05</v>
      </c>
    </row>
    <row r="4263" spans="1:9" x14ac:dyDescent="0.2">
      <c r="A4263">
        <v>102</v>
      </c>
      <c r="B4263">
        <v>693740</v>
      </c>
      <c r="C4263" s="3">
        <v>43186</v>
      </c>
      <c r="D4263">
        <v>46767</v>
      </c>
      <c r="E4263" t="s">
        <v>4016</v>
      </c>
      <c r="F4263">
        <v>41937</v>
      </c>
      <c r="G4263" t="s">
        <v>4103</v>
      </c>
      <c r="H4263" t="s">
        <v>4104</v>
      </c>
      <c r="I4263" s="4">
        <v>10.8</v>
      </c>
    </row>
    <row r="4264" spans="1:9" x14ac:dyDescent="0.2">
      <c r="A4264">
        <v>102</v>
      </c>
      <c r="B4264">
        <v>693741</v>
      </c>
      <c r="C4264" s="3">
        <v>43186</v>
      </c>
      <c r="D4264">
        <v>46767</v>
      </c>
      <c r="E4264" t="s">
        <v>4016</v>
      </c>
      <c r="F4264">
        <v>41937</v>
      </c>
      <c r="G4264" t="s">
        <v>4119</v>
      </c>
      <c r="H4264" t="s">
        <v>4120</v>
      </c>
      <c r="I4264" s="4">
        <v>4.32</v>
      </c>
    </row>
    <row r="4265" spans="1:9" x14ac:dyDescent="0.2">
      <c r="A4265">
        <v>102</v>
      </c>
      <c r="B4265">
        <v>693742</v>
      </c>
      <c r="C4265" s="3">
        <v>43186</v>
      </c>
      <c r="D4265">
        <v>46767</v>
      </c>
      <c r="E4265" t="s">
        <v>4016</v>
      </c>
      <c r="F4265">
        <v>41937</v>
      </c>
      <c r="G4265" t="s">
        <v>4067</v>
      </c>
      <c r="H4265" t="s">
        <v>4068</v>
      </c>
      <c r="I4265" s="4">
        <v>54</v>
      </c>
    </row>
    <row r="4266" spans="1:9" x14ac:dyDescent="0.2">
      <c r="A4266">
        <v>102</v>
      </c>
      <c r="B4266">
        <v>693744</v>
      </c>
      <c r="C4266" s="3">
        <v>43186</v>
      </c>
      <c r="D4266">
        <v>46767</v>
      </c>
      <c r="E4266" t="s">
        <v>4016</v>
      </c>
      <c r="F4266">
        <v>41937</v>
      </c>
      <c r="G4266" t="s">
        <v>4107</v>
      </c>
      <c r="H4266" t="s">
        <v>4108</v>
      </c>
      <c r="I4266" s="4">
        <v>86.4</v>
      </c>
    </row>
    <row r="4267" spans="1:9" x14ac:dyDescent="0.2">
      <c r="A4267">
        <v>102</v>
      </c>
      <c r="B4267">
        <v>693746</v>
      </c>
      <c r="C4267" s="3">
        <v>43186</v>
      </c>
      <c r="D4267">
        <v>46767</v>
      </c>
      <c r="E4267" t="s">
        <v>4016</v>
      </c>
      <c r="F4267">
        <v>41937</v>
      </c>
      <c r="G4267" t="s">
        <v>4219</v>
      </c>
      <c r="H4267" t="s">
        <v>4220</v>
      </c>
      <c r="I4267" s="4">
        <v>6.48</v>
      </c>
    </row>
    <row r="4268" spans="1:9" x14ac:dyDescent="0.2">
      <c r="A4268">
        <v>102</v>
      </c>
      <c r="B4268">
        <v>693747</v>
      </c>
      <c r="C4268" s="3">
        <v>43186</v>
      </c>
      <c r="D4268">
        <v>46767</v>
      </c>
      <c r="E4268" t="s">
        <v>4016</v>
      </c>
      <c r="F4268">
        <v>41937</v>
      </c>
      <c r="G4268" t="s">
        <v>4173</v>
      </c>
      <c r="H4268" t="s">
        <v>4174</v>
      </c>
      <c r="I4268" s="4">
        <v>2.16</v>
      </c>
    </row>
    <row r="4269" spans="1:9" x14ac:dyDescent="0.2">
      <c r="A4269">
        <v>102</v>
      </c>
      <c r="B4269">
        <v>693748</v>
      </c>
      <c r="C4269" s="3">
        <v>43186</v>
      </c>
      <c r="D4269">
        <v>46767</v>
      </c>
      <c r="E4269" t="s">
        <v>4016</v>
      </c>
      <c r="F4269">
        <v>41937</v>
      </c>
      <c r="G4269" t="s">
        <v>4081</v>
      </c>
      <c r="H4269" t="s">
        <v>4082</v>
      </c>
      <c r="I4269" s="4">
        <v>4.32</v>
      </c>
    </row>
    <row r="4270" spans="1:9" x14ac:dyDescent="0.2">
      <c r="A4270">
        <v>102</v>
      </c>
      <c r="B4270">
        <v>693750</v>
      </c>
      <c r="C4270" s="3">
        <v>43186</v>
      </c>
      <c r="D4270">
        <v>46767</v>
      </c>
      <c r="E4270" t="s">
        <v>4016</v>
      </c>
      <c r="F4270">
        <v>41937</v>
      </c>
      <c r="G4270" t="s">
        <v>4033</v>
      </c>
      <c r="H4270" t="s">
        <v>4034</v>
      </c>
      <c r="I4270" s="4">
        <v>33.479999999999997</v>
      </c>
    </row>
    <row r="4271" spans="1:9" x14ac:dyDescent="0.2">
      <c r="A4271">
        <v>102</v>
      </c>
      <c r="B4271">
        <v>693757</v>
      </c>
      <c r="C4271" s="3">
        <v>43186</v>
      </c>
      <c r="D4271">
        <v>46773</v>
      </c>
      <c r="E4271" t="s">
        <v>4016</v>
      </c>
      <c r="F4271">
        <v>41939</v>
      </c>
      <c r="G4271" t="s">
        <v>4089</v>
      </c>
      <c r="H4271" t="s">
        <v>4090</v>
      </c>
      <c r="I4271" s="4">
        <v>5.45</v>
      </c>
    </row>
    <row r="4272" spans="1:9" x14ac:dyDescent="0.2">
      <c r="A4272">
        <v>102</v>
      </c>
      <c r="B4272">
        <v>693759</v>
      </c>
      <c r="C4272" s="3">
        <v>43186</v>
      </c>
      <c r="D4272">
        <v>46773</v>
      </c>
      <c r="E4272" t="s">
        <v>4016</v>
      </c>
      <c r="F4272">
        <v>41939</v>
      </c>
      <c r="G4272" t="s">
        <v>4211</v>
      </c>
      <c r="H4272" t="s">
        <v>4212</v>
      </c>
      <c r="I4272" s="4">
        <v>41.75</v>
      </c>
    </row>
    <row r="4273" spans="1:9" x14ac:dyDescent="0.2">
      <c r="A4273">
        <v>102</v>
      </c>
      <c r="B4273">
        <v>693760</v>
      </c>
      <c r="C4273" s="3">
        <v>43186</v>
      </c>
      <c r="D4273">
        <v>46773</v>
      </c>
      <c r="E4273" t="s">
        <v>4016</v>
      </c>
      <c r="F4273">
        <v>41939</v>
      </c>
      <c r="G4273" t="s">
        <v>4133</v>
      </c>
      <c r="H4273" t="s">
        <v>4134</v>
      </c>
      <c r="I4273" s="4">
        <v>10.89</v>
      </c>
    </row>
    <row r="4274" spans="1:9" x14ac:dyDescent="0.2">
      <c r="A4274">
        <v>102</v>
      </c>
      <c r="B4274">
        <v>693761</v>
      </c>
      <c r="C4274" s="3">
        <v>43186</v>
      </c>
      <c r="D4274">
        <v>46773</v>
      </c>
      <c r="E4274" t="s">
        <v>4016</v>
      </c>
      <c r="F4274">
        <v>41939</v>
      </c>
      <c r="G4274" t="s">
        <v>4119</v>
      </c>
      <c r="H4274" t="s">
        <v>4120</v>
      </c>
      <c r="I4274" s="4">
        <v>7.26</v>
      </c>
    </row>
    <row r="4275" spans="1:9" x14ac:dyDescent="0.2">
      <c r="A4275">
        <v>102</v>
      </c>
      <c r="B4275">
        <v>693763</v>
      </c>
      <c r="C4275" s="3">
        <v>43186</v>
      </c>
      <c r="D4275">
        <v>46773</v>
      </c>
      <c r="E4275" t="s">
        <v>4016</v>
      </c>
      <c r="F4275">
        <v>41939</v>
      </c>
      <c r="G4275" t="s">
        <v>4033</v>
      </c>
      <c r="H4275" t="s">
        <v>4034</v>
      </c>
      <c r="I4275" s="4">
        <v>95.11</v>
      </c>
    </row>
    <row r="4276" spans="1:9" x14ac:dyDescent="0.2">
      <c r="A4276">
        <v>102</v>
      </c>
      <c r="B4276">
        <v>693766</v>
      </c>
      <c r="C4276" s="3">
        <v>43186</v>
      </c>
      <c r="D4276">
        <v>46773</v>
      </c>
      <c r="E4276" t="s">
        <v>4016</v>
      </c>
      <c r="F4276">
        <v>41939</v>
      </c>
      <c r="G4276" t="s">
        <v>4021</v>
      </c>
      <c r="H4276" t="s">
        <v>4022</v>
      </c>
      <c r="I4276" s="4">
        <v>3.63</v>
      </c>
    </row>
    <row r="4277" spans="1:9" x14ac:dyDescent="0.2">
      <c r="A4277">
        <v>102</v>
      </c>
      <c r="B4277">
        <v>693767</v>
      </c>
      <c r="C4277" s="3">
        <v>43186</v>
      </c>
      <c r="D4277">
        <v>46773</v>
      </c>
      <c r="E4277" t="s">
        <v>4016</v>
      </c>
      <c r="F4277">
        <v>41939</v>
      </c>
      <c r="G4277" t="s">
        <v>4301</v>
      </c>
      <c r="H4277" t="s">
        <v>4302</v>
      </c>
      <c r="I4277" s="4">
        <v>29.04</v>
      </c>
    </row>
    <row r="4278" spans="1:9" x14ac:dyDescent="0.2">
      <c r="A4278">
        <v>102</v>
      </c>
      <c r="B4278">
        <v>693768</v>
      </c>
      <c r="C4278" s="3">
        <v>43186</v>
      </c>
      <c r="D4278">
        <v>46773</v>
      </c>
      <c r="E4278" t="s">
        <v>4016</v>
      </c>
      <c r="F4278">
        <v>41939</v>
      </c>
      <c r="G4278" t="s">
        <v>4121</v>
      </c>
      <c r="H4278" t="s">
        <v>4122</v>
      </c>
      <c r="I4278" s="4">
        <v>14.52</v>
      </c>
    </row>
    <row r="4279" spans="1:9" x14ac:dyDescent="0.2">
      <c r="A4279">
        <v>102</v>
      </c>
      <c r="B4279">
        <v>693769</v>
      </c>
      <c r="C4279" s="3">
        <v>43186</v>
      </c>
      <c r="D4279">
        <v>46773</v>
      </c>
      <c r="E4279" t="s">
        <v>4016</v>
      </c>
      <c r="F4279">
        <v>41939</v>
      </c>
      <c r="G4279" t="s">
        <v>4223</v>
      </c>
      <c r="H4279" t="s">
        <v>4224</v>
      </c>
      <c r="I4279" s="4">
        <v>7.26</v>
      </c>
    </row>
    <row r="4280" spans="1:9" x14ac:dyDescent="0.2">
      <c r="A4280">
        <v>102</v>
      </c>
      <c r="B4280">
        <v>693770</v>
      </c>
      <c r="C4280" s="3">
        <v>43186</v>
      </c>
      <c r="D4280">
        <v>46773</v>
      </c>
      <c r="E4280" t="s">
        <v>4016</v>
      </c>
      <c r="F4280">
        <v>41939</v>
      </c>
      <c r="G4280" t="s">
        <v>4303</v>
      </c>
      <c r="H4280" t="s">
        <v>4304</v>
      </c>
      <c r="I4280" s="4">
        <v>7.26</v>
      </c>
    </row>
    <row r="4281" spans="1:9" x14ac:dyDescent="0.2">
      <c r="A4281">
        <v>102</v>
      </c>
      <c r="B4281">
        <v>693771</v>
      </c>
      <c r="C4281" s="3">
        <v>43186</v>
      </c>
      <c r="D4281">
        <v>46773</v>
      </c>
      <c r="E4281" t="s">
        <v>4016</v>
      </c>
      <c r="F4281">
        <v>41939</v>
      </c>
      <c r="G4281" t="s">
        <v>4155</v>
      </c>
      <c r="H4281" t="s">
        <v>4156</v>
      </c>
      <c r="I4281" s="4">
        <v>0.73</v>
      </c>
    </row>
    <row r="4282" spans="1:9" x14ac:dyDescent="0.2">
      <c r="A4282">
        <v>102</v>
      </c>
      <c r="B4282">
        <v>695839</v>
      </c>
      <c r="C4282" s="3">
        <v>43186</v>
      </c>
      <c r="D4282">
        <v>46773</v>
      </c>
      <c r="E4282" t="s">
        <v>4016</v>
      </c>
      <c r="F4282">
        <v>41939</v>
      </c>
      <c r="G4282" t="s">
        <v>4057</v>
      </c>
      <c r="H4282" t="s">
        <v>4058</v>
      </c>
      <c r="I4282" s="4">
        <v>80.040000000000006</v>
      </c>
    </row>
    <row r="4283" spans="1:9" x14ac:dyDescent="0.2">
      <c r="A4283">
        <v>102</v>
      </c>
      <c r="B4283">
        <v>695840</v>
      </c>
      <c r="C4283" s="3">
        <v>43186</v>
      </c>
      <c r="D4283">
        <v>46773</v>
      </c>
      <c r="E4283" t="s">
        <v>4016</v>
      </c>
      <c r="F4283">
        <v>41939</v>
      </c>
      <c r="G4283" t="s">
        <v>4085</v>
      </c>
      <c r="H4283" t="s">
        <v>4086</v>
      </c>
      <c r="I4283" s="4">
        <v>0.36</v>
      </c>
    </row>
    <row r="4284" spans="1:9" x14ac:dyDescent="0.2">
      <c r="A4284">
        <v>102</v>
      </c>
      <c r="B4284">
        <v>695843</v>
      </c>
      <c r="C4284" s="3">
        <v>43186</v>
      </c>
      <c r="D4284">
        <v>46773</v>
      </c>
      <c r="E4284" t="s">
        <v>4016</v>
      </c>
      <c r="F4284">
        <v>41939</v>
      </c>
      <c r="G4284" t="s">
        <v>4135</v>
      </c>
      <c r="H4284" t="s">
        <v>4136</v>
      </c>
      <c r="I4284" s="4">
        <v>0.36</v>
      </c>
    </row>
    <row r="4285" spans="1:9" x14ac:dyDescent="0.2">
      <c r="A4285">
        <v>102</v>
      </c>
      <c r="B4285">
        <v>695844</v>
      </c>
      <c r="C4285" s="3">
        <v>43186</v>
      </c>
      <c r="D4285">
        <v>46773</v>
      </c>
      <c r="E4285" t="s">
        <v>4016</v>
      </c>
      <c r="F4285">
        <v>41939</v>
      </c>
      <c r="G4285" t="s">
        <v>4157</v>
      </c>
      <c r="H4285" t="s">
        <v>4158</v>
      </c>
      <c r="I4285" s="4">
        <v>2.9</v>
      </c>
    </row>
    <row r="4286" spans="1:9" x14ac:dyDescent="0.2">
      <c r="A4286">
        <v>102</v>
      </c>
      <c r="B4286">
        <v>693764</v>
      </c>
      <c r="C4286" s="3">
        <v>43187</v>
      </c>
      <c r="D4286">
        <v>46773</v>
      </c>
      <c r="E4286" t="s">
        <v>4016</v>
      </c>
      <c r="F4286">
        <v>41939</v>
      </c>
      <c r="G4286" t="s">
        <v>4183</v>
      </c>
      <c r="H4286" t="s">
        <v>4184</v>
      </c>
      <c r="I4286" s="4">
        <v>56.45</v>
      </c>
    </row>
    <row r="4287" spans="1:9" x14ac:dyDescent="0.2">
      <c r="A4287">
        <v>102</v>
      </c>
      <c r="B4287">
        <v>693802</v>
      </c>
      <c r="C4287" s="3">
        <v>43186</v>
      </c>
      <c r="D4287">
        <v>46779</v>
      </c>
      <c r="E4287" t="s">
        <v>4016</v>
      </c>
      <c r="F4287">
        <v>41943</v>
      </c>
      <c r="G4287" t="s">
        <v>4113</v>
      </c>
      <c r="H4287" t="s">
        <v>4114</v>
      </c>
      <c r="I4287" s="4">
        <v>3.24</v>
      </c>
    </row>
    <row r="4288" spans="1:9" x14ac:dyDescent="0.2">
      <c r="A4288">
        <v>102</v>
      </c>
      <c r="B4288">
        <v>693803</v>
      </c>
      <c r="C4288" s="3">
        <v>43186</v>
      </c>
      <c r="D4288">
        <v>46779</v>
      </c>
      <c r="E4288" t="s">
        <v>4016</v>
      </c>
      <c r="F4288">
        <v>41943</v>
      </c>
      <c r="G4288" t="s">
        <v>4111</v>
      </c>
      <c r="H4288" t="s">
        <v>4112</v>
      </c>
      <c r="I4288" s="4">
        <v>0.65</v>
      </c>
    </row>
    <row r="4289" spans="1:9" x14ac:dyDescent="0.2">
      <c r="A4289">
        <v>102</v>
      </c>
      <c r="B4289">
        <v>693804</v>
      </c>
      <c r="C4289" s="3">
        <v>43186</v>
      </c>
      <c r="D4289">
        <v>46779</v>
      </c>
      <c r="E4289" t="s">
        <v>4016</v>
      </c>
      <c r="F4289">
        <v>41943</v>
      </c>
      <c r="G4289" t="s">
        <v>4119</v>
      </c>
      <c r="H4289" t="s">
        <v>4120</v>
      </c>
      <c r="I4289" s="4">
        <v>3.24</v>
      </c>
    </row>
    <row r="4290" spans="1:9" x14ac:dyDescent="0.2">
      <c r="A4290">
        <v>102</v>
      </c>
      <c r="B4290">
        <v>693805</v>
      </c>
      <c r="C4290" s="3">
        <v>43186</v>
      </c>
      <c r="D4290">
        <v>46779</v>
      </c>
      <c r="E4290" t="s">
        <v>4016</v>
      </c>
      <c r="F4290">
        <v>41943</v>
      </c>
      <c r="G4290" t="s">
        <v>4085</v>
      </c>
      <c r="H4290" t="s">
        <v>4086</v>
      </c>
      <c r="I4290" s="4">
        <v>0.54</v>
      </c>
    </row>
    <row r="4291" spans="1:9" x14ac:dyDescent="0.2">
      <c r="A4291">
        <v>102</v>
      </c>
      <c r="B4291">
        <v>693806</v>
      </c>
      <c r="C4291" s="3">
        <v>43186</v>
      </c>
      <c r="D4291">
        <v>46779</v>
      </c>
      <c r="E4291" t="s">
        <v>4016</v>
      </c>
      <c r="F4291">
        <v>41943</v>
      </c>
      <c r="G4291" t="s">
        <v>4089</v>
      </c>
      <c r="H4291" t="s">
        <v>4090</v>
      </c>
      <c r="I4291" s="4">
        <v>59.86</v>
      </c>
    </row>
    <row r="4292" spans="1:9" x14ac:dyDescent="0.2">
      <c r="A4292">
        <v>102</v>
      </c>
      <c r="B4292">
        <v>693807</v>
      </c>
      <c r="C4292" s="3">
        <v>43186</v>
      </c>
      <c r="D4292">
        <v>46779</v>
      </c>
      <c r="E4292" t="s">
        <v>4016</v>
      </c>
      <c r="F4292">
        <v>41943</v>
      </c>
      <c r="G4292" t="s">
        <v>4107</v>
      </c>
      <c r="H4292" t="s">
        <v>4108</v>
      </c>
      <c r="I4292" s="4">
        <v>56.7</v>
      </c>
    </row>
    <row r="4293" spans="1:9" x14ac:dyDescent="0.2">
      <c r="A4293">
        <v>102</v>
      </c>
      <c r="B4293">
        <v>693809</v>
      </c>
      <c r="C4293" s="3">
        <v>43186</v>
      </c>
      <c r="D4293">
        <v>46779</v>
      </c>
      <c r="E4293" t="s">
        <v>4016</v>
      </c>
      <c r="F4293">
        <v>41943</v>
      </c>
      <c r="G4293" t="s">
        <v>4167</v>
      </c>
      <c r="H4293" t="s">
        <v>4168</v>
      </c>
      <c r="I4293" s="4">
        <v>19.440000000000001</v>
      </c>
    </row>
    <row r="4294" spans="1:9" x14ac:dyDescent="0.2">
      <c r="A4294">
        <v>102</v>
      </c>
      <c r="B4294">
        <v>693811</v>
      </c>
      <c r="C4294" s="3">
        <v>43186</v>
      </c>
      <c r="D4294">
        <v>46779</v>
      </c>
      <c r="E4294" t="s">
        <v>4016</v>
      </c>
      <c r="F4294">
        <v>41943</v>
      </c>
      <c r="G4294" t="s">
        <v>4133</v>
      </c>
      <c r="H4294" t="s">
        <v>4134</v>
      </c>
      <c r="I4294" s="4">
        <v>1.62</v>
      </c>
    </row>
    <row r="4295" spans="1:9" x14ac:dyDescent="0.2">
      <c r="A4295">
        <v>102</v>
      </c>
      <c r="B4295">
        <v>695863</v>
      </c>
      <c r="C4295" s="3">
        <v>43186</v>
      </c>
      <c r="D4295">
        <v>46779</v>
      </c>
      <c r="E4295" t="s">
        <v>4016</v>
      </c>
      <c r="F4295">
        <v>41943</v>
      </c>
      <c r="G4295" t="s">
        <v>4033</v>
      </c>
      <c r="H4295" t="s">
        <v>4034</v>
      </c>
      <c r="I4295" s="4">
        <v>12.1</v>
      </c>
    </row>
    <row r="4296" spans="1:9" x14ac:dyDescent="0.2">
      <c r="A4296">
        <v>102</v>
      </c>
      <c r="B4296">
        <v>695864</v>
      </c>
      <c r="C4296" s="3">
        <v>43186</v>
      </c>
      <c r="D4296">
        <v>46779</v>
      </c>
      <c r="E4296" t="s">
        <v>4016</v>
      </c>
      <c r="F4296">
        <v>41943</v>
      </c>
      <c r="G4296" t="s">
        <v>4163</v>
      </c>
      <c r="H4296" t="s">
        <v>4164</v>
      </c>
      <c r="I4296" s="4">
        <v>1.1299999999999999</v>
      </c>
    </row>
    <row r="4297" spans="1:9" x14ac:dyDescent="0.2">
      <c r="A4297">
        <v>102</v>
      </c>
      <c r="B4297">
        <v>693801</v>
      </c>
      <c r="C4297" s="3">
        <v>43187</v>
      </c>
      <c r="D4297">
        <v>46779</v>
      </c>
      <c r="E4297" t="s">
        <v>4016</v>
      </c>
      <c r="F4297">
        <v>41943</v>
      </c>
      <c r="G4297" t="s">
        <v>4105</v>
      </c>
      <c r="H4297" t="s">
        <v>4106</v>
      </c>
      <c r="I4297" s="4">
        <v>3.48</v>
      </c>
    </row>
    <row r="4298" spans="1:9" x14ac:dyDescent="0.2">
      <c r="A4298">
        <v>102</v>
      </c>
      <c r="B4298">
        <v>693819</v>
      </c>
      <c r="C4298" s="3">
        <v>43186</v>
      </c>
      <c r="D4298">
        <v>46780</v>
      </c>
      <c r="E4298" t="s">
        <v>4016</v>
      </c>
      <c r="F4298">
        <v>41945</v>
      </c>
      <c r="G4298" t="s">
        <v>4147</v>
      </c>
      <c r="H4298" t="s">
        <v>4148</v>
      </c>
      <c r="I4298" s="4">
        <v>5.7</v>
      </c>
    </row>
    <row r="4299" spans="1:9" x14ac:dyDescent="0.2">
      <c r="A4299">
        <v>102</v>
      </c>
      <c r="B4299">
        <v>693820</v>
      </c>
      <c r="C4299" s="3">
        <v>43186</v>
      </c>
      <c r="D4299">
        <v>46780</v>
      </c>
      <c r="E4299" t="s">
        <v>4016</v>
      </c>
      <c r="F4299">
        <v>41945</v>
      </c>
      <c r="G4299" t="s">
        <v>4135</v>
      </c>
      <c r="H4299" t="s">
        <v>4136</v>
      </c>
      <c r="I4299" s="4">
        <v>1.1399999999999999</v>
      </c>
    </row>
    <row r="4300" spans="1:9" x14ac:dyDescent="0.2">
      <c r="A4300">
        <v>102</v>
      </c>
      <c r="B4300">
        <v>693821</v>
      </c>
      <c r="C4300" s="3">
        <v>43186</v>
      </c>
      <c r="D4300">
        <v>46780</v>
      </c>
      <c r="E4300" t="s">
        <v>4016</v>
      </c>
      <c r="F4300">
        <v>41945</v>
      </c>
      <c r="G4300" t="s">
        <v>4119</v>
      </c>
      <c r="H4300" t="s">
        <v>4120</v>
      </c>
      <c r="I4300" s="4">
        <v>2.2799999999999998</v>
      </c>
    </row>
    <row r="4301" spans="1:9" x14ac:dyDescent="0.2">
      <c r="A4301">
        <v>102</v>
      </c>
      <c r="B4301">
        <v>693823</v>
      </c>
      <c r="C4301" s="3">
        <v>43186</v>
      </c>
      <c r="D4301">
        <v>46780</v>
      </c>
      <c r="E4301" t="s">
        <v>4016</v>
      </c>
      <c r="F4301">
        <v>41945</v>
      </c>
      <c r="G4301" t="s">
        <v>4129</v>
      </c>
      <c r="H4301" t="s">
        <v>4130</v>
      </c>
      <c r="I4301" s="4">
        <v>3.42</v>
      </c>
    </row>
    <row r="4302" spans="1:9" x14ac:dyDescent="0.2">
      <c r="A4302">
        <v>102</v>
      </c>
      <c r="B4302">
        <v>693824</v>
      </c>
      <c r="C4302" s="3">
        <v>43186</v>
      </c>
      <c r="D4302">
        <v>46780</v>
      </c>
      <c r="E4302" t="s">
        <v>4016</v>
      </c>
      <c r="F4302">
        <v>41945</v>
      </c>
      <c r="G4302" t="s">
        <v>4185</v>
      </c>
      <c r="H4302" t="s">
        <v>4186</v>
      </c>
      <c r="I4302" s="4">
        <v>11.4</v>
      </c>
    </row>
    <row r="4303" spans="1:9" x14ac:dyDescent="0.2">
      <c r="A4303">
        <v>102</v>
      </c>
      <c r="B4303">
        <v>693825</v>
      </c>
      <c r="C4303" s="3">
        <v>43186</v>
      </c>
      <c r="D4303">
        <v>46780</v>
      </c>
      <c r="E4303" t="s">
        <v>4016</v>
      </c>
      <c r="F4303">
        <v>41945</v>
      </c>
      <c r="G4303" t="s">
        <v>4035</v>
      </c>
      <c r="H4303" t="s">
        <v>4036</v>
      </c>
      <c r="I4303" s="4">
        <v>1.1399999999999999</v>
      </c>
    </row>
    <row r="4304" spans="1:9" x14ac:dyDescent="0.2">
      <c r="A4304">
        <v>102</v>
      </c>
      <c r="B4304">
        <v>693829</v>
      </c>
      <c r="C4304" s="3">
        <v>43186</v>
      </c>
      <c r="D4304">
        <v>46780</v>
      </c>
      <c r="E4304" t="s">
        <v>4016</v>
      </c>
      <c r="F4304">
        <v>41945</v>
      </c>
      <c r="G4304" t="s">
        <v>4021</v>
      </c>
      <c r="H4304" t="s">
        <v>4022</v>
      </c>
      <c r="I4304" s="4">
        <v>5.7</v>
      </c>
    </row>
    <row r="4305" spans="1:9" x14ac:dyDescent="0.2">
      <c r="A4305">
        <v>102</v>
      </c>
      <c r="B4305">
        <v>693831</v>
      </c>
      <c r="C4305" s="3">
        <v>43186</v>
      </c>
      <c r="D4305">
        <v>46780</v>
      </c>
      <c r="E4305" t="s">
        <v>4016</v>
      </c>
      <c r="F4305">
        <v>41945</v>
      </c>
      <c r="G4305" t="s">
        <v>4179</v>
      </c>
      <c r="H4305" t="s">
        <v>4180</v>
      </c>
      <c r="I4305" s="4">
        <v>1.1399999999999999</v>
      </c>
    </row>
    <row r="4306" spans="1:9" x14ac:dyDescent="0.2">
      <c r="A4306">
        <v>102</v>
      </c>
      <c r="B4306">
        <v>693832</v>
      </c>
      <c r="C4306" s="3">
        <v>43186</v>
      </c>
      <c r="D4306">
        <v>46780</v>
      </c>
      <c r="E4306" t="s">
        <v>4016</v>
      </c>
      <c r="F4306">
        <v>41945</v>
      </c>
      <c r="G4306" t="s">
        <v>4163</v>
      </c>
      <c r="H4306" t="s">
        <v>4164</v>
      </c>
      <c r="I4306" s="4">
        <v>2.2799999999999998</v>
      </c>
    </row>
    <row r="4307" spans="1:9" x14ac:dyDescent="0.2">
      <c r="A4307">
        <v>102</v>
      </c>
      <c r="B4307">
        <v>693833</v>
      </c>
      <c r="C4307" s="3">
        <v>43186</v>
      </c>
      <c r="D4307">
        <v>46780</v>
      </c>
      <c r="E4307" t="s">
        <v>4016</v>
      </c>
      <c r="F4307">
        <v>41945</v>
      </c>
      <c r="G4307" t="s">
        <v>4459</v>
      </c>
      <c r="H4307" t="s">
        <v>4460</v>
      </c>
      <c r="I4307" s="4">
        <v>29.64</v>
      </c>
    </row>
    <row r="4308" spans="1:9" x14ac:dyDescent="0.2">
      <c r="A4308">
        <v>102</v>
      </c>
      <c r="B4308">
        <v>693834</v>
      </c>
      <c r="C4308" s="3">
        <v>43186</v>
      </c>
      <c r="D4308">
        <v>46780</v>
      </c>
      <c r="E4308" t="s">
        <v>4016</v>
      </c>
      <c r="F4308">
        <v>41945</v>
      </c>
      <c r="G4308" t="s">
        <v>4065</v>
      </c>
      <c r="H4308" t="s">
        <v>4066</v>
      </c>
      <c r="I4308" s="4">
        <v>1.71</v>
      </c>
    </row>
    <row r="4309" spans="1:9" x14ac:dyDescent="0.2">
      <c r="A4309">
        <v>102</v>
      </c>
      <c r="B4309">
        <v>695871</v>
      </c>
      <c r="C4309" s="3">
        <v>43186</v>
      </c>
      <c r="D4309">
        <v>46780</v>
      </c>
      <c r="E4309" t="s">
        <v>4016</v>
      </c>
      <c r="F4309">
        <v>41945</v>
      </c>
      <c r="G4309" t="s">
        <v>4033</v>
      </c>
      <c r="H4309" t="s">
        <v>4034</v>
      </c>
      <c r="I4309" s="4">
        <v>11.32</v>
      </c>
    </row>
    <row r="4310" spans="1:9" x14ac:dyDescent="0.2">
      <c r="A4310">
        <v>102</v>
      </c>
      <c r="B4310">
        <v>695872</v>
      </c>
      <c r="C4310" s="3">
        <v>43186</v>
      </c>
      <c r="D4310">
        <v>46780</v>
      </c>
      <c r="E4310" t="s">
        <v>4016</v>
      </c>
      <c r="F4310">
        <v>41945</v>
      </c>
      <c r="G4310" t="s">
        <v>4301</v>
      </c>
      <c r="H4310" t="s">
        <v>4302</v>
      </c>
      <c r="I4310" s="4">
        <v>11.81</v>
      </c>
    </row>
    <row r="4311" spans="1:9" x14ac:dyDescent="0.2">
      <c r="A4311">
        <v>102</v>
      </c>
      <c r="B4311">
        <v>695873</v>
      </c>
      <c r="C4311" s="3">
        <v>43186</v>
      </c>
      <c r="D4311">
        <v>46780</v>
      </c>
      <c r="E4311" t="s">
        <v>4016</v>
      </c>
      <c r="F4311">
        <v>41945</v>
      </c>
      <c r="G4311" t="s">
        <v>4059</v>
      </c>
      <c r="H4311" t="s">
        <v>4060</v>
      </c>
      <c r="I4311" s="4">
        <v>0.31</v>
      </c>
    </row>
    <row r="4312" spans="1:9" x14ac:dyDescent="0.2">
      <c r="A4312">
        <v>102</v>
      </c>
      <c r="B4312">
        <v>695874</v>
      </c>
      <c r="C4312" s="3">
        <v>43186</v>
      </c>
      <c r="D4312">
        <v>46780</v>
      </c>
      <c r="E4312" t="s">
        <v>4016</v>
      </c>
      <c r="F4312">
        <v>41945</v>
      </c>
      <c r="G4312" t="s">
        <v>4081</v>
      </c>
      <c r="H4312" t="s">
        <v>4082</v>
      </c>
      <c r="I4312" s="4">
        <v>1.64</v>
      </c>
    </row>
    <row r="4313" spans="1:9" x14ac:dyDescent="0.2">
      <c r="A4313">
        <v>102</v>
      </c>
      <c r="B4313">
        <v>693827</v>
      </c>
      <c r="C4313" s="3">
        <v>43187</v>
      </c>
      <c r="D4313">
        <v>46780</v>
      </c>
      <c r="E4313" t="s">
        <v>4016</v>
      </c>
      <c r="F4313">
        <v>41945</v>
      </c>
      <c r="G4313" t="s">
        <v>4183</v>
      </c>
      <c r="H4313" t="s">
        <v>4184</v>
      </c>
      <c r="I4313" s="4">
        <v>16.53</v>
      </c>
    </row>
    <row r="4314" spans="1:9" x14ac:dyDescent="0.2">
      <c r="A4314">
        <v>102</v>
      </c>
      <c r="B4314">
        <v>693840</v>
      </c>
      <c r="C4314" s="3">
        <v>43175</v>
      </c>
      <c r="D4314">
        <v>46636</v>
      </c>
      <c r="E4314" t="s">
        <v>4016</v>
      </c>
      <c r="F4314">
        <v>41946</v>
      </c>
      <c r="G4314" t="s">
        <v>4259</v>
      </c>
      <c r="H4314" t="s">
        <v>4260</v>
      </c>
      <c r="I4314" s="4">
        <v>708.88</v>
      </c>
    </row>
    <row r="4315" spans="1:9" x14ac:dyDescent="0.2">
      <c r="A4315">
        <v>102</v>
      </c>
      <c r="B4315">
        <v>693841</v>
      </c>
      <c r="C4315" s="3">
        <v>43175</v>
      </c>
      <c r="D4315">
        <v>46636</v>
      </c>
      <c r="E4315" t="s">
        <v>4016</v>
      </c>
      <c r="F4315">
        <v>41946</v>
      </c>
      <c r="G4315" t="s">
        <v>4261</v>
      </c>
      <c r="H4315" t="s">
        <v>4262</v>
      </c>
      <c r="I4315" s="4">
        <v>56</v>
      </c>
    </row>
    <row r="4316" spans="1:9" x14ac:dyDescent="0.2">
      <c r="A4316">
        <v>102</v>
      </c>
      <c r="B4316">
        <v>693867</v>
      </c>
      <c r="C4316" s="3">
        <v>43185</v>
      </c>
      <c r="D4316">
        <v>46740</v>
      </c>
      <c r="E4316" t="s">
        <v>4016</v>
      </c>
      <c r="F4316">
        <v>41950</v>
      </c>
      <c r="G4316" t="s">
        <v>4017</v>
      </c>
      <c r="H4316" t="s">
        <v>4018</v>
      </c>
      <c r="I4316" s="4">
        <v>4.1500000000000004</v>
      </c>
    </row>
    <row r="4317" spans="1:9" x14ac:dyDescent="0.2">
      <c r="A4317">
        <v>102</v>
      </c>
      <c r="B4317">
        <v>693868</v>
      </c>
      <c r="C4317" s="3">
        <v>43185</v>
      </c>
      <c r="D4317">
        <v>46740</v>
      </c>
      <c r="E4317" t="s">
        <v>4016</v>
      </c>
      <c r="F4317">
        <v>41950</v>
      </c>
      <c r="G4317" t="s">
        <v>4061</v>
      </c>
      <c r="H4317" t="s">
        <v>4062</v>
      </c>
      <c r="I4317" s="4">
        <v>1.17</v>
      </c>
    </row>
    <row r="4318" spans="1:9" x14ac:dyDescent="0.2">
      <c r="A4318">
        <v>102</v>
      </c>
      <c r="B4318">
        <v>693869</v>
      </c>
      <c r="C4318" s="3">
        <v>43185</v>
      </c>
      <c r="D4318">
        <v>46740</v>
      </c>
      <c r="E4318" t="s">
        <v>4016</v>
      </c>
      <c r="F4318">
        <v>41950</v>
      </c>
      <c r="G4318" t="s">
        <v>4019</v>
      </c>
      <c r="H4318" t="s">
        <v>4020</v>
      </c>
      <c r="I4318" s="4">
        <v>34.770000000000003</v>
      </c>
    </row>
    <row r="4319" spans="1:9" x14ac:dyDescent="0.2">
      <c r="A4319">
        <v>102</v>
      </c>
      <c r="B4319">
        <v>693870</v>
      </c>
      <c r="C4319" s="3">
        <v>43185</v>
      </c>
      <c r="D4319">
        <v>46740</v>
      </c>
      <c r="E4319" t="s">
        <v>4016</v>
      </c>
      <c r="F4319">
        <v>41950</v>
      </c>
      <c r="G4319" t="s">
        <v>4027</v>
      </c>
      <c r="H4319" t="s">
        <v>4028</v>
      </c>
      <c r="I4319" s="4">
        <v>0.02</v>
      </c>
    </row>
    <row r="4320" spans="1:9" x14ac:dyDescent="0.2">
      <c r="A4320">
        <v>102</v>
      </c>
      <c r="B4320">
        <v>693871</v>
      </c>
      <c r="C4320" s="3">
        <v>43185</v>
      </c>
      <c r="D4320">
        <v>46740</v>
      </c>
      <c r="E4320" t="s">
        <v>4016</v>
      </c>
      <c r="F4320">
        <v>41950</v>
      </c>
      <c r="G4320" t="s">
        <v>4035</v>
      </c>
      <c r="H4320" t="s">
        <v>4036</v>
      </c>
      <c r="I4320" s="4">
        <v>388.61</v>
      </c>
    </row>
    <row r="4321" spans="1:9" x14ac:dyDescent="0.2">
      <c r="A4321">
        <v>102</v>
      </c>
      <c r="B4321">
        <v>693872</v>
      </c>
      <c r="C4321" s="3">
        <v>43185</v>
      </c>
      <c r="D4321">
        <v>46740</v>
      </c>
      <c r="E4321" t="s">
        <v>4016</v>
      </c>
      <c r="F4321">
        <v>41950</v>
      </c>
      <c r="G4321" t="s">
        <v>4039</v>
      </c>
      <c r="H4321" t="s">
        <v>4040</v>
      </c>
      <c r="I4321" s="4">
        <v>0.18</v>
      </c>
    </row>
    <row r="4322" spans="1:9" x14ac:dyDescent="0.2">
      <c r="A4322">
        <v>102</v>
      </c>
      <c r="B4322">
        <v>693873</v>
      </c>
      <c r="C4322" s="3">
        <v>43185</v>
      </c>
      <c r="D4322">
        <v>46740</v>
      </c>
      <c r="E4322" t="s">
        <v>4016</v>
      </c>
      <c r="F4322">
        <v>41950</v>
      </c>
      <c r="G4322" t="s">
        <v>4021</v>
      </c>
      <c r="H4322" t="s">
        <v>4022</v>
      </c>
      <c r="I4322" s="4">
        <v>88.23</v>
      </c>
    </row>
    <row r="4323" spans="1:9" x14ac:dyDescent="0.2">
      <c r="A4323">
        <v>102</v>
      </c>
      <c r="B4323">
        <v>693874</v>
      </c>
      <c r="C4323" s="3">
        <v>43185</v>
      </c>
      <c r="D4323">
        <v>46740</v>
      </c>
      <c r="E4323" t="s">
        <v>4016</v>
      </c>
      <c r="F4323">
        <v>41950</v>
      </c>
      <c r="G4323" t="s">
        <v>4217</v>
      </c>
      <c r="H4323" t="s">
        <v>4218</v>
      </c>
      <c r="I4323" s="4">
        <v>1.87</v>
      </c>
    </row>
    <row r="4324" spans="1:9" x14ac:dyDescent="0.2">
      <c r="A4324">
        <v>102</v>
      </c>
      <c r="B4324">
        <v>693883</v>
      </c>
      <c r="C4324" s="3">
        <v>43185</v>
      </c>
      <c r="D4324">
        <v>46742</v>
      </c>
      <c r="E4324" t="s">
        <v>4016</v>
      </c>
      <c r="F4324">
        <v>41952</v>
      </c>
      <c r="G4324" t="s">
        <v>4291</v>
      </c>
      <c r="H4324" t="s">
        <v>4292</v>
      </c>
      <c r="I4324" s="4">
        <v>405</v>
      </c>
    </row>
    <row r="4325" spans="1:9" x14ac:dyDescent="0.2">
      <c r="A4325">
        <v>102</v>
      </c>
      <c r="B4325">
        <v>693892</v>
      </c>
      <c r="C4325" s="3">
        <v>43185</v>
      </c>
      <c r="D4325">
        <v>46743</v>
      </c>
      <c r="E4325" t="s">
        <v>4016</v>
      </c>
      <c r="F4325">
        <v>41954</v>
      </c>
      <c r="G4325" t="s">
        <v>4291</v>
      </c>
      <c r="H4325" t="s">
        <v>4292</v>
      </c>
      <c r="I4325" s="4">
        <v>405</v>
      </c>
    </row>
    <row r="4326" spans="1:9" x14ac:dyDescent="0.2">
      <c r="A4326">
        <v>102</v>
      </c>
      <c r="B4326">
        <v>693922</v>
      </c>
      <c r="C4326" s="3">
        <v>43185</v>
      </c>
      <c r="D4326">
        <v>46748</v>
      </c>
      <c r="E4326" t="s">
        <v>4016</v>
      </c>
      <c r="F4326">
        <v>41958</v>
      </c>
      <c r="G4326" t="s">
        <v>4041</v>
      </c>
      <c r="H4326" t="s">
        <v>4042</v>
      </c>
      <c r="I4326" s="4">
        <v>213.84</v>
      </c>
    </row>
    <row r="4327" spans="1:9" x14ac:dyDescent="0.2">
      <c r="A4327">
        <v>102</v>
      </c>
      <c r="B4327">
        <v>693923</v>
      </c>
      <c r="C4327" s="3">
        <v>43185</v>
      </c>
      <c r="D4327">
        <v>46748</v>
      </c>
      <c r="E4327" t="s">
        <v>4016</v>
      </c>
      <c r="F4327">
        <v>41958</v>
      </c>
      <c r="G4327" t="s">
        <v>4043</v>
      </c>
      <c r="H4327" t="s">
        <v>4044</v>
      </c>
      <c r="I4327" s="4">
        <v>3.24</v>
      </c>
    </row>
    <row r="4328" spans="1:9" x14ac:dyDescent="0.2">
      <c r="A4328">
        <v>102</v>
      </c>
      <c r="B4328">
        <v>693924</v>
      </c>
      <c r="C4328" s="3">
        <v>43185</v>
      </c>
      <c r="D4328">
        <v>46748</v>
      </c>
      <c r="E4328" t="s">
        <v>4016</v>
      </c>
      <c r="F4328">
        <v>41958</v>
      </c>
      <c r="G4328" t="s">
        <v>4045</v>
      </c>
      <c r="H4328" t="s">
        <v>4046</v>
      </c>
      <c r="I4328" s="4">
        <v>3.24</v>
      </c>
    </row>
    <row r="4329" spans="1:9" x14ac:dyDescent="0.2">
      <c r="A4329">
        <v>102</v>
      </c>
      <c r="B4329">
        <v>693925</v>
      </c>
      <c r="C4329" s="3">
        <v>43185</v>
      </c>
      <c r="D4329">
        <v>46748</v>
      </c>
      <c r="E4329" t="s">
        <v>4016</v>
      </c>
      <c r="F4329">
        <v>41958</v>
      </c>
      <c r="G4329" t="s">
        <v>4047</v>
      </c>
      <c r="H4329" t="s">
        <v>4048</v>
      </c>
      <c r="I4329" s="4">
        <v>3.24</v>
      </c>
    </row>
    <row r="4330" spans="1:9" x14ac:dyDescent="0.2">
      <c r="A4330">
        <v>102</v>
      </c>
      <c r="B4330">
        <v>693926</v>
      </c>
      <c r="C4330" s="3">
        <v>43185</v>
      </c>
      <c r="D4330">
        <v>46748</v>
      </c>
      <c r="E4330" t="s">
        <v>4016</v>
      </c>
      <c r="F4330">
        <v>41958</v>
      </c>
      <c r="G4330" t="s">
        <v>4049</v>
      </c>
      <c r="H4330" t="s">
        <v>4050</v>
      </c>
      <c r="I4330" s="4">
        <v>3.24</v>
      </c>
    </row>
    <row r="4331" spans="1:9" x14ac:dyDescent="0.2">
      <c r="A4331">
        <v>102</v>
      </c>
      <c r="B4331">
        <v>693927</v>
      </c>
      <c r="C4331" s="3">
        <v>43185</v>
      </c>
      <c r="D4331">
        <v>46748</v>
      </c>
      <c r="E4331" t="s">
        <v>4016</v>
      </c>
      <c r="F4331">
        <v>41958</v>
      </c>
      <c r="G4331" t="s">
        <v>4055</v>
      </c>
      <c r="H4331" t="s">
        <v>4056</v>
      </c>
      <c r="I4331" s="4">
        <v>6.48</v>
      </c>
    </row>
    <row r="4332" spans="1:9" x14ac:dyDescent="0.2">
      <c r="A4332">
        <v>102</v>
      </c>
      <c r="B4332">
        <v>693928</v>
      </c>
      <c r="C4332" s="3">
        <v>43185</v>
      </c>
      <c r="D4332">
        <v>46748</v>
      </c>
      <c r="E4332" t="s">
        <v>4016</v>
      </c>
      <c r="F4332">
        <v>41958</v>
      </c>
      <c r="G4332" t="s">
        <v>4051</v>
      </c>
      <c r="H4332" t="s">
        <v>4052</v>
      </c>
      <c r="I4332" s="4">
        <v>9.7200000000000006</v>
      </c>
    </row>
    <row r="4333" spans="1:9" x14ac:dyDescent="0.2">
      <c r="A4333">
        <v>102</v>
      </c>
      <c r="B4333">
        <v>693929</v>
      </c>
      <c r="C4333" s="3">
        <v>43185</v>
      </c>
      <c r="D4333">
        <v>46748</v>
      </c>
      <c r="E4333" t="s">
        <v>4016</v>
      </c>
      <c r="F4333">
        <v>41958</v>
      </c>
      <c r="G4333" t="s">
        <v>4057</v>
      </c>
      <c r="H4333" t="s">
        <v>4058</v>
      </c>
      <c r="I4333" s="4">
        <v>194.4</v>
      </c>
    </row>
    <row r="4334" spans="1:9" x14ac:dyDescent="0.2">
      <c r="A4334">
        <v>102</v>
      </c>
      <c r="B4334">
        <v>693931</v>
      </c>
      <c r="C4334" s="3">
        <v>43185</v>
      </c>
      <c r="D4334">
        <v>46748</v>
      </c>
      <c r="E4334" t="s">
        <v>4016</v>
      </c>
      <c r="F4334">
        <v>41958</v>
      </c>
      <c r="G4334" t="s">
        <v>4059</v>
      </c>
      <c r="H4334" t="s">
        <v>4060</v>
      </c>
      <c r="I4334" s="4">
        <v>1.3</v>
      </c>
    </row>
    <row r="4335" spans="1:9" x14ac:dyDescent="0.2">
      <c r="A4335">
        <v>102</v>
      </c>
      <c r="B4335">
        <v>693933</v>
      </c>
      <c r="C4335" s="3">
        <v>43185</v>
      </c>
      <c r="D4335">
        <v>46748</v>
      </c>
      <c r="E4335" t="s">
        <v>4016</v>
      </c>
      <c r="F4335">
        <v>41958</v>
      </c>
      <c r="G4335" t="s">
        <v>4033</v>
      </c>
      <c r="H4335" t="s">
        <v>4034</v>
      </c>
      <c r="I4335" s="4">
        <v>178.85</v>
      </c>
    </row>
    <row r="4336" spans="1:9" x14ac:dyDescent="0.2">
      <c r="A4336">
        <v>102</v>
      </c>
      <c r="B4336">
        <v>695760</v>
      </c>
      <c r="C4336" s="3">
        <v>43185</v>
      </c>
      <c r="D4336">
        <v>46748</v>
      </c>
      <c r="E4336" t="s">
        <v>4016</v>
      </c>
      <c r="F4336">
        <v>41958</v>
      </c>
      <c r="G4336" t="s">
        <v>4025</v>
      </c>
      <c r="H4336" t="s">
        <v>4026</v>
      </c>
      <c r="I4336" s="4">
        <v>0.97</v>
      </c>
    </row>
    <row r="4337" spans="1:9" x14ac:dyDescent="0.2">
      <c r="A4337">
        <v>102</v>
      </c>
      <c r="B4337">
        <v>695767</v>
      </c>
      <c r="C4337" s="3">
        <v>43185</v>
      </c>
      <c r="D4337">
        <v>46748</v>
      </c>
      <c r="E4337" t="s">
        <v>4016</v>
      </c>
      <c r="F4337">
        <v>41958</v>
      </c>
      <c r="G4337" t="s">
        <v>4065</v>
      </c>
      <c r="H4337" t="s">
        <v>4066</v>
      </c>
      <c r="I4337" s="4">
        <v>6.8</v>
      </c>
    </row>
    <row r="4338" spans="1:9" x14ac:dyDescent="0.2">
      <c r="A4338">
        <v>102</v>
      </c>
      <c r="B4338">
        <v>693934</v>
      </c>
      <c r="C4338" s="3">
        <v>43186</v>
      </c>
      <c r="D4338">
        <v>46748</v>
      </c>
      <c r="E4338" t="s">
        <v>4016</v>
      </c>
      <c r="F4338">
        <v>41958</v>
      </c>
      <c r="G4338" t="s">
        <v>4053</v>
      </c>
      <c r="H4338" t="s">
        <v>4054</v>
      </c>
      <c r="I4338" s="4">
        <v>22.68</v>
      </c>
    </row>
    <row r="4339" spans="1:9" x14ac:dyDescent="0.2">
      <c r="A4339">
        <v>102</v>
      </c>
      <c r="B4339">
        <v>693943</v>
      </c>
      <c r="C4339" s="3">
        <v>43185</v>
      </c>
      <c r="D4339">
        <v>46754</v>
      </c>
      <c r="E4339" t="s">
        <v>4016</v>
      </c>
      <c r="F4339">
        <v>41960</v>
      </c>
      <c r="G4339" t="s">
        <v>4041</v>
      </c>
      <c r="H4339" t="s">
        <v>4042</v>
      </c>
      <c r="I4339" s="4">
        <v>214.52</v>
      </c>
    </row>
    <row r="4340" spans="1:9" x14ac:dyDescent="0.2">
      <c r="A4340">
        <v>102</v>
      </c>
      <c r="B4340">
        <v>693944</v>
      </c>
      <c r="C4340" s="3">
        <v>43185</v>
      </c>
      <c r="D4340">
        <v>46754</v>
      </c>
      <c r="E4340" t="s">
        <v>4016</v>
      </c>
      <c r="F4340">
        <v>41960</v>
      </c>
      <c r="G4340" t="s">
        <v>4043</v>
      </c>
      <c r="H4340" t="s">
        <v>4044</v>
      </c>
      <c r="I4340" s="4">
        <v>13.62</v>
      </c>
    </row>
    <row r="4341" spans="1:9" x14ac:dyDescent="0.2">
      <c r="A4341">
        <v>102</v>
      </c>
      <c r="B4341">
        <v>693945</v>
      </c>
      <c r="C4341" s="3">
        <v>43185</v>
      </c>
      <c r="D4341">
        <v>46754</v>
      </c>
      <c r="E4341" t="s">
        <v>4016</v>
      </c>
      <c r="F4341">
        <v>41960</v>
      </c>
      <c r="G4341" t="s">
        <v>4045</v>
      </c>
      <c r="H4341" t="s">
        <v>4046</v>
      </c>
      <c r="I4341" s="4">
        <v>3.41</v>
      </c>
    </row>
    <row r="4342" spans="1:9" x14ac:dyDescent="0.2">
      <c r="A4342">
        <v>102</v>
      </c>
      <c r="B4342">
        <v>693946</v>
      </c>
      <c r="C4342" s="3">
        <v>43185</v>
      </c>
      <c r="D4342">
        <v>46754</v>
      </c>
      <c r="E4342" t="s">
        <v>4016</v>
      </c>
      <c r="F4342">
        <v>41960</v>
      </c>
      <c r="G4342" t="s">
        <v>4035</v>
      </c>
      <c r="H4342" t="s">
        <v>4036</v>
      </c>
      <c r="I4342" s="4">
        <v>102.15</v>
      </c>
    </row>
    <row r="4343" spans="1:9" x14ac:dyDescent="0.2">
      <c r="A4343">
        <v>102</v>
      </c>
      <c r="B4343">
        <v>693947</v>
      </c>
      <c r="C4343" s="3">
        <v>43185</v>
      </c>
      <c r="D4343">
        <v>46754</v>
      </c>
      <c r="E4343" t="s">
        <v>4016</v>
      </c>
      <c r="F4343">
        <v>41960</v>
      </c>
      <c r="G4343" t="s">
        <v>4047</v>
      </c>
      <c r="H4343" t="s">
        <v>4048</v>
      </c>
      <c r="I4343" s="4">
        <v>3.41</v>
      </c>
    </row>
    <row r="4344" spans="1:9" x14ac:dyDescent="0.2">
      <c r="A4344">
        <v>102</v>
      </c>
      <c r="B4344">
        <v>693948</v>
      </c>
      <c r="C4344" s="3">
        <v>43185</v>
      </c>
      <c r="D4344">
        <v>46754</v>
      </c>
      <c r="E4344" t="s">
        <v>4016</v>
      </c>
      <c r="F4344">
        <v>41960</v>
      </c>
      <c r="G4344" t="s">
        <v>4049</v>
      </c>
      <c r="H4344" t="s">
        <v>4050</v>
      </c>
      <c r="I4344" s="4">
        <v>3.41</v>
      </c>
    </row>
    <row r="4345" spans="1:9" x14ac:dyDescent="0.2">
      <c r="A4345">
        <v>102</v>
      </c>
      <c r="B4345">
        <v>693949</v>
      </c>
      <c r="C4345" s="3">
        <v>43185</v>
      </c>
      <c r="D4345">
        <v>46754</v>
      </c>
      <c r="E4345" t="s">
        <v>4016</v>
      </c>
      <c r="F4345">
        <v>41960</v>
      </c>
      <c r="G4345" t="s">
        <v>4057</v>
      </c>
      <c r="H4345" t="s">
        <v>4058</v>
      </c>
      <c r="I4345" s="4">
        <v>204.3</v>
      </c>
    </row>
    <row r="4346" spans="1:9" x14ac:dyDescent="0.2">
      <c r="A4346">
        <v>102</v>
      </c>
      <c r="B4346">
        <v>693953</v>
      </c>
      <c r="C4346" s="3">
        <v>43185</v>
      </c>
      <c r="D4346">
        <v>46754</v>
      </c>
      <c r="E4346" t="s">
        <v>4016</v>
      </c>
      <c r="F4346">
        <v>41960</v>
      </c>
      <c r="G4346" t="s">
        <v>4033</v>
      </c>
      <c r="H4346" t="s">
        <v>4034</v>
      </c>
      <c r="I4346" s="4">
        <v>101.4</v>
      </c>
    </row>
    <row r="4347" spans="1:9" x14ac:dyDescent="0.2">
      <c r="A4347">
        <v>102</v>
      </c>
      <c r="B4347">
        <v>693954</v>
      </c>
      <c r="C4347" s="3">
        <v>43185</v>
      </c>
      <c r="D4347">
        <v>46754</v>
      </c>
      <c r="E4347" t="s">
        <v>4016</v>
      </c>
      <c r="F4347">
        <v>41960</v>
      </c>
      <c r="G4347" t="s">
        <v>4063</v>
      </c>
      <c r="H4347" t="s">
        <v>4064</v>
      </c>
      <c r="I4347" s="4">
        <v>4.09</v>
      </c>
    </row>
    <row r="4348" spans="1:9" x14ac:dyDescent="0.2">
      <c r="A4348">
        <v>102</v>
      </c>
      <c r="B4348">
        <v>695770</v>
      </c>
      <c r="C4348" s="3">
        <v>43185</v>
      </c>
      <c r="D4348">
        <v>46754</v>
      </c>
      <c r="E4348" t="s">
        <v>4016</v>
      </c>
      <c r="F4348">
        <v>41960</v>
      </c>
      <c r="G4348" t="s">
        <v>4059</v>
      </c>
      <c r="H4348" t="s">
        <v>4060</v>
      </c>
      <c r="I4348" s="4">
        <v>1.36</v>
      </c>
    </row>
    <row r="4349" spans="1:9" x14ac:dyDescent="0.2">
      <c r="A4349">
        <v>102</v>
      </c>
      <c r="B4349">
        <v>695771</v>
      </c>
      <c r="C4349" s="3">
        <v>43185</v>
      </c>
      <c r="D4349">
        <v>46754</v>
      </c>
      <c r="E4349" t="s">
        <v>4016</v>
      </c>
      <c r="F4349">
        <v>41960</v>
      </c>
      <c r="G4349" t="s">
        <v>4065</v>
      </c>
      <c r="H4349" t="s">
        <v>4066</v>
      </c>
      <c r="I4349" s="4">
        <v>7.15</v>
      </c>
    </row>
    <row r="4350" spans="1:9" x14ac:dyDescent="0.2">
      <c r="A4350">
        <v>102</v>
      </c>
      <c r="B4350">
        <v>695772</v>
      </c>
      <c r="C4350" s="3">
        <v>43185</v>
      </c>
      <c r="D4350">
        <v>46754</v>
      </c>
      <c r="E4350" t="s">
        <v>4016</v>
      </c>
      <c r="F4350">
        <v>41960</v>
      </c>
      <c r="G4350" t="s">
        <v>4061</v>
      </c>
      <c r="H4350" t="s">
        <v>4062</v>
      </c>
      <c r="I4350" s="4">
        <v>1.77</v>
      </c>
    </row>
    <row r="4351" spans="1:9" x14ac:dyDescent="0.2">
      <c r="A4351">
        <v>102</v>
      </c>
      <c r="B4351">
        <v>693952</v>
      </c>
      <c r="C4351" s="3">
        <v>43186</v>
      </c>
      <c r="D4351">
        <v>46754</v>
      </c>
      <c r="E4351" t="s">
        <v>4016</v>
      </c>
      <c r="F4351">
        <v>41960</v>
      </c>
      <c r="G4351" t="s">
        <v>4053</v>
      </c>
      <c r="H4351" t="s">
        <v>4054</v>
      </c>
      <c r="I4351" s="4">
        <v>20.43</v>
      </c>
    </row>
    <row r="4352" spans="1:9" x14ac:dyDescent="0.2">
      <c r="A4352">
        <v>102</v>
      </c>
      <c r="B4352">
        <v>693963</v>
      </c>
      <c r="C4352" s="3">
        <v>43185</v>
      </c>
      <c r="D4352">
        <v>46741</v>
      </c>
      <c r="E4352" t="s">
        <v>4016</v>
      </c>
      <c r="F4352">
        <v>41962</v>
      </c>
      <c r="G4352" t="s">
        <v>4017</v>
      </c>
      <c r="H4352" t="s">
        <v>4018</v>
      </c>
      <c r="I4352" s="4">
        <v>3.9</v>
      </c>
    </row>
    <row r="4353" spans="1:9" x14ac:dyDescent="0.2">
      <c r="A4353">
        <v>102</v>
      </c>
      <c r="B4353">
        <v>693964</v>
      </c>
      <c r="C4353" s="3">
        <v>43185</v>
      </c>
      <c r="D4353">
        <v>46741</v>
      </c>
      <c r="E4353" t="s">
        <v>4016</v>
      </c>
      <c r="F4353">
        <v>41962</v>
      </c>
      <c r="G4353" t="s">
        <v>4019</v>
      </c>
      <c r="H4353" t="s">
        <v>4020</v>
      </c>
      <c r="I4353" s="4">
        <v>46.54</v>
      </c>
    </row>
    <row r="4354" spans="1:9" x14ac:dyDescent="0.2">
      <c r="A4354">
        <v>102</v>
      </c>
      <c r="B4354">
        <v>693966</v>
      </c>
      <c r="C4354" s="3">
        <v>43185</v>
      </c>
      <c r="D4354">
        <v>46741</v>
      </c>
      <c r="E4354" t="s">
        <v>4016</v>
      </c>
      <c r="F4354">
        <v>41962</v>
      </c>
      <c r="G4354" t="s">
        <v>4021</v>
      </c>
      <c r="H4354" t="s">
        <v>4022</v>
      </c>
      <c r="I4354" s="4">
        <v>17.55</v>
      </c>
    </row>
    <row r="4355" spans="1:9" x14ac:dyDescent="0.2">
      <c r="A4355">
        <v>102</v>
      </c>
      <c r="B4355">
        <v>693967</v>
      </c>
      <c r="C4355" s="3">
        <v>43185</v>
      </c>
      <c r="D4355">
        <v>46741</v>
      </c>
      <c r="E4355" t="s">
        <v>4016</v>
      </c>
      <c r="F4355">
        <v>41962</v>
      </c>
      <c r="G4355" t="s">
        <v>4023</v>
      </c>
      <c r="H4355" t="s">
        <v>4024</v>
      </c>
      <c r="I4355" s="4">
        <v>0.65</v>
      </c>
    </row>
    <row r="4356" spans="1:9" x14ac:dyDescent="0.2">
      <c r="A4356">
        <v>102</v>
      </c>
      <c r="B4356">
        <v>693968</v>
      </c>
      <c r="C4356" s="3">
        <v>43185</v>
      </c>
      <c r="D4356">
        <v>46741</v>
      </c>
      <c r="E4356" t="s">
        <v>4016</v>
      </c>
      <c r="F4356">
        <v>41962</v>
      </c>
      <c r="G4356" t="s">
        <v>4025</v>
      </c>
      <c r="H4356" t="s">
        <v>4026</v>
      </c>
      <c r="I4356" s="4">
        <v>0.39</v>
      </c>
    </row>
    <row r="4357" spans="1:9" x14ac:dyDescent="0.2">
      <c r="A4357">
        <v>102</v>
      </c>
      <c r="B4357">
        <v>693969</v>
      </c>
      <c r="C4357" s="3">
        <v>43185</v>
      </c>
      <c r="D4357">
        <v>46741</v>
      </c>
      <c r="E4357" t="s">
        <v>4016</v>
      </c>
      <c r="F4357">
        <v>41962</v>
      </c>
      <c r="G4357" t="s">
        <v>4027</v>
      </c>
      <c r="H4357" t="s">
        <v>4028</v>
      </c>
      <c r="I4357" s="4">
        <v>0</v>
      </c>
    </row>
    <row r="4358" spans="1:9" x14ac:dyDescent="0.2">
      <c r="A4358">
        <v>102</v>
      </c>
      <c r="B4358">
        <v>693970</v>
      </c>
      <c r="C4358" s="3">
        <v>43185</v>
      </c>
      <c r="D4358">
        <v>46741</v>
      </c>
      <c r="E4358" t="s">
        <v>4016</v>
      </c>
      <c r="F4358">
        <v>41962</v>
      </c>
      <c r="G4358" t="s">
        <v>4029</v>
      </c>
      <c r="H4358" t="s">
        <v>4030</v>
      </c>
      <c r="I4358" s="4">
        <v>0.88</v>
      </c>
    </row>
    <row r="4359" spans="1:9" x14ac:dyDescent="0.2">
      <c r="A4359">
        <v>102</v>
      </c>
      <c r="B4359">
        <v>693971</v>
      </c>
      <c r="C4359" s="3">
        <v>43185</v>
      </c>
      <c r="D4359">
        <v>46741</v>
      </c>
      <c r="E4359" t="s">
        <v>4016</v>
      </c>
      <c r="F4359">
        <v>41962</v>
      </c>
      <c r="G4359" t="s">
        <v>4031</v>
      </c>
      <c r="H4359" t="s">
        <v>4032</v>
      </c>
      <c r="I4359" s="4">
        <v>2.29</v>
      </c>
    </row>
    <row r="4360" spans="1:9" x14ac:dyDescent="0.2">
      <c r="A4360">
        <v>102</v>
      </c>
      <c r="B4360">
        <v>695664</v>
      </c>
      <c r="C4360" s="3">
        <v>43185</v>
      </c>
      <c r="D4360">
        <v>46741</v>
      </c>
      <c r="E4360" t="s">
        <v>4016</v>
      </c>
      <c r="F4360">
        <v>41962</v>
      </c>
      <c r="G4360" t="s">
        <v>4033</v>
      </c>
      <c r="H4360" t="s">
        <v>4034</v>
      </c>
      <c r="I4360" s="4">
        <v>57.8</v>
      </c>
    </row>
    <row r="4361" spans="1:9" x14ac:dyDescent="0.2">
      <c r="A4361">
        <v>102</v>
      </c>
      <c r="B4361">
        <v>694004</v>
      </c>
      <c r="C4361" s="3">
        <v>43182</v>
      </c>
      <c r="D4361">
        <v>46730</v>
      </c>
      <c r="E4361" t="s">
        <v>4016</v>
      </c>
      <c r="F4361">
        <v>41967</v>
      </c>
      <c r="G4361" t="s">
        <v>4027</v>
      </c>
      <c r="H4361" t="s">
        <v>4028</v>
      </c>
      <c r="I4361" s="4">
        <v>0.16</v>
      </c>
    </row>
    <row r="4362" spans="1:9" x14ac:dyDescent="0.2">
      <c r="A4362">
        <v>102</v>
      </c>
      <c r="B4362">
        <v>694005</v>
      </c>
      <c r="C4362" s="3">
        <v>43182</v>
      </c>
      <c r="D4362">
        <v>46730</v>
      </c>
      <c r="E4362" t="s">
        <v>4016</v>
      </c>
      <c r="F4362">
        <v>41967</v>
      </c>
      <c r="G4362" t="s">
        <v>4035</v>
      </c>
      <c r="H4362" t="s">
        <v>4036</v>
      </c>
      <c r="I4362" s="4">
        <v>387.75</v>
      </c>
    </row>
    <row r="4363" spans="1:9" x14ac:dyDescent="0.2">
      <c r="A4363">
        <v>102</v>
      </c>
      <c r="B4363">
        <v>694008</v>
      </c>
      <c r="C4363" s="3">
        <v>43182</v>
      </c>
      <c r="D4363">
        <v>46730</v>
      </c>
      <c r="E4363" t="s">
        <v>4016</v>
      </c>
      <c r="F4363">
        <v>41967</v>
      </c>
      <c r="G4363" t="s">
        <v>4021</v>
      </c>
      <c r="H4363" t="s">
        <v>4022</v>
      </c>
      <c r="I4363" s="4">
        <v>88.23</v>
      </c>
    </row>
    <row r="4364" spans="1:9" x14ac:dyDescent="0.2">
      <c r="A4364">
        <v>102</v>
      </c>
      <c r="B4364">
        <v>695576</v>
      </c>
      <c r="C4364" s="3">
        <v>43182</v>
      </c>
      <c r="D4364">
        <v>46730</v>
      </c>
      <c r="E4364" t="s">
        <v>4016</v>
      </c>
      <c r="F4364">
        <v>41967</v>
      </c>
      <c r="G4364" t="s">
        <v>4019</v>
      </c>
      <c r="H4364" t="s">
        <v>4020</v>
      </c>
      <c r="I4364" s="4">
        <v>34.770000000000003</v>
      </c>
    </row>
    <row r="4365" spans="1:9" x14ac:dyDescent="0.2">
      <c r="A4365">
        <v>102</v>
      </c>
      <c r="B4365">
        <v>695577</v>
      </c>
      <c r="C4365" s="3">
        <v>43182</v>
      </c>
      <c r="D4365">
        <v>46730</v>
      </c>
      <c r="E4365" t="s">
        <v>4016</v>
      </c>
      <c r="F4365">
        <v>41967</v>
      </c>
      <c r="G4365" t="s">
        <v>4083</v>
      </c>
      <c r="H4365" t="s">
        <v>4084</v>
      </c>
      <c r="I4365" s="4">
        <v>0.62</v>
      </c>
    </row>
    <row r="4366" spans="1:9" x14ac:dyDescent="0.2">
      <c r="A4366">
        <v>102</v>
      </c>
      <c r="B4366">
        <v>695578</v>
      </c>
      <c r="C4366" s="3">
        <v>43182</v>
      </c>
      <c r="D4366">
        <v>46730</v>
      </c>
      <c r="E4366" t="s">
        <v>4016</v>
      </c>
      <c r="F4366">
        <v>41967</v>
      </c>
      <c r="G4366" t="s">
        <v>4017</v>
      </c>
      <c r="H4366" t="s">
        <v>4018</v>
      </c>
      <c r="I4366" s="4">
        <v>4.1500000000000004</v>
      </c>
    </row>
    <row r="4367" spans="1:9" x14ac:dyDescent="0.2">
      <c r="A4367">
        <v>102</v>
      </c>
      <c r="B4367">
        <v>695579</v>
      </c>
      <c r="C4367" s="3">
        <v>43182</v>
      </c>
      <c r="D4367">
        <v>46730</v>
      </c>
      <c r="E4367" t="s">
        <v>4016</v>
      </c>
      <c r="F4367">
        <v>41967</v>
      </c>
      <c r="G4367" t="s">
        <v>4277</v>
      </c>
      <c r="H4367" t="s">
        <v>4278</v>
      </c>
      <c r="I4367" s="4">
        <v>3.32</v>
      </c>
    </row>
    <row r="4368" spans="1:9" x14ac:dyDescent="0.2">
      <c r="A4368">
        <v>102</v>
      </c>
      <c r="B4368">
        <v>694017</v>
      </c>
      <c r="C4368" s="3">
        <v>43182</v>
      </c>
      <c r="D4368">
        <v>46732</v>
      </c>
      <c r="E4368" t="s">
        <v>4016</v>
      </c>
      <c r="F4368">
        <v>41969</v>
      </c>
      <c r="G4368" t="s">
        <v>4019</v>
      </c>
      <c r="H4368" t="s">
        <v>4020</v>
      </c>
      <c r="I4368" s="4">
        <v>13.94</v>
      </c>
    </row>
    <row r="4369" spans="1:9" x14ac:dyDescent="0.2">
      <c r="A4369">
        <v>102</v>
      </c>
      <c r="B4369">
        <v>694019</v>
      </c>
      <c r="C4369" s="3">
        <v>43182</v>
      </c>
      <c r="D4369">
        <v>46732</v>
      </c>
      <c r="E4369" t="s">
        <v>4016</v>
      </c>
      <c r="F4369">
        <v>41969</v>
      </c>
      <c r="G4369" t="s">
        <v>4035</v>
      </c>
      <c r="H4369" t="s">
        <v>4036</v>
      </c>
      <c r="I4369" s="4">
        <v>155.4</v>
      </c>
    </row>
    <row r="4370" spans="1:9" x14ac:dyDescent="0.2">
      <c r="A4370">
        <v>102</v>
      </c>
      <c r="B4370">
        <v>694020</v>
      </c>
      <c r="C4370" s="3">
        <v>43182</v>
      </c>
      <c r="D4370">
        <v>46732</v>
      </c>
      <c r="E4370" t="s">
        <v>4016</v>
      </c>
      <c r="F4370">
        <v>41969</v>
      </c>
      <c r="G4370" t="s">
        <v>4083</v>
      </c>
      <c r="H4370" t="s">
        <v>4084</v>
      </c>
      <c r="I4370" s="4">
        <v>0.25</v>
      </c>
    </row>
    <row r="4371" spans="1:9" x14ac:dyDescent="0.2">
      <c r="A4371">
        <v>102</v>
      </c>
      <c r="B4371">
        <v>694022</v>
      </c>
      <c r="C4371" s="3">
        <v>43182</v>
      </c>
      <c r="D4371">
        <v>46732</v>
      </c>
      <c r="E4371" t="s">
        <v>4016</v>
      </c>
      <c r="F4371">
        <v>41969</v>
      </c>
      <c r="G4371" t="s">
        <v>4021</v>
      </c>
      <c r="H4371" t="s">
        <v>4022</v>
      </c>
      <c r="I4371" s="4">
        <v>35.36</v>
      </c>
    </row>
    <row r="4372" spans="1:9" x14ac:dyDescent="0.2">
      <c r="A4372">
        <v>102</v>
      </c>
      <c r="B4372">
        <v>695581</v>
      </c>
      <c r="C4372" s="3">
        <v>43182</v>
      </c>
      <c r="D4372">
        <v>46732</v>
      </c>
      <c r="E4372" t="s">
        <v>4016</v>
      </c>
      <c r="F4372">
        <v>41969</v>
      </c>
      <c r="G4372" t="s">
        <v>4027</v>
      </c>
      <c r="H4372" t="s">
        <v>4028</v>
      </c>
      <c r="I4372" s="4">
        <v>0.06</v>
      </c>
    </row>
    <row r="4373" spans="1:9" x14ac:dyDescent="0.2">
      <c r="A4373">
        <v>102</v>
      </c>
      <c r="B4373">
        <v>695582</v>
      </c>
      <c r="C4373" s="3">
        <v>43182</v>
      </c>
      <c r="D4373">
        <v>46732</v>
      </c>
      <c r="E4373" t="s">
        <v>4016</v>
      </c>
      <c r="F4373">
        <v>41969</v>
      </c>
      <c r="G4373" t="s">
        <v>4277</v>
      </c>
      <c r="H4373" t="s">
        <v>4278</v>
      </c>
      <c r="I4373" s="4">
        <v>1.33</v>
      </c>
    </row>
    <row r="4374" spans="1:9" x14ac:dyDescent="0.2">
      <c r="A4374">
        <v>102</v>
      </c>
      <c r="B4374">
        <v>695583</v>
      </c>
      <c r="C4374" s="3">
        <v>43182</v>
      </c>
      <c r="D4374">
        <v>46732</v>
      </c>
      <c r="E4374" t="s">
        <v>4016</v>
      </c>
      <c r="F4374">
        <v>41969</v>
      </c>
      <c r="G4374" t="s">
        <v>4017</v>
      </c>
      <c r="H4374" t="s">
        <v>4018</v>
      </c>
      <c r="I4374" s="4">
        <v>1.66</v>
      </c>
    </row>
    <row r="4375" spans="1:9" x14ac:dyDescent="0.2">
      <c r="A4375">
        <v>102</v>
      </c>
      <c r="B4375">
        <v>694030</v>
      </c>
      <c r="C4375" s="3">
        <v>43182</v>
      </c>
      <c r="D4375">
        <v>46731</v>
      </c>
      <c r="E4375" t="s">
        <v>4016</v>
      </c>
      <c r="F4375">
        <v>41971</v>
      </c>
      <c r="G4375" t="s">
        <v>4017</v>
      </c>
      <c r="H4375" t="s">
        <v>4018</v>
      </c>
      <c r="I4375" s="4">
        <v>1.66</v>
      </c>
    </row>
    <row r="4376" spans="1:9" x14ac:dyDescent="0.2">
      <c r="A4376">
        <v>102</v>
      </c>
      <c r="B4376">
        <v>694031</v>
      </c>
      <c r="C4376" s="3">
        <v>43182</v>
      </c>
      <c r="D4376">
        <v>46731</v>
      </c>
      <c r="E4376" t="s">
        <v>4016</v>
      </c>
      <c r="F4376">
        <v>41971</v>
      </c>
      <c r="G4376" t="s">
        <v>4087</v>
      </c>
      <c r="H4376" t="s">
        <v>4088</v>
      </c>
      <c r="I4376" s="4">
        <v>0.83</v>
      </c>
    </row>
    <row r="4377" spans="1:9" x14ac:dyDescent="0.2">
      <c r="A4377">
        <v>102</v>
      </c>
      <c r="B4377">
        <v>694033</v>
      </c>
      <c r="C4377" s="3">
        <v>43182</v>
      </c>
      <c r="D4377">
        <v>46731</v>
      </c>
      <c r="E4377" t="s">
        <v>4016</v>
      </c>
      <c r="F4377">
        <v>41971</v>
      </c>
      <c r="G4377" t="s">
        <v>4035</v>
      </c>
      <c r="H4377" t="s">
        <v>4036</v>
      </c>
      <c r="I4377" s="4">
        <v>155.24</v>
      </c>
    </row>
    <row r="4378" spans="1:9" x14ac:dyDescent="0.2">
      <c r="A4378">
        <v>102</v>
      </c>
      <c r="B4378">
        <v>694034</v>
      </c>
      <c r="C4378" s="3">
        <v>43182</v>
      </c>
      <c r="D4378">
        <v>46731</v>
      </c>
      <c r="E4378" t="s">
        <v>4016</v>
      </c>
      <c r="F4378">
        <v>41971</v>
      </c>
      <c r="G4378" t="s">
        <v>4021</v>
      </c>
      <c r="H4378" t="s">
        <v>4022</v>
      </c>
      <c r="I4378" s="4">
        <v>35.19</v>
      </c>
    </row>
    <row r="4379" spans="1:9" x14ac:dyDescent="0.2">
      <c r="A4379">
        <v>102</v>
      </c>
      <c r="B4379">
        <v>694035</v>
      </c>
      <c r="C4379" s="3">
        <v>43182</v>
      </c>
      <c r="D4379">
        <v>46731</v>
      </c>
      <c r="E4379" t="s">
        <v>4016</v>
      </c>
      <c r="F4379">
        <v>41971</v>
      </c>
      <c r="G4379" t="s">
        <v>4029</v>
      </c>
      <c r="H4379" t="s">
        <v>4030</v>
      </c>
      <c r="I4379" s="4">
        <v>0.09</v>
      </c>
    </row>
    <row r="4380" spans="1:9" x14ac:dyDescent="0.2">
      <c r="A4380">
        <v>102</v>
      </c>
      <c r="B4380">
        <v>694036</v>
      </c>
      <c r="C4380" s="3">
        <v>43182</v>
      </c>
      <c r="D4380">
        <v>46731</v>
      </c>
      <c r="E4380" t="s">
        <v>4016</v>
      </c>
      <c r="F4380">
        <v>41971</v>
      </c>
      <c r="G4380" t="s">
        <v>4027</v>
      </c>
      <c r="H4380" t="s">
        <v>4028</v>
      </c>
      <c r="I4380" s="4">
        <v>0.03</v>
      </c>
    </row>
    <row r="4381" spans="1:9" x14ac:dyDescent="0.2">
      <c r="A4381">
        <v>102</v>
      </c>
      <c r="B4381">
        <v>695580</v>
      </c>
      <c r="C4381" s="3">
        <v>43182</v>
      </c>
      <c r="D4381">
        <v>46731</v>
      </c>
      <c r="E4381" t="s">
        <v>4016</v>
      </c>
      <c r="F4381">
        <v>41971</v>
      </c>
      <c r="G4381" t="s">
        <v>4019</v>
      </c>
      <c r="H4381" t="s">
        <v>4020</v>
      </c>
      <c r="I4381" s="4">
        <v>13.97</v>
      </c>
    </row>
    <row r="4382" spans="1:9" x14ac:dyDescent="0.2">
      <c r="A4382">
        <v>102</v>
      </c>
      <c r="B4382">
        <v>694045</v>
      </c>
      <c r="C4382" s="3">
        <v>43182</v>
      </c>
      <c r="D4382">
        <v>46733</v>
      </c>
      <c r="E4382" t="s">
        <v>4016</v>
      </c>
      <c r="F4382">
        <v>41973</v>
      </c>
      <c r="G4382" t="s">
        <v>4019</v>
      </c>
      <c r="H4382" t="s">
        <v>4020</v>
      </c>
      <c r="I4382" s="4">
        <v>13.94</v>
      </c>
    </row>
    <row r="4383" spans="1:9" x14ac:dyDescent="0.2">
      <c r="A4383">
        <v>102</v>
      </c>
      <c r="B4383">
        <v>694046</v>
      </c>
      <c r="C4383" s="3">
        <v>43182</v>
      </c>
      <c r="D4383">
        <v>46733</v>
      </c>
      <c r="E4383" t="s">
        <v>4016</v>
      </c>
      <c r="F4383">
        <v>41973</v>
      </c>
      <c r="G4383" t="s">
        <v>4027</v>
      </c>
      <c r="H4383" t="s">
        <v>4028</v>
      </c>
      <c r="I4383" s="4">
        <v>0.01</v>
      </c>
    </row>
    <row r="4384" spans="1:9" x14ac:dyDescent="0.2">
      <c r="A4384">
        <v>102</v>
      </c>
      <c r="B4384">
        <v>694049</v>
      </c>
      <c r="C4384" s="3">
        <v>43182</v>
      </c>
      <c r="D4384">
        <v>46733</v>
      </c>
      <c r="E4384" t="s">
        <v>4016</v>
      </c>
      <c r="F4384">
        <v>41973</v>
      </c>
      <c r="G4384" t="s">
        <v>4021</v>
      </c>
      <c r="H4384" t="s">
        <v>4022</v>
      </c>
      <c r="I4384" s="4">
        <v>35.36</v>
      </c>
    </row>
    <row r="4385" spans="1:9" x14ac:dyDescent="0.2">
      <c r="A4385">
        <v>102</v>
      </c>
      <c r="B4385">
        <v>695584</v>
      </c>
      <c r="C4385" s="3">
        <v>43182</v>
      </c>
      <c r="D4385">
        <v>46733</v>
      </c>
      <c r="E4385" t="s">
        <v>4016</v>
      </c>
      <c r="F4385">
        <v>41973</v>
      </c>
      <c r="G4385" t="s">
        <v>4017</v>
      </c>
      <c r="H4385" t="s">
        <v>4018</v>
      </c>
      <c r="I4385" s="4">
        <v>1.66</v>
      </c>
    </row>
    <row r="4386" spans="1:9" x14ac:dyDescent="0.2">
      <c r="A4386">
        <v>102</v>
      </c>
      <c r="B4386">
        <v>695585</v>
      </c>
      <c r="C4386" s="3">
        <v>43182</v>
      </c>
      <c r="D4386">
        <v>46733</v>
      </c>
      <c r="E4386" t="s">
        <v>4016</v>
      </c>
      <c r="F4386">
        <v>41973</v>
      </c>
      <c r="G4386" t="s">
        <v>4035</v>
      </c>
      <c r="H4386" t="s">
        <v>4036</v>
      </c>
      <c r="I4386" s="4">
        <v>155.63</v>
      </c>
    </row>
    <row r="4387" spans="1:9" x14ac:dyDescent="0.2">
      <c r="A4387">
        <v>102</v>
      </c>
      <c r="B4387">
        <v>694047</v>
      </c>
      <c r="C4387" s="3">
        <v>43185</v>
      </c>
      <c r="D4387">
        <v>46733</v>
      </c>
      <c r="E4387" t="s">
        <v>4016</v>
      </c>
      <c r="F4387">
        <v>41973</v>
      </c>
      <c r="G4387" t="s">
        <v>4375</v>
      </c>
      <c r="H4387" t="s">
        <v>4376</v>
      </c>
      <c r="I4387" s="4">
        <v>1.39</v>
      </c>
    </row>
    <row r="4388" spans="1:9" x14ac:dyDescent="0.2">
      <c r="A4388">
        <v>102</v>
      </c>
      <c r="B4388">
        <v>694058</v>
      </c>
      <c r="C4388" s="3">
        <v>43182</v>
      </c>
      <c r="D4388">
        <v>46734</v>
      </c>
      <c r="E4388" t="s">
        <v>4016</v>
      </c>
      <c r="F4388">
        <v>41975</v>
      </c>
      <c r="G4388" t="s">
        <v>4033</v>
      </c>
      <c r="H4388" t="s">
        <v>4034</v>
      </c>
      <c r="I4388" s="4">
        <v>35.299999999999997</v>
      </c>
    </row>
    <row r="4389" spans="1:9" x14ac:dyDescent="0.2">
      <c r="A4389">
        <v>102</v>
      </c>
      <c r="B4389">
        <v>694059</v>
      </c>
      <c r="C4389" s="3">
        <v>43182</v>
      </c>
      <c r="D4389">
        <v>46734</v>
      </c>
      <c r="E4389" t="s">
        <v>4016</v>
      </c>
      <c r="F4389">
        <v>41975</v>
      </c>
      <c r="G4389" t="s">
        <v>4083</v>
      </c>
      <c r="H4389" t="s">
        <v>4084</v>
      </c>
      <c r="I4389" s="4">
        <v>0.06</v>
      </c>
    </row>
    <row r="4390" spans="1:9" x14ac:dyDescent="0.2">
      <c r="A4390">
        <v>102</v>
      </c>
      <c r="B4390">
        <v>694060</v>
      </c>
      <c r="C4390" s="3">
        <v>43182</v>
      </c>
      <c r="D4390">
        <v>46734</v>
      </c>
      <c r="E4390" t="s">
        <v>4016</v>
      </c>
      <c r="F4390">
        <v>41975</v>
      </c>
      <c r="G4390" t="s">
        <v>4371</v>
      </c>
      <c r="H4390" t="s">
        <v>4372</v>
      </c>
      <c r="I4390" s="4">
        <v>14.19</v>
      </c>
    </row>
    <row r="4391" spans="1:9" x14ac:dyDescent="0.2">
      <c r="A4391">
        <v>102</v>
      </c>
      <c r="B4391">
        <v>694061</v>
      </c>
      <c r="C4391" s="3">
        <v>43182</v>
      </c>
      <c r="D4391">
        <v>46734</v>
      </c>
      <c r="E4391" t="s">
        <v>4016</v>
      </c>
      <c r="F4391">
        <v>41975</v>
      </c>
      <c r="G4391" t="s">
        <v>4027</v>
      </c>
      <c r="H4391" t="s">
        <v>4028</v>
      </c>
      <c r="I4391" s="4">
        <v>0.03</v>
      </c>
    </row>
    <row r="4392" spans="1:9" x14ac:dyDescent="0.2">
      <c r="A4392">
        <v>102</v>
      </c>
      <c r="B4392">
        <v>694062</v>
      </c>
      <c r="C4392" s="3">
        <v>43182</v>
      </c>
      <c r="D4392">
        <v>46734</v>
      </c>
      <c r="E4392" t="s">
        <v>4016</v>
      </c>
      <c r="F4392">
        <v>41975</v>
      </c>
      <c r="G4392" t="s">
        <v>4239</v>
      </c>
      <c r="H4392" t="s">
        <v>4240</v>
      </c>
      <c r="I4392" s="4">
        <v>2.58</v>
      </c>
    </row>
    <row r="4393" spans="1:9" x14ac:dyDescent="0.2">
      <c r="A4393">
        <v>102</v>
      </c>
      <c r="B4393">
        <v>695637</v>
      </c>
      <c r="C4393" s="3">
        <v>43182</v>
      </c>
      <c r="D4393">
        <v>46734</v>
      </c>
      <c r="E4393" t="s">
        <v>4016</v>
      </c>
      <c r="F4393">
        <v>41975</v>
      </c>
      <c r="G4393" t="s">
        <v>4035</v>
      </c>
      <c r="H4393" t="s">
        <v>4036</v>
      </c>
      <c r="I4393" s="4">
        <v>76.84</v>
      </c>
    </row>
    <row r="4394" spans="1:9" x14ac:dyDescent="0.2">
      <c r="A4394">
        <v>102</v>
      </c>
      <c r="B4394">
        <v>695769</v>
      </c>
      <c r="C4394" s="3">
        <v>43185</v>
      </c>
      <c r="D4394">
        <v>46734</v>
      </c>
      <c r="E4394" t="s">
        <v>4016</v>
      </c>
      <c r="F4394">
        <v>41975</v>
      </c>
      <c r="G4394" t="s">
        <v>4053</v>
      </c>
      <c r="H4394" t="s">
        <v>4054</v>
      </c>
      <c r="I4394" s="4">
        <v>0.32</v>
      </c>
    </row>
    <row r="4395" spans="1:9" x14ac:dyDescent="0.2">
      <c r="A4395">
        <v>102</v>
      </c>
      <c r="B4395">
        <v>694070</v>
      </c>
      <c r="C4395" s="3">
        <v>43182</v>
      </c>
      <c r="D4395">
        <v>46737</v>
      </c>
      <c r="E4395" t="s">
        <v>4016</v>
      </c>
      <c r="F4395">
        <v>41977</v>
      </c>
      <c r="G4395" t="s">
        <v>4035</v>
      </c>
      <c r="H4395" t="s">
        <v>4036</v>
      </c>
      <c r="I4395" s="4">
        <v>80.459999999999994</v>
      </c>
    </row>
    <row r="4396" spans="1:9" x14ac:dyDescent="0.2">
      <c r="A4396">
        <v>102</v>
      </c>
      <c r="B4396">
        <v>694071</v>
      </c>
      <c r="C4396" s="3">
        <v>43182</v>
      </c>
      <c r="D4396">
        <v>46737</v>
      </c>
      <c r="E4396" t="s">
        <v>4016</v>
      </c>
      <c r="F4396">
        <v>41977</v>
      </c>
      <c r="G4396" t="s">
        <v>4033</v>
      </c>
      <c r="H4396" t="s">
        <v>4034</v>
      </c>
      <c r="I4396" s="4">
        <v>37.21</v>
      </c>
    </row>
    <row r="4397" spans="1:9" x14ac:dyDescent="0.2">
      <c r="A4397">
        <v>102</v>
      </c>
      <c r="B4397">
        <v>694073</v>
      </c>
      <c r="C4397" s="3">
        <v>43182</v>
      </c>
      <c r="D4397">
        <v>46737</v>
      </c>
      <c r="E4397" t="s">
        <v>4016</v>
      </c>
      <c r="F4397">
        <v>41977</v>
      </c>
      <c r="G4397" t="s">
        <v>4371</v>
      </c>
      <c r="H4397" t="s">
        <v>4372</v>
      </c>
      <c r="I4397" s="4">
        <v>14.85</v>
      </c>
    </row>
    <row r="4398" spans="1:9" x14ac:dyDescent="0.2">
      <c r="A4398">
        <v>102</v>
      </c>
      <c r="B4398">
        <v>694074</v>
      </c>
      <c r="C4398" s="3">
        <v>43182</v>
      </c>
      <c r="D4398">
        <v>46737</v>
      </c>
      <c r="E4398" t="s">
        <v>4016</v>
      </c>
      <c r="F4398">
        <v>41977</v>
      </c>
      <c r="G4398" t="s">
        <v>4217</v>
      </c>
      <c r="H4398" t="s">
        <v>4218</v>
      </c>
      <c r="I4398" s="4">
        <v>1.35</v>
      </c>
    </row>
    <row r="4399" spans="1:9" x14ac:dyDescent="0.2">
      <c r="A4399">
        <v>102</v>
      </c>
      <c r="B4399">
        <v>694075</v>
      </c>
      <c r="C4399" s="3">
        <v>43182</v>
      </c>
      <c r="D4399">
        <v>46737</v>
      </c>
      <c r="E4399" t="s">
        <v>4016</v>
      </c>
      <c r="F4399">
        <v>41977</v>
      </c>
      <c r="G4399" t="s">
        <v>4061</v>
      </c>
      <c r="H4399" t="s">
        <v>4062</v>
      </c>
      <c r="I4399" s="4">
        <v>0.81</v>
      </c>
    </row>
    <row r="4400" spans="1:9" x14ac:dyDescent="0.2">
      <c r="A4400">
        <v>102</v>
      </c>
      <c r="B4400">
        <v>695641</v>
      </c>
      <c r="C4400" s="3">
        <v>43182</v>
      </c>
      <c r="D4400">
        <v>46737</v>
      </c>
      <c r="E4400" t="s">
        <v>4016</v>
      </c>
      <c r="F4400">
        <v>41977</v>
      </c>
      <c r="G4400" t="s">
        <v>4083</v>
      </c>
      <c r="H4400" t="s">
        <v>4084</v>
      </c>
      <c r="I4400" s="4">
        <v>0.32</v>
      </c>
    </row>
    <row r="4401" spans="1:9" x14ac:dyDescent="0.2">
      <c r="A4401">
        <v>102</v>
      </c>
      <c r="B4401">
        <v>694069</v>
      </c>
      <c r="C4401" s="3">
        <v>43186</v>
      </c>
      <c r="D4401">
        <v>46737</v>
      </c>
      <c r="E4401" t="s">
        <v>4016</v>
      </c>
      <c r="F4401">
        <v>41977</v>
      </c>
      <c r="G4401" t="s">
        <v>4053</v>
      </c>
      <c r="H4401" t="s">
        <v>4054</v>
      </c>
      <c r="I4401" s="4">
        <v>0.34</v>
      </c>
    </row>
    <row r="4402" spans="1:9" x14ac:dyDescent="0.2">
      <c r="A4402">
        <v>102</v>
      </c>
      <c r="B4402">
        <v>694083</v>
      </c>
      <c r="C4402" s="3">
        <v>43181</v>
      </c>
      <c r="D4402">
        <v>46726</v>
      </c>
      <c r="E4402" t="s">
        <v>4016</v>
      </c>
      <c r="F4402">
        <v>41979</v>
      </c>
      <c r="G4402" t="s">
        <v>4017</v>
      </c>
      <c r="H4402" t="s">
        <v>4018</v>
      </c>
      <c r="I4402" s="4">
        <v>7.8</v>
      </c>
    </row>
    <row r="4403" spans="1:9" x14ac:dyDescent="0.2">
      <c r="A4403">
        <v>102</v>
      </c>
      <c r="B4403">
        <v>694084</v>
      </c>
      <c r="C4403" s="3">
        <v>43181</v>
      </c>
      <c r="D4403">
        <v>46726</v>
      </c>
      <c r="E4403" t="s">
        <v>4016</v>
      </c>
      <c r="F4403">
        <v>41979</v>
      </c>
      <c r="G4403" t="s">
        <v>4019</v>
      </c>
      <c r="H4403" t="s">
        <v>4020</v>
      </c>
      <c r="I4403" s="4">
        <v>93.08</v>
      </c>
    </row>
    <row r="4404" spans="1:9" x14ac:dyDescent="0.2">
      <c r="A4404">
        <v>102</v>
      </c>
      <c r="B4404">
        <v>694085</v>
      </c>
      <c r="C4404" s="3">
        <v>43181</v>
      </c>
      <c r="D4404">
        <v>46726</v>
      </c>
      <c r="E4404" t="s">
        <v>4016</v>
      </c>
      <c r="F4404">
        <v>41979</v>
      </c>
      <c r="G4404" t="s">
        <v>4093</v>
      </c>
      <c r="H4404" t="s">
        <v>4094</v>
      </c>
      <c r="I4404" s="4">
        <v>0.26</v>
      </c>
    </row>
    <row r="4405" spans="1:9" x14ac:dyDescent="0.2">
      <c r="A4405">
        <v>102</v>
      </c>
      <c r="B4405">
        <v>694086</v>
      </c>
      <c r="C4405" s="3">
        <v>43181</v>
      </c>
      <c r="D4405">
        <v>46726</v>
      </c>
      <c r="E4405" t="s">
        <v>4016</v>
      </c>
      <c r="F4405">
        <v>41979</v>
      </c>
      <c r="G4405" t="s">
        <v>4277</v>
      </c>
      <c r="H4405" t="s">
        <v>4278</v>
      </c>
      <c r="I4405" s="4">
        <v>7.15</v>
      </c>
    </row>
    <row r="4406" spans="1:9" x14ac:dyDescent="0.2">
      <c r="A4406">
        <v>102</v>
      </c>
      <c r="B4406">
        <v>694087</v>
      </c>
      <c r="C4406" s="3">
        <v>43181</v>
      </c>
      <c r="D4406">
        <v>46726</v>
      </c>
      <c r="E4406" t="s">
        <v>4016</v>
      </c>
      <c r="F4406">
        <v>41979</v>
      </c>
      <c r="G4406" t="s">
        <v>4025</v>
      </c>
      <c r="H4406" t="s">
        <v>4026</v>
      </c>
      <c r="I4406" s="4">
        <v>2.34</v>
      </c>
    </row>
    <row r="4407" spans="1:9" x14ac:dyDescent="0.2">
      <c r="A4407">
        <v>102</v>
      </c>
      <c r="B4407">
        <v>694088</v>
      </c>
      <c r="C4407" s="3">
        <v>43181</v>
      </c>
      <c r="D4407">
        <v>46726</v>
      </c>
      <c r="E4407" t="s">
        <v>4016</v>
      </c>
      <c r="F4407">
        <v>41979</v>
      </c>
      <c r="G4407" t="s">
        <v>4033</v>
      </c>
      <c r="H4407" t="s">
        <v>4034</v>
      </c>
      <c r="I4407" s="4">
        <v>113.01</v>
      </c>
    </row>
    <row r="4408" spans="1:9" x14ac:dyDescent="0.2">
      <c r="A4408">
        <v>102</v>
      </c>
      <c r="B4408">
        <v>694089</v>
      </c>
      <c r="C4408" s="3">
        <v>43181</v>
      </c>
      <c r="D4408">
        <v>46726</v>
      </c>
      <c r="E4408" t="s">
        <v>4016</v>
      </c>
      <c r="F4408">
        <v>41979</v>
      </c>
      <c r="G4408" t="s">
        <v>4021</v>
      </c>
      <c r="H4408" t="s">
        <v>4022</v>
      </c>
      <c r="I4408" s="4">
        <v>35.1</v>
      </c>
    </row>
    <row r="4409" spans="1:9" x14ac:dyDescent="0.2">
      <c r="A4409">
        <v>102</v>
      </c>
      <c r="B4409">
        <v>694090</v>
      </c>
      <c r="C4409" s="3">
        <v>43181</v>
      </c>
      <c r="D4409">
        <v>46726</v>
      </c>
      <c r="E4409" t="s">
        <v>4016</v>
      </c>
      <c r="F4409">
        <v>41979</v>
      </c>
      <c r="G4409" t="s">
        <v>4083</v>
      </c>
      <c r="H4409" t="s">
        <v>4084</v>
      </c>
      <c r="I4409" s="4">
        <v>1</v>
      </c>
    </row>
    <row r="4410" spans="1:9" x14ac:dyDescent="0.2">
      <c r="A4410">
        <v>102</v>
      </c>
      <c r="B4410">
        <v>694091</v>
      </c>
      <c r="C4410" s="3">
        <v>43181</v>
      </c>
      <c r="D4410">
        <v>46726</v>
      </c>
      <c r="E4410" t="s">
        <v>4016</v>
      </c>
      <c r="F4410">
        <v>41979</v>
      </c>
      <c r="G4410" t="s">
        <v>4027</v>
      </c>
      <c r="H4410" t="s">
        <v>4028</v>
      </c>
      <c r="I4410" s="4">
        <v>0.26</v>
      </c>
    </row>
    <row r="4411" spans="1:9" x14ac:dyDescent="0.2">
      <c r="A4411">
        <v>102</v>
      </c>
      <c r="B4411">
        <v>694096</v>
      </c>
      <c r="C4411" s="3">
        <v>43181</v>
      </c>
      <c r="D4411">
        <v>46718</v>
      </c>
      <c r="E4411" t="s">
        <v>4016</v>
      </c>
      <c r="F4411">
        <v>41981</v>
      </c>
      <c r="G4411" t="s">
        <v>4033</v>
      </c>
      <c r="H4411" t="s">
        <v>4034</v>
      </c>
      <c r="I4411" s="4">
        <v>63</v>
      </c>
    </row>
    <row r="4412" spans="1:9" x14ac:dyDescent="0.2">
      <c r="A4412">
        <v>102</v>
      </c>
      <c r="B4412">
        <v>694097</v>
      </c>
      <c r="C4412" s="3">
        <v>43181</v>
      </c>
      <c r="D4412">
        <v>46718</v>
      </c>
      <c r="E4412" t="s">
        <v>4016</v>
      </c>
      <c r="F4412">
        <v>41981</v>
      </c>
      <c r="G4412" t="s">
        <v>4325</v>
      </c>
      <c r="H4412" t="s">
        <v>4326</v>
      </c>
      <c r="I4412" s="4">
        <v>360</v>
      </c>
    </row>
    <row r="4413" spans="1:9" x14ac:dyDescent="0.2">
      <c r="A4413">
        <v>102</v>
      </c>
      <c r="B4413">
        <v>694099</v>
      </c>
      <c r="C4413" s="3">
        <v>43181</v>
      </c>
      <c r="D4413">
        <v>46717</v>
      </c>
      <c r="E4413" t="s">
        <v>4016</v>
      </c>
      <c r="F4413">
        <v>41982</v>
      </c>
      <c r="G4413" t="s">
        <v>4033</v>
      </c>
      <c r="H4413" t="s">
        <v>4034</v>
      </c>
      <c r="I4413" s="4">
        <v>63</v>
      </c>
    </row>
    <row r="4414" spans="1:9" x14ac:dyDescent="0.2">
      <c r="A4414">
        <v>102</v>
      </c>
      <c r="B4414">
        <v>694100</v>
      </c>
      <c r="C4414" s="3">
        <v>43181</v>
      </c>
      <c r="D4414">
        <v>46717</v>
      </c>
      <c r="E4414" t="s">
        <v>4016</v>
      </c>
      <c r="F4414">
        <v>41982</v>
      </c>
      <c r="G4414" t="s">
        <v>4325</v>
      </c>
      <c r="H4414" t="s">
        <v>4326</v>
      </c>
      <c r="I4414" s="4">
        <v>360</v>
      </c>
    </row>
    <row r="4415" spans="1:9" x14ac:dyDescent="0.2">
      <c r="A4415">
        <v>102</v>
      </c>
      <c r="B4415">
        <v>694102</v>
      </c>
      <c r="C4415" s="3">
        <v>43181</v>
      </c>
      <c r="D4415">
        <v>46714</v>
      </c>
      <c r="E4415" t="s">
        <v>4016</v>
      </c>
      <c r="F4415">
        <v>41983</v>
      </c>
      <c r="G4415" t="s">
        <v>4033</v>
      </c>
      <c r="H4415" t="s">
        <v>4034</v>
      </c>
      <c r="I4415" s="4">
        <v>63</v>
      </c>
    </row>
    <row r="4416" spans="1:9" x14ac:dyDescent="0.2">
      <c r="A4416">
        <v>102</v>
      </c>
      <c r="B4416">
        <v>694103</v>
      </c>
      <c r="C4416" s="3">
        <v>43181</v>
      </c>
      <c r="D4416">
        <v>46714</v>
      </c>
      <c r="E4416" t="s">
        <v>4016</v>
      </c>
      <c r="F4416">
        <v>41983</v>
      </c>
      <c r="G4416" t="s">
        <v>4325</v>
      </c>
      <c r="H4416" t="s">
        <v>4326</v>
      </c>
      <c r="I4416" s="4">
        <v>360</v>
      </c>
    </row>
    <row r="4417" spans="1:9" x14ac:dyDescent="0.2">
      <c r="A4417">
        <v>102</v>
      </c>
      <c r="B4417">
        <v>694105</v>
      </c>
      <c r="C4417" s="3">
        <v>43181</v>
      </c>
      <c r="D4417">
        <v>46711</v>
      </c>
      <c r="E4417" t="s">
        <v>4016</v>
      </c>
      <c r="F4417">
        <v>41984</v>
      </c>
      <c r="G4417" t="s">
        <v>4033</v>
      </c>
      <c r="H4417" t="s">
        <v>4034</v>
      </c>
      <c r="I4417" s="4">
        <v>63</v>
      </c>
    </row>
    <row r="4418" spans="1:9" x14ac:dyDescent="0.2">
      <c r="A4418">
        <v>102</v>
      </c>
      <c r="B4418">
        <v>694106</v>
      </c>
      <c r="C4418" s="3">
        <v>43181</v>
      </c>
      <c r="D4418">
        <v>46711</v>
      </c>
      <c r="E4418" t="s">
        <v>4016</v>
      </c>
      <c r="F4418">
        <v>41984</v>
      </c>
      <c r="G4418" t="s">
        <v>4325</v>
      </c>
      <c r="H4418" t="s">
        <v>4326</v>
      </c>
      <c r="I4418" s="4">
        <v>360</v>
      </c>
    </row>
    <row r="4419" spans="1:9" x14ac:dyDescent="0.2">
      <c r="A4419">
        <v>102</v>
      </c>
      <c r="B4419">
        <v>694108</v>
      </c>
      <c r="C4419" s="3">
        <v>43181</v>
      </c>
      <c r="D4419">
        <v>46710</v>
      </c>
      <c r="E4419" t="s">
        <v>4016</v>
      </c>
      <c r="F4419">
        <v>41985</v>
      </c>
      <c r="G4419" t="s">
        <v>4033</v>
      </c>
      <c r="H4419" t="s">
        <v>4034</v>
      </c>
      <c r="I4419" s="4">
        <v>63</v>
      </c>
    </row>
    <row r="4420" spans="1:9" x14ac:dyDescent="0.2">
      <c r="A4420">
        <v>102</v>
      </c>
      <c r="B4420">
        <v>694109</v>
      </c>
      <c r="C4420" s="3">
        <v>43181</v>
      </c>
      <c r="D4420">
        <v>46710</v>
      </c>
      <c r="E4420" t="s">
        <v>4016</v>
      </c>
      <c r="F4420">
        <v>41985</v>
      </c>
      <c r="G4420" t="s">
        <v>4325</v>
      </c>
      <c r="H4420" t="s">
        <v>4326</v>
      </c>
      <c r="I4420" s="4">
        <v>360</v>
      </c>
    </row>
    <row r="4421" spans="1:9" x14ac:dyDescent="0.2">
      <c r="A4421">
        <v>102</v>
      </c>
      <c r="B4421">
        <v>694111</v>
      </c>
      <c r="C4421" s="3">
        <v>43181</v>
      </c>
      <c r="D4421">
        <v>46709</v>
      </c>
      <c r="E4421" t="s">
        <v>4016</v>
      </c>
      <c r="F4421">
        <v>41986</v>
      </c>
      <c r="G4421" t="s">
        <v>4033</v>
      </c>
      <c r="H4421" t="s">
        <v>4034</v>
      </c>
      <c r="I4421" s="4">
        <v>63</v>
      </c>
    </row>
    <row r="4422" spans="1:9" x14ac:dyDescent="0.2">
      <c r="A4422">
        <v>102</v>
      </c>
      <c r="B4422">
        <v>694112</v>
      </c>
      <c r="C4422" s="3">
        <v>43181</v>
      </c>
      <c r="D4422">
        <v>46709</v>
      </c>
      <c r="E4422" t="s">
        <v>4016</v>
      </c>
      <c r="F4422">
        <v>41986</v>
      </c>
      <c r="G4422" t="s">
        <v>4325</v>
      </c>
      <c r="H4422" t="s">
        <v>4326</v>
      </c>
      <c r="I4422" s="4">
        <v>360</v>
      </c>
    </row>
    <row r="4423" spans="1:9" x14ac:dyDescent="0.2">
      <c r="A4423">
        <v>102</v>
      </c>
      <c r="B4423">
        <v>694114</v>
      </c>
      <c r="C4423" s="3">
        <v>43181</v>
      </c>
      <c r="D4423">
        <v>46708</v>
      </c>
      <c r="E4423" t="s">
        <v>4016</v>
      </c>
      <c r="F4423">
        <v>41987</v>
      </c>
      <c r="G4423" t="s">
        <v>4033</v>
      </c>
      <c r="H4423" t="s">
        <v>4034</v>
      </c>
      <c r="I4423" s="4">
        <v>63</v>
      </c>
    </row>
    <row r="4424" spans="1:9" x14ac:dyDescent="0.2">
      <c r="A4424">
        <v>102</v>
      </c>
      <c r="B4424">
        <v>694115</v>
      </c>
      <c r="C4424" s="3">
        <v>43181</v>
      </c>
      <c r="D4424">
        <v>46708</v>
      </c>
      <c r="E4424" t="s">
        <v>4016</v>
      </c>
      <c r="F4424">
        <v>41987</v>
      </c>
      <c r="G4424" t="s">
        <v>4325</v>
      </c>
      <c r="H4424" t="s">
        <v>4326</v>
      </c>
      <c r="I4424" s="4">
        <v>360</v>
      </c>
    </row>
    <row r="4425" spans="1:9" x14ac:dyDescent="0.2">
      <c r="A4425">
        <v>102</v>
      </c>
      <c r="B4425">
        <v>694117</v>
      </c>
      <c r="C4425" s="3">
        <v>43181</v>
      </c>
      <c r="D4425">
        <v>46707</v>
      </c>
      <c r="E4425" t="s">
        <v>4016</v>
      </c>
      <c r="F4425">
        <v>41988</v>
      </c>
      <c r="G4425" t="s">
        <v>4033</v>
      </c>
      <c r="H4425" t="s">
        <v>4034</v>
      </c>
      <c r="I4425" s="4">
        <v>63</v>
      </c>
    </row>
    <row r="4426" spans="1:9" x14ac:dyDescent="0.2">
      <c r="A4426">
        <v>102</v>
      </c>
      <c r="B4426">
        <v>694118</v>
      </c>
      <c r="C4426" s="3">
        <v>43181</v>
      </c>
      <c r="D4426">
        <v>46707</v>
      </c>
      <c r="E4426" t="s">
        <v>4016</v>
      </c>
      <c r="F4426">
        <v>41988</v>
      </c>
      <c r="G4426" t="s">
        <v>4325</v>
      </c>
      <c r="H4426" t="s">
        <v>4326</v>
      </c>
      <c r="I4426" s="4">
        <v>360</v>
      </c>
    </row>
    <row r="4427" spans="1:9" x14ac:dyDescent="0.2">
      <c r="A4427">
        <v>102</v>
      </c>
      <c r="B4427">
        <v>694120</v>
      </c>
      <c r="C4427" s="3">
        <v>43181</v>
      </c>
      <c r="D4427">
        <v>46706</v>
      </c>
      <c r="E4427" t="s">
        <v>4016</v>
      </c>
      <c r="F4427">
        <v>41989</v>
      </c>
      <c r="G4427" t="s">
        <v>4033</v>
      </c>
      <c r="H4427" t="s">
        <v>4034</v>
      </c>
      <c r="I4427" s="4">
        <v>63</v>
      </c>
    </row>
    <row r="4428" spans="1:9" x14ac:dyDescent="0.2">
      <c r="A4428">
        <v>102</v>
      </c>
      <c r="B4428">
        <v>694121</v>
      </c>
      <c r="C4428" s="3">
        <v>43181</v>
      </c>
      <c r="D4428">
        <v>46706</v>
      </c>
      <c r="E4428" t="s">
        <v>4016</v>
      </c>
      <c r="F4428">
        <v>41989</v>
      </c>
      <c r="G4428" t="s">
        <v>4325</v>
      </c>
      <c r="H4428" t="s">
        <v>4326</v>
      </c>
      <c r="I4428" s="4">
        <v>360</v>
      </c>
    </row>
    <row r="4429" spans="1:9" x14ac:dyDescent="0.2">
      <c r="A4429">
        <v>102</v>
      </c>
      <c r="B4429">
        <v>694123</v>
      </c>
      <c r="C4429" s="3">
        <v>43182</v>
      </c>
      <c r="D4429">
        <v>46736</v>
      </c>
      <c r="E4429" t="s">
        <v>4016</v>
      </c>
      <c r="F4429">
        <v>41990</v>
      </c>
      <c r="G4429" t="s">
        <v>4033</v>
      </c>
      <c r="H4429" t="s">
        <v>4034</v>
      </c>
      <c r="I4429" s="4">
        <v>63</v>
      </c>
    </row>
    <row r="4430" spans="1:9" x14ac:dyDescent="0.2">
      <c r="A4430">
        <v>102</v>
      </c>
      <c r="B4430">
        <v>694124</v>
      </c>
      <c r="C4430" s="3">
        <v>43182</v>
      </c>
      <c r="D4430">
        <v>46736</v>
      </c>
      <c r="E4430" t="s">
        <v>4016</v>
      </c>
      <c r="F4430">
        <v>41990</v>
      </c>
      <c r="G4430" t="s">
        <v>4325</v>
      </c>
      <c r="H4430" t="s">
        <v>4326</v>
      </c>
      <c r="I4430" s="4">
        <v>360</v>
      </c>
    </row>
    <row r="4431" spans="1:9" x14ac:dyDescent="0.2">
      <c r="A4431">
        <v>102</v>
      </c>
      <c r="B4431">
        <v>694126</v>
      </c>
      <c r="C4431" s="3">
        <v>43181</v>
      </c>
      <c r="D4431">
        <v>46705</v>
      </c>
      <c r="E4431" t="s">
        <v>4016</v>
      </c>
      <c r="F4431">
        <v>41991</v>
      </c>
      <c r="G4431" t="s">
        <v>4033</v>
      </c>
      <c r="H4431" t="s">
        <v>4034</v>
      </c>
      <c r="I4431" s="4">
        <v>63</v>
      </c>
    </row>
    <row r="4432" spans="1:9" x14ac:dyDescent="0.2">
      <c r="A4432">
        <v>102</v>
      </c>
      <c r="B4432">
        <v>694127</v>
      </c>
      <c r="C4432" s="3">
        <v>43181</v>
      </c>
      <c r="D4432">
        <v>46705</v>
      </c>
      <c r="E4432" t="s">
        <v>4016</v>
      </c>
      <c r="F4432">
        <v>41991</v>
      </c>
      <c r="G4432" t="s">
        <v>4325</v>
      </c>
      <c r="H4432" t="s">
        <v>4326</v>
      </c>
      <c r="I4432" s="4">
        <v>360</v>
      </c>
    </row>
    <row r="4433" spans="1:9" x14ac:dyDescent="0.2">
      <c r="A4433">
        <v>102</v>
      </c>
      <c r="B4433">
        <v>694129</v>
      </c>
      <c r="C4433" s="3">
        <v>43181</v>
      </c>
      <c r="D4433">
        <v>46704</v>
      </c>
      <c r="E4433" t="s">
        <v>4016</v>
      </c>
      <c r="F4433">
        <v>41992</v>
      </c>
      <c r="G4433" t="s">
        <v>4033</v>
      </c>
      <c r="H4433" t="s">
        <v>4034</v>
      </c>
      <c r="I4433" s="4">
        <v>63</v>
      </c>
    </row>
    <row r="4434" spans="1:9" x14ac:dyDescent="0.2">
      <c r="A4434">
        <v>102</v>
      </c>
      <c r="B4434">
        <v>694130</v>
      </c>
      <c r="C4434" s="3">
        <v>43181</v>
      </c>
      <c r="D4434">
        <v>46704</v>
      </c>
      <c r="E4434" t="s">
        <v>4016</v>
      </c>
      <c r="F4434">
        <v>41992</v>
      </c>
      <c r="G4434" t="s">
        <v>4325</v>
      </c>
      <c r="H4434" t="s">
        <v>4326</v>
      </c>
      <c r="I4434" s="4">
        <v>360</v>
      </c>
    </row>
    <row r="4435" spans="1:9" x14ac:dyDescent="0.2">
      <c r="A4435">
        <v>102</v>
      </c>
      <c r="B4435">
        <v>694147</v>
      </c>
      <c r="C4435" s="3">
        <v>43174</v>
      </c>
      <c r="D4435">
        <v>46623</v>
      </c>
      <c r="E4435" t="s">
        <v>4016</v>
      </c>
      <c r="F4435">
        <v>41993</v>
      </c>
      <c r="G4435" t="s">
        <v>4259</v>
      </c>
      <c r="H4435" t="s">
        <v>4260</v>
      </c>
      <c r="I4435" s="4">
        <v>1949.42</v>
      </c>
    </row>
    <row r="4436" spans="1:9" x14ac:dyDescent="0.2">
      <c r="A4436">
        <v>102</v>
      </c>
      <c r="B4436">
        <v>694148</v>
      </c>
      <c r="C4436" s="3">
        <v>43174</v>
      </c>
      <c r="D4436">
        <v>46623</v>
      </c>
      <c r="E4436" t="s">
        <v>4016</v>
      </c>
      <c r="F4436">
        <v>41993</v>
      </c>
      <c r="G4436" t="s">
        <v>4261</v>
      </c>
      <c r="H4436" t="s">
        <v>4262</v>
      </c>
      <c r="I4436" s="4">
        <v>154</v>
      </c>
    </row>
    <row r="4437" spans="1:9" x14ac:dyDescent="0.2">
      <c r="A4437">
        <v>102</v>
      </c>
      <c r="B4437">
        <v>694164</v>
      </c>
      <c r="C4437" s="3">
        <v>43186</v>
      </c>
      <c r="D4437">
        <v>46775</v>
      </c>
      <c r="E4437" t="s">
        <v>4016</v>
      </c>
      <c r="F4437">
        <v>41995</v>
      </c>
      <c r="G4437" t="s">
        <v>4081</v>
      </c>
      <c r="H4437" t="s">
        <v>4082</v>
      </c>
      <c r="I4437" s="4">
        <v>4</v>
      </c>
    </row>
    <row r="4438" spans="1:9" x14ac:dyDescent="0.2">
      <c r="A4438">
        <v>102</v>
      </c>
      <c r="B4438">
        <v>694165</v>
      </c>
      <c r="C4438" s="3">
        <v>43186</v>
      </c>
      <c r="D4438">
        <v>46775</v>
      </c>
      <c r="E4438" t="s">
        <v>4016</v>
      </c>
      <c r="F4438">
        <v>41995</v>
      </c>
      <c r="G4438" t="s">
        <v>4085</v>
      </c>
      <c r="H4438" t="s">
        <v>4086</v>
      </c>
      <c r="I4438" s="4">
        <v>0.2</v>
      </c>
    </row>
    <row r="4439" spans="1:9" x14ac:dyDescent="0.2">
      <c r="A4439">
        <v>102</v>
      </c>
      <c r="B4439">
        <v>694166</v>
      </c>
      <c r="C4439" s="3">
        <v>43186</v>
      </c>
      <c r="D4439">
        <v>46775</v>
      </c>
      <c r="E4439" t="s">
        <v>4016</v>
      </c>
      <c r="F4439">
        <v>41995</v>
      </c>
      <c r="G4439" t="s">
        <v>4293</v>
      </c>
      <c r="H4439" t="s">
        <v>4294</v>
      </c>
      <c r="I4439" s="4">
        <v>4</v>
      </c>
    </row>
    <row r="4440" spans="1:9" x14ac:dyDescent="0.2">
      <c r="A4440">
        <v>102</v>
      </c>
      <c r="B4440">
        <v>694167</v>
      </c>
      <c r="C4440" s="3">
        <v>43186</v>
      </c>
      <c r="D4440">
        <v>46775</v>
      </c>
      <c r="E4440" t="s">
        <v>4016</v>
      </c>
      <c r="F4440">
        <v>41995</v>
      </c>
      <c r="G4440" t="s">
        <v>4067</v>
      </c>
      <c r="H4440" t="s">
        <v>4068</v>
      </c>
      <c r="I4440" s="4">
        <v>31</v>
      </c>
    </row>
    <row r="4441" spans="1:9" x14ac:dyDescent="0.2">
      <c r="A4441">
        <v>102</v>
      </c>
      <c r="B4441">
        <v>694168</v>
      </c>
      <c r="C4441" s="3">
        <v>43186</v>
      </c>
      <c r="D4441">
        <v>46775</v>
      </c>
      <c r="E4441" t="s">
        <v>4016</v>
      </c>
      <c r="F4441">
        <v>41995</v>
      </c>
      <c r="G4441" t="s">
        <v>4167</v>
      </c>
      <c r="H4441" t="s">
        <v>4168</v>
      </c>
      <c r="I4441" s="4">
        <v>5</v>
      </c>
    </row>
    <row r="4442" spans="1:9" x14ac:dyDescent="0.2">
      <c r="A4442">
        <v>102</v>
      </c>
      <c r="B4442">
        <v>694169</v>
      </c>
      <c r="C4442" s="3">
        <v>43186</v>
      </c>
      <c r="D4442">
        <v>46775</v>
      </c>
      <c r="E4442" t="s">
        <v>4016</v>
      </c>
      <c r="F4442">
        <v>41995</v>
      </c>
      <c r="G4442" t="s">
        <v>4157</v>
      </c>
      <c r="H4442" t="s">
        <v>4158</v>
      </c>
      <c r="I4442" s="4">
        <v>4</v>
      </c>
    </row>
    <row r="4443" spans="1:9" x14ac:dyDescent="0.2">
      <c r="A4443">
        <v>102</v>
      </c>
      <c r="B4443">
        <v>694170</v>
      </c>
      <c r="C4443" s="3">
        <v>43186</v>
      </c>
      <c r="D4443">
        <v>46775</v>
      </c>
      <c r="E4443" t="s">
        <v>4016</v>
      </c>
      <c r="F4443">
        <v>41995</v>
      </c>
      <c r="G4443" t="s">
        <v>4107</v>
      </c>
      <c r="H4443" t="s">
        <v>4108</v>
      </c>
      <c r="I4443" s="4">
        <v>66</v>
      </c>
    </row>
    <row r="4444" spans="1:9" x14ac:dyDescent="0.2">
      <c r="A4444">
        <v>102</v>
      </c>
      <c r="B4444">
        <v>694171</v>
      </c>
      <c r="C4444" s="3">
        <v>43186</v>
      </c>
      <c r="D4444">
        <v>46775</v>
      </c>
      <c r="E4444" t="s">
        <v>4016</v>
      </c>
      <c r="F4444">
        <v>41995</v>
      </c>
      <c r="G4444" t="s">
        <v>4297</v>
      </c>
      <c r="H4444" t="s">
        <v>4298</v>
      </c>
      <c r="I4444" s="4">
        <v>2.2000000000000002</v>
      </c>
    </row>
    <row r="4445" spans="1:9" x14ac:dyDescent="0.2">
      <c r="A4445">
        <v>102</v>
      </c>
      <c r="B4445">
        <v>694172</v>
      </c>
      <c r="C4445" s="3">
        <v>43186</v>
      </c>
      <c r="D4445">
        <v>46775</v>
      </c>
      <c r="E4445" t="s">
        <v>4016</v>
      </c>
      <c r="F4445">
        <v>41995</v>
      </c>
      <c r="G4445" t="s">
        <v>4299</v>
      </c>
      <c r="H4445" t="s">
        <v>4300</v>
      </c>
      <c r="I4445" s="4">
        <v>1.4</v>
      </c>
    </row>
    <row r="4446" spans="1:9" x14ac:dyDescent="0.2">
      <c r="A4446">
        <v>102</v>
      </c>
      <c r="B4446">
        <v>694173</v>
      </c>
      <c r="C4446" s="3">
        <v>43186</v>
      </c>
      <c r="D4446">
        <v>46775</v>
      </c>
      <c r="E4446" t="s">
        <v>4016</v>
      </c>
      <c r="F4446">
        <v>41995</v>
      </c>
      <c r="G4446" t="s">
        <v>4295</v>
      </c>
      <c r="H4446" t="s">
        <v>4296</v>
      </c>
      <c r="I4446" s="4">
        <v>3</v>
      </c>
    </row>
    <row r="4447" spans="1:9" x14ac:dyDescent="0.2">
      <c r="A4447">
        <v>102</v>
      </c>
      <c r="B4447">
        <v>694174</v>
      </c>
      <c r="C4447" s="3">
        <v>43186</v>
      </c>
      <c r="D4447">
        <v>46775</v>
      </c>
      <c r="E4447" t="s">
        <v>4016</v>
      </c>
      <c r="F4447">
        <v>41995</v>
      </c>
      <c r="G4447" t="s">
        <v>4033</v>
      </c>
      <c r="H4447" t="s">
        <v>4034</v>
      </c>
      <c r="I4447" s="4">
        <v>59.8</v>
      </c>
    </row>
    <row r="4448" spans="1:9" x14ac:dyDescent="0.2">
      <c r="A4448">
        <v>102</v>
      </c>
      <c r="B4448">
        <v>694175</v>
      </c>
      <c r="C4448" s="3">
        <v>43186</v>
      </c>
      <c r="D4448">
        <v>46775</v>
      </c>
      <c r="E4448" t="s">
        <v>4016</v>
      </c>
      <c r="F4448">
        <v>41995</v>
      </c>
      <c r="G4448" t="s">
        <v>4219</v>
      </c>
      <c r="H4448" t="s">
        <v>4220</v>
      </c>
      <c r="I4448" s="4">
        <v>14</v>
      </c>
    </row>
    <row r="4449" spans="1:9" x14ac:dyDescent="0.2">
      <c r="A4449">
        <v>102</v>
      </c>
      <c r="B4449">
        <v>694176</v>
      </c>
      <c r="C4449" s="3">
        <v>43186</v>
      </c>
      <c r="D4449">
        <v>46775</v>
      </c>
      <c r="E4449" t="s">
        <v>4016</v>
      </c>
      <c r="F4449">
        <v>41995</v>
      </c>
      <c r="G4449" t="s">
        <v>4117</v>
      </c>
      <c r="H4449" t="s">
        <v>4118</v>
      </c>
      <c r="I4449" s="4">
        <v>0.4</v>
      </c>
    </row>
    <row r="4450" spans="1:9" x14ac:dyDescent="0.2">
      <c r="A4450">
        <v>102</v>
      </c>
      <c r="B4450">
        <v>694177</v>
      </c>
      <c r="C4450" s="3">
        <v>43186</v>
      </c>
      <c r="D4450">
        <v>46775</v>
      </c>
      <c r="E4450" t="s">
        <v>4016</v>
      </c>
      <c r="F4450">
        <v>41995</v>
      </c>
      <c r="G4450" t="s">
        <v>4099</v>
      </c>
      <c r="H4450" t="s">
        <v>4100</v>
      </c>
      <c r="I4450" s="4">
        <v>3</v>
      </c>
    </row>
    <row r="4451" spans="1:9" x14ac:dyDescent="0.2">
      <c r="A4451">
        <v>102</v>
      </c>
      <c r="B4451">
        <v>694178</v>
      </c>
      <c r="C4451" s="3">
        <v>43186</v>
      </c>
      <c r="D4451">
        <v>46775</v>
      </c>
      <c r="E4451" t="s">
        <v>4016</v>
      </c>
      <c r="F4451">
        <v>41995</v>
      </c>
      <c r="G4451" t="s">
        <v>4133</v>
      </c>
      <c r="H4451" t="s">
        <v>4134</v>
      </c>
      <c r="I4451" s="4">
        <v>2</v>
      </c>
    </row>
    <row r="4452" spans="1:9" x14ac:dyDescent="0.2">
      <c r="A4452">
        <v>102</v>
      </c>
      <c r="B4452">
        <v>694282</v>
      </c>
      <c r="C4452" s="3">
        <v>43174</v>
      </c>
      <c r="D4452">
        <v>46626</v>
      </c>
      <c r="E4452" t="s">
        <v>4016</v>
      </c>
      <c r="F4452">
        <v>42002</v>
      </c>
      <c r="G4452" t="s">
        <v>4383</v>
      </c>
      <c r="H4452" t="s">
        <v>4384</v>
      </c>
      <c r="I4452" s="4">
        <v>1123.2</v>
      </c>
    </row>
    <row r="4453" spans="1:9" x14ac:dyDescent="0.2">
      <c r="A4453">
        <v>102</v>
      </c>
      <c r="B4453">
        <v>694283</v>
      </c>
      <c r="C4453" s="3">
        <v>43174</v>
      </c>
      <c r="D4453">
        <v>46626</v>
      </c>
      <c r="E4453" t="s">
        <v>4016</v>
      </c>
      <c r="F4453">
        <v>42002</v>
      </c>
      <c r="G4453" t="s">
        <v>4073</v>
      </c>
      <c r="H4453" t="s">
        <v>4491</v>
      </c>
      <c r="I4453" s="4">
        <v>72</v>
      </c>
    </row>
    <row r="4454" spans="1:9" x14ac:dyDescent="0.2">
      <c r="A4454">
        <v>102</v>
      </c>
      <c r="B4454">
        <v>694284</v>
      </c>
      <c r="C4454" s="3">
        <v>43174</v>
      </c>
      <c r="D4454">
        <v>46626</v>
      </c>
      <c r="E4454" t="s">
        <v>4016</v>
      </c>
      <c r="F4454">
        <v>42002</v>
      </c>
      <c r="G4454" t="s">
        <v>4311</v>
      </c>
      <c r="H4454" t="s">
        <v>4312</v>
      </c>
      <c r="I4454" s="4">
        <v>4.8</v>
      </c>
    </row>
    <row r="4455" spans="1:9" x14ac:dyDescent="0.2">
      <c r="A4455">
        <v>102</v>
      </c>
      <c r="B4455">
        <v>694292</v>
      </c>
      <c r="C4455" s="3">
        <v>43178</v>
      </c>
      <c r="D4455">
        <v>46657</v>
      </c>
      <c r="E4455" t="s">
        <v>4016</v>
      </c>
      <c r="F4455">
        <v>42003</v>
      </c>
      <c r="G4455" t="s">
        <v>4257</v>
      </c>
      <c r="H4455" t="s">
        <v>4492</v>
      </c>
      <c r="I4455" s="4">
        <v>350</v>
      </c>
    </row>
    <row r="4456" spans="1:9" x14ac:dyDescent="0.2">
      <c r="A4456">
        <v>102</v>
      </c>
      <c r="B4456">
        <v>694299</v>
      </c>
      <c r="C4456" s="3">
        <v>43178</v>
      </c>
      <c r="D4456">
        <v>46656</v>
      </c>
      <c r="E4456" t="s">
        <v>4016</v>
      </c>
      <c r="F4456">
        <v>42004</v>
      </c>
      <c r="G4456" t="s">
        <v>4257</v>
      </c>
      <c r="H4456" t="s">
        <v>4492</v>
      </c>
      <c r="I4456" s="4">
        <v>350</v>
      </c>
    </row>
    <row r="4457" spans="1:9" x14ac:dyDescent="0.2">
      <c r="A4457">
        <v>102</v>
      </c>
      <c r="B4457">
        <v>694591</v>
      </c>
      <c r="C4457" s="3">
        <v>43180</v>
      </c>
      <c r="D4457">
        <v>46693</v>
      </c>
      <c r="E4457" t="s">
        <v>4016</v>
      </c>
      <c r="F4457">
        <v>42017</v>
      </c>
      <c r="G4457" t="s">
        <v>4291</v>
      </c>
      <c r="H4457" t="s">
        <v>4292</v>
      </c>
      <c r="I4457" s="4">
        <v>105</v>
      </c>
    </row>
    <row r="4458" spans="1:9" x14ac:dyDescent="0.2">
      <c r="A4458">
        <v>102</v>
      </c>
      <c r="B4458">
        <v>694706</v>
      </c>
      <c r="C4458" s="3">
        <v>43179</v>
      </c>
      <c r="D4458">
        <v>46674</v>
      </c>
      <c r="E4458" t="s">
        <v>4016</v>
      </c>
      <c r="F4458">
        <v>42027</v>
      </c>
      <c r="G4458" t="s">
        <v>4201</v>
      </c>
      <c r="H4458" t="s">
        <v>4202</v>
      </c>
      <c r="I4458" s="4">
        <v>6.91</v>
      </c>
    </row>
    <row r="4459" spans="1:9" x14ac:dyDescent="0.2">
      <c r="A4459">
        <v>102</v>
      </c>
      <c r="B4459">
        <v>694709</v>
      </c>
      <c r="C4459" s="3">
        <v>43179</v>
      </c>
      <c r="D4459">
        <v>46674</v>
      </c>
      <c r="E4459" t="s">
        <v>4016</v>
      </c>
      <c r="F4459">
        <v>42027</v>
      </c>
      <c r="G4459" t="s">
        <v>4107</v>
      </c>
      <c r="H4459" t="s">
        <v>4108</v>
      </c>
      <c r="I4459" s="4">
        <v>30.23</v>
      </c>
    </row>
    <row r="4460" spans="1:9" x14ac:dyDescent="0.2">
      <c r="A4460">
        <v>102</v>
      </c>
      <c r="B4460">
        <v>694710</v>
      </c>
      <c r="C4460" s="3">
        <v>43179</v>
      </c>
      <c r="D4460">
        <v>46674</v>
      </c>
      <c r="E4460" t="s">
        <v>4016</v>
      </c>
      <c r="F4460">
        <v>42027</v>
      </c>
      <c r="G4460" t="s">
        <v>4133</v>
      </c>
      <c r="H4460" t="s">
        <v>4134</v>
      </c>
      <c r="I4460" s="4">
        <v>16.13</v>
      </c>
    </row>
    <row r="4461" spans="1:9" x14ac:dyDescent="0.2">
      <c r="A4461">
        <v>102</v>
      </c>
      <c r="B4461">
        <v>694712</v>
      </c>
      <c r="C4461" s="3">
        <v>43179</v>
      </c>
      <c r="D4461">
        <v>46674</v>
      </c>
      <c r="E4461" t="s">
        <v>4016</v>
      </c>
      <c r="F4461">
        <v>42027</v>
      </c>
      <c r="G4461" t="s">
        <v>4077</v>
      </c>
      <c r="H4461" t="s">
        <v>4078</v>
      </c>
      <c r="I4461" s="4">
        <v>46.08</v>
      </c>
    </row>
    <row r="4462" spans="1:9" x14ac:dyDescent="0.2">
      <c r="A4462">
        <v>102</v>
      </c>
      <c r="B4462">
        <v>694715</v>
      </c>
      <c r="C4462" s="3">
        <v>43179</v>
      </c>
      <c r="D4462">
        <v>46674</v>
      </c>
      <c r="E4462" t="s">
        <v>4016</v>
      </c>
      <c r="F4462">
        <v>42027</v>
      </c>
      <c r="G4462" t="s">
        <v>4169</v>
      </c>
      <c r="H4462" t="s">
        <v>4170</v>
      </c>
      <c r="I4462" s="4">
        <v>3.46</v>
      </c>
    </row>
    <row r="4463" spans="1:9" x14ac:dyDescent="0.2">
      <c r="A4463">
        <v>102</v>
      </c>
      <c r="B4463">
        <v>694842</v>
      </c>
      <c r="C4463" s="3">
        <v>43179</v>
      </c>
      <c r="D4463">
        <v>46674</v>
      </c>
      <c r="E4463" t="s">
        <v>4016</v>
      </c>
      <c r="F4463">
        <v>42027</v>
      </c>
      <c r="G4463" t="s">
        <v>4203</v>
      </c>
      <c r="H4463" t="s">
        <v>4204</v>
      </c>
      <c r="I4463" s="4">
        <v>29.95</v>
      </c>
    </row>
    <row r="4464" spans="1:9" x14ac:dyDescent="0.2">
      <c r="A4464">
        <v>102</v>
      </c>
      <c r="B4464">
        <v>694844</v>
      </c>
      <c r="C4464" s="3">
        <v>43179</v>
      </c>
      <c r="D4464">
        <v>46674</v>
      </c>
      <c r="E4464" t="s">
        <v>4016</v>
      </c>
      <c r="F4464">
        <v>42027</v>
      </c>
      <c r="G4464" t="s">
        <v>4089</v>
      </c>
      <c r="H4464" t="s">
        <v>4090</v>
      </c>
      <c r="I4464" s="4">
        <v>31.1</v>
      </c>
    </row>
    <row r="4465" spans="1:9" x14ac:dyDescent="0.2">
      <c r="A4465">
        <v>102</v>
      </c>
      <c r="B4465">
        <v>694845</v>
      </c>
      <c r="C4465" s="3">
        <v>43179</v>
      </c>
      <c r="D4465">
        <v>46674</v>
      </c>
      <c r="E4465" t="s">
        <v>4016</v>
      </c>
      <c r="F4465">
        <v>42027</v>
      </c>
      <c r="G4465" t="s">
        <v>4205</v>
      </c>
      <c r="H4465" t="s">
        <v>4206</v>
      </c>
      <c r="I4465" s="4">
        <v>2.2999999999999998</v>
      </c>
    </row>
    <row r="4466" spans="1:9" x14ac:dyDescent="0.2">
      <c r="A4466">
        <v>102</v>
      </c>
      <c r="B4466">
        <v>694846</v>
      </c>
      <c r="C4466" s="3">
        <v>43179</v>
      </c>
      <c r="D4466">
        <v>46674</v>
      </c>
      <c r="E4466" t="s">
        <v>4016</v>
      </c>
      <c r="F4466">
        <v>42027</v>
      </c>
      <c r="G4466" t="s">
        <v>4135</v>
      </c>
      <c r="H4466" t="s">
        <v>4136</v>
      </c>
      <c r="I4466" s="4">
        <v>0.69</v>
      </c>
    </row>
    <row r="4467" spans="1:9" x14ac:dyDescent="0.2">
      <c r="A4467">
        <v>102</v>
      </c>
      <c r="B4467">
        <v>694847</v>
      </c>
      <c r="C4467" s="3">
        <v>43179</v>
      </c>
      <c r="D4467">
        <v>46674</v>
      </c>
      <c r="E4467" t="s">
        <v>4016</v>
      </c>
      <c r="F4467">
        <v>42027</v>
      </c>
      <c r="G4467" t="s">
        <v>4155</v>
      </c>
      <c r="H4467" t="s">
        <v>4156</v>
      </c>
      <c r="I4467" s="4">
        <v>0.46</v>
      </c>
    </row>
    <row r="4468" spans="1:9" x14ac:dyDescent="0.2">
      <c r="A4468">
        <v>102</v>
      </c>
      <c r="B4468">
        <v>694848</v>
      </c>
      <c r="C4468" s="3">
        <v>43179</v>
      </c>
      <c r="D4468">
        <v>46674</v>
      </c>
      <c r="E4468" t="s">
        <v>4016</v>
      </c>
      <c r="F4468">
        <v>42027</v>
      </c>
      <c r="G4468" t="s">
        <v>4033</v>
      </c>
      <c r="H4468" t="s">
        <v>4034</v>
      </c>
      <c r="I4468" s="4">
        <v>61.47</v>
      </c>
    </row>
    <row r="4469" spans="1:9" x14ac:dyDescent="0.2">
      <c r="A4469">
        <v>102</v>
      </c>
      <c r="B4469">
        <v>694849</v>
      </c>
      <c r="C4469" s="3">
        <v>43179</v>
      </c>
      <c r="D4469">
        <v>46674</v>
      </c>
      <c r="E4469" t="s">
        <v>4016</v>
      </c>
      <c r="F4469">
        <v>42027</v>
      </c>
      <c r="G4469" t="s">
        <v>4117</v>
      </c>
      <c r="H4469" t="s">
        <v>4118</v>
      </c>
      <c r="I4469" s="4">
        <v>1.61</v>
      </c>
    </row>
    <row r="4470" spans="1:9" x14ac:dyDescent="0.2">
      <c r="A4470">
        <v>102</v>
      </c>
      <c r="B4470">
        <v>694759</v>
      </c>
      <c r="C4470" s="3">
        <v>43179</v>
      </c>
      <c r="D4470">
        <v>46681</v>
      </c>
      <c r="E4470" t="s">
        <v>4016</v>
      </c>
      <c r="F4470">
        <v>42031</v>
      </c>
      <c r="G4470" t="s">
        <v>4169</v>
      </c>
      <c r="H4470" t="s">
        <v>4170</v>
      </c>
      <c r="I4470" s="4">
        <v>3.46</v>
      </c>
    </row>
    <row r="4471" spans="1:9" x14ac:dyDescent="0.2">
      <c r="A4471">
        <v>102</v>
      </c>
      <c r="B4471">
        <v>694760</v>
      </c>
      <c r="C4471" s="3">
        <v>43179</v>
      </c>
      <c r="D4471">
        <v>46681</v>
      </c>
      <c r="E4471" t="s">
        <v>4016</v>
      </c>
      <c r="F4471">
        <v>42031</v>
      </c>
      <c r="G4471" t="s">
        <v>4085</v>
      </c>
      <c r="H4471" t="s">
        <v>4086</v>
      </c>
      <c r="I4471" s="4">
        <v>0.35</v>
      </c>
    </row>
    <row r="4472" spans="1:9" x14ac:dyDescent="0.2">
      <c r="A4472">
        <v>102</v>
      </c>
      <c r="B4472">
        <v>694765</v>
      </c>
      <c r="C4472" s="3">
        <v>43179</v>
      </c>
      <c r="D4472">
        <v>46681</v>
      </c>
      <c r="E4472" t="s">
        <v>4016</v>
      </c>
      <c r="F4472">
        <v>42031</v>
      </c>
      <c r="G4472" t="s">
        <v>4035</v>
      </c>
      <c r="H4472" t="s">
        <v>4036</v>
      </c>
      <c r="I4472" s="4">
        <v>4.6100000000000003</v>
      </c>
    </row>
    <row r="4473" spans="1:9" x14ac:dyDescent="0.2">
      <c r="A4473">
        <v>102</v>
      </c>
      <c r="B4473">
        <v>694766</v>
      </c>
      <c r="C4473" s="3">
        <v>43179</v>
      </c>
      <c r="D4473">
        <v>46681</v>
      </c>
      <c r="E4473" t="s">
        <v>4016</v>
      </c>
      <c r="F4473">
        <v>42031</v>
      </c>
      <c r="G4473" t="s">
        <v>4089</v>
      </c>
      <c r="H4473" t="s">
        <v>4090</v>
      </c>
      <c r="I4473" s="4">
        <v>31.57</v>
      </c>
    </row>
    <row r="4474" spans="1:9" x14ac:dyDescent="0.2">
      <c r="A4474">
        <v>102</v>
      </c>
      <c r="B4474">
        <v>694768</v>
      </c>
      <c r="C4474" s="3">
        <v>43179</v>
      </c>
      <c r="D4474">
        <v>46681</v>
      </c>
      <c r="E4474" t="s">
        <v>4016</v>
      </c>
      <c r="F4474">
        <v>42031</v>
      </c>
      <c r="G4474" t="s">
        <v>4155</v>
      </c>
      <c r="H4474" t="s">
        <v>4156</v>
      </c>
      <c r="I4474" s="4">
        <v>0.46</v>
      </c>
    </row>
    <row r="4475" spans="1:9" x14ac:dyDescent="0.2">
      <c r="A4475">
        <v>102</v>
      </c>
      <c r="B4475">
        <v>694769</v>
      </c>
      <c r="C4475" s="3">
        <v>43179</v>
      </c>
      <c r="D4475">
        <v>46681</v>
      </c>
      <c r="E4475" t="s">
        <v>4016</v>
      </c>
      <c r="F4475">
        <v>42031</v>
      </c>
      <c r="G4475" t="s">
        <v>4131</v>
      </c>
      <c r="H4475" t="s">
        <v>4132</v>
      </c>
      <c r="I4475" s="4">
        <v>0.46</v>
      </c>
    </row>
    <row r="4476" spans="1:9" x14ac:dyDescent="0.2">
      <c r="A4476">
        <v>102</v>
      </c>
      <c r="B4476">
        <v>694771</v>
      </c>
      <c r="C4476" s="3">
        <v>43179</v>
      </c>
      <c r="D4476">
        <v>46681</v>
      </c>
      <c r="E4476" t="s">
        <v>4016</v>
      </c>
      <c r="F4476">
        <v>42031</v>
      </c>
      <c r="G4476" t="s">
        <v>4017</v>
      </c>
      <c r="H4476" t="s">
        <v>4018</v>
      </c>
      <c r="I4476" s="4">
        <v>9.2200000000000006</v>
      </c>
    </row>
    <row r="4477" spans="1:9" x14ac:dyDescent="0.2">
      <c r="A4477">
        <v>102</v>
      </c>
      <c r="B4477">
        <v>694772</v>
      </c>
      <c r="C4477" s="3">
        <v>43179</v>
      </c>
      <c r="D4477">
        <v>46681</v>
      </c>
      <c r="E4477" t="s">
        <v>4016</v>
      </c>
      <c r="F4477">
        <v>42031</v>
      </c>
      <c r="G4477" t="s">
        <v>4139</v>
      </c>
      <c r="H4477" t="s">
        <v>4140</v>
      </c>
      <c r="I4477" s="4">
        <v>3.46</v>
      </c>
    </row>
    <row r="4478" spans="1:9" x14ac:dyDescent="0.2">
      <c r="A4478">
        <v>102</v>
      </c>
      <c r="B4478">
        <v>694857</v>
      </c>
      <c r="C4478" s="3">
        <v>43179</v>
      </c>
      <c r="D4478">
        <v>46681</v>
      </c>
      <c r="E4478" t="s">
        <v>4016</v>
      </c>
      <c r="F4478">
        <v>42031</v>
      </c>
      <c r="G4478" t="s">
        <v>4077</v>
      </c>
      <c r="H4478" t="s">
        <v>4078</v>
      </c>
      <c r="I4478" s="4">
        <v>48.38</v>
      </c>
    </row>
    <row r="4479" spans="1:9" x14ac:dyDescent="0.2">
      <c r="A4479">
        <v>102</v>
      </c>
      <c r="B4479">
        <v>694858</v>
      </c>
      <c r="C4479" s="3">
        <v>43179</v>
      </c>
      <c r="D4479">
        <v>46681</v>
      </c>
      <c r="E4479" t="s">
        <v>4016</v>
      </c>
      <c r="F4479">
        <v>42031</v>
      </c>
      <c r="G4479" t="s">
        <v>4199</v>
      </c>
      <c r="H4479" t="s">
        <v>4200</v>
      </c>
      <c r="I4479" s="4">
        <v>2.0699999999999998</v>
      </c>
    </row>
    <row r="4480" spans="1:9" x14ac:dyDescent="0.2">
      <c r="A4480">
        <v>102</v>
      </c>
      <c r="B4480">
        <v>694860</v>
      </c>
      <c r="C4480" s="3">
        <v>43179</v>
      </c>
      <c r="D4480">
        <v>46681</v>
      </c>
      <c r="E4480" t="s">
        <v>4016</v>
      </c>
      <c r="F4480">
        <v>42031</v>
      </c>
      <c r="G4480" t="s">
        <v>4127</v>
      </c>
      <c r="H4480" t="s">
        <v>4128</v>
      </c>
      <c r="I4480" s="4">
        <v>0.69</v>
      </c>
    </row>
    <row r="4481" spans="1:9" x14ac:dyDescent="0.2">
      <c r="A4481">
        <v>102</v>
      </c>
      <c r="B4481">
        <v>694761</v>
      </c>
      <c r="C4481" s="3">
        <v>43180</v>
      </c>
      <c r="D4481">
        <v>46681</v>
      </c>
      <c r="E4481" t="s">
        <v>4016</v>
      </c>
      <c r="F4481">
        <v>42031</v>
      </c>
      <c r="G4481" t="s">
        <v>4129</v>
      </c>
      <c r="H4481" t="s">
        <v>4130</v>
      </c>
      <c r="I4481" s="4">
        <v>11.52</v>
      </c>
    </row>
    <row r="4482" spans="1:9" x14ac:dyDescent="0.2">
      <c r="A4482">
        <v>102</v>
      </c>
      <c r="B4482">
        <v>694762</v>
      </c>
      <c r="C4482" s="3">
        <v>43180</v>
      </c>
      <c r="D4482">
        <v>46681</v>
      </c>
      <c r="E4482" t="s">
        <v>4016</v>
      </c>
      <c r="F4482">
        <v>42031</v>
      </c>
      <c r="G4482" t="s">
        <v>4117</v>
      </c>
      <c r="H4482" t="s">
        <v>4118</v>
      </c>
      <c r="I4482" s="4">
        <v>9.2200000000000006</v>
      </c>
    </row>
    <row r="4483" spans="1:9" x14ac:dyDescent="0.2">
      <c r="A4483">
        <v>102</v>
      </c>
      <c r="B4483">
        <v>694763</v>
      </c>
      <c r="C4483" s="3">
        <v>43180</v>
      </c>
      <c r="D4483">
        <v>46681</v>
      </c>
      <c r="E4483" t="s">
        <v>4016</v>
      </c>
      <c r="F4483">
        <v>42031</v>
      </c>
      <c r="G4483" t="s">
        <v>4179</v>
      </c>
      <c r="H4483" t="s">
        <v>4180</v>
      </c>
      <c r="I4483" s="4">
        <v>32.26</v>
      </c>
    </row>
    <row r="4484" spans="1:9" x14ac:dyDescent="0.2">
      <c r="A4484">
        <v>102</v>
      </c>
      <c r="B4484">
        <v>694767</v>
      </c>
      <c r="C4484" s="3">
        <v>43180</v>
      </c>
      <c r="D4484">
        <v>46681</v>
      </c>
      <c r="E4484" t="s">
        <v>4016</v>
      </c>
      <c r="F4484">
        <v>42031</v>
      </c>
      <c r="G4484" t="s">
        <v>4177</v>
      </c>
      <c r="H4484" t="s">
        <v>4178</v>
      </c>
      <c r="I4484" s="4">
        <v>3.46</v>
      </c>
    </row>
    <row r="4485" spans="1:9" x14ac:dyDescent="0.2">
      <c r="A4485">
        <v>102</v>
      </c>
      <c r="B4485">
        <v>694770</v>
      </c>
      <c r="C4485" s="3">
        <v>43180</v>
      </c>
      <c r="D4485">
        <v>46681</v>
      </c>
      <c r="E4485" t="s">
        <v>4016</v>
      </c>
      <c r="F4485">
        <v>42031</v>
      </c>
      <c r="G4485" t="s">
        <v>4133</v>
      </c>
      <c r="H4485" t="s">
        <v>4134</v>
      </c>
      <c r="I4485" s="4">
        <v>23.04</v>
      </c>
    </row>
    <row r="4486" spans="1:9" x14ac:dyDescent="0.2">
      <c r="A4486">
        <v>102</v>
      </c>
      <c r="B4486">
        <v>694776</v>
      </c>
      <c r="C4486" s="3">
        <v>43180</v>
      </c>
      <c r="D4486">
        <v>46681</v>
      </c>
      <c r="E4486" t="s">
        <v>4016</v>
      </c>
      <c r="F4486">
        <v>42031</v>
      </c>
      <c r="G4486" t="s">
        <v>4033</v>
      </c>
      <c r="H4486" t="s">
        <v>4034</v>
      </c>
      <c r="I4486" s="4">
        <v>36.06</v>
      </c>
    </row>
    <row r="4487" spans="1:9" x14ac:dyDescent="0.2">
      <c r="A4487">
        <v>102</v>
      </c>
      <c r="B4487">
        <v>694958</v>
      </c>
      <c r="C4487" s="3">
        <v>43180</v>
      </c>
      <c r="D4487">
        <v>46681</v>
      </c>
      <c r="E4487" t="s">
        <v>4016</v>
      </c>
      <c r="F4487">
        <v>42031</v>
      </c>
      <c r="G4487" t="s">
        <v>4147</v>
      </c>
      <c r="H4487" t="s">
        <v>4148</v>
      </c>
      <c r="I4487" s="4">
        <v>2.2999999999999998</v>
      </c>
    </row>
    <row r="4488" spans="1:9" x14ac:dyDescent="0.2">
      <c r="A4488">
        <v>102</v>
      </c>
      <c r="B4488">
        <v>694959</v>
      </c>
      <c r="C4488" s="3">
        <v>43180</v>
      </c>
      <c r="D4488">
        <v>46681</v>
      </c>
      <c r="E4488" t="s">
        <v>4016</v>
      </c>
      <c r="F4488">
        <v>42031</v>
      </c>
      <c r="G4488" t="s">
        <v>4099</v>
      </c>
      <c r="H4488" t="s">
        <v>4100</v>
      </c>
      <c r="I4488" s="4">
        <v>6.91</v>
      </c>
    </row>
    <row r="4489" spans="1:9" x14ac:dyDescent="0.2">
      <c r="A4489">
        <v>102</v>
      </c>
      <c r="B4489">
        <v>694960</v>
      </c>
      <c r="C4489" s="3">
        <v>43180</v>
      </c>
      <c r="D4489">
        <v>46681</v>
      </c>
      <c r="E4489" t="s">
        <v>4016</v>
      </c>
      <c r="F4489">
        <v>42031</v>
      </c>
      <c r="G4489" t="s">
        <v>4135</v>
      </c>
      <c r="H4489" t="s">
        <v>4136</v>
      </c>
      <c r="I4489" s="4">
        <v>0.69</v>
      </c>
    </row>
    <row r="4490" spans="1:9" x14ac:dyDescent="0.2">
      <c r="A4490">
        <v>102</v>
      </c>
      <c r="B4490">
        <v>694961</v>
      </c>
      <c r="C4490" s="3">
        <v>43180</v>
      </c>
      <c r="D4490">
        <v>46681</v>
      </c>
      <c r="E4490" t="s">
        <v>4016</v>
      </c>
      <c r="F4490">
        <v>42031</v>
      </c>
      <c r="G4490" t="s">
        <v>4145</v>
      </c>
      <c r="H4490" t="s">
        <v>4146</v>
      </c>
      <c r="I4490" s="4">
        <v>0.23</v>
      </c>
    </row>
    <row r="4491" spans="1:9" x14ac:dyDescent="0.2">
      <c r="A4491">
        <v>102</v>
      </c>
      <c r="B4491">
        <v>694889</v>
      </c>
      <c r="C4491" s="3">
        <v>43186</v>
      </c>
      <c r="D4491">
        <v>46761</v>
      </c>
      <c r="E4491" t="s">
        <v>4016</v>
      </c>
      <c r="F4491">
        <v>42035</v>
      </c>
      <c r="G4491" t="s">
        <v>4363</v>
      </c>
      <c r="H4491" t="s">
        <v>4364</v>
      </c>
      <c r="I4491" s="4">
        <v>72.58</v>
      </c>
    </row>
    <row r="4492" spans="1:9" x14ac:dyDescent="0.2">
      <c r="A4492">
        <v>102</v>
      </c>
      <c r="B4492">
        <v>694890</v>
      </c>
      <c r="C4492" s="3">
        <v>43186</v>
      </c>
      <c r="D4492">
        <v>46761</v>
      </c>
      <c r="E4492" t="s">
        <v>4016</v>
      </c>
      <c r="F4492">
        <v>42035</v>
      </c>
      <c r="G4492" t="s">
        <v>4117</v>
      </c>
      <c r="H4492" t="s">
        <v>4118</v>
      </c>
      <c r="I4492" s="4">
        <v>19.440000000000001</v>
      </c>
    </row>
    <row r="4493" spans="1:9" x14ac:dyDescent="0.2">
      <c r="A4493">
        <v>102</v>
      </c>
      <c r="B4493">
        <v>694891</v>
      </c>
      <c r="C4493" s="3">
        <v>43186</v>
      </c>
      <c r="D4493">
        <v>46761</v>
      </c>
      <c r="E4493" t="s">
        <v>4016</v>
      </c>
      <c r="F4493">
        <v>42035</v>
      </c>
      <c r="G4493" t="s">
        <v>4211</v>
      </c>
      <c r="H4493" t="s">
        <v>4212</v>
      </c>
      <c r="I4493" s="4">
        <v>92.02</v>
      </c>
    </row>
    <row r="4494" spans="1:9" x14ac:dyDescent="0.2">
      <c r="A4494">
        <v>102</v>
      </c>
      <c r="B4494">
        <v>694892</v>
      </c>
      <c r="C4494" s="3">
        <v>43186</v>
      </c>
      <c r="D4494">
        <v>46761</v>
      </c>
      <c r="E4494" t="s">
        <v>4016</v>
      </c>
      <c r="F4494">
        <v>42035</v>
      </c>
      <c r="G4494" t="s">
        <v>4365</v>
      </c>
      <c r="H4494" t="s">
        <v>4366</v>
      </c>
      <c r="I4494" s="4">
        <v>129.6</v>
      </c>
    </row>
    <row r="4495" spans="1:9" x14ac:dyDescent="0.2">
      <c r="A4495">
        <v>102</v>
      </c>
      <c r="B4495">
        <v>694893</v>
      </c>
      <c r="C4495" s="3">
        <v>43186</v>
      </c>
      <c r="D4495">
        <v>46761</v>
      </c>
      <c r="E4495" t="s">
        <v>4016</v>
      </c>
      <c r="F4495">
        <v>42035</v>
      </c>
      <c r="G4495" t="s">
        <v>4035</v>
      </c>
      <c r="H4495" t="s">
        <v>4036</v>
      </c>
      <c r="I4495" s="4">
        <v>207.36</v>
      </c>
    </row>
    <row r="4496" spans="1:9" x14ac:dyDescent="0.2">
      <c r="A4496">
        <v>102</v>
      </c>
      <c r="B4496">
        <v>694894</v>
      </c>
      <c r="C4496" s="3">
        <v>43186</v>
      </c>
      <c r="D4496">
        <v>46761</v>
      </c>
      <c r="E4496" t="s">
        <v>4016</v>
      </c>
      <c r="F4496">
        <v>42035</v>
      </c>
      <c r="G4496" t="s">
        <v>4021</v>
      </c>
      <c r="H4496" t="s">
        <v>4022</v>
      </c>
      <c r="I4496" s="4">
        <v>58.32</v>
      </c>
    </row>
    <row r="4497" spans="1:9" x14ac:dyDescent="0.2">
      <c r="A4497">
        <v>102</v>
      </c>
      <c r="B4497">
        <v>695802</v>
      </c>
      <c r="C4497" s="3">
        <v>43186</v>
      </c>
      <c r="D4497">
        <v>46761</v>
      </c>
      <c r="E4497" t="s">
        <v>4016</v>
      </c>
      <c r="F4497">
        <v>42035</v>
      </c>
      <c r="G4497" t="s">
        <v>4097</v>
      </c>
      <c r="H4497" t="s">
        <v>4098</v>
      </c>
      <c r="I4497" s="4">
        <v>5.18</v>
      </c>
    </row>
    <row r="4498" spans="1:9" x14ac:dyDescent="0.2">
      <c r="A4498">
        <v>102</v>
      </c>
      <c r="B4498">
        <v>695803</v>
      </c>
      <c r="C4498" s="3">
        <v>43186</v>
      </c>
      <c r="D4498">
        <v>46761</v>
      </c>
      <c r="E4498" t="s">
        <v>4016</v>
      </c>
      <c r="F4498">
        <v>42035</v>
      </c>
      <c r="G4498" t="s">
        <v>4055</v>
      </c>
      <c r="H4498" t="s">
        <v>4056</v>
      </c>
      <c r="I4498" s="4">
        <v>2.59</v>
      </c>
    </row>
    <row r="4499" spans="1:9" x14ac:dyDescent="0.2">
      <c r="A4499">
        <v>102</v>
      </c>
      <c r="B4499">
        <v>695804</v>
      </c>
      <c r="C4499" s="3">
        <v>43186</v>
      </c>
      <c r="D4499">
        <v>46761</v>
      </c>
      <c r="E4499" t="s">
        <v>4016</v>
      </c>
      <c r="F4499">
        <v>42035</v>
      </c>
      <c r="G4499" t="s">
        <v>4033</v>
      </c>
      <c r="H4499" t="s">
        <v>4034</v>
      </c>
      <c r="I4499" s="4">
        <v>60.91</v>
      </c>
    </row>
    <row r="4500" spans="1:9" x14ac:dyDescent="0.2">
      <c r="A4500">
        <v>102</v>
      </c>
      <c r="B4500">
        <v>694906</v>
      </c>
      <c r="C4500" s="3">
        <v>43185</v>
      </c>
      <c r="D4500">
        <v>46758</v>
      </c>
      <c r="E4500" t="s">
        <v>4016</v>
      </c>
      <c r="F4500">
        <v>42037</v>
      </c>
      <c r="G4500" t="s">
        <v>4209</v>
      </c>
      <c r="H4500" t="s">
        <v>4210</v>
      </c>
      <c r="I4500" s="4">
        <v>10.01</v>
      </c>
    </row>
    <row r="4501" spans="1:9" x14ac:dyDescent="0.2">
      <c r="A4501">
        <v>102</v>
      </c>
      <c r="B4501">
        <v>694907</v>
      </c>
      <c r="C4501" s="3">
        <v>43185</v>
      </c>
      <c r="D4501">
        <v>46758</v>
      </c>
      <c r="E4501" t="s">
        <v>4016</v>
      </c>
      <c r="F4501">
        <v>42037</v>
      </c>
      <c r="G4501" t="s">
        <v>4363</v>
      </c>
      <c r="H4501" t="s">
        <v>4364</v>
      </c>
      <c r="I4501" s="4">
        <v>26</v>
      </c>
    </row>
    <row r="4502" spans="1:9" x14ac:dyDescent="0.2">
      <c r="A4502">
        <v>102</v>
      </c>
      <c r="B4502">
        <v>694908</v>
      </c>
      <c r="C4502" s="3">
        <v>43185</v>
      </c>
      <c r="D4502">
        <v>46758</v>
      </c>
      <c r="E4502" t="s">
        <v>4016</v>
      </c>
      <c r="F4502">
        <v>42037</v>
      </c>
      <c r="G4502" t="s">
        <v>4093</v>
      </c>
      <c r="H4502" t="s">
        <v>4094</v>
      </c>
      <c r="I4502" s="4">
        <v>0.26</v>
      </c>
    </row>
    <row r="4503" spans="1:9" x14ac:dyDescent="0.2">
      <c r="A4503">
        <v>102</v>
      </c>
      <c r="B4503">
        <v>694909</v>
      </c>
      <c r="C4503" s="3">
        <v>43185</v>
      </c>
      <c r="D4503">
        <v>46758</v>
      </c>
      <c r="E4503" t="s">
        <v>4016</v>
      </c>
      <c r="F4503">
        <v>42037</v>
      </c>
      <c r="G4503" t="s">
        <v>4077</v>
      </c>
      <c r="H4503" t="s">
        <v>4078</v>
      </c>
      <c r="I4503" s="4">
        <v>33.799999999999997</v>
      </c>
    </row>
    <row r="4504" spans="1:9" x14ac:dyDescent="0.2">
      <c r="A4504">
        <v>102</v>
      </c>
      <c r="B4504">
        <v>694910</v>
      </c>
      <c r="C4504" s="3">
        <v>43185</v>
      </c>
      <c r="D4504">
        <v>46758</v>
      </c>
      <c r="E4504" t="s">
        <v>4016</v>
      </c>
      <c r="F4504">
        <v>42037</v>
      </c>
      <c r="G4504" t="s">
        <v>4017</v>
      </c>
      <c r="H4504" t="s">
        <v>4018</v>
      </c>
      <c r="I4504" s="4">
        <v>0.33</v>
      </c>
    </row>
    <row r="4505" spans="1:9" x14ac:dyDescent="0.2">
      <c r="A4505">
        <v>102</v>
      </c>
      <c r="B4505">
        <v>694911</v>
      </c>
      <c r="C4505" s="3">
        <v>43185</v>
      </c>
      <c r="D4505">
        <v>46758</v>
      </c>
      <c r="E4505" t="s">
        <v>4016</v>
      </c>
      <c r="F4505">
        <v>42037</v>
      </c>
      <c r="G4505" t="s">
        <v>4117</v>
      </c>
      <c r="H4505" t="s">
        <v>4118</v>
      </c>
      <c r="I4505" s="4">
        <v>1.3</v>
      </c>
    </row>
    <row r="4506" spans="1:9" x14ac:dyDescent="0.2">
      <c r="A4506">
        <v>102</v>
      </c>
      <c r="B4506">
        <v>694912</v>
      </c>
      <c r="C4506" s="3">
        <v>43185</v>
      </c>
      <c r="D4506">
        <v>46758</v>
      </c>
      <c r="E4506" t="s">
        <v>4016</v>
      </c>
      <c r="F4506">
        <v>42037</v>
      </c>
      <c r="G4506" t="s">
        <v>4033</v>
      </c>
      <c r="H4506" t="s">
        <v>4034</v>
      </c>
      <c r="I4506" s="4">
        <v>39</v>
      </c>
    </row>
    <row r="4507" spans="1:9" x14ac:dyDescent="0.2">
      <c r="A4507">
        <v>102</v>
      </c>
      <c r="B4507">
        <v>694913</v>
      </c>
      <c r="C4507" s="3">
        <v>43185</v>
      </c>
      <c r="D4507">
        <v>46758</v>
      </c>
      <c r="E4507" t="s">
        <v>4016</v>
      </c>
      <c r="F4507">
        <v>42037</v>
      </c>
      <c r="G4507" t="s">
        <v>4211</v>
      </c>
      <c r="H4507" t="s">
        <v>4212</v>
      </c>
      <c r="I4507" s="4">
        <v>19.309999999999999</v>
      </c>
    </row>
    <row r="4508" spans="1:9" x14ac:dyDescent="0.2">
      <c r="A4508">
        <v>102</v>
      </c>
      <c r="B4508">
        <v>694938</v>
      </c>
      <c r="C4508" s="3">
        <v>43185</v>
      </c>
      <c r="D4508">
        <v>46739</v>
      </c>
      <c r="E4508" t="s">
        <v>4016</v>
      </c>
      <c r="F4508">
        <v>42041</v>
      </c>
      <c r="G4508" t="s">
        <v>4017</v>
      </c>
      <c r="H4508" t="s">
        <v>4018</v>
      </c>
      <c r="I4508" s="4">
        <v>7.8</v>
      </c>
    </row>
    <row r="4509" spans="1:9" x14ac:dyDescent="0.2">
      <c r="A4509">
        <v>102</v>
      </c>
      <c r="B4509">
        <v>694939</v>
      </c>
      <c r="C4509" s="3">
        <v>43185</v>
      </c>
      <c r="D4509">
        <v>46739</v>
      </c>
      <c r="E4509" t="s">
        <v>4016</v>
      </c>
      <c r="F4509">
        <v>42041</v>
      </c>
      <c r="G4509" t="s">
        <v>4061</v>
      </c>
      <c r="H4509" t="s">
        <v>4062</v>
      </c>
      <c r="I4509" s="4">
        <v>2.81</v>
      </c>
    </row>
    <row r="4510" spans="1:9" x14ac:dyDescent="0.2">
      <c r="A4510">
        <v>102</v>
      </c>
      <c r="B4510">
        <v>694940</v>
      </c>
      <c r="C4510" s="3">
        <v>43185</v>
      </c>
      <c r="D4510">
        <v>46739</v>
      </c>
      <c r="E4510" t="s">
        <v>4016</v>
      </c>
      <c r="F4510">
        <v>42041</v>
      </c>
      <c r="G4510" t="s">
        <v>4019</v>
      </c>
      <c r="H4510" t="s">
        <v>4020</v>
      </c>
      <c r="I4510" s="4">
        <v>93.08</v>
      </c>
    </row>
    <row r="4511" spans="1:9" x14ac:dyDescent="0.2">
      <c r="A4511">
        <v>102</v>
      </c>
      <c r="B4511">
        <v>694942</v>
      </c>
      <c r="C4511" s="3">
        <v>43185</v>
      </c>
      <c r="D4511">
        <v>46739</v>
      </c>
      <c r="E4511" t="s">
        <v>4016</v>
      </c>
      <c r="F4511">
        <v>42041</v>
      </c>
      <c r="G4511" t="s">
        <v>4025</v>
      </c>
      <c r="H4511" t="s">
        <v>4026</v>
      </c>
      <c r="I4511" s="4">
        <v>2.34</v>
      </c>
    </row>
    <row r="4512" spans="1:9" x14ac:dyDescent="0.2">
      <c r="A4512">
        <v>102</v>
      </c>
      <c r="B4512">
        <v>694943</v>
      </c>
      <c r="C4512" s="3">
        <v>43185</v>
      </c>
      <c r="D4512">
        <v>46739</v>
      </c>
      <c r="E4512" t="s">
        <v>4016</v>
      </c>
      <c r="F4512">
        <v>42041</v>
      </c>
      <c r="G4512" t="s">
        <v>4039</v>
      </c>
      <c r="H4512" t="s">
        <v>4040</v>
      </c>
      <c r="I4512" s="4">
        <v>0.21</v>
      </c>
    </row>
    <row r="4513" spans="1:9" x14ac:dyDescent="0.2">
      <c r="A4513">
        <v>102</v>
      </c>
      <c r="B4513">
        <v>694944</v>
      </c>
      <c r="C4513" s="3">
        <v>43185</v>
      </c>
      <c r="D4513">
        <v>46739</v>
      </c>
      <c r="E4513" t="s">
        <v>4016</v>
      </c>
      <c r="F4513">
        <v>42041</v>
      </c>
      <c r="G4513" t="s">
        <v>4093</v>
      </c>
      <c r="H4513" t="s">
        <v>4094</v>
      </c>
      <c r="I4513" s="4">
        <v>0.26</v>
      </c>
    </row>
    <row r="4514" spans="1:9" x14ac:dyDescent="0.2">
      <c r="A4514">
        <v>102</v>
      </c>
      <c r="B4514">
        <v>694945</v>
      </c>
      <c r="C4514" s="3">
        <v>43185</v>
      </c>
      <c r="D4514">
        <v>46739</v>
      </c>
      <c r="E4514" t="s">
        <v>4016</v>
      </c>
      <c r="F4514">
        <v>42041</v>
      </c>
      <c r="G4514" t="s">
        <v>4033</v>
      </c>
      <c r="H4514" t="s">
        <v>4034</v>
      </c>
      <c r="I4514" s="4">
        <v>114.03</v>
      </c>
    </row>
    <row r="4515" spans="1:9" x14ac:dyDescent="0.2">
      <c r="A4515">
        <v>102</v>
      </c>
      <c r="B4515">
        <v>694946</v>
      </c>
      <c r="C4515" s="3">
        <v>43185</v>
      </c>
      <c r="D4515">
        <v>46739</v>
      </c>
      <c r="E4515" t="s">
        <v>4016</v>
      </c>
      <c r="F4515">
        <v>42041</v>
      </c>
      <c r="G4515" t="s">
        <v>4021</v>
      </c>
      <c r="H4515" t="s">
        <v>4022</v>
      </c>
      <c r="I4515" s="4">
        <v>35.1</v>
      </c>
    </row>
    <row r="4516" spans="1:9" x14ac:dyDescent="0.2">
      <c r="A4516">
        <v>102</v>
      </c>
      <c r="B4516">
        <v>694947</v>
      </c>
      <c r="C4516" s="3">
        <v>43185</v>
      </c>
      <c r="D4516">
        <v>46739</v>
      </c>
      <c r="E4516" t="s">
        <v>4016</v>
      </c>
      <c r="F4516">
        <v>42041</v>
      </c>
      <c r="G4516" t="s">
        <v>4217</v>
      </c>
      <c r="H4516" t="s">
        <v>4218</v>
      </c>
      <c r="I4516" s="4">
        <v>4.3600000000000003</v>
      </c>
    </row>
    <row r="4517" spans="1:9" x14ac:dyDescent="0.2">
      <c r="A4517">
        <v>102</v>
      </c>
      <c r="B4517">
        <v>695663</v>
      </c>
      <c r="C4517" s="3">
        <v>43185</v>
      </c>
      <c r="D4517">
        <v>46739</v>
      </c>
      <c r="E4517" t="s">
        <v>4016</v>
      </c>
      <c r="F4517">
        <v>42041</v>
      </c>
      <c r="G4517" t="s">
        <v>4027</v>
      </c>
      <c r="H4517" t="s">
        <v>4028</v>
      </c>
      <c r="I4517" s="4">
        <v>0.02</v>
      </c>
    </row>
    <row r="4518" spans="1:9" x14ac:dyDescent="0.2">
      <c r="A4518">
        <v>102</v>
      </c>
      <c r="B4518">
        <v>694972</v>
      </c>
      <c r="C4518" s="3">
        <v>43180</v>
      </c>
      <c r="D4518">
        <v>46700</v>
      </c>
      <c r="E4518" t="s">
        <v>4016</v>
      </c>
      <c r="F4518">
        <v>42042</v>
      </c>
      <c r="G4518" t="s">
        <v>4317</v>
      </c>
      <c r="H4518" t="s">
        <v>4318</v>
      </c>
      <c r="I4518" s="4">
        <v>288</v>
      </c>
    </row>
    <row r="4519" spans="1:9" x14ac:dyDescent="0.2">
      <c r="A4519">
        <v>102</v>
      </c>
      <c r="B4519">
        <v>695472</v>
      </c>
      <c r="C4519" s="3">
        <v>43181</v>
      </c>
      <c r="D4519">
        <v>46702</v>
      </c>
      <c r="E4519" t="s">
        <v>4016</v>
      </c>
      <c r="F4519">
        <v>42043</v>
      </c>
      <c r="G4519" t="s">
        <v>4317</v>
      </c>
      <c r="H4519" t="s">
        <v>4318</v>
      </c>
      <c r="I4519" s="4">
        <v>324</v>
      </c>
    </row>
    <row r="4520" spans="1:9" x14ac:dyDescent="0.2">
      <c r="A4520">
        <v>102</v>
      </c>
      <c r="B4520">
        <v>694993</v>
      </c>
      <c r="C4520" s="3">
        <v>43181</v>
      </c>
      <c r="D4520">
        <v>46719</v>
      </c>
      <c r="E4520" t="s">
        <v>4016</v>
      </c>
      <c r="F4520">
        <v>42045</v>
      </c>
      <c r="G4520" t="s">
        <v>4493</v>
      </c>
      <c r="H4520" t="s">
        <v>4494</v>
      </c>
      <c r="I4520" s="4">
        <v>182.04</v>
      </c>
    </row>
    <row r="4521" spans="1:9" x14ac:dyDescent="0.2">
      <c r="A4521">
        <v>102</v>
      </c>
      <c r="B4521">
        <v>694994</v>
      </c>
      <c r="C4521" s="3">
        <v>43181</v>
      </c>
      <c r="D4521">
        <v>46719</v>
      </c>
      <c r="E4521" t="s">
        <v>4016</v>
      </c>
      <c r="F4521">
        <v>42045</v>
      </c>
      <c r="G4521" t="s">
        <v>4495</v>
      </c>
      <c r="H4521" t="s">
        <v>4496</v>
      </c>
      <c r="I4521" s="4">
        <v>0.36</v>
      </c>
    </row>
    <row r="4522" spans="1:9" x14ac:dyDescent="0.2">
      <c r="A4522">
        <v>102</v>
      </c>
      <c r="B4522">
        <v>695015</v>
      </c>
      <c r="C4522" s="3">
        <v>43188</v>
      </c>
      <c r="D4522">
        <v>46825</v>
      </c>
      <c r="E4522" t="s">
        <v>4016</v>
      </c>
      <c r="F4522">
        <v>42046</v>
      </c>
      <c r="G4522" t="s">
        <v>4033</v>
      </c>
      <c r="H4522" t="s">
        <v>4034</v>
      </c>
      <c r="I4522" s="4">
        <v>63</v>
      </c>
    </row>
    <row r="4523" spans="1:9" x14ac:dyDescent="0.2">
      <c r="A4523">
        <v>102</v>
      </c>
      <c r="B4523">
        <v>695016</v>
      </c>
      <c r="C4523" s="3">
        <v>43188</v>
      </c>
      <c r="D4523">
        <v>46825</v>
      </c>
      <c r="E4523" t="s">
        <v>4016</v>
      </c>
      <c r="F4523">
        <v>42046</v>
      </c>
      <c r="G4523" t="s">
        <v>4325</v>
      </c>
      <c r="H4523" t="s">
        <v>4326</v>
      </c>
      <c r="I4523" s="4">
        <v>360</v>
      </c>
    </row>
    <row r="4524" spans="1:9" x14ac:dyDescent="0.2">
      <c r="A4524">
        <v>102</v>
      </c>
      <c r="B4524">
        <v>695025</v>
      </c>
      <c r="C4524" s="3">
        <v>43188</v>
      </c>
      <c r="D4524">
        <v>46826</v>
      </c>
      <c r="E4524" t="s">
        <v>4016</v>
      </c>
      <c r="F4524">
        <v>42048</v>
      </c>
      <c r="G4524" t="s">
        <v>4017</v>
      </c>
      <c r="H4524" t="s">
        <v>4018</v>
      </c>
      <c r="I4524" s="4">
        <v>12.15</v>
      </c>
    </row>
    <row r="4525" spans="1:9" x14ac:dyDescent="0.2">
      <c r="A4525">
        <v>102</v>
      </c>
      <c r="B4525">
        <v>695027</v>
      </c>
      <c r="C4525" s="3">
        <v>43188</v>
      </c>
      <c r="D4525">
        <v>46826</v>
      </c>
      <c r="E4525" t="s">
        <v>4016</v>
      </c>
      <c r="F4525">
        <v>42048</v>
      </c>
      <c r="G4525" t="s">
        <v>4019</v>
      </c>
      <c r="H4525" t="s">
        <v>4020</v>
      </c>
      <c r="I4525" s="4">
        <v>144.94999999999999</v>
      </c>
    </row>
    <row r="4526" spans="1:9" x14ac:dyDescent="0.2">
      <c r="A4526">
        <v>102</v>
      </c>
      <c r="B4526">
        <v>695028</v>
      </c>
      <c r="C4526" s="3">
        <v>43188</v>
      </c>
      <c r="D4526">
        <v>46826</v>
      </c>
      <c r="E4526" t="s">
        <v>4016</v>
      </c>
      <c r="F4526">
        <v>42048</v>
      </c>
      <c r="G4526" t="s">
        <v>4025</v>
      </c>
      <c r="H4526" t="s">
        <v>4026</v>
      </c>
      <c r="I4526" s="4">
        <v>1.22</v>
      </c>
    </row>
    <row r="4527" spans="1:9" x14ac:dyDescent="0.2">
      <c r="A4527">
        <v>102</v>
      </c>
      <c r="B4527">
        <v>695029</v>
      </c>
      <c r="C4527" s="3">
        <v>43188</v>
      </c>
      <c r="D4527">
        <v>46826</v>
      </c>
      <c r="E4527" t="s">
        <v>4016</v>
      </c>
      <c r="F4527">
        <v>42048</v>
      </c>
      <c r="G4527" t="s">
        <v>4023</v>
      </c>
      <c r="H4527" t="s">
        <v>4024</v>
      </c>
      <c r="I4527" s="4">
        <v>2.0299999999999998</v>
      </c>
    </row>
    <row r="4528" spans="1:9" x14ac:dyDescent="0.2">
      <c r="A4528">
        <v>102</v>
      </c>
      <c r="B4528">
        <v>695030</v>
      </c>
      <c r="C4528" s="3">
        <v>43188</v>
      </c>
      <c r="D4528">
        <v>46826</v>
      </c>
      <c r="E4528" t="s">
        <v>4016</v>
      </c>
      <c r="F4528">
        <v>42048</v>
      </c>
      <c r="G4528" t="s">
        <v>4033</v>
      </c>
      <c r="H4528" t="s">
        <v>4034</v>
      </c>
      <c r="I4528" s="4">
        <v>182.7</v>
      </c>
    </row>
    <row r="4529" spans="1:9" x14ac:dyDescent="0.2">
      <c r="A4529">
        <v>102</v>
      </c>
      <c r="B4529">
        <v>696342</v>
      </c>
      <c r="C4529" s="3">
        <v>43188</v>
      </c>
      <c r="D4529">
        <v>46826</v>
      </c>
      <c r="E4529" t="s">
        <v>4016</v>
      </c>
      <c r="F4529">
        <v>42048</v>
      </c>
      <c r="G4529" t="s">
        <v>4027</v>
      </c>
      <c r="H4529" t="s">
        <v>4028</v>
      </c>
      <c r="I4529" s="4">
        <v>0.18</v>
      </c>
    </row>
    <row r="4530" spans="1:9" x14ac:dyDescent="0.2">
      <c r="A4530">
        <v>102</v>
      </c>
      <c r="B4530">
        <v>696343</v>
      </c>
      <c r="C4530" s="3">
        <v>43188</v>
      </c>
      <c r="D4530">
        <v>46826</v>
      </c>
      <c r="E4530" t="s">
        <v>4016</v>
      </c>
      <c r="F4530">
        <v>42048</v>
      </c>
      <c r="G4530" t="s">
        <v>4029</v>
      </c>
      <c r="H4530" t="s">
        <v>4030</v>
      </c>
      <c r="I4530" s="4">
        <v>0.54</v>
      </c>
    </row>
    <row r="4531" spans="1:9" x14ac:dyDescent="0.2">
      <c r="A4531">
        <v>102</v>
      </c>
      <c r="B4531">
        <v>696344</v>
      </c>
      <c r="C4531" s="3">
        <v>43188</v>
      </c>
      <c r="D4531">
        <v>46826</v>
      </c>
      <c r="E4531" t="s">
        <v>4016</v>
      </c>
      <c r="F4531">
        <v>42048</v>
      </c>
      <c r="G4531" t="s">
        <v>4087</v>
      </c>
      <c r="H4531" t="s">
        <v>4088</v>
      </c>
      <c r="I4531" s="4">
        <v>6.56</v>
      </c>
    </row>
    <row r="4532" spans="1:9" x14ac:dyDescent="0.2">
      <c r="A4532">
        <v>102</v>
      </c>
      <c r="B4532">
        <v>696345</v>
      </c>
      <c r="C4532" s="3">
        <v>43188</v>
      </c>
      <c r="D4532">
        <v>46826</v>
      </c>
      <c r="E4532" t="s">
        <v>4016</v>
      </c>
      <c r="F4532">
        <v>42048</v>
      </c>
      <c r="G4532" t="s">
        <v>4021</v>
      </c>
      <c r="H4532" t="s">
        <v>4022</v>
      </c>
      <c r="I4532" s="4">
        <v>54.67</v>
      </c>
    </row>
    <row r="4533" spans="1:9" x14ac:dyDescent="0.2">
      <c r="A4533">
        <v>102</v>
      </c>
      <c r="B4533">
        <v>695042</v>
      </c>
      <c r="C4533" s="3">
        <v>43188</v>
      </c>
      <c r="D4533">
        <v>46827</v>
      </c>
      <c r="E4533" t="s">
        <v>4016</v>
      </c>
      <c r="F4533">
        <v>42050</v>
      </c>
      <c r="G4533" t="s">
        <v>4017</v>
      </c>
      <c r="H4533" t="s">
        <v>4018</v>
      </c>
      <c r="I4533" s="4">
        <v>12.15</v>
      </c>
    </row>
    <row r="4534" spans="1:9" x14ac:dyDescent="0.2">
      <c r="A4534">
        <v>102</v>
      </c>
      <c r="B4534">
        <v>695043</v>
      </c>
      <c r="C4534" s="3">
        <v>43188</v>
      </c>
      <c r="D4534">
        <v>46827</v>
      </c>
      <c r="E4534" t="s">
        <v>4016</v>
      </c>
      <c r="F4534">
        <v>42050</v>
      </c>
      <c r="G4534" t="s">
        <v>4019</v>
      </c>
      <c r="H4534" t="s">
        <v>4020</v>
      </c>
      <c r="I4534" s="4">
        <v>144.99</v>
      </c>
    </row>
    <row r="4535" spans="1:9" x14ac:dyDescent="0.2">
      <c r="A4535">
        <v>102</v>
      </c>
      <c r="B4535">
        <v>695044</v>
      </c>
      <c r="C4535" s="3">
        <v>43188</v>
      </c>
      <c r="D4535">
        <v>46827</v>
      </c>
      <c r="E4535" t="s">
        <v>4016</v>
      </c>
      <c r="F4535">
        <v>42050</v>
      </c>
      <c r="G4535" t="s">
        <v>4093</v>
      </c>
      <c r="H4535" t="s">
        <v>4094</v>
      </c>
      <c r="I4535" s="4">
        <v>0.41</v>
      </c>
    </row>
    <row r="4536" spans="1:9" x14ac:dyDescent="0.2">
      <c r="A4536">
        <v>102</v>
      </c>
      <c r="B4536">
        <v>695045</v>
      </c>
      <c r="C4536" s="3">
        <v>43188</v>
      </c>
      <c r="D4536">
        <v>46827</v>
      </c>
      <c r="E4536" t="s">
        <v>4016</v>
      </c>
      <c r="F4536">
        <v>42050</v>
      </c>
      <c r="G4536" t="s">
        <v>4277</v>
      </c>
      <c r="H4536" t="s">
        <v>4278</v>
      </c>
      <c r="I4536" s="4">
        <v>11.14</v>
      </c>
    </row>
    <row r="4537" spans="1:9" x14ac:dyDescent="0.2">
      <c r="A4537">
        <v>102</v>
      </c>
      <c r="B4537">
        <v>695046</v>
      </c>
      <c r="C4537" s="3">
        <v>43188</v>
      </c>
      <c r="D4537">
        <v>46827</v>
      </c>
      <c r="E4537" t="s">
        <v>4016</v>
      </c>
      <c r="F4537">
        <v>42050</v>
      </c>
      <c r="G4537" t="s">
        <v>4025</v>
      </c>
      <c r="H4537" t="s">
        <v>4026</v>
      </c>
      <c r="I4537" s="4">
        <v>3.65</v>
      </c>
    </row>
    <row r="4538" spans="1:9" x14ac:dyDescent="0.2">
      <c r="A4538">
        <v>102</v>
      </c>
      <c r="B4538">
        <v>695049</v>
      </c>
      <c r="C4538" s="3">
        <v>43188</v>
      </c>
      <c r="D4538">
        <v>46827</v>
      </c>
      <c r="E4538" t="s">
        <v>4016</v>
      </c>
      <c r="F4538">
        <v>42050</v>
      </c>
      <c r="G4538" t="s">
        <v>4083</v>
      </c>
      <c r="H4538" t="s">
        <v>4084</v>
      </c>
      <c r="I4538" s="4">
        <v>1.56</v>
      </c>
    </row>
    <row r="4539" spans="1:9" x14ac:dyDescent="0.2">
      <c r="A4539">
        <v>102</v>
      </c>
      <c r="B4539">
        <v>695050</v>
      </c>
      <c r="C4539" s="3">
        <v>43188</v>
      </c>
      <c r="D4539">
        <v>46827</v>
      </c>
      <c r="E4539" t="s">
        <v>4016</v>
      </c>
      <c r="F4539">
        <v>42050</v>
      </c>
      <c r="G4539" t="s">
        <v>4027</v>
      </c>
      <c r="H4539" t="s">
        <v>4028</v>
      </c>
      <c r="I4539" s="4">
        <v>0.41</v>
      </c>
    </row>
    <row r="4540" spans="1:9" x14ac:dyDescent="0.2">
      <c r="A4540">
        <v>102</v>
      </c>
      <c r="B4540">
        <v>696347</v>
      </c>
      <c r="C4540" s="3">
        <v>43188</v>
      </c>
      <c r="D4540">
        <v>46827</v>
      </c>
      <c r="E4540" t="s">
        <v>4016</v>
      </c>
      <c r="F4540">
        <v>42050</v>
      </c>
      <c r="G4540" t="s">
        <v>4033</v>
      </c>
      <c r="H4540" t="s">
        <v>4034</v>
      </c>
      <c r="I4540" s="4">
        <v>176.03</v>
      </c>
    </row>
    <row r="4541" spans="1:9" x14ac:dyDescent="0.2">
      <c r="A4541">
        <v>102</v>
      </c>
      <c r="B4541">
        <v>696348</v>
      </c>
      <c r="C4541" s="3">
        <v>43188</v>
      </c>
      <c r="D4541">
        <v>46827</v>
      </c>
      <c r="E4541" t="s">
        <v>4016</v>
      </c>
      <c r="F4541">
        <v>42050</v>
      </c>
      <c r="G4541" t="s">
        <v>4021</v>
      </c>
      <c r="H4541" t="s">
        <v>4022</v>
      </c>
      <c r="I4541" s="4">
        <v>54.67</v>
      </c>
    </row>
    <row r="4542" spans="1:9" x14ac:dyDescent="0.2">
      <c r="A4542">
        <v>102</v>
      </c>
      <c r="B4542">
        <v>695059</v>
      </c>
      <c r="C4542" s="3">
        <v>43188</v>
      </c>
      <c r="D4542">
        <v>46830</v>
      </c>
      <c r="E4542" t="s">
        <v>4016</v>
      </c>
      <c r="F4542">
        <v>42052</v>
      </c>
      <c r="G4542" t="s">
        <v>4017</v>
      </c>
      <c r="H4542" t="s">
        <v>4018</v>
      </c>
      <c r="I4542" s="4">
        <v>12.15</v>
      </c>
    </row>
    <row r="4543" spans="1:9" x14ac:dyDescent="0.2">
      <c r="A4543">
        <v>102</v>
      </c>
      <c r="B4543">
        <v>695060</v>
      </c>
      <c r="C4543" s="3">
        <v>43188</v>
      </c>
      <c r="D4543">
        <v>46830</v>
      </c>
      <c r="E4543" t="s">
        <v>4016</v>
      </c>
      <c r="F4543">
        <v>42052</v>
      </c>
      <c r="G4543" t="s">
        <v>4019</v>
      </c>
      <c r="H4543" t="s">
        <v>4020</v>
      </c>
      <c r="I4543" s="4">
        <v>144.99</v>
      </c>
    </row>
    <row r="4544" spans="1:9" x14ac:dyDescent="0.2">
      <c r="A4544">
        <v>102</v>
      </c>
      <c r="B4544">
        <v>695062</v>
      </c>
      <c r="C4544" s="3">
        <v>43188</v>
      </c>
      <c r="D4544">
        <v>46830</v>
      </c>
      <c r="E4544" t="s">
        <v>4016</v>
      </c>
      <c r="F4544">
        <v>42052</v>
      </c>
      <c r="G4544" t="s">
        <v>4093</v>
      </c>
      <c r="H4544" t="s">
        <v>4094</v>
      </c>
      <c r="I4544" s="4">
        <v>0.41</v>
      </c>
    </row>
    <row r="4545" spans="1:9" x14ac:dyDescent="0.2">
      <c r="A4545">
        <v>102</v>
      </c>
      <c r="B4545">
        <v>695063</v>
      </c>
      <c r="C4545" s="3">
        <v>43188</v>
      </c>
      <c r="D4545">
        <v>46830</v>
      </c>
      <c r="E4545" t="s">
        <v>4016</v>
      </c>
      <c r="F4545">
        <v>42052</v>
      </c>
      <c r="G4545" t="s">
        <v>4033</v>
      </c>
      <c r="H4545" t="s">
        <v>4034</v>
      </c>
      <c r="I4545" s="4">
        <v>174.79</v>
      </c>
    </row>
    <row r="4546" spans="1:9" x14ac:dyDescent="0.2">
      <c r="A4546">
        <v>102</v>
      </c>
      <c r="B4546">
        <v>695064</v>
      </c>
      <c r="C4546" s="3">
        <v>43188</v>
      </c>
      <c r="D4546">
        <v>46830</v>
      </c>
      <c r="E4546" t="s">
        <v>4016</v>
      </c>
      <c r="F4546">
        <v>42052</v>
      </c>
      <c r="G4546" t="s">
        <v>4273</v>
      </c>
      <c r="H4546" t="s">
        <v>4274</v>
      </c>
      <c r="I4546" s="4">
        <v>11.11</v>
      </c>
    </row>
    <row r="4547" spans="1:9" x14ac:dyDescent="0.2">
      <c r="A4547">
        <v>102</v>
      </c>
      <c r="B4547">
        <v>695066</v>
      </c>
      <c r="C4547" s="3">
        <v>43188</v>
      </c>
      <c r="D4547">
        <v>46830</v>
      </c>
      <c r="E4547" t="s">
        <v>4016</v>
      </c>
      <c r="F4547">
        <v>42052</v>
      </c>
      <c r="G4547" t="s">
        <v>4083</v>
      </c>
      <c r="H4547" t="s">
        <v>4084</v>
      </c>
      <c r="I4547" s="4">
        <v>2.88</v>
      </c>
    </row>
    <row r="4548" spans="1:9" x14ac:dyDescent="0.2">
      <c r="A4548">
        <v>102</v>
      </c>
      <c r="B4548">
        <v>696355</v>
      </c>
      <c r="C4548" s="3">
        <v>43188</v>
      </c>
      <c r="D4548">
        <v>46830</v>
      </c>
      <c r="E4548" t="s">
        <v>4016</v>
      </c>
      <c r="F4548">
        <v>42052</v>
      </c>
      <c r="G4548" t="s">
        <v>4027</v>
      </c>
      <c r="H4548" t="s">
        <v>4028</v>
      </c>
      <c r="I4548" s="4">
        <v>0.36</v>
      </c>
    </row>
    <row r="4549" spans="1:9" x14ac:dyDescent="0.2">
      <c r="A4549">
        <v>102</v>
      </c>
      <c r="B4549">
        <v>696356</v>
      </c>
      <c r="C4549" s="3">
        <v>43188</v>
      </c>
      <c r="D4549">
        <v>46830</v>
      </c>
      <c r="E4549" t="s">
        <v>4016</v>
      </c>
      <c r="F4549">
        <v>42052</v>
      </c>
      <c r="G4549" t="s">
        <v>4025</v>
      </c>
      <c r="H4549" t="s">
        <v>4026</v>
      </c>
      <c r="I4549" s="4">
        <v>3.64</v>
      </c>
    </row>
    <row r="4550" spans="1:9" x14ac:dyDescent="0.2">
      <c r="A4550">
        <v>102</v>
      </c>
      <c r="B4550">
        <v>696357</v>
      </c>
      <c r="C4550" s="3">
        <v>43188</v>
      </c>
      <c r="D4550">
        <v>46830</v>
      </c>
      <c r="E4550" t="s">
        <v>4016</v>
      </c>
      <c r="F4550">
        <v>42052</v>
      </c>
      <c r="G4550" t="s">
        <v>4021</v>
      </c>
      <c r="H4550" t="s">
        <v>4022</v>
      </c>
      <c r="I4550" s="4">
        <v>54.67</v>
      </c>
    </row>
    <row r="4551" spans="1:9" x14ac:dyDescent="0.2">
      <c r="A4551">
        <v>102</v>
      </c>
      <c r="B4551">
        <v>695077</v>
      </c>
      <c r="C4551" s="3">
        <v>43189</v>
      </c>
      <c r="D4551">
        <v>46839</v>
      </c>
      <c r="E4551" t="s">
        <v>4016</v>
      </c>
      <c r="F4551">
        <v>42054</v>
      </c>
      <c r="G4551" t="s">
        <v>4017</v>
      </c>
      <c r="H4551" t="s">
        <v>4018</v>
      </c>
      <c r="I4551" s="4">
        <v>4.8499999999999996</v>
      </c>
    </row>
    <row r="4552" spans="1:9" x14ac:dyDescent="0.2">
      <c r="A4552">
        <v>102</v>
      </c>
      <c r="B4552">
        <v>695078</v>
      </c>
      <c r="C4552" s="3">
        <v>43189</v>
      </c>
      <c r="D4552">
        <v>46839</v>
      </c>
      <c r="E4552" t="s">
        <v>4016</v>
      </c>
      <c r="F4552">
        <v>42054</v>
      </c>
      <c r="G4552" t="s">
        <v>4019</v>
      </c>
      <c r="H4552" t="s">
        <v>4020</v>
      </c>
      <c r="I4552" s="4">
        <v>29.1</v>
      </c>
    </row>
    <row r="4553" spans="1:9" x14ac:dyDescent="0.2">
      <c r="A4553">
        <v>102</v>
      </c>
      <c r="B4553">
        <v>695080</v>
      </c>
      <c r="C4553" s="3">
        <v>43189</v>
      </c>
      <c r="D4553">
        <v>46839</v>
      </c>
      <c r="E4553" t="s">
        <v>4016</v>
      </c>
      <c r="F4553">
        <v>42054</v>
      </c>
      <c r="G4553" t="s">
        <v>4271</v>
      </c>
      <c r="H4553" t="s">
        <v>4272</v>
      </c>
      <c r="I4553" s="4">
        <v>4.37</v>
      </c>
    </row>
    <row r="4554" spans="1:9" x14ac:dyDescent="0.2">
      <c r="A4554">
        <v>102</v>
      </c>
      <c r="B4554">
        <v>695083</v>
      </c>
      <c r="C4554" s="3">
        <v>43189</v>
      </c>
      <c r="D4554">
        <v>46839</v>
      </c>
      <c r="E4554" t="s">
        <v>4016</v>
      </c>
      <c r="F4554">
        <v>42054</v>
      </c>
      <c r="G4554" t="s">
        <v>4035</v>
      </c>
      <c r="H4554" t="s">
        <v>4036</v>
      </c>
      <c r="I4554" s="4">
        <v>58.2</v>
      </c>
    </row>
    <row r="4555" spans="1:9" x14ac:dyDescent="0.2">
      <c r="A4555">
        <v>102</v>
      </c>
      <c r="B4555">
        <v>695085</v>
      </c>
      <c r="C4555" s="3">
        <v>43189</v>
      </c>
      <c r="D4555">
        <v>46839</v>
      </c>
      <c r="E4555" t="s">
        <v>4016</v>
      </c>
      <c r="F4555">
        <v>42054</v>
      </c>
      <c r="G4555" t="s">
        <v>4093</v>
      </c>
      <c r="H4555" t="s">
        <v>4094</v>
      </c>
      <c r="I4555" s="4">
        <v>0.28999999999999998</v>
      </c>
    </row>
    <row r="4556" spans="1:9" x14ac:dyDescent="0.2">
      <c r="A4556">
        <v>102</v>
      </c>
      <c r="B4556">
        <v>696842</v>
      </c>
      <c r="C4556" s="3">
        <v>43189</v>
      </c>
      <c r="D4556">
        <v>46839</v>
      </c>
      <c r="E4556" t="s">
        <v>4016</v>
      </c>
      <c r="F4556">
        <v>42054</v>
      </c>
      <c r="G4556" t="s">
        <v>4033</v>
      </c>
      <c r="H4556" t="s">
        <v>4034</v>
      </c>
      <c r="I4556" s="4">
        <v>45.3</v>
      </c>
    </row>
    <row r="4557" spans="1:9" x14ac:dyDescent="0.2">
      <c r="A4557">
        <v>102</v>
      </c>
      <c r="B4557">
        <v>696843</v>
      </c>
      <c r="C4557" s="3">
        <v>43189</v>
      </c>
      <c r="D4557">
        <v>46839</v>
      </c>
      <c r="E4557" t="s">
        <v>4016</v>
      </c>
      <c r="F4557">
        <v>42054</v>
      </c>
      <c r="G4557" t="s">
        <v>4027</v>
      </c>
      <c r="H4557" t="s">
        <v>4028</v>
      </c>
      <c r="I4557" s="4">
        <v>0.03</v>
      </c>
    </row>
    <row r="4558" spans="1:9" x14ac:dyDescent="0.2">
      <c r="A4558">
        <v>102</v>
      </c>
      <c r="B4558">
        <v>696844</v>
      </c>
      <c r="C4558" s="3">
        <v>43189</v>
      </c>
      <c r="D4558">
        <v>46839</v>
      </c>
      <c r="E4558" t="s">
        <v>4016</v>
      </c>
      <c r="F4558">
        <v>42054</v>
      </c>
      <c r="G4558" t="s">
        <v>4025</v>
      </c>
      <c r="H4558" t="s">
        <v>4026</v>
      </c>
      <c r="I4558" s="4">
        <v>1.26</v>
      </c>
    </row>
    <row r="4559" spans="1:9" x14ac:dyDescent="0.2">
      <c r="A4559">
        <v>102</v>
      </c>
      <c r="B4559">
        <v>696845</v>
      </c>
      <c r="C4559" s="3">
        <v>43189</v>
      </c>
      <c r="D4559">
        <v>46839</v>
      </c>
      <c r="E4559" t="s">
        <v>4016</v>
      </c>
      <c r="F4559">
        <v>42054</v>
      </c>
      <c r="G4559" t="s">
        <v>4021</v>
      </c>
      <c r="H4559" t="s">
        <v>4022</v>
      </c>
      <c r="I4559" s="4">
        <v>21.82</v>
      </c>
    </row>
    <row r="4560" spans="1:9" x14ac:dyDescent="0.2">
      <c r="A4560">
        <v>102</v>
      </c>
      <c r="B4560">
        <v>696846</v>
      </c>
      <c r="C4560" s="3">
        <v>43189</v>
      </c>
      <c r="D4560">
        <v>46839</v>
      </c>
      <c r="E4560" t="s">
        <v>4016</v>
      </c>
      <c r="F4560">
        <v>42054</v>
      </c>
      <c r="G4560" t="s">
        <v>4331</v>
      </c>
      <c r="H4560" t="s">
        <v>4332</v>
      </c>
      <c r="I4560" s="4">
        <v>28.77</v>
      </c>
    </row>
    <row r="4561" spans="1:9" x14ac:dyDescent="0.2">
      <c r="A4561">
        <v>102</v>
      </c>
      <c r="B4561">
        <v>695096</v>
      </c>
      <c r="C4561" s="3">
        <v>43189</v>
      </c>
      <c r="D4561">
        <v>46840</v>
      </c>
      <c r="E4561" t="s">
        <v>4016</v>
      </c>
      <c r="F4561">
        <v>42056</v>
      </c>
      <c r="G4561" t="s">
        <v>4017</v>
      </c>
      <c r="H4561" t="s">
        <v>4018</v>
      </c>
      <c r="I4561" s="4">
        <v>12.96</v>
      </c>
    </row>
    <row r="4562" spans="1:9" x14ac:dyDescent="0.2">
      <c r="A4562">
        <v>102</v>
      </c>
      <c r="B4562">
        <v>695097</v>
      </c>
      <c r="C4562" s="3">
        <v>43189</v>
      </c>
      <c r="D4562">
        <v>46840</v>
      </c>
      <c r="E4562" t="s">
        <v>4016</v>
      </c>
      <c r="F4562">
        <v>42056</v>
      </c>
      <c r="G4562" t="s">
        <v>4019</v>
      </c>
      <c r="H4562" t="s">
        <v>4020</v>
      </c>
      <c r="I4562" s="4">
        <v>77.760000000000005</v>
      </c>
    </row>
    <row r="4563" spans="1:9" x14ac:dyDescent="0.2">
      <c r="A4563">
        <v>102</v>
      </c>
      <c r="B4563">
        <v>695098</v>
      </c>
      <c r="C4563" s="3">
        <v>43189</v>
      </c>
      <c r="D4563">
        <v>46840</v>
      </c>
      <c r="E4563" t="s">
        <v>4016</v>
      </c>
      <c r="F4563">
        <v>42056</v>
      </c>
      <c r="G4563" t="s">
        <v>4025</v>
      </c>
      <c r="H4563" t="s">
        <v>4026</v>
      </c>
      <c r="I4563" s="4">
        <v>3.37</v>
      </c>
    </row>
    <row r="4564" spans="1:9" x14ac:dyDescent="0.2">
      <c r="A4564">
        <v>102</v>
      </c>
      <c r="B4564">
        <v>695099</v>
      </c>
      <c r="C4564" s="3">
        <v>43189</v>
      </c>
      <c r="D4564">
        <v>46840</v>
      </c>
      <c r="E4564" t="s">
        <v>4016</v>
      </c>
      <c r="F4564">
        <v>42056</v>
      </c>
      <c r="G4564" t="s">
        <v>4061</v>
      </c>
      <c r="H4564" t="s">
        <v>4062</v>
      </c>
      <c r="I4564" s="4">
        <v>4.7699999999999996</v>
      </c>
    </row>
    <row r="4565" spans="1:9" x14ac:dyDescent="0.2">
      <c r="A4565">
        <v>102</v>
      </c>
      <c r="B4565">
        <v>695100</v>
      </c>
      <c r="C4565" s="3">
        <v>43189</v>
      </c>
      <c r="D4565">
        <v>46840</v>
      </c>
      <c r="E4565" t="s">
        <v>4016</v>
      </c>
      <c r="F4565">
        <v>42056</v>
      </c>
      <c r="G4565" t="s">
        <v>4033</v>
      </c>
      <c r="H4565" t="s">
        <v>4034</v>
      </c>
      <c r="I4565" s="4">
        <v>120.41</v>
      </c>
    </row>
    <row r="4566" spans="1:9" x14ac:dyDescent="0.2">
      <c r="A4566">
        <v>102</v>
      </c>
      <c r="B4566">
        <v>695101</v>
      </c>
      <c r="C4566" s="3">
        <v>43189</v>
      </c>
      <c r="D4566">
        <v>46840</v>
      </c>
      <c r="E4566" t="s">
        <v>4016</v>
      </c>
      <c r="F4566">
        <v>42056</v>
      </c>
      <c r="G4566" t="s">
        <v>4021</v>
      </c>
      <c r="H4566" t="s">
        <v>4022</v>
      </c>
      <c r="I4566" s="4">
        <v>58.32</v>
      </c>
    </row>
    <row r="4567" spans="1:9" x14ac:dyDescent="0.2">
      <c r="A4567">
        <v>102</v>
      </c>
      <c r="B4567">
        <v>695102</v>
      </c>
      <c r="C4567" s="3">
        <v>43189</v>
      </c>
      <c r="D4567">
        <v>46840</v>
      </c>
      <c r="E4567" t="s">
        <v>4016</v>
      </c>
      <c r="F4567">
        <v>42056</v>
      </c>
      <c r="G4567" t="s">
        <v>4027</v>
      </c>
      <c r="H4567" t="s">
        <v>4028</v>
      </c>
      <c r="I4567" s="4">
        <v>0.04</v>
      </c>
    </row>
    <row r="4568" spans="1:9" x14ac:dyDescent="0.2">
      <c r="A4568">
        <v>102</v>
      </c>
      <c r="B4568">
        <v>695103</v>
      </c>
      <c r="C4568" s="3">
        <v>43189</v>
      </c>
      <c r="D4568">
        <v>46840</v>
      </c>
      <c r="E4568" t="s">
        <v>4016</v>
      </c>
      <c r="F4568">
        <v>42056</v>
      </c>
      <c r="G4568" t="s">
        <v>4035</v>
      </c>
      <c r="H4568" t="s">
        <v>4036</v>
      </c>
      <c r="I4568" s="4">
        <v>155.52000000000001</v>
      </c>
    </row>
    <row r="4569" spans="1:9" x14ac:dyDescent="0.2">
      <c r="A4569">
        <v>102</v>
      </c>
      <c r="B4569">
        <v>695104</v>
      </c>
      <c r="C4569" s="3">
        <v>43189</v>
      </c>
      <c r="D4569">
        <v>46840</v>
      </c>
      <c r="E4569" t="s">
        <v>4016</v>
      </c>
      <c r="F4569">
        <v>42056</v>
      </c>
      <c r="G4569" t="s">
        <v>4331</v>
      </c>
      <c r="H4569" t="s">
        <v>4332</v>
      </c>
      <c r="I4569" s="4">
        <v>76.88</v>
      </c>
    </row>
    <row r="4570" spans="1:9" x14ac:dyDescent="0.2">
      <c r="A4570">
        <v>102</v>
      </c>
      <c r="B4570">
        <v>695105</v>
      </c>
      <c r="C4570" s="3">
        <v>43189</v>
      </c>
      <c r="D4570">
        <v>46840</v>
      </c>
      <c r="E4570" t="s">
        <v>4016</v>
      </c>
      <c r="F4570">
        <v>42056</v>
      </c>
      <c r="G4570" t="s">
        <v>4093</v>
      </c>
      <c r="H4570" t="s">
        <v>4094</v>
      </c>
      <c r="I4570" s="4">
        <v>0.78</v>
      </c>
    </row>
    <row r="4571" spans="1:9" x14ac:dyDescent="0.2">
      <c r="A4571">
        <v>102</v>
      </c>
      <c r="B4571">
        <v>695107</v>
      </c>
      <c r="C4571" s="3">
        <v>43189</v>
      </c>
      <c r="D4571">
        <v>46840</v>
      </c>
      <c r="E4571" t="s">
        <v>4016</v>
      </c>
      <c r="F4571">
        <v>42056</v>
      </c>
      <c r="G4571" t="s">
        <v>4217</v>
      </c>
      <c r="H4571" t="s">
        <v>4218</v>
      </c>
      <c r="I4571" s="4">
        <v>7.26</v>
      </c>
    </row>
    <row r="4572" spans="1:9" x14ac:dyDescent="0.2">
      <c r="A4572">
        <v>102</v>
      </c>
      <c r="B4572">
        <v>696847</v>
      </c>
      <c r="C4572" s="3">
        <v>43189</v>
      </c>
      <c r="D4572">
        <v>46840</v>
      </c>
      <c r="E4572" t="s">
        <v>4016</v>
      </c>
      <c r="F4572">
        <v>42056</v>
      </c>
      <c r="G4572" t="s">
        <v>4039</v>
      </c>
      <c r="H4572" t="s">
        <v>4040</v>
      </c>
      <c r="I4572" s="4">
        <v>0.34</v>
      </c>
    </row>
    <row r="4573" spans="1:9" x14ac:dyDescent="0.2">
      <c r="A4573">
        <v>102</v>
      </c>
      <c r="B4573">
        <v>695135</v>
      </c>
      <c r="C4573" s="3">
        <v>43189</v>
      </c>
      <c r="D4573">
        <v>46838</v>
      </c>
      <c r="E4573" t="s">
        <v>4016</v>
      </c>
      <c r="F4573">
        <v>42060</v>
      </c>
      <c r="G4573" t="s">
        <v>4021</v>
      </c>
      <c r="H4573" t="s">
        <v>4022</v>
      </c>
      <c r="I4573" s="4">
        <v>88.23</v>
      </c>
    </row>
    <row r="4574" spans="1:9" x14ac:dyDescent="0.2">
      <c r="A4574">
        <v>102</v>
      </c>
      <c r="B4574">
        <v>695136</v>
      </c>
      <c r="C4574" s="3">
        <v>43189</v>
      </c>
      <c r="D4574">
        <v>46838</v>
      </c>
      <c r="E4574" t="s">
        <v>4016</v>
      </c>
      <c r="F4574">
        <v>42060</v>
      </c>
      <c r="G4574" t="s">
        <v>4027</v>
      </c>
      <c r="H4574" t="s">
        <v>4028</v>
      </c>
      <c r="I4574" s="4">
        <v>0.16</v>
      </c>
    </row>
    <row r="4575" spans="1:9" x14ac:dyDescent="0.2">
      <c r="A4575">
        <v>102</v>
      </c>
      <c r="B4575">
        <v>695137</v>
      </c>
      <c r="C4575" s="3">
        <v>43189</v>
      </c>
      <c r="D4575">
        <v>46838</v>
      </c>
      <c r="E4575" t="s">
        <v>4016</v>
      </c>
      <c r="F4575">
        <v>42060</v>
      </c>
      <c r="G4575" t="s">
        <v>4083</v>
      </c>
      <c r="H4575" t="s">
        <v>4084</v>
      </c>
      <c r="I4575" s="4">
        <v>1.3</v>
      </c>
    </row>
    <row r="4576" spans="1:9" x14ac:dyDescent="0.2">
      <c r="A4576">
        <v>102</v>
      </c>
      <c r="B4576">
        <v>696838</v>
      </c>
      <c r="C4576" s="3">
        <v>43189</v>
      </c>
      <c r="D4576">
        <v>46838</v>
      </c>
      <c r="E4576" t="s">
        <v>4016</v>
      </c>
      <c r="F4576">
        <v>42060</v>
      </c>
      <c r="G4576" t="s">
        <v>4019</v>
      </c>
      <c r="H4576" t="s">
        <v>4020</v>
      </c>
      <c r="I4576" s="4">
        <v>34.770000000000003</v>
      </c>
    </row>
    <row r="4577" spans="1:9" x14ac:dyDescent="0.2">
      <c r="A4577">
        <v>102</v>
      </c>
      <c r="B4577">
        <v>696839</v>
      </c>
      <c r="C4577" s="3">
        <v>43189</v>
      </c>
      <c r="D4577">
        <v>46838</v>
      </c>
      <c r="E4577" t="s">
        <v>4016</v>
      </c>
      <c r="F4577">
        <v>42060</v>
      </c>
      <c r="G4577" t="s">
        <v>4017</v>
      </c>
      <c r="H4577" t="s">
        <v>4018</v>
      </c>
      <c r="I4577" s="4">
        <v>4.1500000000000004</v>
      </c>
    </row>
    <row r="4578" spans="1:9" x14ac:dyDescent="0.2">
      <c r="A4578">
        <v>102</v>
      </c>
      <c r="B4578">
        <v>696840</v>
      </c>
      <c r="C4578" s="3">
        <v>43189</v>
      </c>
      <c r="D4578">
        <v>46838</v>
      </c>
      <c r="E4578" t="s">
        <v>4016</v>
      </c>
      <c r="F4578">
        <v>42060</v>
      </c>
      <c r="G4578" t="s">
        <v>4273</v>
      </c>
      <c r="H4578" t="s">
        <v>4274</v>
      </c>
      <c r="I4578" s="4">
        <v>3.32</v>
      </c>
    </row>
    <row r="4579" spans="1:9" x14ac:dyDescent="0.2">
      <c r="A4579">
        <v>102</v>
      </c>
      <c r="B4579">
        <v>696841</v>
      </c>
      <c r="C4579" s="3">
        <v>43189</v>
      </c>
      <c r="D4579">
        <v>46838</v>
      </c>
      <c r="E4579" t="s">
        <v>4016</v>
      </c>
      <c r="F4579">
        <v>42060</v>
      </c>
      <c r="G4579" t="s">
        <v>4035</v>
      </c>
      <c r="H4579" t="s">
        <v>4036</v>
      </c>
      <c r="I4579" s="4">
        <v>387.07</v>
      </c>
    </row>
    <row r="4580" spans="1:9" x14ac:dyDescent="0.2">
      <c r="A4580">
        <v>102</v>
      </c>
      <c r="B4580">
        <v>695159</v>
      </c>
      <c r="C4580" s="3">
        <v>43189</v>
      </c>
      <c r="D4580">
        <v>46842</v>
      </c>
      <c r="E4580" t="s">
        <v>4016</v>
      </c>
      <c r="F4580">
        <v>42064</v>
      </c>
      <c r="G4580" t="s">
        <v>4017</v>
      </c>
      <c r="H4580" t="s">
        <v>4018</v>
      </c>
      <c r="I4580" s="4">
        <v>3.32</v>
      </c>
    </row>
    <row r="4581" spans="1:9" x14ac:dyDescent="0.2">
      <c r="A4581">
        <v>102</v>
      </c>
      <c r="B4581">
        <v>695160</v>
      </c>
      <c r="C4581" s="3">
        <v>43189</v>
      </c>
      <c r="D4581">
        <v>46842</v>
      </c>
      <c r="E4581" t="s">
        <v>4016</v>
      </c>
      <c r="F4581">
        <v>42064</v>
      </c>
      <c r="G4581" t="s">
        <v>4267</v>
      </c>
      <c r="H4581" t="s">
        <v>4268</v>
      </c>
      <c r="I4581" s="4">
        <v>5.4</v>
      </c>
    </row>
    <row r="4582" spans="1:9" x14ac:dyDescent="0.2">
      <c r="A4582">
        <v>102</v>
      </c>
      <c r="B4582">
        <v>695161</v>
      </c>
      <c r="C4582" s="3">
        <v>43189</v>
      </c>
      <c r="D4582">
        <v>46842</v>
      </c>
      <c r="E4582" t="s">
        <v>4016</v>
      </c>
      <c r="F4582">
        <v>42064</v>
      </c>
      <c r="G4582" t="s">
        <v>4019</v>
      </c>
      <c r="H4582" t="s">
        <v>4020</v>
      </c>
      <c r="I4582" s="4">
        <v>26.98</v>
      </c>
    </row>
    <row r="4583" spans="1:9" x14ac:dyDescent="0.2">
      <c r="A4583">
        <v>102</v>
      </c>
      <c r="B4583">
        <v>695162</v>
      </c>
      <c r="C4583" s="3">
        <v>43189</v>
      </c>
      <c r="D4583">
        <v>46842</v>
      </c>
      <c r="E4583" t="s">
        <v>4016</v>
      </c>
      <c r="F4583">
        <v>42064</v>
      </c>
      <c r="G4583" t="s">
        <v>4117</v>
      </c>
      <c r="H4583" t="s">
        <v>4118</v>
      </c>
      <c r="I4583" s="4">
        <v>2.08</v>
      </c>
    </row>
    <row r="4584" spans="1:9" x14ac:dyDescent="0.2">
      <c r="A4584">
        <v>102</v>
      </c>
      <c r="B4584">
        <v>695163</v>
      </c>
      <c r="C4584" s="3">
        <v>43189</v>
      </c>
      <c r="D4584">
        <v>46842</v>
      </c>
      <c r="E4584" t="s">
        <v>4016</v>
      </c>
      <c r="F4584">
        <v>42064</v>
      </c>
      <c r="G4584" t="s">
        <v>4035</v>
      </c>
      <c r="H4584" t="s">
        <v>4036</v>
      </c>
      <c r="I4584" s="4">
        <v>307.10000000000002</v>
      </c>
    </row>
    <row r="4585" spans="1:9" x14ac:dyDescent="0.2">
      <c r="A4585">
        <v>102</v>
      </c>
      <c r="B4585">
        <v>695164</v>
      </c>
      <c r="C4585" s="3">
        <v>43189</v>
      </c>
      <c r="D4585">
        <v>46842</v>
      </c>
      <c r="E4585" t="s">
        <v>4016</v>
      </c>
      <c r="F4585">
        <v>42064</v>
      </c>
      <c r="G4585" t="s">
        <v>4021</v>
      </c>
      <c r="H4585" t="s">
        <v>4022</v>
      </c>
      <c r="I4585" s="4">
        <v>70.14</v>
      </c>
    </row>
    <row r="4586" spans="1:9" x14ac:dyDescent="0.2">
      <c r="A4586">
        <v>102</v>
      </c>
      <c r="B4586">
        <v>695185</v>
      </c>
      <c r="C4586" s="3">
        <v>43189</v>
      </c>
      <c r="D4586">
        <v>46837</v>
      </c>
      <c r="E4586" t="s">
        <v>4016</v>
      </c>
      <c r="F4586">
        <v>42068</v>
      </c>
      <c r="G4586" t="s">
        <v>4017</v>
      </c>
      <c r="H4586" t="s">
        <v>4018</v>
      </c>
      <c r="I4586" s="4">
        <v>3.32</v>
      </c>
    </row>
    <row r="4587" spans="1:9" x14ac:dyDescent="0.2">
      <c r="A4587">
        <v>102</v>
      </c>
      <c r="B4587">
        <v>695186</v>
      </c>
      <c r="C4587" s="3">
        <v>43189</v>
      </c>
      <c r="D4587">
        <v>46837</v>
      </c>
      <c r="E4587" t="s">
        <v>4016</v>
      </c>
      <c r="F4587">
        <v>42068</v>
      </c>
      <c r="G4587" t="s">
        <v>4019</v>
      </c>
      <c r="H4587" t="s">
        <v>4020</v>
      </c>
      <c r="I4587" s="4">
        <v>27.81</v>
      </c>
    </row>
    <row r="4588" spans="1:9" x14ac:dyDescent="0.2">
      <c r="A4588">
        <v>102</v>
      </c>
      <c r="B4588">
        <v>695187</v>
      </c>
      <c r="C4588" s="3">
        <v>43189</v>
      </c>
      <c r="D4588">
        <v>46837</v>
      </c>
      <c r="E4588" t="s">
        <v>4016</v>
      </c>
      <c r="F4588">
        <v>42068</v>
      </c>
      <c r="G4588" t="s">
        <v>4035</v>
      </c>
      <c r="H4588" t="s">
        <v>4036</v>
      </c>
      <c r="I4588" s="4">
        <v>309.51</v>
      </c>
    </row>
    <row r="4589" spans="1:9" x14ac:dyDescent="0.2">
      <c r="A4589">
        <v>102</v>
      </c>
      <c r="B4589">
        <v>695188</v>
      </c>
      <c r="C4589" s="3">
        <v>43189</v>
      </c>
      <c r="D4589">
        <v>46837</v>
      </c>
      <c r="E4589" t="s">
        <v>4016</v>
      </c>
      <c r="F4589">
        <v>42068</v>
      </c>
      <c r="G4589" t="s">
        <v>4273</v>
      </c>
      <c r="H4589" t="s">
        <v>4274</v>
      </c>
      <c r="I4589" s="4">
        <v>2.66</v>
      </c>
    </row>
    <row r="4590" spans="1:9" x14ac:dyDescent="0.2">
      <c r="A4590">
        <v>102</v>
      </c>
      <c r="B4590">
        <v>695189</v>
      </c>
      <c r="C4590" s="3">
        <v>43189</v>
      </c>
      <c r="D4590">
        <v>46837</v>
      </c>
      <c r="E4590" t="s">
        <v>4016</v>
      </c>
      <c r="F4590">
        <v>42068</v>
      </c>
      <c r="G4590" t="s">
        <v>4021</v>
      </c>
      <c r="H4590" t="s">
        <v>4022</v>
      </c>
      <c r="I4590" s="4">
        <v>70.55</v>
      </c>
    </row>
    <row r="4591" spans="1:9" x14ac:dyDescent="0.2">
      <c r="A4591">
        <v>102</v>
      </c>
      <c r="B4591">
        <v>695191</v>
      </c>
      <c r="C4591" s="3">
        <v>43189</v>
      </c>
      <c r="D4591">
        <v>46837</v>
      </c>
      <c r="E4591" t="s">
        <v>4016</v>
      </c>
      <c r="F4591">
        <v>42068</v>
      </c>
      <c r="G4591" t="s">
        <v>4083</v>
      </c>
      <c r="H4591" t="s">
        <v>4084</v>
      </c>
      <c r="I4591" s="4">
        <v>1.04</v>
      </c>
    </row>
    <row r="4592" spans="1:9" x14ac:dyDescent="0.2">
      <c r="A4592">
        <v>102</v>
      </c>
      <c r="B4592">
        <v>696837</v>
      </c>
      <c r="C4592" s="3">
        <v>43189</v>
      </c>
      <c r="D4592">
        <v>46837</v>
      </c>
      <c r="E4592" t="s">
        <v>4016</v>
      </c>
      <c r="F4592">
        <v>42068</v>
      </c>
      <c r="G4592" t="s">
        <v>4027</v>
      </c>
      <c r="H4592" t="s">
        <v>4028</v>
      </c>
      <c r="I4592" s="4">
        <v>0.12</v>
      </c>
    </row>
    <row r="4593" spans="1:9" x14ac:dyDescent="0.2">
      <c r="A4593">
        <v>102</v>
      </c>
      <c r="B4593">
        <v>695199</v>
      </c>
      <c r="C4593" s="3">
        <v>43189</v>
      </c>
      <c r="D4593">
        <v>46845</v>
      </c>
      <c r="E4593" t="s">
        <v>4016</v>
      </c>
      <c r="F4593">
        <v>42070</v>
      </c>
      <c r="G4593" t="s">
        <v>4017</v>
      </c>
      <c r="H4593" t="s">
        <v>4018</v>
      </c>
      <c r="I4593" s="4">
        <v>3.32</v>
      </c>
    </row>
    <row r="4594" spans="1:9" x14ac:dyDescent="0.2">
      <c r="A4594">
        <v>102</v>
      </c>
      <c r="B4594">
        <v>695200</v>
      </c>
      <c r="C4594" s="3">
        <v>43189</v>
      </c>
      <c r="D4594">
        <v>46845</v>
      </c>
      <c r="E4594" t="s">
        <v>4016</v>
      </c>
      <c r="F4594">
        <v>42070</v>
      </c>
      <c r="G4594" t="s">
        <v>4019</v>
      </c>
      <c r="H4594" t="s">
        <v>4020</v>
      </c>
      <c r="I4594" s="4">
        <v>27.81</v>
      </c>
    </row>
    <row r="4595" spans="1:9" x14ac:dyDescent="0.2">
      <c r="A4595">
        <v>102</v>
      </c>
      <c r="B4595">
        <v>695201</v>
      </c>
      <c r="C4595" s="3">
        <v>43189</v>
      </c>
      <c r="D4595">
        <v>46845</v>
      </c>
      <c r="E4595" t="s">
        <v>4016</v>
      </c>
      <c r="F4595">
        <v>42070</v>
      </c>
      <c r="G4595" t="s">
        <v>4035</v>
      </c>
      <c r="H4595" t="s">
        <v>4036</v>
      </c>
      <c r="I4595" s="4">
        <v>310.17</v>
      </c>
    </row>
    <row r="4596" spans="1:9" x14ac:dyDescent="0.2">
      <c r="A4596">
        <v>102</v>
      </c>
      <c r="B4596">
        <v>695203</v>
      </c>
      <c r="C4596" s="3">
        <v>43189</v>
      </c>
      <c r="D4596">
        <v>46845</v>
      </c>
      <c r="E4596" t="s">
        <v>4016</v>
      </c>
      <c r="F4596">
        <v>42070</v>
      </c>
      <c r="G4596" t="s">
        <v>4021</v>
      </c>
      <c r="H4596" t="s">
        <v>4022</v>
      </c>
      <c r="I4596" s="4">
        <v>70.55</v>
      </c>
    </row>
    <row r="4597" spans="1:9" x14ac:dyDescent="0.2">
      <c r="A4597">
        <v>102</v>
      </c>
      <c r="B4597">
        <v>695205</v>
      </c>
      <c r="C4597" s="3">
        <v>43189</v>
      </c>
      <c r="D4597">
        <v>46845</v>
      </c>
      <c r="E4597" t="s">
        <v>4016</v>
      </c>
      <c r="F4597">
        <v>42070</v>
      </c>
      <c r="G4597" t="s">
        <v>4027</v>
      </c>
      <c r="H4597" t="s">
        <v>4028</v>
      </c>
      <c r="I4597" s="4">
        <v>0</v>
      </c>
    </row>
    <row r="4598" spans="1:9" x14ac:dyDescent="0.2">
      <c r="A4598">
        <v>102</v>
      </c>
      <c r="B4598">
        <v>696876</v>
      </c>
      <c r="C4598" s="3">
        <v>43189</v>
      </c>
      <c r="D4598">
        <v>46845</v>
      </c>
      <c r="E4598" t="s">
        <v>4016</v>
      </c>
      <c r="F4598">
        <v>42070</v>
      </c>
      <c r="G4598" t="s">
        <v>4029</v>
      </c>
      <c r="H4598" t="s">
        <v>4030</v>
      </c>
      <c r="I4598" s="4">
        <v>0.87</v>
      </c>
    </row>
    <row r="4599" spans="1:9" x14ac:dyDescent="0.2">
      <c r="A4599">
        <v>102</v>
      </c>
      <c r="B4599">
        <v>696877</v>
      </c>
      <c r="C4599" s="3">
        <v>43189</v>
      </c>
      <c r="D4599">
        <v>46845</v>
      </c>
      <c r="E4599" t="s">
        <v>4016</v>
      </c>
      <c r="F4599">
        <v>42070</v>
      </c>
      <c r="G4599" t="s">
        <v>4031</v>
      </c>
      <c r="H4599" t="s">
        <v>4032</v>
      </c>
      <c r="I4599" s="4">
        <v>2.2799999999999998</v>
      </c>
    </row>
    <row r="4600" spans="1:9" x14ac:dyDescent="0.2">
      <c r="A4600">
        <v>102</v>
      </c>
      <c r="B4600">
        <v>695226</v>
      </c>
      <c r="C4600" s="3">
        <v>43193</v>
      </c>
      <c r="D4600">
        <v>46848</v>
      </c>
      <c r="E4600" t="s">
        <v>4016</v>
      </c>
      <c r="F4600">
        <v>42074</v>
      </c>
      <c r="G4600" t="s">
        <v>4343</v>
      </c>
      <c r="H4600" t="s">
        <v>4344</v>
      </c>
      <c r="I4600" s="4">
        <v>19.7</v>
      </c>
    </row>
    <row r="4601" spans="1:9" x14ac:dyDescent="0.2">
      <c r="A4601">
        <v>102</v>
      </c>
      <c r="B4601">
        <v>695227</v>
      </c>
      <c r="C4601" s="3">
        <v>43193</v>
      </c>
      <c r="D4601">
        <v>46848</v>
      </c>
      <c r="E4601" t="s">
        <v>4016</v>
      </c>
      <c r="F4601">
        <v>42074</v>
      </c>
      <c r="G4601" t="s">
        <v>4219</v>
      </c>
      <c r="H4601" t="s">
        <v>4220</v>
      </c>
      <c r="I4601" s="4">
        <v>24.88</v>
      </c>
    </row>
    <row r="4602" spans="1:9" x14ac:dyDescent="0.2">
      <c r="A4602">
        <v>102</v>
      </c>
      <c r="B4602">
        <v>695228</v>
      </c>
      <c r="C4602" s="3">
        <v>43193</v>
      </c>
      <c r="D4602">
        <v>46848</v>
      </c>
      <c r="E4602" t="s">
        <v>4016</v>
      </c>
      <c r="F4602">
        <v>42074</v>
      </c>
      <c r="G4602" t="s">
        <v>4345</v>
      </c>
      <c r="H4602" t="s">
        <v>4346</v>
      </c>
      <c r="I4602" s="4">
        <v>10.37</v>
      </c>
    </row>
    <row r="4603" spans="1:9" x14ac:dyDescent="0.2">
      <c r="A4603">
        <v>102</v>
      </c>
      <c r="B4603">
        <v>695233</v>
      </c>
      <c r="C4603" s="3">
        <v>43193</v>
      </c>
      <c r="D4603">
        <v>46848</v>
      </c>
      <c r="E4603" t="s">
        <v>4016</v>
      </c>
      <c r="F4603">
        <v>42074</v>
      </c>
      <c r="G4603" t="s">
        <v>4093</v>
      </c>
      <c r="H4603" t="s">
        <v>4094</v>
      </c>
      <c r="I4603" s="4">
        <v>0.19</v>
      </c>
    </row>
    <row r="4604" spans="1:9" x14ac:dyDescent="0.2">
      <c r="A4604">
        <v>102</v>
      </c>
      <c r="B4604">
        <v>695234</v>
      </c>
      <c r="C4604" s="3">
        <v>43193</v>
      </c>
      <c r="D4604">
        <v>46848</v>
      </c>
      <c r="E4604" t="s">
        <v>4016</v>
      </c>
      <c r="F4604">
        <v>42074</v>
      </c>
      <c r="G4604" t="s">
        <v>4027</v>
      </c>
      <c r="H4604" t="s">
        <v>4028</v>
      </c>
      <c r="I4604" s="4">
        <v>0.16</v>
      </c>
    </row>
    <row r="4605" spans="1:9" x14ac:dyDescent="0.2">
      <c r="A4605">
        <v>102</v>
      </c>
      <c r="B4605">
        <v>696885</v>
      </c>
      <c r="C4605" s="3">
        <v>43193</v>
      </c>
      <c r="D4605">
        <v>46848</v>
      </c>
      <c r="E4605" t="s">
        <v>4016</v>
      </c>
      <c r="F4605">
        <v>42074</v>
      </c>
      <c r="G4605" t="s">
        <v>4033</v>
      </c>
      <c r="H4605" t="s">
        <v>4034</v>
      </c>
      <c r="I4605" s="4">
        <v>20.89</v>
      </c>
    </row>
    <row r="4606" spans="1:9" x14ac:dyDescent="0.2">
      <c r="A4606">
        <v>102</v>
      </c>
      <c r="B4606">
        <v>696886</v>
      </c>
      <c r="C4606" s="3">
        <v>43193</v>
      </c>
      <c r="D4606">
        <v>46848</v>
      </c>
      <c r="E4606" t="s">
        <v>4016</v>
      </c>
      <c r="F4606">
        <v>42074</v>
      </c>
      <c r="G4606" t="s">
        <v>4347</v>
      </c>
      <c r="H4606" t="s">
        <v>4348</v>
      </c>
      <c r="I4606" s="4">
        <v>12.44</v>
      </c>
    </row>
    <row r="4607" spans="1:9" x14ac:dyDescent="0.2">
      <c r="A4607">
        <v>102</v>
      </c>
      <c r="B4607">
        <v>696887</v>
      </c>
      <c r="C4607" s="3">
        <v>43193</v>
      </c>
      <c r="D4607">
        <v>46848</v>
      </c>
      <c r="E4607" t="s">
        <v>4016</v>
      </c>
      <c r="F4607">
        <v>42074</v>
      </c>
      <c r="G4607" t="s">
        <v>4211</v>
      </c>
      <c r="H4607" t="s">
        <v>4212</v>
      </c>
      <c r="I4607" s="4">
        <v>12.44</v>
      </c>
    </row>
    <row r="4608" spans="1:9" x14ac:dyDescent="0.2">
      <c r="A4608">
        <v>102</v>
      </c>
      <c r="B4608">
        <v>696888</v>
      </c>
      <c r="C4608" s="3">
        <v>43193</v>
      </c>
      <c r="D4608">
        <v>46848</v>
      </c>
      <c r="E4608" t="s">
        <v>4016</v>
      </c>
      <c r="F4608">
        <v>42074</v>
      </c>
      <c r="G4608" t="s">
        <v>4083</v>
      </c>
      <c r="H4608" t="s">
        <v>4084</v>
      </c>
      <c r="I4608" s="4">
        <v>0.02</v>
      </c>
    </row>
    <row r="4609" spans="1:9" x14ac:dyDescent="0.2">
      <c r="A4609">
        <v>102</v>
      </c>
      <c r="B4609">
        <v>696889</v>
      </c>
      <c r="C4609" s="3">
        <v>43193</v>
      </c>
      <c r="D4609">
        <v>46848</v>
      </c>
      <c r="E4609" t="s">
        <v>4016</v>
      </c>
      <c r="F4609">
        <v>42074</v>
      </c>
      <c r="G4609" t="s">
        <v>4087</v>
      </c>
      <c r="H4609" t="s">
        <v>4088</v>
      </c>
      <c r="I4609" s="4">
        <v>2.59</v>
      </c>
    </row>
    <row r="4610" spans="1:9" x14ac:dyDescent="0.2">
      <c r="A4610">
        <v>102</v>
      </c>
      <c r="B4610">
        <v>695245</v>
      </c>
      <c r="C4610" s="3">
        <v>43193</v>
      </c>
      <c r="D4610">
        <v>46849</v>
      </c>
      <c r="E4610" t="s">
        <v>4016</v>
      </c>
      <c r="F4610">
        <v>42076</v>
      </c>
      <c r="G4610" t="s">
        <v>4343</v>
      </c>
      <c r="H4610" t="s">
        <v>4344</v>
      </c>
      <c r="I4610" s="4">
        <v>19.760000000000002</v>
      </c>
    </row>
    <row r="4611" spans="1:9" x14ac:dyDescent="0.2">
      <c r="A4611">
        <v>102</v>
      </c>
      <c r="B4611">
        <v>695246</v>
      </c>
      <c r="C4611" s="3">
        <v>43193</v>
      </c>
      <c r="D4611">
        <v>46849</v>
      </c>
      <c r="E4611" t="s">
        <v>4016</v>
      </c>
      <c r="F4611">
        <v>42076</v>
      </c>
      <c r="G4611" t="s">
        <v>4219</v>
      </c>
      <c r="H4611" t="s">
        <v>4220</v>
      </c>
      <c r="I4611" s="4">
        <v>19.22</v>
      </c>
    </row>
    <row r="4612" spans="1:9" x14ac:dyDescent="0.2">
      <c r="A4612">
        <v>102</v>
      </c>
      <c r="B4612">
        <v>695247</v>
      </c>
      <c r="C4612" s="3">
        <v>43193</v>
      </c>
      <c r="D4612">
        <v>46849</v>
      </c>
      <c r="E4612" t="s">
        <v>4016</v>
      </c>
      <c r="F4612">
        <v>42076</v>
      </c>
      <c r="G4612" t="s">
        <v>4345</v>
      </c>
      <c r="H4612" t="s">
        <v>4346</v>
      </c>
      <c r="I4612" s="4">
        <v>10.4</v>
      </c>
    </row>
    <row r="4613" spans="1:9" x14ac:dyDescent="0.2">
      <c r="A4613">
        <v>102</v>
      </c>
      <c r="B4613">
        <v>695248</v>
      </c>
      <c r="C4613" s="3">
        <v>43193</v>
      </c>
      <c r="D4613">
        <v>46849</v>
      </c>
      <c r="E4613" t="s">
        <v>4016</v>
      </c>
      <c r="F4613">
        <v>42076</v>
      </c>
      <c r="G4613" t="s">
        <v>4211</v>
      </c>
      <c r="H4613" t="s">
        <v>4212</v>
      </c>
      <c r="I4613" s="4">
        <v>12.48</v>
      </c>
    </row>
    <row r="4614" spans="1:9" x14ac:dyDescent="0.2">
      <c r="A4614">
        <v>102</v>
      </c>
      <c r="B4614">
        <v>695249</v>
      </c>
      <c r="C4614" s="3">
        <v>43193</v>
      </c>
      <c r="D4614">
        <v>46849</v>
      </c>
      <c r="E4614" t="s">
        <v>4016</v>
      </c>
      <c r="F4614">
        <v>42076</v>
      </c>
      <c r="G4614" t="s">
        <v>4347</v>
      </c>
      <c r="H4614" t="s">
        <v>4348</v>
      </c>
      <c r="I4614" s="4">
        <v>12.48</v>
      </c>
    </row>
    <row r="4615" spans="1:9" x14ac:dyDescent="0.2">
      <c r="A4615">
        <v>102</v>
      </c>
      <c r="B4615">
        <v>695250</v>
      </c>
      <c r="C4615" s="3">
        <v>43193</v>
      </c>
      <c r="D4615">
        <v>46849</v>
      </c>
      <c r="E4615" t="s">
        <v>4016</v>
      </c>
      <c r="F4615">
        <v>42076</v>
      </c>
      <c r="G4615" t="s">
        <v>4213</v>
      </c>
      <c r="H4615" t="s">
        <v>4214</v>
      </c>
      <c r="I4615" s="4">
        <v>3.9</v>
      </c>
    </row>
    <row r="4616" spans="1:9" x14ac:dyDescent="0.2">
      <c r="A4616">
        <v>102</v>
      </c>
      <c r="B4616">
        <v>695252</v>
      </c>
      <c r="C4616" s="3">
        <v>43193</v>
      </c>
      <c r="D4616">
        <v>46849</v>
      </c>
      <c r="E4616" t="s">
        <v>4016</v>
      </c>
      <c r="F4616">
        <v>42076</v>
      </c>
      <c r="G4616" t="s">
        <v>4093</v>
      </c>
      <c r="H4616" t="s">
        <v>4094</v>
      </c>
      <c r="I4616" s="4">
        <v>0.23</v>
      </c>
    </row>
    <row r="4617" spans="1:9" x14ac:dyDescent="0.2">
      <c r="A4617">
        <v>102</v>
      </c>
      <c r="B4617">
        <v>695253</v>
      </c>
      <c r="C4617" s="3">
        <v>43193</v>
      </c>
      <c r="D4617">
        <v>46849</v>
      </c>
      <c r="E4617" t="s">
        <v>4016</v>
      </c>
      <c r="F4617">
        <v>42076</v>
      </c>
      <c r="G4617" t="s">
        <v>4033</v>
      </c>
      <c r="H4617" t="s">
        <v>4034</v>
      </c>
      <c r="I4617" s="4">
        <v>18.72</v>
      </c>
    </row>
    <row r="4618" spans="1:9" x14ac:dyDescent="0.2">
      <c r="A4618">
        <v>102</v>
      </c>
      <c r="B4618">
        <v>695254</v>
      </c>
      <c r="C4618" s="3">
        <v>43193</v>
      </c>
      <c r="D4618">
        <v>46849</v>
      </c>
      <c r="E4618" t="s">
        <v>4016</v>
      </c>
      <c r="F4618">
        <v>42076</v>
      </c>
      <c r="G4618" t="s">
        <v>4117</v>
      </c>
      <c r="H4618" t="s">
        <v>4118</v>
      </c>
      <c r="I4618" s="4">
        <v>3.64</v>
      </c>
    </row>
    <row r="4619" spans="1:9" x14ac:dyDescent="0.2">
      <c r="A4619">
        <v>102</v>
      </c>
      <c r="B4619">
        <v>695255</v>
      </c>
      <c r="C4619" s="3">
        <v>43193</v>
      </c>
      <c r="D4619">
        <v>46849</v>
      </c>
      <c r="E4619" t="s">
        <v>4016</v>
      </c>
      <c r="F4619">
        <v>42076</v>
      </c>
      <c r="G4619" t="s">
        <v>4341</v>
      </c>
      <c r="H4619" t="s">
        <v>4342</v>
      </c>
      <c r="I4619" s="4">
        <v>3.12</v>
      </c>
    </row>
    <row r="4620" spans="1:9" x14ac:dyDescent="0.2">
      <c r="A4620">
        <v>102</v>
      </c>
      <c r="B4620">
        <v>696890</v>
      </c>
      <c r="C4620" s="3">
        <v>43193</v>
      </c>
      <c r="D4620">
        <v>46849</v>
      </c>
      <c r="E4620" t="s">
        <v>4016</v>
      </c>
      <c r="F4620">
        <v>42076</v>
      </c>
      <c r="G4620" t="s">
        <v>4027</v>
      </c>
      <c r="H4620" t="s">
        <v>4028</v>
      </c>
      <c r="I4620" s="4">
        <v>0.05</v>
      </c>
    </row>
    <row r="4621" spans="1:9" x14ac:dyDescent="0.2">
      <c r="A4621">
        <v>102</v>
      </c>
      <c r="B4621">
        <v>695262</v>
      </c>
      <c r="C4621" s="3">
        <v>43193</v>
      </c>
      <c r="D4621">
        <v>46852</v>
      </c>
      <c r="E4621" t="s">
        <v>4016</v>
      </c>
      <c r="F4621">
        <v>42078</v>
      </c>
      <c r="G4621" t="s">
        <v>4209</v>
      </c>
      <c r="H4621" t="s">
        <v>4210</v>
      </c>
      <c r="I4621" s="4">
        <v>9.98</v>
      </c>
    </row>
    <row r="4622" spans="1:9" x14ac:dyDescent="0.2">
      <c r="A4622">
        <v>102</v>
      </c>
      <c r="B4622">
        <v>695264</v>
      </c>
      <c r="C4622" s="3">
        <v>43193</v>
      </c>
      <c r="D4622">
        <v>46852</v>
      </c>
      <c r="E4622" t="s">
        <v>4016</v>
      </c>
      <c r="F4622">
        <v>42078</v>
      </c>
      <c r="G4622" t="s">
        <v>4219</v>
      </c>
      <c r="H4622" t="s">
        <v>4220</v>
      </c>
      <c r="I4622" s="4">
        <v>10.37</v>
      </c>
    </row>
    <row r="4623" spans="1:9" x14ac:dyDescent="0.2">
      <c r="A4623">
        <v>102</v>
      </c>
      <c r="B4623">
        <v>695265</v>
      </c>
      <c r="C4623" s="3">
        <v>43193</v>
      </c>
      <c r="D4623">
        <v>46852</v>
      </c>
      <c r="E4623" t="s">
        <v>4016</v>
      </c>
      <c r="F4623">
        <v>42078</v>
      </c>
      <c r="G4623" t="s">
        <v>4083</v>
      </c>
      <c r="H4623" t="s">
        <v>4084</v>
      </c>
      <c r="I4623" s="4">
        <v>0.16</v>
      </c>
    </row>
    <row r="4624" spans="1:9" x14ac:dyDescent="0.2">
      <c r="A4624">
        <v>102</v>
      </c>
      <c r="B4624">
        <v>695267</v>
      </c>
      <c r="C4624" s="3">
        <v>43193</v>
      </c>
      <c r="D4624">
        <v>46852</v>
      </c>
      <c r="E4624" t="s">
        <v>4016</v>
      </c>
      <c r="F4624">
        <v>42078</v>
      </c>
      <c r="G4624" t="s">
        <v>4279</v>
      </c>
      <c r="H4624" t="s">
        <v>4280</v>
      </c>
      <c r="I4624" s="4">
        <v>0.78</v>
      </c>
    </row>
    <row r="4625" spans="1:9" x14ac:dyDescent="0.2">
      <c r="A4625">
        <v>102</v>
      </c>
      <c r="B4625">
        <v>695268</v>
      </c>
      <c r="C4625" s="3">
        <v>43193</v>
      </c>
      <c r="D4625">
        <v>46852</v>
      </c>
      <c r="E4625" t="s">
        <v>4016</v>
      </c>
      <c r="F4625">
        <v>42078</v>
      </c>
      <c r="G4625" t="s">
        <v>4093</v>
      </c>
      <c r="H4625" t="s">
        <v>4094</v>
      </c>
      <c r="I4625" s="4">
        <v>0.26</v>
      </c>
    </row>
    <row r="4626" spans="1:9" x14ac:dyDescent="0.2">
      <c r="A4626">
        <v>102</v>
      </c>
      <c r="B4626">
        <v>695269</v>
      </c>
      <c r="C4626" s="3">
        <v>43193</v>
      </c>
      <c r="D4626">
        <v>46852</v>
      </c>
      <c r="E4626" t="s">
        <v>4016</v>
      </c>
      <c r="F4626">
        <v>42078</v>
      </c>
      <c r="G4626" t="s">
        <v>4077</v>
      </c>
      <c r="H4626" t="s">
        <v>4078</v>
      </c>
      <c r="I4626" s="4">
        <v>33.700000000000003</v>
      </c>
    </row>
    <row r="4627" spans="1:9" x14ac:dyDescent="0.2">
      <c r="A4627">
        <v>102</v>
      </c>
      <c r="B4627">
        <v>695272</v>
      </c>
      <c r="C4627" s="3">
        <v>43193</v>
      </c>
      <c r="D4627">
        <v>46852</v>
      </c>
      <c r="E4627" t="s">
        <v>4016</v>
      </c>
      <c r="F4627">
        <v>42078</v>
      </c>
      <c r="G4627" t="s">
        <v>4211</v>
      </c>
      <c r="H4627" t="s">
        <v>4212</v>
      </c>
      <c r="I4627" s="4">
        <v>25.92</v>
      </c>
    </row>
    <row r="4628" spans="1:9" x14ac:dyDescent="0.2">
      <c r="A4628">
        <v>102</v>
      </c>
      <c r="B4628">
        <v>696969</v>
      </c>
      <c r="C4628" s="3">
        <v>43193</v>
      </c>
      <c r="D4628">
        <v>46852</v>
      </c>
      <c r="E4628" t="s">
        <v>4016</v>
      </c>
      <c r="F4628">
        <v>42078</v>
      </c>
      <c r="G4628" t="s">
        <v>4033</v>
      </c>
      <c r="H4628" t="s">
        <v>4034</v>
      </c>
      <c r="I4628" s="4">
        <v>45.77</v>
      </c>
    </row>
    <row r="4629" spans="1:9" x14ac:dyDescent="0.2">
      <c r="A4629">
        <v>102</v>
      </c>
      <c r="B4629">
        <v>696971</v>
      </c>
      <c r="C4629" s="3">
        <v>43193</v>
      </c>
      <c r="D4629">
        <v>46852</v>
      </c>
      <c r="E4629" t="s">
        <v>4016</v>
      </c>
      <c r="F4629">
        <v>42078</v>
      </c>
      <c r="G4629" t="s">
        <v>4017</v>
      </c>
      <c r="H4629" t="s">
        <v>4018</v>
      </c>
      <c r="I4629" s="4">
        <v>0.32</v>
      </c>
    </row>
    <row r="4630" spans="1:9" x14ac:dyDescent="0.2">
      <c r="A4630">
        <v>102</v>
      </c>
      <c r="B4630">
        <v>696972</v>
      </c>
      <c r="C4630" s="3">
        <v>43193</v>
      </c>
      <c r="D4630">
        <v>46852</v>
      </c>
      <c r="E4630" t="s">
        <v>4016</v>
      </c>
      <c r="F4630">
        <v>42078</v>
      </c>
      <c r="G4630" t="s">
        <v>4027</v>
      </c>
      <c r="H4630" t="s">
        <v>4028</v>
      </c>
      <c r="I4630" s="4">
        <v>0.14000000000000001</v>
      </c>
    </row>
    <row r="4631" spans="1:9" x14ac:dyDescent="0.2">
      <c r="A4631">
        <v>102</v>
      </c>
      <c r="B4631">
        <v>696974</v>
      </c>
      <c r="C4631" s="3">
        <v>43193</v>
      </c>
      <c r="D4631">
        <v>46852</v>
      </c>
      <c r="E4631" t="s">
        <v>4016</v>
      </c>
      <c r="F4631">
        <v>42078</v>
      </c>
      <c r="G4631" t="s">
        <v>4283</v>
      </c>
      <c r="H4631" t="s">
        <v>4284</v>
      </c>
      <c r="I4631" s="4">
        <v>2.2000000000000002</v>
      </c>
    </row>
    <row r="4632" spans="1:9" x14ac:dyDescent="0.2">
      <c r="A4632">
        <v>102</v>
      </c>
      <c r="B4632">
        <v>695279</v>
      </c>
      <c r="C4632" s="3">
        <v>43193</v>
      </c>
      <c r="D4632">
        <v>46851</v>
      </c>
      <c r="E4632" t="s">
        <v>4016</v>
      </c>
      <c r="F4632">
        <v>42080</v>
      </c>
      <c r="G4632" t="s">
        <v>4209</v>
      </c>
      <c r="H4632" t="s">
        <v>4210</v>
      </c>
      <c r="I4632" s="4">
        <v>5</v>
      </c>
    </row>
    <row r="4633" spans="1:9" x14ac:dyDescent="0.2">
      <c r="A4633">
        <v>102</v>
      </c>
      <c r="B4633">
        <v>695282</v>
      </c>
      <c r="C4633" s="3">
        <v>43193</v>
      </c>
      <c r="D4633">
        <v>46851</v>
      </c>
      <c r="E4633" t="s">
        <v>4016</v>
      </c>
      <c r="F4633">
        <v>42080</v>
      </c>
      <c r="G4633" t="s">
        <v>4117</v>
      </c>
      <c r="H4633" t="s">
        <v>4118</v>
      </c>
      <c r="I4633" s="4">
        <v>0.52</v>
      </c>
    </row>
    <row r="4634" spans="1:9" x14ac:dyDescent="0.2">
      <c r="A4634">
        <v>102</v>
      </c>
      <c r="B4634">
        <v>695283</v>
      </c>
      <c r="C4634" s="3">
        <v>43193</v>
      </c>
      <c r="D4634">
        <v>46851</v>
      </c>
      <c r="E4634" t="s">
        <v>4016</v>
      </c>
      <c r="F4634">
        <v>42080</v>
      </c>
      <c r="G4634" t="s">
        <v>4093</v>
      </c>
      <c r="H4634" t="s">
        <v>4094</v>
      </c>
      <c r="I4634" s="4">
        <v>0.13</v>
      </c>
    </row>
    <row r="4635" spans="1:9" x14ac:dyDescent="0.2">
      <c r="A4635">
        <v>102</v>
      </c>
      <c r="B4635">
        <v>695284</v>
      </c>
      <c r="C4635" s="3">
        <v>43193</v>
      </c>
      <c r="D4635">
        <v>46851</v>
      </c>
      <c r="E4635" t="s">
        <v>4016</v>
      </c>
      <c r="F4635">
        <v>42080</v>
      </c>
      <c r="G4635" t="s">
        <v>4077</v>
      </c>
      <c r="H4635" t="s">
        <v>4078</v>
      </c>
      <c r="I4635" s="4">
        <v>16.850000000000001</v>
      </c>
    </row>
    <row r="4636" spans="1:9" x14ac:dyDescent="0.2">
      <c r="A4636">
        <v>102</v>
      </c>
      <c r="B4636">
        <v>695287</v>
      </c>
      <c r="C4636" s="3">
        <v>43193</v>
      </c>
      <c r="D4636">
        <v>46851</v>
      </c>
      <c r="E4636" t="s">
        <v>4016</v>
      </c>
      <c r="F4636">
        <v>42080</v>
      </c>
      <c r="G4636" t="s">
        <v>4211</v>
      </c>
      <c r="H4636" t="s">
        <v>4212</v>
      </c>
      <c r="I4636" s="4">
        <v>12.96</v>
      </c>
    </row>
    <row r="4637" spans="1:9" x14ac:dyDescent="0.2">
      <c r="A4637">
        <v>102</v>
      </c>
      <c r="B4637">
        <v>696951</v>
      </c>
      <c r="C4637" s="3">
        <v>43193</v>
      </c>
      <c r="D4637">
        <v>46851</v>
      </c>
      <c r="E4637" t="s">
        <v>4016</v>
      </c>
      <c r="F4637">
        <v>42080</v>
      </c>
      <c r="G4637" t="s">
        <v>4219</v>
      </c>
      <c r="H4637" t="s">
        <v>4220</v>
      </c>
      <c r="I4637" s="4">
        <v>5.18</v>
      </c>
    </row>
    <row r="4638" spans="1:9" x14ac:dyDescent="0.2">
      <c r="A4638">
        <v>102</v>
      </c>
      <c r="B4638">
        <v>696952</v>
      </c>
      <c r="C4638" s="3">
        <v>43193</v>
      </c>
      <c r="D4638">
        <v>46851</v>
      </c>
      <c r="E4638" t="s">
        <v>4016</v>
      </c>
      <c r="F4638">
        <v>42080</v>
      </c>
      <c r="G4638" t="s">
        <v>4017</v>
      </c>
      <c r="H4638" t="s">
        <v>4018</v>
      </c>
      <c r="I4638" s="4">
        <v>0.16</v>
      </c>
    </row>
    <row r="4639" spans="1:9" x14ac:dyDescent="0.2">
      <c r="A4639">
        <v>102</v>
      </c>
      <c r="B4639">
        <v>696953</v>
      </c>
      <c r="C4639" s="3">
        <v>43193</v>
      </c>
      <c r="D4639">
        <v>46851</v>
      </c>
      <c r="E4639" t="s">
        <v>4016</v>
      </c>
      <c r="F4639">
        <v>42080</v>
      </c>
      <c r="G4639" t="s">
        <v>4213</v>
      </c>
      <c r="H4639" t="s">
        <v>4214</v>
      </c>
      <c r="I4639" s="4">
        <v>1.94</v>
      </c>
    </row>
    <row r="4640" spans="1:9" x14ac:dyDescent="0.2">
      <c r="A4640">
        <v>102</v>
      </c>
      <c r="B4640">
        <v>696954</v>
      </c>
      <c r="C4640" s="3">
        <v>43193</v>
      </c>
      <c r="D4640">
        <v>46851</v>
      </c>
      <c r="E4640" t="s">
        <v>4016</v>
      </c>
      <c r="F4640">
        <v>42080</v>
      </c>
      <c r="G4640" t="s">
        <v>4033</v>
      </c>
      <c r="H4640" t="s">
        <v>4034</v>
      </c>
      <c r="I4640" s="4">
        <v>22.06</v>
      </c>
    </row>
    <row r="4641" spans="1:9" x14ac:dyDescent="0.2">
      <c r="A4641">
        <v>102</v>
      </c>
      <c r="B4641">
        <v>695357</v>
      </c>
      <c r="C4641" s="3">
        <v>43193</v>
      </c>
      <c r="D4641">
        <v>46847</v>
      </c>
      <c r="E4641" t="s">
        <v>4016</v>
      </c>
      <c r="F4641">
        <v>42088</v>
      </c>
      <c r="G4641" t="s">
        <v>4041</v>
      </c>
      <c r="H4641" t="s">
        <v>4042</v>
      </c>
      <c r="I4641" s="4">
        <v>214.52</v>
      </c>
    </row>
    <row r="4642" spans="1:9" x14ac:dyDescent="0.2">
      <c r="A4642">
        <v>102</v>
      </c>
      <c r="B4642">
        <v>695358</v>
      </c>
      <c r="C4642" s="3">
        <v>43193</v>
      </c>
      <c r="D4642">
        <v>46847</v>
      </c>
      <c r="E4642" t="s">
        <v>4016</v>
      </c>
      <c r="F4642">
        <v>42088</v>
      </c>
      <c r="G4642" t="s">
        <v>4043</v>
      </c>
      <c r="H4642" t="s">
        <v>4044</v>
      </c>
      <c r="I4642" s="4">
        <v>13.62</v>
      </c>
    </row>
    <row r="4643" spans="1:9" x14ac:dyDescent="0.2">
      <c r="A4643">
        <v>102</v>
      </c>
      <c r="B4643">
        <v>695359</v>
      </c>
      <c r="C4643" s="3">
        <v>43193</v>
      </c>
      <c r="D4643">
        <v>46847</v>
      </c>
      <c r="E4643" t="s">
        <v>4016</v>
      </c>
      <c r="F4643">
        <v>42088</v>
      </c>
      <c r="G4643" t="s">
        <v>4045</v>
      </c>
      <c r="H4643" t="s">
        <v>4046</v>
      </c>
      <c r="I4643" s="4">
        <v>3.41</v>
      </c>
    </row>
    <row r="4644" spans="1:9" x14ac:dyDescent="0.2">
      <c r="A4644">
        <v>102</v>
      </c>
      <c r="B4644">
        <v>695360</v>
      </c>
      <c r="C4644" s="3">
        <v>43193</v>
      </c>
      <c r="D4644">
        <v>46847</v>
      </c>
      <c r="E4644" t="s">
        <v>4016</v>
      </c>
      <c r="F4644">
        <v>42088</v>
      </c>
      <c r="G4644" t="s">
        <v>4035</v>
      </c>
      <c r="H4644" t="s">
        <v>4036</v>
      </c>
      <c r="I4644" s="4">
        <v>102.15</v>
      </c>
    </row>
    <row r="4645" spans="1:9" x14ac:dyDescent="0.2">
      <c r="A4645">
        <v>102</v>
      </c>
      <c r="B4645">
        <v>695361</v>
      </c>
      <c r="C4645" s="3">
        <v>43193</v>
      </c>
      <c r="D4645">
        <v>46847</v>
      </c>
      <c r="E4645" t="s">
        <v>4016</v>
      </c>
      <c r="F4645">
        <v>42088</v>
      </c>
      <c r="G4645" t="s">
        <v>4047</v>
      </c>
      <c r="H4645" t="s">
        <v>4048</v>
      </c>
      <c r="I4645" s="4">
        <v>3.41</v>
      </c>
    </row>
    <row r="4646" spans="1:9" x14ac:dyDescent="0.2">
      <c r="A4646">
        <v>102</v>
      </c>
      <c r="B4646">
        <v>695362</v>
      </c>
      <c r="C4646" s="3">
        <v>43193</v>
      </c>
      <c r="D4646">
        <v>46847</v>
      </c>
      <c r="E4646" t="s">
        <v>4016</v>
      </c>
      <c r="F4646">
        <v>42088</v>
      </c>
      <c r="G4646" t="s">
        <v>4049</v>
      </c>
      <c r="H4646" t="s">
        <v>4050</v>
      </c>
      <c r="I4646" s="4">
        <v>3.41</v>
      </c>
    </row>
    <row r="4647" spans="1:9" x14ac:dyDescent="0.2">
      <c r="A4647">
        <v>102</v>
      </c>
      <c r="B4647">
        <v>695363</v>
      </c>
      <c r="C4647" s="3">
        <v>43193</v>
      </c>
      <c r="D4647">
        <v>46847</v>
      </c>
      <c r="E4647" t="s">
        <v>4016</v>
      </c>
      <c r="F4647">
        <v>42088</v>
      </c>
      <c r="G4647" t="s">
        <v>4057</v>
      </c>
      <c r="H4647" t="s">
        <v>4058</v>
      </c>
      <c r="I4647" s="4">
        <v>204.3</v>
      </c>
    </row>
    <row r="4648" spans="1:9" x14ac:dyDescent="0.2">
      <c r="A4648">
        <v>102</v>
      </c>
      <c r="B4648">
        <v>695367</v>
      </c>
      <c r="C4648" s="3">
        <v>43193</v>
      </c>
      <c r="D4648">
        <v>46847</v>
      </c>
      <c r="E4648" t="s">
        <v>4016</v>
      </c>
      <c r="F4648">
        <v>42088</v>
      </c>
      <c r="G4648" t="s">
        <v>4033</v>
      </c>
      <c r="H4648" t="s">
        <v>4034</v>
      </c>
      <c r="I4648" s="4">
        <v>92.28</v>
      </c>
    </row>
    <row r="4649" spans="1:9" x14ac:dyDescent="0.2">
      <c r="A4649">
        <v>102</v>
      </c>
      <c r="B4649">
        <v>696881</v>
      </c>
      <c r="C4649" s="3">
        <v>43193</v>
      </c>
      <c r="D4649">
        <v>46847</v>
      </c>
      <c r="E4649" t="s">
        <v>4016</v>
      </c>
      <c r="F4649">
        <v>42088</v>
      </c>
      <c r="G4649" t="s">
        <v>4059</v>
      </c>
      <c r="H4649" t="s">
        <v>4060</v>
      </c>
      <c r="I4649" s="4">
        <v>1.36</v>
      </c>
    </row>
    <row r="4650" spans="1:9" x14ac:dyDescent="0.2">
      <c r="A4650">
        <v>102</v>
      </c>
      <c r="B4650">
        <v>696882</v>
      </c>
      <c r="C4650" s="3">
        <v>43193</v>
      </c>
      <c r="D4650">
        <v>46847</v>
      </c>
      <c r="E4650" t="s">
        <v>4016</v>
      </c>
      <c r="F4650">
        <v>42088</v>
      </c>
      <c r="G4650" t="s">
        <v>4065</v>
      </c>
      <c r="H4650" t="s">
        <v>4066</v>
      </c>
      <c r="I4650" s="4">
        <v>7.15</v>
      </c>
    </row>
    <row r="4651" spans="1:9" x14ac:dyDescent="0.2">
      <c r="A4651">
        <v>102</v>
      </c>
      <c r="B4651">
        <v>696883</v>
      </c>
      <c r="C4651" s="3">
        <v>43193</v>
      </c>
      <c r="D4651">
        <v>46847</v>
      </c>
      <c r="E4651" t="s">
        <v>4016</v>
      </c>
      <c r="F4651">
        <v>42088</v>
      </c>
      <c r="G4651" t="s">
        <v>4285</v>
      </c>
      <c r="H4651" t="s">
        <v>4286</v>
      </c>
      <c r="I4651" s="4">
        <v>14.3</v>
      </c>
    </row>
    <row r="4652" spans="1:9" x14ac:dyDescent="0.2">
      <c r="A4652">
        <v>102</v>
      </c>
      <c r="B4652">
        <v>696884</v>
      </c>
      <c r="C4652" s="3">
        <v>43193</v>
      </c>
      <c r="D4652">
        <v>46847</v>
      </c>
      <c r="E4652" t="s">
        <v>4016</v>
      </c>
      <c r="F4652">
        <v>42088</v>
      </c>
      <c r="G4652" t="s">
        <v>4095</v>
      </c>
      <c r="H4652" t="s">
        <v>4096</v>
      </c>
      <c r="I4652" s="4">
        <v>0.68</v>
      </c>
    </row>
    <row r="4653" spans="1:9" x14ac:dyDescent="0.2">
      <c r="A4653">
        <v>102</v>
      </c>
      <c r="B4653">
        <v>695366</v>
      </c>
      <c r="C4653" s="3">
        <v>43194</v>
      </c>
      <c r="D4653">
        <v>46847</v>
      </c>
      <c r="E4653" t="s">
        <v>4016</v>
      </c>
      <c r="F4653">
        <v>42088</v>
      </c>
      <c r="G4653" t="s">
        <v>4053</v>
      </c>
      <c r="H4653" t="s">
        <v>4054</v>
      </c>
      <c r="I4653" s="4">
        <v>20.43</v>
      </c>
    </row>
    <row r="4654" spans="1:9" x14ac:dyDescent="0.2">
      <c r="A4654">
        <v>102</v>
      </c>
      <c r="B4654">
        <v>695377</v>
      </c>
      <c r="C4654" s="3">
        <v>43193</v>
      </c>
      <c r="D4654">
        <v>46855</v>
      </c>
      <c r="E4654" t="s">
        <v>4016</v>
      </c>
      <c r="F4654">
        <v>42090</v>
      </c>
      <c r="G4654" t="s">
        <v>4103</v>
      </c>
      <c r="H4654" t="s">
        <v>4104</v>
      </c>
      <c r="I4654" s="4">
        <v>32.4</v>
      </c>
    </row>
    <row r="4655" spans="1:9" x14ac:dyDescent="0.2">
      <c r="A4655">
        <v>102</v>
      </c>
      <c r="B4655">
        <v>695378</v>
      </c>
      <c r="C4655" s="3">
        <v>43193</v>
      </c>
      <c r="D4655">
        <v>46855</v>
      </c>
      <c r="E4655" t="s">
        <v>4016</v>
      </c>
      <c r="F4655">
        <v>42090</v>
      </c>
      <c r="G4655" t="s">
        <v>4089</v>
      </c>
      <c r="H4655" t="s">
        <v>4090</v>
      </c>
      <c r="I4655" s="4">
        <v>285.12</v>
      </c>
    </row>
    <row r="4656" spans="1:9" x14ac:dyDescent="0.2">
      <c r="A4656">
        <v>102</v>
      </c>
      <c r="B4656">
        <v>695379</v>
      </c>
      <c r="C4656" s="3">
        <v>43193</v>
      </c>
      <c r="D4656">
        <v>46855</v>
      </c>
      <c r="E4656" t="s">
        <v>4016</v>
      </c>
      <c r="F4656">
        <v>42090</v>
      </c>
      <c r="G4656" t="s">
        <v>4085</v>
      </c>
      <c r="H4656" t="s">
        <v>4086</v>
      </c>
      <c r="I4656" s="4">
        <v>2.14</v>
      </c>
    </row>
    <row r="4657" spans="1:9" x14ac:dyDescent="0.2">
      <c r="A4657">
        <v>102</v>
      </c>
      <c r="B4657">
        <v>695380</v>
      </c>
      <c r="C4657" s="3">
        <v>43193</v>
      </c>
      <c r="D4657">
        <v>46855</v>
      </c>
      <c r="E4657" t="s">
        <v>4016</v>
      </c>
      <c r="F4657">
        <v>42090</v>
      </c>
      <c r="G4657" t="s">
        <v>4119</v>
      </c>
      <c r="H4657" t="s">
        <v>4120</v>
      </c>
      <c r="I4657" s="4">
        <v>12.96</v>
      </c>
    </row>
    <row r="4658" spans="1:9" x14ac:dyDescent="0.2">
      <c r="A4658">
        <v>102</v>
      </c>
      <c r="B4658">
        <v>695381</v>
      </c>
      <c r="C4658" s="3">
        <v>43193</v>
      </c>
      <c r="D4658">
        <v>46855</v>
      </c>
      <c r="E4658" t="s">
        <v>4016</v>
      </c>
      <c r="F4658">
        <v>42090</v>
      </c>
      <c r="G4658" t="s">
        <v>4107</v>
      </c>
      <c r="H4658" t="s">
        <v>4108</v>
      </c>
      <c r="I4658" s="4">
        <v>252.72</v>
      </c>
    </row>
    <row r="4659" spans="1:9" x14ac:dyDescent="0.2">
      <c r="A4659">
        <v>102</v>
      </c>
      <c r="B4659">
        <v>695382</v>
      </c>
      <c r="C4659" s="3">
        <v>43193</v>
      </c>
      <c r="D4659">
        <v>46855</v>
      </c>
      <c r="E4659" t="s">
        <v>4016</v>
      </c>
      <c r="F4659">
        <v>42090</v>
      </c>
      <c r="G4659" t="s">
        <v>4167</v>
      </c>
      <c r="H4659" t="s">
        <v>4168</v>
      </c>
      <c r="I4659" s="4">
        <v>12.96</v>
      </c>
    </row>
    <row r="4660" spans="1:9" x14ac:dyDescent="0.2">
      <c r="A4660">
        <v>102</v>
      </c>
      <c r="B4660">
        <v>695385</v>
      </c>
      <c r="C4660" s="3">
        <v>43193</v>
      </c>
      <c r="D4660">
        <v>46855</v>
      </c>
      <c r="E4660" t="s">
        <v>4016</v>
      </c>
      <c r="F4660">
        <v>42090</v>
      </c>
      <c r="G4660" t="s">
        <v>4113</v>
      </c>
      <c r="H4660" t="s">
        <v>4114</v>
      </c>
      <c r="I4660" s="4">
        <v>6.48</v>
      </c>
    </row>
    <row r="4661" spans="1:9" x14ac:dyDescent="0.2">
      <c r="A4661">
        <v>102</v>
      </c>
      <c r="B4661">
        <v>695386</v>
      </c>
      <c r="C4661" s="3">
        <v>43193</v>
      </c>
      <c r="D4661">
        <v>46855</v>
      </c>
      <c r="E4661" t="s">
        <v>4016</v>
      </c>
      <c r="F4661">
        <v>42090</v>
      </c>
      <c r="G4661" t="s">
        <v>4111</v>
      </c>
      <c r="H4661" t="s">
        <v>4112</v>
      </c>
      <c r="I4661" s="4">
        <v>1.3</v>
      </c>
    </row>
    <row r="4662" spans="1:9" x14ac:dyDescent="0.2">
      <c r="A4662">
        <v>102</v>
      </c>
      <c r="B4662">
        <v>695389</v>
      </c>
      <c r="C4662" s="3">
        <v>43193</v>
      </c>
      <c r="D4662">
        <v>46855</v>
      </c>
      <c r="E4662" t="s">
        <v>4016</v>
      </c>
      <c r="F4662">
        <v>42090</v>
      </c>
      <c r="G4662" t="s">
        <v>4109</v>
      </c>
      <c r="H4662" t="s">
        <v>4110</v>
      </c>
      <c r="I4662" s="4">
        <v>6.48</v>
      </c>
    </row>
    <row r="4663" spans="1:9" x14ac:dyDescent="0.2">
      <c r="A4663">
        <v>102</v>
      </c>
      <c r="B4663">
        <v>697006</v>
      </c>
      <c r="C4663" s="3">
        <v>43193</v>
      </c>
      <c r="D4663">
        <v>46855</v>
      </c>
      <c r="E4663" t="s">
        <v>4016</v>
      </c>
      <c r="F4663">
        <v>42090</v>
      </c>
      <c r="G4663" t="s">
        <v>4163</v>
      </c>
      <c r="H4663" t="s">
        <v>4164</v>
      </c>
      <c r="I4663" s="4">
        <v>2.59</v>
      </c>
    </row>
    <row r="4664" spans="1:9" x14ac:dyDescent="0.2">
      <c r="A4664">
        <v>102</v>
      </c>
      <c r="B4664">
        <v>697007</v>
      </c>
      <c r="C4664" s="3">
        <v>43193</v>
      </c>
      <c r="D4664">
        <v>46855</v>
      </c>
      <c r="E4664" t="s">
        <v>4016</v>
      </c>
      <c r="F4664">
        <v>42090</v>
      </c>
      <c r="G4664" t="s">
        <v>4115</v>
      </c>
      <c r="H4664" t="s">
        <v>4116</v>
      </c>
      <c r="I4664" s="4">
        <v>2.59</v>
      </c>
    </row>
    <row r="4665" spans="1:9" x14ac:dyDescent="0.2">
      <c r="A4665">
        <v>102</v>
      </c>
      <c r="B4665">
        <v>697008</v>
      </c>
      <c r="C4665" s="3">
        <v>43193</v>
      </c>
      <c r="D4665">
        <v>46855</v>
      </c>
      <c r="E4665" t="s">
        <v>4016</v>
      </c>
      <c r="F4665">
        <v>42090</v>
      </c>
      <c r="G4665" t="s">
        <v>4033</v>
      </c>
      <c r="H4665" t="s">
        <v>4034</v>
      </c>
      <c r="I4665" s="4">
        <v>20.54</v>
      </c>
    </row>
    <row r="4666" spans="1:9" x14ac:dyDescent="0.2">
      <c r="A4666">
        <v>102</v>
      </c>
      <c r="B4666">
        <v>695384</v>
      </c>
      <c r="C4666" s="3">
        <v>43194</v>
      </c>
      <c r="D4666">
        <v>46855</v>
      </c>
      <c r="E4666" t="s">
        <v>4016</v>
      </c>
      <c r="F4666">
        <v>42090</v>
      </c>
      <c r="G4666" t="s">
        <v>4105</v>
      </c>
      <c r="H4666" t="s">
        <v>4106</v>
      </c>
      <c r="I4666" s="4">
        <v>9.7200000000000006</v>
      </c>
    </row>
    <row r="4667" spans="1:9" x14ac:dyDescent="0.2">
      <c r="A4667">
        <v>102</v>
      </c>
      <c r="B4667">
        <v>695447</v>
      </c>
      <c r="C4667" s="3">
        <v>43193</v>
      </c>
      <c r="D4667">
        <v>46854</v>
      </c>
      <c r="E4667" t="s">
        <v>4016</v>
      </c>
      <c r="F4667">
        <v>42096</v>
      </c>
      <c r="G4667" t="s">
        <v>4113</v>
      </c>
      <c r="H4667" t="s">
        <v>4114</v>
      </c>
      <c r="I4667" s="4">
        <v>5.7</v>
      </c>
    </row>
    <row r="4668" spans="1:9" x14ac:dyDescent="0.2">
      <c r="A4668">
        <v>102</v>
      </c>
      <c r="B4668">
        <v>695448</v>
      </c>
      <c r="C4668" s="3">
        <v>43193</v>
      </c>
      <c r="D4668">
        <v>46854</v>
      </c>
      <c r="E4668" t="s">
        <v>4016</v>
      </c>
      <c r="F4668">
        <v>42096</v>
      </c>
      <c r="G4668" t="s">
        <v>4087</v>
      </c>
      <c r="H4668" t="s">
        <v>4088</v>
      </c>
      <c r="I4668" s="4">
        <v>0.06</v>
      </c>
    </row>
    <row r="4669" spans="1:9" x14ac:dyDescent="0.2">
      <c r="A4669">
        <v>102</v>
      </c>
      <c r="B4669">
        <v>695449</v>
      </c>
      <c r="C4669" s="3">
        <v>43193</v>
      </c>
      <c r="D4669">
        <v>46854</v>
      </c>
      <c r="E4669" t="s">
        <v>4016</v>
      </c>
      <c r="F4669">
        <v>42096</v>
      </c>
      <c r="G4669" t="s">
        <v>4135</v>
      </c>
      <c r="H4669" t="s">
        <v>4136</v>
      </c>
      <c r="I4669" s="4">
        <v>1.1399999999999999</v>
      </c>
    </row>
    <row r="4670" spans="1:9" x14ac:dyDescent="0.2">
      <c r="A4670">
        <v>102</v>
      </c>
      <c r="B4670">
        <v>695450</v>
      </c>
      <c r="C4670" s="3">
        <v>43193</v>
      </c>
      <c r="D4670">
        <v>46854</v>
      </c>
      <c r="E4670" t="s">
        <v>4016</v>
      </c>
      <c r="F4670">
        <v>42096</v>
      </c>
      <c r="G4670" t="s">
        <v>4119</v>
      </c>
      <c r="H4670" t="s">
        <v>4120</v>
      </c>
      <c r="I4670" s="4">
        <v>2.2799999999999998</v>
      </c>
    </row>
    <row r="4671" spans="1:9" x14ac:dyDescent="0.2">
      <c r="A4671">
        <v>102</v>
      </c>
      <c r="B4671">
        <v>695453</v>
      </c>
      <c r="C4671" s="3">
        <v>43193</v>
      </c>
      <c r="D4671">
        <v>46854</v>
      </c>
      <c r="E4671" t="s">
        <v>4016</v>
      </c>
      <c r="F4671">
        <v>42096</v>
      </c>
      <c r="G4671" t="s">
        <v>4089</v>
      </c>
      <c r="H4671" t="s">
        <v>4090</v>
      </c>
      <c r="I4671" s="4">
        <v>0.95</v>
      </c>
    </row>
    <row r="4672" spans="1:9" x14ac:dyDescent="0.2">
      <c r="A4672">
        <v>102</v>
      </c>
      <c r="B4672">
        <v>695454</v>
      </c>
      <c r="C4672" s="3">
        <v>43193</v>
      </c>
      <c r="D4672">
        <v>46854</v>
      </c>
      <c r="E4672" t="s">
        <v>4016</v>
      </c>
      <c r="F4672">
        <v>42096</v>
      </c>
      <c r="G4672" t="s">
        <v>4185</v>
      </c>
      <c r="H4672" t="s">
        <v>4186</v>
      </c>
      <c r="I4672" s="4">
        <v>10.26</v>
      </c>
    </row>
    <row r="4673" spans="1:9" x14ac:dyDescent="0.2">
      <c r="A4673">
        <v>102</v>
      </c>
      <c r="B4673">
        <v>695455</v>
      </c>
      <c r="C4673" s="3">
        <v>43193</v>
      </c>
      <c r="D4673">
        <v>46854</v>
      </c>
      <c r="E4673" t="s">
        <v>4016</v>
      </c>
      <c r="F4673">
        <v>42096</v>
      </c>
      <c r="G4673" t="s">
        <v>4035</v>
      </c>
      <c r="H4673" t="s">
        <v>4036</v>
      </c>
      <c r="I4673" s="4">
        <v>1.1399999999999999</v>
      </c>
    </row>
    <row r="4674" spans="1:9" x14ac:dyDescent="0.2">
      <c r="A4674">
        <v>102</v>
      </c>
      <c r="B4674">
        <v>695456</v>
      </c>
      <c r="C4674" s="3">
        <v>43193</v>
      </c>
      <c r="D4674">
        <v>46854</v>
      </c>
      <c r="E4674" t="s">
        <v>4016</v>
      </c>
      <c r="F4674">
        <v>42096</v>
      </c>
      <c r="G4674" t="s">
        <v>4121</v>
      </c>
      <c r="H4674" t="s">
        <v>4122</v>
      </c>
      <c r="I4674" s="4">
        <v>3.42</v>
      </c>
    </row>
    <row r="4675" spans="1:9" x14ac:dyDescent="0.2">
      <c r="A4675">
        <v>102</v>
      </c>
      <c r="B4675">
        <v>695457</v>
      </c>
      <c r="C4675" s="3">
        <v>43193</v>
      </c>
      <c r="D4675">
        <v>46854</v>
      </c>
      <c r="E4675" t="s">
        <v>4016</v>
      </c>
      <c r="F4675">
        <v>42096</v>
      </c>
      <c r="G4675" t="s">
        <v>4123</v>
      </c>
      <c r="H4675" t="s">
        <v>4124</v>
      </c>
      <c r="I4675" s="4">
        <v>3.42</v>
      </c>
    </row>
    <row r="4676" spans="1:9" x14ac:dyDescent="0.2">
      <c r="A4676">
        <v>102</v>
      </c>
      <c r="B4676">
        <v>695459</v>
      </c>
      <c r="C4676" s="3">
        <v>43193</v>
      </c>
      <c r="D4676">
        <v>46854</v>
      </c>
      <c r="E4676" t="s">
        <v>4016</v>
      </c>
      <c r="F4676">
        <v>42096</v>
      </c>
      <c r="G4676" t="s">
        <v>4303</v>
      </c>
      <c r="H4676" t="s">
        <v>4304</v>
      </c>
      <c r="I4676" s="4">
        <v>3.42</v>
      </c>
    </row>
    <row r="4677" spans="1:9" x14ac:dyDescent="0.2">
      <c r="A4677">
        <v>102</v>
      </c>
      <c r="B4677">
        <v>695461</v>
      </c>
      <c r="C4677" s="3">
        <v>43193</v>
      </c>
      <c r="D4677">
        <v>46854</v>
      </c>
      <c r="E4677" t="s">
        <v>4016</v>
      </c>
      <c r="F4677">
        <v>42096</v>
      </c>
      <c r="G4677" t="s">
        <v>4021</v>
      </c>
      <c r="H4677" t="s">
        <v>4022</v>
      </c>
      <c r="I4677" s="4">
        <v>7.98</v>
      </c>
    </row>
    <row r="4678" spans="1:9" x14ac:dyDescent="0.2">
      <c r="A4678">
        <v>102</v>
      </c>
      <c r="B4678">
        <v>695462</v>
      </c>
      <c r="C4678" s="3">
        <v>43193</v>
      </c>
      <c r="D4678">
        <v>46854</v>
      </c>
      <c r="E4678" t="s">
        <v>4016</v>
      </c>
      <c r="F4678">
        <v>42096</v>
      </c>
      <c r="G4678" t="s">
        <v>4081</v>
      </c>
      <c r="H4678" t="s">
        <v>4082</v>
      </c>
      <c r="I4678" s="4">
        <v>1.28</v>
      </c>
    </row>
    <row r="4679" spans="1:9" x14ac:dyDescent="0.2">
      <c r="A4679">
        <v>102</v>
      </c>
      <c r="B4679">
        <v>695463</v>
      </c>
      <c r="C4679" s="3">
        <v>43193</v>
      </c>
      <c r="D4679">
        <v>46854</v>
      </c>
      <c r="E4679" t="s">
        <v>4016</v>
      </c>
      <c r="F4679">
        <v>42096</v>
      </c>
      <c r="G4679" t="s">
        <v>4167</v>
      </c>
      <c r="H4679" t="s">
        <v>4168</v>
      </c>
      <c r="I4679" s="4">
        <v>1.1399999999999999</v>
      </c>
    </row>
    <row r="4680" spans="1:9" x14ac:dyDescent="0.2">
      <c r="A4680">
        <v>102</v>
      </c>
      <c r="B4680">
        <v>695464</v>
      </c>
      <c r="C4680" s="3">
        <v>43193</v>
      </c>
      <c r="D4680">
        <v>46854</v>
      </c>
      <c r="E4680" t="s">
        <v>4016</v>
      </c>
      <c r="F4680">
        <v>42096</v>
      </c>
      <c r="G4680" t="s">
        <v>4163</v>
      </c>
      <c r="H4680" t="s">
        <v>4164</v>
      </c>
      <c r="I4680" s="4">
        <v>0.46</v>
      </c>
    </row>
    <row r="4681" spans="1:9" x14ac:dyDescent="0.2">
      <c r="A4681">
        <v>102</v>
      </c>
      <c r="B4681">
        <v>695465</v>
      </c>
      <c r="C4681" s="3">
        <v>43193</v>
      </c>
      <c r="D4681">
        <v>46854</v>
      </c>
      <c r="E4681" t="s">
        <v>4016</v>
      </c>
      <c r="F4681">
        <v>42096</v>
      </c>
      <c r="G4681" t="s">
        <v>4459</v>
      </c>
      <c r="H4681" t="s">
        <v>4460</v>
      </c>
      <c r="I4681" s="4">
        <v>30.78</v>
      </c>
    </row>
    <row r="4682" spans="1:9" x14ac:dyDescent="0.2">
      <c r="A4682">
        <v>102</v>
      </c>
      <c r="B4682">
        <v>695466</v>
      </c>
      <c r="C4682" s="3">
        <v>43193</v>
      </c>
      <c r="D4682">
        <v>46854</v>
      </c>
      <c r="E4682" t="s">
        <v>4016</v>
      </c>
      <c r="F4682">
        <v>42096</v>
      </c>
      <c r="G4682" t="s">
        <v>4065</v>
      </c>
      <c r="H4682" t="s">
        <v>4066</v>
      </c>
      <c r="I4682" s="4">
        <v>1.71</v>
      </c>
    </row>
    <row r="4683" spans="1:9" x14ac:dyDescent="0.2">
      <c r="A4683">
        <v>102</v>
      </c>
      <c r="B4683">
        <v>697003</v>
      </c>
      <c r="C4683" s="3">
        <v>43193</v>
      </c>
      <c r="D4683">
        <v>46854</v>
      </c>
      <c r="E4683" t="s">
        <v>4016</v>
      </c>
      <c r="F4683">
        <v>42096</v>
      </c>
      <c r="G4683" t="s">
        <v>4059</v>
      </c>
      <c r="H4683" t="s">
        <v>4060</v>
      </c>
      <c r="I4683" s="4">
        <v>0.31</v>
      </c>
    </row>
    <row r="4684" spans="1:9" x14ac:dyDescent="0.2">
      <c r="A4684">
        <v>102</v>
      </c>
      <c r="B4684">
        <v>697004</v>
      </c>
      <c r="C4684" s="3">
        <v>43193</v>
      </c>
      <c r="D4684">
        <v>46854</v>
      </c>
      <c r="E4684" t="s">
        <v>4016</v>
      </c>
      <c r="F4684">
        <v>42096</v>
      </c>
      <c r="G4684" t="s">
        <v>4033</v>
      </c>
      <c r="H4684" t="s">
        <v>4034</v>
      </c>
      <c r="I4684" s="4">
        <v>9.9499999999999993</v>
      </c>
    </row>
    <row r="4685" spans="1:9" x14ac:dyDescent="0.2">
      <c r="A4685">
        <v>102</v>
      </c>
      <c r="B4685">
        <v>697005</v>
      </c>
      <c r="C4685" s="3">
        <v>43193</v>
      </c>
      <c r="D4685">
        <v>46854</v>
      </c>
      <c r="E4685" t="s">
        <v>4016</v>
      </c>
      <c r="F4685">
        <v>42096</v>
      </c>
      <c r="G4685" t="s">
        <v>4129</v>
      </c>
      <c r="H4685" t="s">
        <v>4130</v>
      </c>
      <c r="I4685" s="4">
        <v>3.53</v>
      </c>
    </row>
    <row r="4686" spans="1:9" x14ac:dyDescent="0.2">
      <c r="A4686">
        <v>102</v>
      </c>
      <c r="B4686">
        <v>695451</v>
      </c>
      <c r="C4686" s="3">
        <v>43195</v>
      </c>
      <c r="D4686">
        <v>46854</v>
      </c>
      <c r="E4686" t="s">
        <v>4016</v>
      </c>
      <c r="F4686">
        <v>42096</v>
      </c>
      <c r="G4686" t="s">
        <v>4301</v>
      </c>
      <c r="H4686" t="s">
        <v>4302</v>
      </c>
      <c r="I4686" s="4">
        <v>10.26</v>
      </c>
    </row>
    <row r="4687" spans="1:9" x14ac:dyDescent="0.2">
      <c r="A4687">
        <v>102</v>
      </c>
      <c r="B4687">
        <v>695460</v>
      </c>
      <c r="C4687" s="3">
        <v>43195</v>
      </c>
      <c r="D4687">
        <v>46854</v>
      </c>
      <c r="E4687" t="s">
        <v>4016</v>
      </c>
      <c r="F4687">
        <v>42096</v>
      </c>
      <c r="G4687" t="s">
        <v>4183</v>
      </c>
      <c r="H4687" t="s">
        <v>4184</v>
      </c>
      <c r="I4687" s="4">
        <v>14.82</v>
      </c>
    </row>
    <row r="4688" spans="1:9" x14ac:dyDescent="0.2">
      <c r="A4688">
        <v>102</v>
      </c>
      <c r="B4688">
        <v>695469</v>
      </c>
      <c r="C4688" s="3">
        <v>43188</v>
      </c>
      <c r="D4688">
        <v>46821</v>
      </c>
      <c r="E4688" t="s">
        <v>4016</v>
      </c>
      <c r="F4688">
        <v>42097</v>
      </c>
      <c r="G4688" t="s">
        <v>4033</v>
      </c>
      <c r="H4688" t="s">
        <v>4034</v>
      </c>
      <c r="I4688" s="4">
        <v>63</v>
      </c>
    </row>
    <row r="4689" spans="1:9" x14ac:dyDescent="0.2">
      <c r="A4689">
        <v>102</v>
      </c>
      <c r="B4689">
        <v>695470</v>
      </c>
      <c r="C4689" s="3">
        <v>43188</v>
      </c>
      <c r="D4689">
        <v>46821</v>
      </c>
      <c r="E4689" t="s">
        <v>4016</v>
      </c>
      <c r="F4689">
        <v>42097</v>
      </c>
      <c r="G4689" t="s">
        <v>4325</v>
      </c>
      <c r="H4689" t="s">
        <v>4326</v>
      </c>
      <c r="I4689" s="4">
        <v>360</v>
      </c>
    </row>
    <row r="4690" spans="1:9" x14ac:dyDescent="0.2">
      <c r="A4690">
        <v>102</v>
      </c>
      <c r="B4690">
        <v>695484</v>
      </c>
      <c r="C4690" s="3">
        <v>43188</v>
      </c>
      <c r="D4690">
        <v>46812</v>
      </c>
      <c r="E4690" t="s">
        <v>4016</v>
      </c>
      <c r="F4690">
        <v>42099</v>
      </c>
      <c r="G4690" t="s">
        <v>4033</v>
      </c>
      <c r="H4690" t="s">
        <v>4034</v>
      </c>
      <c r="I4690" s="4">
        <v>195.9</v>
      </c>
    </row>
    <row r="4691" spans="1:9" x14ac:dyDescent="0.2">
      <c r="A4691">
        <v>102</v>
      </c>
      <c r="B4691">
        <v>695485</v>
      </c>
      <c r="C4691" s="3">
        <v>43188</v>
      </c>
      <c r="D4691">
        <v>46812</v>
      </c>
      <c r="E4691" t="s">
        <v>4016</v>
      </c>
      <c r="F4691">
        <v>42099</v>
      </c>
      <c r="G4691" t="s">
        <v>4263</v>
      </c>
      <c r="H4691" t="s">
        <v>4264</v>
      </c>
      <c r="I4691" s="4">
        <v>4.49</v>
      </c>
    </row>
    <row r="4692" spans="1:9" x14ac:dyDescent="0.2">
      <c r="A4692">
        <v>102</v>
      </c>
      <c r="B4692">
        <v>695486</v>
      </c>
      <c r="C4692" s="3">
        <v>43188</v>
      </c>
      <c r="D4692">
        <v>46812</v>
      </c>
      <c r="E4692" t="s">
        <v>4016</v>
      </c>
      <c r="F4692">
        <v>42099</v>
      </c>
      <c r="G4692" t="s">
        <v>4265</v>
      </c>
      <c r="H4692" t="s">
        <v>4266</v>
      </c>
      <c r="I4692" s="4">
        <v>98.7</v>
      </c>
    </row>
    <row r="4693" spans="1:9" x14ac:dyDescent="0.2">
      <c r="A4693">
        <v>102</v>
      </c>
      <c r="B4693">
        <v>695569</v>
      </c>
      <c r="C4693" s="3">
        <v>43181</v>
      </c>
      <c r="D4693">
        <v>46728</v>
      </c>
      <c r="E4693" t="s">
        <v>4016</v>
      </c>
      <c r="F4693">
        <v>42100</v>
      </c>
      <c r="G4693" t="s">
        <v>4323</v>
      </c>
      <c r="H4693" t="s">
        <v>4324</v>
      </c>
      <c r="I4693" s="4">
        <v>466.95</v>
      </c>
    </row>
    <row r="4694" spans="1:9" x14ac:dyDescent="0.2">
      <c r="A4694">
        <v>102</v>
      </c>
      <c r="B4694">
        <v>695627</v>
      </c>
      <c r="C4694" s="3">
        <v>43188</v>
      </c>
      <c r="D4694">
        <v>46815</v>
      </c>
      <c r="E4694" t="s">
        <v>4016</v>
      </c>
      <c r="F4694">
        <v>42114</v>
      </c>
      <c r="G4694" t="s">
        <v>4265</v>
      </c>
      <c r="H4694" t="s">
        <v>4266</v>
      </c>
      <c r="I4694" s="4">
        <v>33</v>
      </c>
    </row>
    <row r="4695" spans="1:9" x14ac:dyDescent="0.2">
      <c r="A4695">
        <v>102</v>
      </c>
      <c r="B4695">
        <v>695628</v>
      </c>
      <c r="C4695" s="3">
        <v>43188</v>
      </c>
      <c r="D4695">
        <v>46815</v>
      </c>
      <c r="E4695" t="s">
        <v>4016</v>
      </c>
      <c r="F4695">
        <v>42114</v>
      </c>
      <c r="G4695" t="s">
        <v>4033</v>
      </c>
      <c r="H4695" t="s">
        <v>4034</v>
      </c>
      <c r="I4695" s="4">
        <v>61.72</v>
      </c>
    </row>
    <row r="4696" spans="1:9" x14ac:dyDescent="0.2">
      <c r="A4696">
        <v>102</v>
      </c>
      <c r="B4696">
        <v>695629</v>
      </c>
      <c r="C4696" s="3">
        <v>43188</v>
      </c>
      <c r="D4696">
        <v>46815</v>
      </c>
      <c r="E4696" t="s">
        <v>4016</v>
      </c>
      <c r="F4696">
        <v>42114</v>
      </c>
      <c r="G4696" t="s">
        <v>4093</v>
      </c>
      <c r="H4696" t="s">
        <v>4094</v>
      </c>
      <c r="I4696" s="4">
        <v>0.1</v>
      </c>
    </row>
    <row r="4697" spans="1:9" x14ac:dyDescent="0.2">
      <c r="A4697">
        <v>102</v>
      </c>
      <c r="B4697">
        <v>695630</v>
      </c>
      <c r="C4697" s="3">
        <v>43188</v>
      </c>
      <c r="D4697">
        <v>46815</v>
      </c>
      <c r="E4697" t="s">
        <v>4016</v>
      </c>
      <c r="F4697">
        <v>42114</v>
      </c>
      <c r="G4697" t="s">
        <v>4025</v>
      </c>
      <c r="H4697" t="s">
        <v>4026</v>
      </c>
      <c r="I4697" s="4">
        <v>0.9</v>
      </c>
    </row>
    <row r="4698" spans="1:9" x14ac:dyDescent="0.2">
      <c r="A4698">
        <v>102</v>
      </c>
      <c r="B4698">
        <v>695631</v>
      </c>
      <c r="C4698" s="3">
        <v>43188</v>
      </c>
      <c r="D4698">
        <v>46815</v>
      </c>
      <c r="E4698" t="s">
        <v>4016</v>
      </c>
      <c r="F4698">
        <v>42114</v>
      </c>
      <c r="G4698" t="s">
        <v>4263</v>
      </c>
      <c r="H4698" t="s">
        <v>4264</v>
      </c>
      <c r="I4698" s="4">
        <v>1.43</v>
      </c>
    </row>
    <row r="4699" spans="1:9" x14ac:dyDescent="0.2">
      <c r="A4699">
        <v>102</v>
      </c>
      <c r="B4699">
        <v>695632</v>
      </c>
      <c r="C4699" s="3">
        <v>43188</v>
      </c>
      <c r="D4699">
        <v>46815</v>
      </c>
      <c r="E4699" t="s">
        <v>4016</v>
      </c>
      <c r="F4699">
        <v>42114</v>
      </c>
      <c r="G4699" t="s">
        <v>4027</v>
      </c>
      <c r="H4699" t="s">
        <v>4028</v>
      </c>
      <c r="I4699" s="4">
        <v>0.06</v>
      </c>
    </row>
    <row r="4700" spans="1:9" x14ac:dyDescent="0.2">
      <c r="A4700">
        <v>102</v>
      </c>
      <c r="B4700">
        <v>695633</v>
      </c>
      <c r="C4700" s="3">
        <v>43188</v>
      </c>
      <c r="D4700">
        <v>46815</v>
      </c>
      <c r="E4700" t="s">
        <v>4016</v>
      </c>
      <c r="F4700">
        <v>42114</v>
      </c>
      <c r="G4700" t="s">
        <v>4273</v>
      </c>
      <c r="H4700" t="s">
        <v>4274</v>
      </c>
      <c r="I4700" s="4">
        <v>2.75</v>
      </c>
    </row>
    <row r="4701" spans="1:9" x14ac:dyDescent="0.2">
      <c r="A4701">
        <v>102</v>
      </c>
      <c r="B4701">
        <v>695634</v>
      </c>
      <c r="C4701" s="3">
        <v>43188</v>
      </c>
      <c r="D4701">
        <v>46815</v>
      </c>
      <c r="E4701" t="s">
        <v>4016</v>
      </c>
      <c r="F4701">
        <v>42114</v>
      </c>
      <c r="G4701" t="s">
        <v>4039</v>
      </c>
      <c r="H4701" t="s">
        <v>4040</v>
      </c>
      <c r="I4701" s="4">
        <v>0.04</v>
      </c>
    </row>
    <row r="4702" spans="1:9" x14ac:dyDescent="0.2">
      <c r="A4702">
        <v>102</v>
      </c>
      <c r="B4702">
        <v>695643</v>
      </c>
      <c r="C4702" s="3">
        <v>43185</v>
      </c>
      <c r="D4702">
        <v>46744</v>
      </c>
      <c r="E4702" t="s">
        <v>4016</v>
      </c>
      <c r="F4702">
        <v>42115</v>
      </c>
      <c r="G4702" t="s">
        <v>4307</v>
      </c>
      <c r="H4702" t="s">
        <v>4308</v>
      </c>
      <c r="I4702" s="4">
        <v>170.85</v>
      </c>
    </row>
    <row r="4703" spans="1:9" x14ac:dyDescent="0.2">
      <c r="A4703">
        <v>102</v>
      </c>
      <c r="B4703">
        <v>695644</v>
      </c>
      <c r="C4703" s="3">
        <v>43185</v>
      </c>
      <c r="D4703">
        <v>46744</v>
      </c>
      <c r="E4703" t="s">
        <v>4016</v>
      </c>
      <c r="F4703">
        <v>42115</v>
      </c>
      <c r="G4703" t="s">
        <v>4111</v>
      </c>
      <c r="H4703" t="s">
        <v>4112</v>
      </c>
      <c r="I4703" s="4">
        <v>5.7</v>
      </c>
    </row>
    <row r="4704" spans="1:9" x14ac:dyDescent="0.2">
      <c r="A4704">
        <v>102</v>
      </c>
      <c r="B4704">
        <v>695645</v>
      </c>
      <c r="C4704" s="3">
        <v>43185</v>
      </c>
      <c r="D4704">
        <v>46744</v>
      </c>
      <c r="E4704" t="s">
        <v>4016</v>
      </c>
      <c r="F4704">
        <v>42115</v>
      </c>
      <c r="G4704" t="s">
        <v>4305</v>
      </c>
      <c r="H4704" t="s">
        <v>4306</v>
      </c>
      <c r="I4704" s="4">
        <v>22.78</v>
      </c>
    </row>
    <row r="4705" spans="1:9" x14ac:dyDescent="0.2">
      <c r="A4705">
        <v>102</v>
      </c>
      <c r="B4705">
        <v>695646</v>
      </c>
      <c r="C4705" s="3">
        <v>43185</v>
      </c>
      <c r="D4705">
        <v>46744</v>
      </c>
      <c r="E4705" t="s">
        <v>4016</v>
      </c>
      <c r="F4705">
        <v>42115</v>
      </c>
      <c r="G4705" t="s">
        <v>4089</v>
      </c>
      <c r="H4705" t="s">
        <v>4090</v>
      </c>
      <c r="I4705" s="4">
        <v>148.07</v>
      </c>
    </row>
    <row r="4706" spans="1:9" x14ac:dyDescent="0.2">
      <c r="A4706">
        <v>102</v>
      </c>
      <c r="B4706">
        <v>695647</v>
      </c>
      <c r="C4706" s="3">
        <v>43185</v>
      </c>
      <c r="D4706">
        <v>46744</v>
      </c>
      <c r="E4706" t="s">
        <v>4016</v>
      </c>
      <c r="F4706">
        <v>42115</v>
      </c>
      <c r="G4706" t="s">
        <v>4167</v>
      </c>
      <c r="H4706" t="s">
        <v>4168</v>
      </c>
      <c r="I4706" s="4">
        <v>91.12</v>
      </c>
    </row>
    <row r="4707" spans="1:9" x14ac:dyDescent="0.2">
      <c r="A4707">
        <v>102</v>
      </c>
      <c r="B4707">
        <v>695648</v>
      </c>
      <c r="C4707" s="3">
        <v>43185</v>
      </c>
      <c r="D4707">
        <v>46744</v>
      </c>
      <c r="E4707" t="s">
        <v>4016</v>
      </c>
      <c r="F4707">
        <v>42115</v>
      </c>
      <c r="G4707" t="s">
        <v>4133</v>
      </c>
      <c r="H4707" t="s">
        <v>4134</v>
      </c>
      <c r="I4707" s="4">
        <v>56.95</v>
      </c>
    </row>
    <row r="4708" spans="1:9" x14ac:dyDescent="0.2">
      <c r="A4708">
        <v>102</v>
      </c>
      <c r="B4708">
        <v>695649</v>
      </c>
      <c r="C4708" s="3">
        <v>43185</v>
      </c>
      <c r="D4708">
        <v>46744</v>
      </c>
      <c r="E4708" t="s">
        <v>4016</v>
      </c>
      <c r="F4708">
        <v>42115</v>
      </c>
      <c r="G4708" t="s">
        <v>4309</v>
      </c>
      <c r="H4708" t="s">
        <v>4310</v>
      </c>
      <c r="I4708" s="4">
        <v>4.5599999999999996</v>
      </c>
    </row>
    <row r="4709" spans="1:9" x14ac:dyDescent="0.2">
      <c r="A4709">
        <v>102</v>
      </c>
      <c r="B4709">
        <v>695651</v>
      </c>
      <c r="C4709" s="3">
        <v>43185</v>
      </c>
      <c r="D4709">
        <v>46745</v>
      </c>
      <c r="E4709" t="s">
        <v>4016</v>
      </c>
      <c r="F4709">
        <v>42116</v>
      </c>
      <c r="G4709" t="s">
        <v>4361</v>
      </c>
      <c r="H4709" t="s">
        <v>4362</v>
      </c>
      <c r="I4709" s="4">
        <v>81</v>
      </c>
    </row>
    <row r="4710" spans="1:9" x14ac:dyDescent="0.2">
      <c r="A4710">
        <v>102</v>
      </c>
      <c r="B4710">
        <v>695678</v>
      </c>
      <c r="C4710" s="3">
        <v>43194</v>
      </c>
      <c r="D4710">
        <v>46864</v>
      </c>
      <c r="E4710" t="s">
        <v>4016</v>
      </c>
      <c r="F4710">
        <v>42119</v>
      </c>
      <c r="G4710" t="s">
        <v>4135</v>
      </c>
      <c r="H4710" t="s">
        <v>4136</v>
      </c>
      <c r="I4710" s="4">
        <v>0.39</v>
      </c>
    </row>
    <row r="4711" spans="1:9" x14ac:dyDescent="0.2">
      <c r="A4711">
        <v>102</v>
      </c>
      <c r="B4711">
        <v>695679</v>
      </c>
      <c r="C4711" s="3">
        <v>43194</v>
      </c>
      <c r="D4711">
        <v>46864</v>
      </c>
      <c r="E4711" t="s">
        <v>4016</v>
      </c>
      <c r="F4711">
        <v>42119</v>
      </c>
      <c r="G4711" t="s">
        <v>4131</v>
      </c>
      <c r="H4711" t="s">
        <v>4132</v>
      </c>
      <c r="I4711" s="4">
        <v>11.7</v>
      </c>
    </row>
    <row r="4712" spans="1:9" x14ac:dyDescent="0.2">
      <c r="A4712">
        <v>102</v>
      </c>
      <c r="B4712">
        <v>695680</v>
      </c>
      <c r="C4712" s="3">
        <v>43194</v>
      </c>
      <c r="D4712">
        <v>46864</v>
      </c>
      <c r="E4712" t="s">
        <v>4016</v>
      </c>
      <c r="F4712">
        <v>42119</v>
      </c>
      <c r="G4712" t="s">
        <v>4229</v>
      </c>
      <c r="H4712" t="s">
        <v>4230</v>
      </c>
      <c r="I4712" s="4">
        <v>12.68</v>
      </c>
    </row>
    <row r="4713" spans="1:9" x14ac:dyDescent="0.2">
      <c r="A4713">
        <v>102</v>
      </c>
      <c r="B4713">
        <v>695681</v>
      </c>
      <c r="C4713" s="3">
        <v>43194</v>
      </c>
      <c r="D4713">
        <v>46864</v>
      </c>
      <c r="E4713" t="s">
        <v>4016</v>
      </c>
      <c r="F4713">
        <v>42119</v>
      </c>
      <c r="G4713" t="s">
        <v>4085</v>
      </c>
      <c r="H4713" t="s">
        <v>4086</v>
      </c>
      <c r="I4713" s="4">
        <v>0.78</v>
      </c>
    </row>
    <row r="4714" spans="1:9" x14ac:dyDescent="0.2">
      <c r="A4714">
        <v>102</v>
      </c>
      <c r="B4714">
        <v>695682</v>
      </c>
      <c r="C4714" s="3">
        <v>43194</v>
      </c>
      <c r="D4714">
        <v>46864</v>
      </c>
      <c r="E4714" t="s">
        <v>4016</v>
      </c>
      <c r="F4714">
        <v>42119</v>
      </c>
      <c r="G4714" t="s">
        <v>4155</v>
      </c>
      <c r="H4714" t="s">
        <v>4156</v>
      </c>
      <c r="I4714" s="4">
        <v>6.83</v>
      </c>
    </row>
    <row r="4715" spans="1:9" x14ac:dyDescent="0.2">
      <c r="A4715">
        <v>102</v>
      </c>
      <c r="B4715">
        <v>695683</v>
      </c>
      <c r="C4715" s="3">
        <v>43194</v>
      </c>
      <c r="D4715">
        <v>46864</v>
      </c>
      <c r="E4715" t="s">
        <v>4016</v>
      </c>
      <c r="F4715">
        <v>42119</v>
      </c>
      <c r="G4715" t="s">
        <v>4127</v>
      </c>
      <c r="H4715" t="s">
        <v>4128</v>
      </c>
      <c r="I4715" s="4">
        <v>0.78</v>
      </c>
    </row>
    <row r="4716" spans="1:9" x14ac:dyDescent="0.2">
      <c r="A4716">
        <v>102</v>
      </c>
      <c r="B4716">
        <v>695684</v>
      </c>
      <c r="C4716" s="3">
        <v>43194</v>
      </c>
      <c r="D4716">
        <v>46864</v>
      </c>
      <c r="E4716" t="s">
        <v>4016</v>
      </c>
      <c r="F4716">
        <v>42119</v>
      </c>
      <c r="G4716" t="s">
        <v>4089</v>
      </c>
      <c r="H4716" t="s">
        <v>4090</v>
      </c>
      <c r="I4716" s="4">
        <v>50.7</v>
      </c>
    </row>
    <row r="4717" spans="1:9" x14ac:dyDescent="0.2">
      <c r="A4717">
        <v>102</v>
      </c>
      <c r="B4717">
        <v>695685</v>
      </c>
      <c r="C4717" s="3">
        <v>43194</v>
      </c>
      <c r="D4717">
        <v>46864</v>
      </c>
      <c r="E4717" t="s">
        <v>4016</v>
      </c>
      <c r="F4717">
        <v>42119</v>
      </c>
      <c r="G4717" t="s">
        <v>4103</v>
      </c>
      <c r="H4717" t="s">
        <v>4104</v>
      </c>
      <c r="I4717" s="4">
        <v>3.9</v>
      </c>
    </row>
    <row r="4718" spans="1:9" x14ac:dyDescent="0.2">
      <c r="A4718">
        <v>102</v>
      </c>
      <c r="B4718">
        <v>695686</v>
      </c>
      <c r="C4718" s="3">
        <v>43194</v>
      </c>
      <c r="D4718">
        <v>46864</v>
      </c>
      <c r="E4718" t="s">
        <v>4016</v>
      </c>
      <c r="F4718">
        <v>42119</v>
      </c>
      <c r="G4718" t="s">
        <v>4123</v>
      </c>
      <c r="H4718" t="s">
        <v>4124</v>
      </c>
      <c r="I4718" s="4">
        <v>9.75</v>
      </c>
    </row>
    <row r="4719" spans="1:9" x14ac:dyDescent="0.2">
      <c r="A4719">
        <v>102</v>
      </c>
      <c r="B4719">
        <v>695687</v>
      </c>
      <c r="C4719" s="3">
        <v>43194</v>
      </c>
      <c r="D4719">
        <v>46864</v>
      </c>
      <c r="E4719" t="s">
        <v>4016</v>
      </c>
      <c r="F4719">
        <v>42119</v>
      </c>
      <c r="G4719" t="s">
        <v>4033</v>
      </c>
      <c r="H4719" t="s">
        <v>4034</v>
      </c>
      <c r="I4719" s="4">
        <v>89.7</v>
      </c>
    </row>
    <row r="4720" spans="1:9" x14ac:dyDescent="0.2">
      <c r="A4720">
        <v>102</v>
      </c>
      <c r="B4720">
        <v>695688</v>
      </c>
      <c r="C4720" s="3">
        <v>43194</v>
      </c>
      <c r="D4720">
        <v>46864</v>
      </c>
      <c r="E4720" t="s">
        <v>4016</v>
      </c>
      <c r="F4720">
        <v>42119</v>
      </c>
      <c r="G4720" t="s">
        <v>4393</v>
      </c>
      <c r="H4720" t="s">
        <v>4394</v>
      </c>
      <c r="I4720" s="4">
        <v>3.9</v>
      </c>
    </row>
    <row r="4721" spans="1:9" x14ac:dyDescent="0.2">
      <c r="A4721">
        <v>102</v>
      </c>
      <c r="B4721">
        <v>695689</v>
      </c>
      <c r="C4721" s="3">
        <v>43194</v>
      </c>
      <c r="D4721">
        <v>46864</v>
      </c>
      <c r="E4721" t="s">
        <v>4016</v>
      </c>
      <c r="F4721">
        <v>42119</v>
      </c>
      <c r="G4721" t="s">
        <v>4395</v>
      </c>
      <c r="H4721" t="s">
        <v>4396</v>
      </c>
      <c r="I4721" s="4">
        <v>3.9</v>
      </c>
    </row>
    <row r="4722" spans="1:9" x14ac:dyDescent="0.2">
      <c r="A4722">
        <v>102</v>
      </c>
      <c r="B4722">
        <v>695744</v>
      </c>
      <c r="C4722" s="3">
        <v>43186</v>
      </c>
      <c r="D4722">
        <v>46762</v>
      </c>
      <c r="E4722" t="s">
        <v>4016</v>
      </c>
      <c r="F4722">
        <v>42124</v>
      </c>
      <c r="G4722" t="s">
        <v>4361</v>
      </c>
      <c r="H4722" t="s">
        <v>4362</v>
      </c>
      <c r="I4722" s="4">
        <v>300</v>
      </c>
    </row>
    <row r="4723" spans="1:9" x14ac:dyDescent="0.2">
      <c r="A4723">
        <v>102</v>
      </c>
      <c r="B4723">
        <v>695754</v>
      </c>
      <c r="C4723" s="3">
        <v>43186</v>
      </c>
      <c r="D4723">
        <v>46772</v>
      </c>
      <c r="E4723" t="s">
        <v>4016</v>
      </c>
      <c r="F4723">
        <v>42125</v>
      </c>
      <c r="G4723" t="s">
        <v>4361</v>
      </c>
      <c r="H4723" t="s">
        <v>4362</v>
      </c>
      <c r="I4723" s="4">
        <v>400</v>
      </c>
    </row>
    <row r="4724" spans="1:9" x14ac:dyDescent="0.2">
      <c r="A4724">
        <v>102</v>
      </c>
      <c r="B4724">
        <v>695817</v>
      </c>
      <c r="C4724" s="3">
        <v>43186</v>
      </c>
      <c r="D4724">
        <v>46769</v>
      </c>
      <c r="E4724" t="s">
        <v>4016</v>
      </c>
      <c r="F4724">
        <v>42127</v>
      </c>
      <c r="G4724" t="s">
        <v>4103</v>
      </c>
      <c r="H4724" t="s">
        <v>4104</v>
      </c>
      <c r="I4724" s="4">
        <v>5.4</v>
      </c>
    </row>
    <row r="4725" spans="1:9" x14ac:dyDescent="0.2">
      <c r="A4725">
        <v>102</v>
      </c>
      <c r="B4725">
        <v>695818</v>
      </c>
      <c r="C4725" s="3">
        <v>43186</v>
      </c>
      <c r="D4725">
        <v>46769</v>
      </c>
      <c r="E4725" t="s">
        <v>4016</v>
      </c>
      <c r="F4725">
        <v>42127</v>
      </c>
      <c r="G4725" t="s">
        <v>4119</v>
      </c>
      <c r="H4725" t="s">
        <v>4120</v>
      </c>
      <c r="I4725" s="4">
        <v>2.16</v>
      </c>
    </row>
    <row r="4726" spans="1:9" x14ac:dyDescent="0.2">
      <c r="A4726">
        <v>102</v>
      </c>
      <c r="B4726">
        <v>695819</v>
      </c>
      <c r="C4726" s="3">
        <v>43186</v>
      </c>
      <c r="D4726">
        <v>46769</v>
      </c>
      <c r="E4726" t="s">
        <v>4016</v>
      </c>
      <c r="F4726">
        <v>42127</v>
      </c>
      <c r="G4726" t="s">
        <v>4067</v>
      </c>
      <c r="H4726" t="s">
        <v>4068</v>
      </c>
      <c r="I4726" s="4">
        <v>27</v>
      </c>
    </row>
    <row r="4727" spans="1:9" x14ac:dyDescent="0.2">
      <c r="A4727">
        <v>102</v>
      </c>
      <c r="B4727">
        <v>695821</v>
      </c>
      <c r="C4727" s="3">
        <v>43186</v>
      </c>
      <c r="D4727">
        <v>46769</v>
      </c>
      <c r="E4727" t="s">
        <v>4016</v>
      </c>
      <c r="F4727">
        <v>42127</v>
      </c>
      <c r="G4727" t="s">
        <v>4107</v>
      </c>
      <c r="H4727" t="s">
        <v>4108</v>
      </c>
      <c r="I4727" s="4">
        <v>43.2</v>
      </c>
    </row>
    <row r="4728" spans="1:9" x14ac:dyDescent="0.2">
      <c r="A4728">
        <v>102</v>
      </c>
      <c r="B4728">
        <v>695823</v>
      </c>
      <c r="C4728" s="3">
        <v>43186</v>
      </c>
      <c r="D4728">
        <v>46769</v>
      </c>
      <c r="E4728" t="s">
        <v>4016</v>
      </c>
      <c r="F4728">
        <v>42127</v>
      </c>
      <c r="G4728" t="s">
        <v>4219</v>
      </c>
      <c r="H4728" t="s">
        <v>4220</v>
      </c>
      <c r="I4728" s="4">
        <v>3.24</v>
      </c>
    </row>
    <row r="4729" spans="1:9" x14ac:dyDescent="0.2">
      <c r="A4729">
        <v>102</v>
      </c>
      <c r="B4729">
        <v>695824</v>
      </c>
      <c r="C4729" s="3">
        <v>43186</v>
      </c>
      <c r="D4729">
        <v>46769</v>
      </c>
      <c r="E4729" t="s">
        <v>4016</v>
      </c>
      <c r="F4729">
        <v>42127</v>
      </c>
      <c r="G4729" t="s">
        <v>4173</v>
      </c>
      <c r="H4729" t="s">
        <v>4174</v>
      </c>
      <c r="I4729" s="4">
        <v>1.08</v>
      </c>
    </row>
    <row r="4730" spans="1:9" x14ac:dyDescent="0.2">
      <c r="A4730">
        <v>102</v>
      </c>
      <c r="B4730">
        <v>695825</v>
      </c>
      <c r="C4730" s="3">
        <v>43186</v>
      </c>
      <c r="D4730">
        <v>46769</v>
      </c>
      <c r="E4730" t="s">
        <v>4016</v>
      </c>
      <c r="F4730">
        <v>42127</v>
      </c>
      <c r="G4730" t="s">
        <v>4081</v>
      </c>
      <c r="H4730" t="s">
        <v>4082</v>
      </c>
      <c r="I4730" s="4">
        <v>2.16</v>
      </c>
    </row>
    <row r="4731" spans="1:9" x14ac:dyDescent="0.2">
      <c r="A4731">
        <v>102</v>
      </c>
      <c r="B4731">
        <v>695827</v>
      </c>
      <c r="C4731" s="3">
        <v>43186</v>
      </c>
      <c r="D4731">
        <v>46769</v>
      </c>
      <c r="E4731" t="s">
        <v>4016</v>
      </c>
      <c r="F4731">
        <v>42127</v>
      </c>
      <c r="G4731" t="s">
        <v>4033</v>
      </c>
      <c r="H4731" t="s">
        <v>4034</v>
      </c>
      <c r="I4731" s="4">
        <v>16.739999999999998</v>
      </c>
    </row>
    <row r="4732" spans="1:9" x14ac:dyDescent="0.2">
      <c r="A4732">
        <v>102</v>
      </c>
      <c r="B4732">
        <v>695820</v>
      </c>
      <c r="C4732" s="3">
        <v>43187</v>
      </c>
      <c r="D4732">
        <v>46769</v>
      </c>
      <c r="E4732" t="s">
        <v>4016</v>
      </c>
      <c r="F4732">
        <v>42127</v>
      </c>
      <c r="G4732" t="s">
        <v>4069</v>
      </c>
      <c r="H4732" t="s">
        <v>4070</v>
      </c>
      <c r="I4732" s="4">
        <v>1.08</v>
      </c>
    </row>
    <row r="4733" spans="1:9" x14ac:dyDescent="0.2">
      <c r="A4733">
        <v>102</v>
      </c>
      <c r="B4733">
        <v>695822</v>
      </c>
      <c r="C4733" s="3">
        <v>43187</v>
      </c>
      <c r="D4733">
        <v>46769</v>
      </c>
      <c r="E4733" t="s">
        <v>4016</v>
      </c>
      <c r="F4733">
        <v>42127</v>
      </c>
      <c r="G4733" t="s">
        <v>4105</v>
      </c>
      <c r="H4733" t="s">
        <v>4106</v>
      </c>
      <c r="I4733" s="4">
        <v>0.54</v>
      </c>
    </row>
    <row r="4734" spans="1:9" x14ac:dyDescent="0.2">
      <c r="A4734">
        <v>102</v>
      </c>
      <c r="B4734">
        <v>695916</v>
      </c>
      <c r="C4734" s="3">
        <v>43187</v>
      </c>
      <c r="D4734">
        <v>46769</v>
      </c>
      <c r="E4734" t="s">
        <v>4016</v>
      </c>
      <c r="F4734">
        <v>42127</v>
      </c>
      <c r="G4734" t="s">
        <v>4369</v>
      </c>
      <c r="H4734" t="s">
        <v>4370</v>
      </c>
      <c r="I4734" s="4">
        <v>5.36</v>
      </c>
    </row>
    <row r="4735" spans="1:9" x14ac:dyDescent="0.2">
      <c r="A4735">
        <v>102</v>
      </c>
      <c r="B4735">
        <v>695868</v>
      </c>
      <c r="C4735" s="3">
        <v>43186</v>
      </c>
      <c r="D4735">
        <v>46785</v>
      </c>
      <c r="E4735" t="s">
        <v>4016</v>
      </c>
      <c r="F4735">
        <v>42128</v>
      </c>
      <c r="G4735" t="s">
        <v>4383</v>
      </c>
      <c r="H4735" t="s">
        <v>4384</v>
      </c>
      <c r="I4735" s="4">
        <v>3266.64</v>
      </c>
    </row>
    <row r="4736" spans="1:9" x14ac:dyDescent="0.2">
      <c r="A4736">
        <v>102</v>
      </c>
      <c r="B4736">
        <v>695869</v>
      </c>
      <c r="C4736" s="3">
        <v>43186</v>
      </c>
      <c r="D4736">
        <v>46785</v>
      </c>
      <c r="E4736" t="s">
        <v>4016</v>
      </c>
      <c r="F4736">
        <v>42128</v>
      </c>
      <c r="G4736" t="s">
        <v>4073</v>
      </c>
      <c r="H4736" t="s">
        <v>4491</v>
      </c>
      <c r="I4736" s="4">
        <v>209.4</v>
      </c>
    </row>
    <row r="4737" spans="1:9" x14ac:dyDescent="0.2">
      <c r="A4737">
        <v>102</v>
      </c>
      <c r="B4737">
        <v>695870</v>
      </c>
      <c r="C4737" s="3">
        <v>43186</v>
      </c>
      <c r="D4737">
        <v>46785</v>
      </c>
      <c r="E4737" t="s">
        <v>4016</v>
      </c>
      <c r="F4737">
        <v>42128</v>
      </c>
      <c r="G4737" t="s">
        <v>4311</v>
      </c>
      <c r="H4737" t="s">
        <v>4312</v>
      </c>
      <c r="I4737" s="4">
        <v>13.96</v>
      </c>
    </row>
    <row r="4738" spans="1:9" x14ac:dyDescent="0.2">
      <c r="A4738">
        <v>102</v>
      </c>
      <c r="B4738">
        <v>695909</v>
      </c>
      <c r="C4738" s="3">
        <v>43187</v>
      </c>
      <c r="D4738">
        <v>46788</v>
      </c>
      <c r="E4738" t="s">
        <v>4016</v>
      </c>
      <c r="F4738">
        <v>42129</v>
      </c>
      <c r="G4738" t="s">
        <v>4259</v>
      </c>
      <c r="H4738" t="s">
        <v>4260</v>
      </c>
      <c r="I4738" s="4">
        <v>715.12</v>
      </c>
    </row>
    <row r="4739" spans="1:9" x14ac:dyDescent="0.2">
      <c r="A4739">
        <v>102</v>
      </c>
      <c r="B4739">
        <v>695910</v>
      </c>
      <c r="C4739" s="3">
        <v>43187</v>
      </c>
      <c r="D4739">
        <v>46788</v>
      </c>
      <c r="E4739" t="s">
        <v>4016</v>
      </c>
      <c r="F4739">
        <v>42129</v>
      </c>
      <c r="G4739" t="s">
        <v>4487</v>
      </c>
      <c r="H4739" t="s">
        <v>4497</v>
      </c>
      <c r="I4739" s="4">
        <v>56</v>
      </c>
    </row>
    <row r="4740" spans="1:9" x14ac:dyDescent="0.2">
      <c r="A4740">
        <v>102</v>
      </c>
      <c r="B4740">
        <v>695937</v>
      </c>
      <c r="C4740" s="3">
        <v>43199</v>
      </c>
      <c r="D4740">
        <v>46911</v>
      </c>
      <c r="E4740" t="s">
        <v>4016</v>
      </c>
      <c r="F4740">
        <v>42131</v>
      </c>
      <c r="G4740" t="s">
        <v>4363</v>
      </c>
      <c r="H4740" t="s">
        <v>4364</v>
      </c>
      <c r="I4740" s="4">
        <v>72.58</v>
      </c>
    </row>
    <row r="4741" spans="1:9" x14ac:dyDescent="0.2">
      <c r="A4741">
        <v>102</v>
      </c>
      <c r="B4741">
        <v>695938</v>
      </c>
      <c r="C4741" s="3">
        <v>43199</v>
      </c>
      <c r="D4741">
        <v>46911</v>
      </c>
      <c r="E4741" t="s">
        <v>4016</v>
      </c>
      <c r="F4741">
        <v>42131</v>
      </c>
      <c r="G4741" t="s">
        <v>4117</v>
      </c>
      <c r="H4741" t="s">
        <v>4118</v>
      </c>
      <c r="I4741" s="4">
        <v>19.440000000000001</v>
      </c>
    </row>
    <row r="4742" spans="1:9" x14ac:dyDescent="0.2">
      <c r="A4742">
        <v>102</v>
      </c>
      <c r="B4742">
        <v>695939</v>
      </c>
      <c r="C4742" s="3">
        <v>43199</v>
      </c>
      <c r="D4742">
        <v>46911</v>
      </c>
      <c r="E4742" t="s">
        <v>4016</v>
      </c>
      <c r="F4742">
        <v>42131</v>
      </c>
      <c r="G4742" t="s">
        <v>4211</v>
      </c>
      <c r="H4742" t="s">
        <v>4212</v>
      </c>
      <c r="I4742" s="4">
        <v>92.02</v>
      </c>
    </row>
    <row r="4743" spans="1:9" x14ac:dyDescent="0.2">
      <c r="A4743">
        <v>102</v>
      </c>
      <c r="B4743">
        <v>695940</v>
      </c>
      <c r="C4743" s="3">
        <v>43199</v>
      </c>
      <c r="D4743">
        <v>46911</v>
      </c>
      <c r="E4743" t="s">
        <v>4016</v>
      </c>
      <c r="F4743">
        <v>42131</v>
      </c>
      <c r="G4743" t="s">
        <v>4365</v>
      </c>
      <c r="H4743" t="s">
        <v>4366</v>
      </c>
      <c r="I4743" s="4">
        <v>129.6</v>
      </c>
    </row>
    <row r="4744" spans="1:9" x14ac:dyDescent="0.2">
      <c r="A4744">
        <v>102</v>
      </c>
      <c r="B4744">
        <v>695941</v>
      </c>
      <c r="C4744" s="3">
        <v>43199</v>
      </c>
      <c r="D4744">
        <v>46911</v>
      </c>
      <c r="E4744" t="s">
        <v>4016</v>
      </c>
      <c r="F4744">
        <v>42131</v>
      </c>
      <c r="G4744" t="s">
        <v>4035</v>
      </c>
      <c r="H4744" t="s">
        <v>4036</v>
      </c>
      <c r="I4744" s="4">
        <v>207.36</v>
      </c>
    </row>
    <row r="4745" spans="1:9" x14ac:dyDescent="0.2">
      <c r="A4745">
        <v>102</v>
      </c>
      <c r="B4745">
        <v>695942</v>
      </c>
      <c r="C4745" s="3">
        <v>43199</v>
      </c>
      <c r="D4745">
        <v>46911</v>
      </c>
      <c r="E4745" t="s">
        <v>4016</v>
      </c>
      <c r="F4745">
        <v>42131</v>
      </c>
      <c r="G4745" t="s">
        <v>4021</v>
      </c>
      <c r="H4745" t="s">
        <v>4022</v>
      </c>
      <c r="I4745" s="4">
        <v>58.32</v>
      </c>
    </row>
    <row r="4746" spans="1:9" x14ac:dyDescent="0.2">
      <c r="A4746">
        <v>102</v>
      </c>
      <c r="B4746">
        <v>695943</v>
      </c>
      <c r="C4746" s="3">
        <v>43199</v>
      </c>
      <c r="D4746">
        <v>46911</v>
      </c>
      <c r="E4746" t="s">
        <v>4016</v>
      </c>
      <c r="F4746">
        <v>42131</v>
      </c>
      <c r="G4746" t="s">
        <v>4055</v>
      </c>
      <c r="H4746" t="s">
        <v>4056</v>
      </c>
      <c r="I4746" s="4">
        <v>2.59</v>
      </c>
    </row>
    <row r="4747" spans="1:9" x14ac:dyDescent="0.2">
      <c r="A4747">
        <v>102</v>
      </c>
      <c r="B4747">
        <v>695944</v>
      </c>
      <c r="C4747" s="3">
        <v>43199</v>
      </c>
      <c r="D4747">
        <v>46911</v>
      </c>
      <c r="E4747" t="s">
        <v>4016</v>
      </c>
      <c r="F4747">
        <v>42131</v>
      </c>
      <c r="G4747" t="s">
        <v>4097</v>
      </c>
      <c r="H4747" t="s">
        <v>4098</v>
      </c>
      <c r="I4747" s="4">
        <v>5.18</v>
      </c>
    </row>
    <row r="4748" spans="1:9" x14ac:dyDescent="0.2">
      <c r="A4748">
        <v>102</v>
      </c>
      <c r="B4748">
        <v>695945</v>
      </c>
      <c r="C4748" s="3">
        <v>43199</v>
      </c>
      <c r="D4748">
        <v>46911</v>
      </c>
      <c r="E4748" t="s">
        <v>4016</v>
      </c>
      <c r="F4748">
        <v>42131</v>
      </c>
      <c r="G4748" t="s">
        <v>4033</v>
      </c>
      <c r="H4748" t="s">
        <v>4034</v>
      </c>
      <c r="I4748" s="4">
        <v>60.91</v>
      </c>
    </row>
    <row r="4749" spans="1:9" x14ac:dyDescent="0.2">
      <c r="A4749">
        <v>102</v>
      </c>
      <c r="B4749">
        <v>695955</v>
      </c>
      <c r="C4749" s="3">
        <v>43201</v>
      </c>
      <c r="D4749">
        <v>46950</v>
      </c>
      <c r="E4749" t="s">
        <v>4016</v>
      </c>
      <c r="F4749">
        <v>42133</v>
      </c>
      <c r="G4749" t="s">
        <v>4111</v>
      </c>
      <c r="H4749" t="s">
        <v>4112</v>
      </c>
      <c r="I4749" s="4">
        <v>0.45</v>
      </c>
    </row>
    <row r="4750" spans="1:9" x14ac:dyDescent="0.2">
      <c r="A4750">
        <v>102</v>
      </c>
      <c r="B4750">
        <v>695956</v>
      </c>
      <c r="C4750" s="3">
        <v>43201</v>
      </c>
      <c r="D4750">
        <v>46950</v>
      </c>
      <c r="E4750" t="s">
        <v>4016</v>
      </c>
      <c r="F4750">
        <v>42133</v>
      </c>
      <c r="G4750" t="s">
        <v>4133</v>
      </c>
      <c r="H4750" t="s">
        <v>4134</v>
      </c>
      <c r="I4750" s="4">
        <v>9</v>
      </c>
    </row>
    <row r="4751" spans="1:9" x14ac:dyDescent="0.2">
      <c r="A4751">
        <v>102</v>
      </c>
      <c r="B4751">
        <v>695957</v>
      </c>
      <c r="C4751" s="3">
        <v>43201</v>
      </c>
      <c r="D4751">
        <v>46950</v>
      </c>
      <c r="E4751" t="s">
        <v>4016</v>
      </c>
      <c r="F4751">
        <v>42133</v>
      </c>
      <c r="G4751" t="s">
        <v>4089</v>
      </c>
      <c r="H4751" t="s">
        <v>4090</v>
      </c>
      <c r="I4751" s="4">
        <v>90</v>
      </c>
    </row>
    <row r="4752" spans="1:9" x14ac:dyDescent="0.2">
      <c r="A4752">
        <v>102</v>
      </c>
      <c r="B4752">
        <v>695958</v>
      </c>
      <c r="C4752" s="3">
        <v>43201</v>
      </c>
      <c r="D4752">
        <v>46950</v>
      </c>
      <c r="E4752" t="s">
        <v>4016</v>
      </c>
      <c r="F4752">
        <v>42133</v>
      </c>
      <c r="G4752" t="s">
        <v>4119</v>
      </c>
      <c r="H4752" t="s">
        <v>4120</v>
      </c>
      <c r="I4752" s="4">
        <v>7.88</v>
      </c>
    </row>
    <row r="4753" spans="1:9" x14ac:dyDescent="0.2">
      <c r="A4753">
        <v>102</v>
      </c>
      <c r="B4753">
        <v>695959</v>
      </c>
      <c r="C4753" s="3">
        <v>43201</v>
      </c>
      <c r="D4753">
        <v>46950</v>
      </c>
      <c r="E4753" t="s">
        <v>4016</v>
      </c>
      <c r="F4753">
        <v>42133</v>
      </c>
      <c r="G4753" t="s">
        <v>4107</v>
      </c>
      <c r="H4753" t="s">
        <v>4108</v>
      </c>
      <c r="I4753" s="4">
        <v>75.150000000000006</v>
      </c>
    </row>
    <row r="4754" spans="1:9" x14ac:dyDescent="0.2">
      <c r="A4754">
        <v>102</v>
      </c>
      <c r="B4754">
        <v>695960</v>
      </c>
      <c r="C4754" s="3">
        <v>43201</v>
      </c>
      <c r="D4754">
        <v>46950</v>
      </c>
      <c r="E4754" t="s">
        <v>4016</v>
      </c>
      <c r="F4754">
        <v>42133</v>
      </c>
      <c r="G4754" t="s">
        <v>4127</v>
      </c>
      <c r="H4754" t="s">
        <v>4128</v>
      </c>
      <c r="I4754" s="4">
        <v>0.68</v>
      </c>
    </row>
    <row r="4755" spans="1:9" x14ac:dyDescent="0.2">
      <c r="A4755">
        <v>102</v>
      </c>
      <c r="B4755">
        <v>695961</v>
      </c>
      <c r="C4755" s="3">
        <v>43201</v>
      </c>
      <c r="D4755">
        <v>46950</v>
      </c>
      <c r="E4755" t="s">
        <v>4016</v>
      </c>
      <c r="F4755">
        <v>42133</v>
      </c>
      <c r="G4755" t="s">
        <v>4183</v>
      </c>
      <c r="H4755" t="s">
        <v>4184</v>
      </c>
      <c r="I4755" s="4">
        <v>2.25</v>
      </c>
    </row>
    <row r="4756" spans="1:9" x14ac:dyDescent="0.2">
      <c r="A4756">
        <v>102</v>
      </c>
      <c r="B4756">
        <v>695962</v>
      </c>
      <c r="C4756" s="3">
        <v>43201</v>
      </c>
      <c r="D4756">
        <v>46950</v>
      </c>
      <c r="E4756" t="s">
        <v>4016</v>
      </c>
      <c r="F4756">
        <v>42133</v>
      </c>
      <c r="G4756" t="s">
        <v>4185</v>
      </c>
      <c r="H4756" t="s">
        <v>4186</v>
      </c>
      <c r="I4756" s="4">
        <v>11.25</v>
      </c>
    </row>
    <row r="4757" spans="1:9" x14ac:dyDescent="0.2">
      <c r="A4757">
        <v>102</v>
      </c>
      <c r="B4757">
        <v>695963</v>
      </c>
      <c r="C4757" s="3">
        <v>43201</v>
      </c>
      <c r="D4757">
        <v>46950</v>
      </c>
      <c r="E4757" t="s">
        <v>4016</v>
      </c>
      <c r="F4757">
        <v>42133</v>
      </c>
      <c r="G4757" t="s">
        <v>4123</v>
      </c>
      <c r="H4757" t="s">
        <v>4124</v>
      </c>
      <c r="I4757" s="4">
        <v>4.5</v>
      </c>
    </row>
    <row r="4758" spans="1:9" x14ac:dyDescent="0.2">
      <c r="A4758">
        <v>102</v>
      </c>
      <c r="B4758">
        <v>695964</v>
      </c>
      <c r="C4758" s="3">
        <v>43201</v>
      </c>
      <c r="D4758">
        <v>46950</v>
      </c>
      <c r="E4758" t="s">
        <v>4016</v>
      </c>
      <c r="F4758">
        <v>42133</v>
      </c>
      <c r="G4758" t="s">
        <v>4129</v>
      </c>
      <c r="H4758" t="s">
        <v>4130</v>
      </c>
      <c r="I4758" s="4">
        <v>11.25</v>
      </c>
    </row>
    <row r="4759" spans="1:9" x14ac:dyDescent="0.2">
      <c r="A4759">
        <v>102</v>
      </c>
      <c r="B4759">
        <v>695965</v>
      </c>
      <c r="C4759" s="3">
        <v>43201</v>
      </c>
      <c r="D4759">
        <v>46950</v>
      </c>
      <c r="E4759" t="s">
        <v>4016</v>
      </c>
      <c r="F4759">
        <v>42133</v>
      </c>
      <c r="G4759" t="s">
        <v>4121</v>
      </c>
      <c r="H4759" t="s">
        <v>4122</v>
      </c>
      <c r="I4759" s="4">
        <v>11.25</v>
      </c>
    </row>
    <row r="4760" spans="1:9" x14ac:dyDescent="0.2">
      <c r="A4760">
        <v>102</v>
      </c>
      <c r="B4760">
        <v>695966</v>
      </c>
      <c r="C4760" s="3">
        <v>43201</v>
      </c>
      <c r="D4760">
        <v>46950</v>
      </c>
      <c r="E4760" t="s">
        <v>4016</v>
      </c>
      <c r="F4760">
        <v>42133</v>
      </c>
      <c r="G4760" t="s">
        <v>4187</v>
      </c>
      <c r="H4760" t="s">
        <v>4188</v>
      </c>
      <c r="I4760" s="4">
        <v>0.68</v>
      </c>
    </row>
    <row r="4761" spans="1:9" x14ac:dyDescent="0.2">
      <c r="A4761">
        <v>102</v>
      </c>
      <c r="B4761">
        <v>695967</v>
      </c>
      <c r="C4761" s="3">
        <v>43201</v>
      </c>
      <c r="D4761">
        <v>46950</v>
      </c>
      <c r="E4761" t="s">
        <v>4016</v>
      </c>
      <c r="F4761">
        <v>42133</v>
      </c>
      <c r="G4761" t="s">
        <v>4189</v>
      </c>
      <c r="H4761" t="s">
        <v>4190</v>
      </c>
      <c r="I4761" s="4">
        <v>0.45</v>
      </c>
    </row>
    <row r="4762" spans="1:9" x14ac:dyDescent="0.2">
      <c r="A4762">
        <v>102</v>
      </c>
      <c r="B4762">
        <v>695968</v>
      </c>
      <c r="C4762" s="3">
        <v>43201</v>
      </c>
      <c r="D4762">
        <v>46950</v>
      </c>
      <c r="E4762" t="s">
        <v>4016</v>
      </c>
      <c r="F4762">
        <v>42133</v>
      </c>
      <c r="G4762" t="s">
        <v>4155</v>
      </c>
      <c r="H4762" t="s">
        <v>4156</v>
      </c>
      <c r="I4762" s="4">
        <v>0.23</v>
      </c>
    </row>
    <row r="4763" spans="1:9" x14ac:dyDescent="0.2">
      <c r="A4763">
        <v>102</v>
      </c>
      <c r="B4763">
        <v>695978</v>
      </c>
      <c r="C4763" s="3">
        <v>43200</v>
      </c>
      <c r="D4763">
        <v>46926</v>
      </c>
      <c r="E4763" t="s">
        <v>4016</v>
      </c>
      <c r="F4763">
        <v>42135</v>
      </c>
      <c r="G4763" t="s">
        <v>4077</v>
      </c>
      <c r="H4763" t="s">
        <v>4078</v>
      </c>
      <c r="I4763" s="4">
        <v>276.48</v>
      </c>
    </row>
    <row r="4764" spans="1:9" x14ac:dyDescent="0.2">
      <c r="A4764">
        <v>102</v>
      </c>
      <c r="B4764">
        <v>695981</v>
      </c>
      <c r="C4764" s="3">
        <v>43200</v>
      </c>
      <c r="D4764">
        <v>46926</v>
      </c>
      <c r="E4764" t="s">
        <v>4016</v>
      </c>
      <c r="F4764">
        <v>42135</v>
      </c>
      <c r="G4764" t="s">
        <v>4089</v>
      </c>
      <c r="H4764" t="s">
        <v>4090</v>
      </c>
      <c r="I4764" s="4">
        <v>156.21</v>
      </c>
    </row>
    <row r="4765" spans="1:9" x14ac:dyDescent="0.2">
      <c r="A4765">
        <v>102</v>
      </c>
      <c r="B4765">
        <v>695982</v>
      </c>
      <c r="C4765" s="3">
        <v>43200</v>
      </c>
      <c r="D4765">
        <v>46926</v>
      </c>
      <c r="E4765" t="s">
        <v>4016</v>
      </c>
      <c r="F4765">
        <v>42135</v>
      </c>
      <c r="G4765" t="s">
        <v>4129</v>
      </c>
      <c r="H4765" t="s">
        <v>4130</v>
      </c>
      <c r="I4765" s="4">
        <v>10.37</v>
      </c>
    </row>
    <row r="4766" spans="1:9" x14ac:dyDescent="0.2">
      <c r="A4766">
        <v>102</v>
      </c>
      <c r="B4766">
        <v>695983</v>
      </c>
      <c r="C4766" s="3">
        <v>43200</v>
      </c>
      <c r="D4766">
        <v>46926</v>
      </c>
      <c r="E4766" t="s">
        <v>4016</v>
      </c>
      <c r="F4766">
        <v>42135</v>
      </c>
      <c r="G4766" t="s">
        <v>4147</v>
      </c>
      <c r="H4766" t="s">
        <v>4148</v>
      </c>
      <c r="I4766" s="4">
        <v>6.91</v>
      </c>
    </row>
    <row r="4767" spans="1:9" x14ac:dyDescent="0.2">
      <c r="A4767">
        <v>102</v>
      </c>
      <c r="B4767">
        <v>695984</v>
      </c>
      <c r="C4767" s="3">
        <v>43200</v>
      </c>
      <c r="D4767">
        <v>46926</v>
      </c>
      <c r="E4767" t="s">
        <v>4016</v>
      </c>
      <c r="F4767">
        <v>42135</v>
      </c>
      <c r="G4767" t="s">
        <v>4017</v>
      </c>
      <c r="H4767" t="s">
        <v>4018</v>
      </c>
      <c r="I4767" s="4">
        <v>3.46</v>
      </c>
    </row>
    <row r="4768" spans="1:9" x14ac:dyDescent="0.2">
      <c r="A4768">
        <v>102</v>
      </c>
      <c r="B4768">
        <v>695985</v>
      </c>
      <c r="C4768" s="3">
        <v>43200</v>
      </c>
      <c r="D4768">
        <v>46926</v>
      </c>
      <c r="E4768" t="s">
        <v>4016</v>
      </c>
      <c r="F4768">
        <v>42135</v>
      </c>
      <c r="G4768" t="s">
        <v>4117</v>
      </c>
      <c r="H4768" t="s">
        <v>4118</v>
      </c>
      <c r="I4768" s="4">
        <v>13.82</v>
      </c>
    </row>
    <row r="4769" spans="1:9" x14ac:dyDescent="0.2">
      <c r="A4769">
        <v>102</v>
      </c>
      <c r="B4769">
        <v>695987</v>
      </c>
      <c r="C4769" s="3">
        <v>43200</v>
      </c>
      <c r="D4769">
        <v>46926</v>
      </c>
      <c r="E4769" t="s">
        <v>4016</v>
      </c>
      <c r="F4769">
        <v>42135</v>
      </c>
      <c r="G4769" t="s">
        <v>4107</v>
      </c>
      <c r="H4769" t="s">
        <v>4108</v>
      </c>
      <c r="I4769" s="4">
        <v>86.4</v>
      </c>
    </row>
    <row r="4770" spans="1:9" x14ac:dyDescent="0.2">
      <c r="A4770">
        <v>102</v>
      </c>
      <c r="B4770">
        <v>695988</v>
      </c>
      <c r="C4770" s="3">
        <v>43200</v>
      </c>
      <c r="D4770">
        <v>46926</v>
      </c>
      <c r="E4770" t="s">
        <v>4016</v>
      </c>
      <c r="F4770">
        <v>42135</v>
      </c>
      <c r="G4770" t="s">
        <v>4133</v>
      </c>
      <c r="H4770" t="s">
        <v>4134</v>
      </c>
      <c r="I4770" s="4">
        <v>34.56</v>
      </c>
    </row>
    <row r="4771" spans="1:9" x14ac:dyDescent="0.2">
      <c r="A4771">
        <v>102</v>
      </c>
      <c r="B4771">
        <v>695990</v>
      </c>
      <c r="C4771" s="3">
        <v>43200</v>
      </c>
      <c r="D4771">
        <v>46926</v>
      </c>
      <c r="E4771" t="s">
        <v>4016</v>
      </c>
      <c r="F4771">
        <v>42135</v>
      </c>
      <c r="G4771" t="s">
        <v>4137</v>
      </c>
      <c r="H4771" t="s">
        <v>4138</v>
      </c>
      <c r="I4771" s="4">
        <v>10.37</v>
      </c>
    </row>
    <row r="4772" spans="1:9" x14ac:dyDescent="0.2">
      <c r="A4772">
        <v>102</v>
      </c>
      <c r="B4772">
        <v>695991</v>
      </c>
      <c r="C4772" s="3">
        <v>43200</v>
      </c>
      <c r="D4772">
        <v>46926</v>
      </c>
      <c r="E4772" t="s">
        <v>4016</v>
      </c>
      <c r="F4772">
        <v>42135</v>
      </c>
      <c r="G4772" t="s">
        <v>4139</v>
      </c>
      <c r="H4772" t="s">
        <v>4140</v>
      </c>
      <c r="I4772" s="4">
        <v>10.37</v>
      </c>
    </row>
    <row r="4773" spans="1:9" x14ac:dyDescent="0.2">
      <c r="A4773">
        <v>102</v>
      </c>
      <c r="B4773">
        <v>695992</v>
      </c>
      <c r="C4773" s="3">
        <v>43200</v>
      </c>
      <c r="D4773">
        <v>46926</v>
      </c>
      <c r="E4773" t="s">
        <v>4016</v>
      </c>
      <c r="F4773">
        <v>42135</v>
      </c>
      <c r="G4773" t="s">
        <v>4141</v>
      </c>
      <c r="H4773" t="s">
        <v>4142</v>
      </c>
      <c r="I4773" s="4">
        <v>10.37</v>
      </c>
    </row>
    <row r="4774" spans="1:9" x14ac:dyDescent="0.2">
      <c r="A4774">
        <v>102</v>
      </c>
      <c r="B4774">
        <v>695993</v>
      </c>
      <c r="C4774" s="3">
        <v>43200</v>
      </c>
      <c r="D4774">
        <v>46926</v>
      </c>
      <c r="E4774" t="s">
        <v>4016</v>
      </c>
      <c r="F4774">
        <v>42135</v>
      </c>
      <c r="G4774" t="s">
        <v>4155</v>
      </c>
      <c r="H4774" t="s">
        <v>4156</v>
      </c>
      <c r="I4774" s="4">
        <v>1.38</v>
      </c>
    </row>
    <row r="4775" spans="1:9" x14ac:dyDescent="0.2">
      <c r="A4775">
        <v>102</v>
      </c>
      <c r="B4775">
        <v>695994</v>
      </c>
      <c r="C4775" s="3">
        <v>43200</v>
      </c>
      <c r="D4775">
        <v>46926</v>
      </c>
      <c r="E4775" t="s">
        <v>4016</v>
      </c>
      <c r="F4775">
        <v>42135</v>
      </c>
      <c r="G4775" t="s">
        <v>4099</v>
      </c>
      <c r="H4775" t="s">
        <v>4100</v>
      </c>
      <c r="I4775" s="4">
        <v>10.37</v>
      </c>
    </row>
    <row r="4776" spans="1:9" x14ac:dyDescent="0.2">
      <c r="A4776">
        <v>102</v>
      </c>
      <c r="B4776">
        <v>695995</v>
      </c>
      <c r="C4776" s="3">
        <v>43200</v>
      </c>
      <c r="D4776">
        <v>46926</v>
      </c>
      <c r="E4776" t="s">
        <v>4016</v>
      </c>
      <c r="F4776">
        <v>42135</v>
      </c>
      <c r="G4776" t="s">
        <v>4143</v>
      </c>
      <c r="H4776" t="s">
        <v>4144</v>
      </c>
      <c r="I4776" s="4">
        <v>34.56</v>
      </c>
    </row>
    <row r="4777" spans="1:9" x14ac:dyDescent="0.2">
      <c r="A4777">
        <v>102</v>
      </c>
      <c r="B4777">
        <v>695997</v>
      </c>
      <c r="C4777" s="3">
        <v>43200</v>
      </c>
      <c r="D4777">
        <v>46926</v>
      </c>
      <c r="E4777" t="s">
        <v>4016</v>
      </c>
      <c r="F4777">
        <v>42135</v>
      </c>
      <c r="G4777" t="s">
        <v>4145</v>
      </c>
      <c r="H4777" t="s">
        <v>4146</v>
      </c>
      <c r="I4777" s="4">
        <v>0.69</v>
      </c>
    </row>
    <row r="4778" spans="1:9" x14ac:dyDescent="0.2">
      <c r="A4778">
        <v>102</v>
      </c>
      <c r="B4778">
        <v>697991</v>
      </c>
      <c r="C4778" s="3">
        <v>43200</v>
      </c>
      <c r="D4778">
        <v>46926</v>
      </c>
      <c r="E4778" t="s">
        <v>4016</v>
      </c>
      <c r="F4778">
        <v>42135</v>
      </c>
      <c r="G4778" t="s">
        <v>4035</v>
      </c>
      <c r="H4778" t="s">
        <v>4036</v>
      </c>
      <c r="I4778" s="4">
        <v>6.91</v>
      </c>
    </row>
    <row r="4779" spans="1:9" x14ac:dyDescent="0.2">
      <c r="A4779">
        <v>102</v>
      </c>
      <c r="B4779">
        <v>697992</v>
      </c>
      <c r="C4779" s="3">
        <v>43200</v>
      </c>
      <c r="D4779">
        <v>46926</v>
      </c>
      <c r="E4779" t="s">
        <v>4016</v>
      </c>
      <c r="F4779">
        <v>42135</v>
      </c>
      <c r="G4779" t="s">
        <v>4131</v>
      </c>
      <c r="H4779" t="s">
        <v>4132</v>
      </c>
      <c r="I4779" s="4">
        <v>0.69</v>
      </c>
    </row>
    <row r="4780" spans="1:9" x14ac:dyDescent="0.2">
      <c r="A4780">
        <v>102</v>
      </c>
      <c r="B4780">
        <v>697993</v>
      </c>
      <c r="C4780" s="3">
        <v>43200</v>
      </c>
      <c r="D4780">
        <v>46926</v>
      </c>
      <c r="E4780" t="s">
        <v>4016</v>
      </c>
      <c r="F4780">
        <v>42135</v>
      </c>
      <c r="G4780" t="s">
        <v>4135</v>
      </c>
      <c r="H4780" t="s">
        <v>4136</v>
      </c>
      <c r="I4780" s="4">
        <v>1.38</v>
      </c>
    </row>
    <row r="4781" spans="1:9" x14ac:dyDescent="0.2">
      <c r="A4781">
        <v>102</v>
      </c>
      <c r="B4781">
        <v>697994</v>
      </c>
      <c r="C4781" s="3">
        <v>43200</v>
      </c>
      <c r="D4781">
        <v>46926</v>
      </c>
      <c r="E4781" t="s">
        <v>4016</v>
      </c>
      <c r="F4781">
        <v>42135</v>
      </c>
      <c r="G4781" t="s">
        <v>4085</v>
      </c>
      <c r="H4781" t="s">
        <v>4086</v>
      </c>
      <c r="I4781" s="4">
        <v>0.69</v>
      </c>
    </row>
    <row r="4782" spans="1:9" x14ac:dyDescent="0.2">
      <c r="A4782">
        <v>102</v>
      </c>
      <c r="B4782">
        <v>697995</v>
      </c>
      <c r="C4782" s="3">
        <v>43200</v>
      </c>
      <c r="D4782">
        <v>46926</v>
      </c>
      <c r="E4782" t="s">
        <v>4016</v>
      </c>
      <c r="F4782">
        <v>42135</v>
      </c>
      <c r="G4782" t="s">
        <v>4169</v>
      </c>
      <c r="H4782" t="s">
        <v>4170</v>
      </c>
      <c r="I4782" s="4">
        <v>8.2899999999999991</v>
      </c>
    </row>
    <row r="4783" spans="1:9" x14ac:dyDescent="0.2">
      <c r="A4783">
        <v>102</v>
      </c>
      <c r="B4783">
        <v>698102</v>
      </c>
      <c r="C4783" s="3">
        <v>43200</v>
      </c>
      <c r="D4783">
        <v>46926</v>
      </c>
      <c r="E4783" t="s">
        <v>4016</v>
      </c>
      <c r="F4783">
        <v>42135</v>
      </c>
      <c r="G4783" t="s">
        <v>4105</v>
      </c>
      <c r="H4783" t="s">
        <v>4106</v>
      </c>
      <c r="I4783" s="4">
        <v>6.91</v>
      </c>
    </row>
    <row r="4784" spans="1:9" x14ac:dyDescent="0.2">
      <c r="A4784">
        <v>102</v>
      </c>
      <c r="B4784">
        <v>696009</v>
      </c>
      <c r="C4784" s="3">
        <v>43201</v>
      </c>
      <c r="D4784">
        <v>46951</v>
      </c>
      <c r="E4784" t="s">
        <v>4016</v>
      </c>
      <c r="F4784">
        <v>42137</v>
      </c>
      <c r="G4784" t="s">
        <v>4169</v>
      </c>
      <c r="H4784" t="s">
        <v>4170</v>
      </c>
      <c r="I4784" s="4">
        <v>3.46</v>
      </c>
    </row>
    <row r="4785" spans="1:9" x14ac:dyDescent="0.2">
      <c r="A4785">
        <v>102</v>
      </c>
      <c r="B4785">
        <v>696010</v>
      </c>
      <c r="C4785" s="3">
        <v>43201</v>
      </c>
      <c r="D4785">
        <v>46951</v>
      </c>
      <c r="E4785" t="s">
        <v>4016</v>
      </c>
      <c r="F4785">
        <v>42137</v>
      </c>
      <c r="G4785" t="s">
        <v>4085</v>
      </c>
      <c r="H4785" t="s">
        <v>4086</v>
      </c>
      <c r="I4785" s="4">
        <v>0.35</v>
      </c>
    </row>
    <row r="4786" spans="1:9" x14ac:dyDescent="0.2">
      <c r="A4786">
        <v>102</v>
      </c>
      <c r="B4786">
        <v>696011</v>
      </c>
      <c r="C4786" s="3">
        <v>43201</v>
      </c>
      <c r="D4786">
        <v>46951</v>
      </c>
      <c r="E4786" t="s">
        <v>4016</v>
      </c>
      <c r="F4786">
        <v>42137</v>
      </c>
      <c r="G4786" t="s">
        <v>4129</v>
      </c>
      <c r="H4786" t="s">
        <v>4130</v>
      </c>
      <c r="I4786" s="4">
        <v>11.52</v>
      </c>
    </row>
    <row r="4787" spans="1:9" x14ac:dyDescent="0.2">
      <c r="A4787">
        <v>102</v>
      </c>
      <c r="B4787">
        <v>696012</v>
      </c>
      <c r="C4787" s="3">
        <v>43201</v>
      </c>
      <c r="D4787">
        <v>46951</v>
      </c>
      <c r="E4787" t="s">
        <v>4016</v>
      </c>
      <c r="F4787">
        <v>42137</v>
      </c>
      <c r="G4787" t="s">
        <v>4117</v>
      </c>
      <c r="H4787" t="s">
        <v>4118</v>
      </c>
      <c r="I4787" s="4">
        <v>9.2200000000000006</v>
      </c>
    </row>
    <row r="4788" spans="1:9" x14ac:dyDescent="0.2">
      <c r="A4788">
        <v>102</v>
      </c>
      <c r="B4788">
        <v>696013</v>
      </c>
      <c r="C4788" s="3">
        <v>43201</v>
      </c>
      <c r="D4788">
        <v>46951</v>
      </c>
      <c r="E4788" t="s">
        <v>4016</v>
      </c>
      <c r="F4788">
        <v>42137</v>
      </c>
      <c r="G4788" t="s">
        <v>4179</v>
      </c>
      <c r="H4788" t="s">
        <v>4180</v>
      </c>
      <c r="I4788" s="4">
        <v>32.26</v>
      </c>
    </row>
    <row r="4789" spans="1:9" x14ac:dyDescent="0.2">
      <c r="A4789">
        <v>102</v>
      </c>
      <c r="B4789">
        <v>696015</v>
      </c>
      <c r="C4789" s="3">
        <v>43201</v>
      </c>
      <c r="D4789">
        <v>46951</v>
      </c>
      <c r="E4789" t="s">
        <v>4016</v>
      </c>
      <c r="F4789">
        <v>42137</v>
      </c>
      <c r="G4789" t="s">
        <v>4035</v>
      </c>
      <c r="H4789" t="s">
        <v>4036</v>
      </c>
      <c r="I4789" s="4">
        <v>4.6100000000000003</v>
      </c>
    </row>
    <row r="4790" spans="1:9" x14ac:dyDescent="0.2">
      <c r="A4790">
        <v>102</v>
      </c>
      <c r="B4790">
        <v>696017</v>
      </c>
      <c r="C4790" s="3">
        <v>43201</v>
      </c>
      <c r="D4790">
        <v>46951</v>
      </c>
      <c r="E4790" t="s">
        <v>4016</v>
      </c>
      <c r="F4790">
        <v>42137</v>
      </c>
      <c r="G4790" t="s">
        <v>4177</v>
      </c>
      <c r="H4790" t="s">
        <v>4178</v>
      </c>
      <c r="I4790" s="4">
        <v>3.46</v>
      </c>
    </row>
    <row r="4791" spans="1:9" x14ac:dyDescent="0.2">
      <c r="A4791">
        <v>102</v>
      </c>
      <c r="B4791">
        <v>696020</v>
      </c>
      <c r="C4791" s="3">
        <v>43201</v>
      </c>
      <c r="D4791">
        <v>46951</v>
      </c>
      <c r="E4791" t="s">
        <v>4016</v>
      </c>
      <c r="F4791">
        <v>42137</v>
      </c>
      <c r="G4791" t="s">
        <v>4133</v>
      </c>
      <c r="H4791" t="s">
        <v>4134</v>
      </c>
      <c r="I4791" s="4">
        <v>23.04</v>
      </c>
    </row>
    <row r="4792" spans="1:9" x14ac:dyDescent="0.2">
      <c r="A4792">
        <v>102</v>
      </c>
      <c r="B4792">
        <v>696021</v>
      </c>
      <c r="C4792" s="3">
        <v>43201</v>
      </c>
      <c r="D4792">
        <v>46951</v>
      </c>
      <c r="E4792" t="s">
        <v>4016</v>
      </c>
      <c r="F4792">
        <v>42137</v>
      </c>
      <c r="G4792" t="s">
        <v>4017</v>
      </c>
      <c r="H4792" t="s">
        <v>4018</v>
      </c>
      <c r="I4792" s="4">
        <v>9.2200000000000006</v>
      </c>
    </row>
    <row r="4793" spans="1:9" x14ac:dyDescent="0.2">
      <c r="A4793">
        <v>102</v>
      </c>
      <c r="B4793">
        <v>696026</v>
      </c>
      <c r="C4793" s="3">
        <v>43201</v>
      </c>
      <c r="D4793">
        <v>46951</v>
      </c>
      <c r="E4793" t="s">
        <v>4016</v>
      </c>
      <c r="F4793">
        <v>42137</v>
      </c>
      <c r="G4793" t="s">
        <v>4033</v>
      </c>
      <c r="H4793" t="s">
        <v>4034</v>
      </c>
      <c r="I4793" s="4">
        <v>36.06</v>
      </c>
    </row>
    <row r="4794" spans="1:9" x14ac:dyDescent="0.2">
      <c r="A4794">
        <v>102</v>
      </c>
      <c r="B4794">
        <v>696027</v>
      </c>
      <c r="C4794" s="3">
        <v>43201</v>
      </c>
      <c r="D4794">
        <v>46951</v>
      </c>
      <c r="E4794" t="s">
        <v>4016</v>
      </c>
      <c r="F4794">
        <v>42137</v>
      </c>
      <c r="G4794" t="s">
        <v>4135</v>
      </c>
      <c r="H4794" t="s">
        <v>4136</v>
      </c>
      <c r="I4794" s="4">
        <v>0.69</v>
      </c>
    </row>
    <row r="4795" spans="1:9" x14ac:dyDescent="0.2">
      <c r="A4795">
        <v>102</v>
      </c>
      <c r="B4795">
        <v>696028</v>
      </c>
      <c r="C4795" s="3">
        <v>43201</v>
      </c>
      <c r="D4795">
        <v>46951</v>
      </c>
      <c r="E4795" t="s">
        <v>4016</v>
      </c>
      <c r="F4795">
        <v>42137</v>
      </c>
      <c r="G4795" t="s">
        <v>4145</v>
      </c>
      <c r="H4795" t="s">
        <v>4146</v>
      </c>
      <c r="I4795" s="4">
        <v>0.23</v>
      </c>
    </row>
    <row r="4796" spans="1:9" x14ac:dyDescent="0.2">
      <c r="A4796">
        <v>102</v>
      </c>
      <c r="B4796">
        <v>698266</v>
      </c>
      <c r="C4796" s="3">
        <v>43201</v>
      </c>
      <c r="D4796">
        <v>46951</v>
      </c>
      <c r="E4796" t="s">
        <v>4016</v>
      </c>
      <c r="F4796">
        <v>42137</v>
      </c>
      <c r="G4796" t="s">
        <v>4147</v>
      </c>
      <c r="H4796" t="s">
        <v>4148</v>
      </c>
      <c r="I4796" s="4">
        <v>2.2999999999999998</v>
      </c>
    </row>
    <row r="4797" spans="1:9" x14ac:dyDescent="0.2">
      <c r="A4797">
        <v>102</v>
      </c>
      <c r="B4797">
        <v>698267</v>
      </c>
      <c r="C4797" s="3">
        <v>43201</v>
      </c>
      <c r="D4797">
        <v>46951</v>
      </c>
      <c r="E4797" t="s">
        <v>4016</v>
      </c>
      <c r="F4797">
        <v>42137</v>
      </c>
      <c r="G4797" t="s">
        <v>4077</v>
      </c>
      <c r="H4797" t="s">
        <v>4078</v>
      </c>
      <c r="I4797" s="4">
        <v>48.38</v>
      </c>
    </row>
    <row r="4798" spans="1:9" x14ac:dyDescent="0.2">
      <c r="A4798">
        <v>102</v>
      </c>
      <c r="B4798">
        <v>698268</v>
      </c>
      <c r="C4798" s="3">
        <v>43201</v>
      </c>
      <c r="D4798">
        <v>46951</v>
      </c>
      <c r="E4798" t="s">
        <v>4016</v>
      </c>
      <c r="F4798">
        <v>42137</v>
      </c>
      <c r="G4798" t="s">
        <v>4155</v>
      </c>
      <c r="H4798" t="s">
        <v>4156</v>
      </c>
      <c r="I4798" s="4">
        <v>0.46</v>
      </c>
    </row>
    <row r="4799" spans="1:9" x14ac:dyDescent="0.2">
      <c r="A4799">
        <v>102</v>
      </c>
      <c r="B4799">
        <v>698269</v>
      </c>
      <c r="C4799" s="3">
        <v>43201</v>
      </c>
      <c r="D4799">
        <v>46951</v>
      </c>
      <c r="E4799" t="s">
        <v>4016</v>
      </c>
      <c r="F4799">
        <v>42137</v>
      </c>
      <c r="G4799" t="s">
        <v>4131</v>
      </c>
      <c r="H4799" t="s">
        <v>4132</v>
      </c>
      <c r="I4799" s="4">
        <v>0.46</v>
      </c>
    </row>
    <row r="4800" spans="1:9" x14ac:dyDescent="0.2">
      <c r="A4800">
        <v>102</v>
      </c>
      <c r="B4800">
        <v>698270</v>
      </c>
      <c r="C4800" s="3">
        <v>43201</v>
      </c>
      <c r="D4800">
        <v>46951</v>
      </c>
      <c r="E4800" t="s">
        <v>4016</v>
      </c>
      <c r="F4800">
        <v>42137</v>
      </c>
      <c r="G4800" t="s">
        <v>4127</v>
      </c>
      <c r="H4800" t="s">
        <v>4128</v>
      </c>
      <c r="I4800" s="4">
        <v>0.69</v>
      </c>
    </row>
    <row r="4801" spans="1:9" x14ac:dyDescent="0.2">
      <c r="A4801">
        <v>102</v>
      </c>
      <c r="B4801">
        <v>698271</v>
      </c>
      <c r="C4801" s="3">
        <v>43201</v>
      </c>
      <c r="D4801">
        <v>46951</v>
      </c>
      <c r="E4801" t="s">
        <v>4016</v>
      </c>
      <c r="F4801">
        <v>42137</v>
      </c>
      <c r="G4801" t="s">
        <v>4199</v>
      </c>
      <c r="H4801" t="s">
        <v>4200</v>
      </c>
      <c r="I4801" s="4">
        <v>2.0699999999999998</v>
      </c>
    </row>
    <row r="4802" spans="1:9" x14ac:dyDescent="0.2">
      <c r="A4802">
        <v>102</v>
      </c>
      <c r="B4802">
        <v>698272</v>
      </c>
      <c r="C4802" s="3">
        <v>43201</v>
      </c>
      <c r="D4802">
        <v>46951</v>
      </c>
      <c r="E4802" t="s">
        <v>4016</v>
      </c>
      <c r="F4802">
        <v>42137</v>
      </c>
      <c r="G4802" t="s">
        <v>4099</v>
      </c>
      <c r="H4802" t="s">
        <v>4100</v>
      </c>
      <c r="I4802" s="4">
        <v>6.91</v>
      </c>
    </row>
    <row r="4803" spans="1:9" x14ac:dyDescent="0.2">
      <c r="A4803">
        <v>102</v>
      </c>
      <c r="B4803">
        <v>698273</v>
      </c>
      <c r="C4803" s="3">
        <v>43201</v>
      </c>
      <c r="D4803">
        <v>46951</v>
      </c>
      <c r="E4803" t="s">
        <v>4016</v>
      </c>
      <c r="F4803">
        <v>42137</v>
      </c>
      <c r="G4803" t="s">
        <v>4139</v>
      </c>
      <c r="H4803" t="s">
        <v>4140</v>
      </c>
      <c r="I4803" s="4">
        <v>3.45</v>
      </c>
    </row>
    <row r="4804" spans="1:9" x14ac:dyDescent="0.2">
      <c r="A4804">
        <v>102</v>
      </c>
      <c r="B4804">
        <v>698274</v>
      </c>
      <c r="C4804" s="3">
        <v>43201</v>
      </c>
      <c r="D4804">
        <v>46951</v>
      </c>
      <c r="E4804" t="s">
        <v>4016</v>
      </c>
      <c r="F4804">
        <v>42137</v>
      </c>
      <c r="G4804" t="s">
        <v>4089</v>
      </c>
      <c r="H4804" t="s">
        <v>4090</v>
      </c>
      <c r="I4804" s="4">
        <v>31.56</v>
      </c>
    </row>
    <row r="4805" spans="1:9" x14ac:dyDescent="0.2">
      <c r="A4805">
        <v>102</v>
      </c>
      <c r="B4805">
        <v>696038</v>
      </c>
      <c r="C4805" s="3">
        <v>43200</v>
      </c>
      <c r="D4805">
        <v>46941</v>
      </c>
      <c r="E4805" t="s">
        <v>4016</v>
      </c>
      <c r="F4805">
        <v>42139</v>
      </c>
      <c r="G4805" t="s">
        <v>4067</v>
      </c>
      <c r="H4805" t="s">
        <v>4068</v>
      </c>
      <c r="I4805" s="4">
        <v>44.35</v>
      </c>
    </row>
    <row r="4806" spans="1:9" x14ac:dyDescent="0.2">
      <c r="A4806">
        <v>102</v>
      </c>
      <c r="B4806">
        <v>696039</v>
      </c>
      <c r="C4806" s="3">
        <v>43200</v>
      </c>
      <c r="D4806">
        <v>46941</v>
      </c>
      <c r="E4806" t="s">
        <v>4016</v>
      </c>
      <c r="F4806">
        <v>42139</v>
      </c>
      <c r="G4806" t="s">
        <v>4077</v>
      </c>
      <c r="H4806" t="s">
        <v>4078</v>
      </c>
      <c r="I4806" s="4">
        <v>92.19</v>
      </c>
    </row>
    <row r="4807" spans="1:9" x14ac:dyDescent="0.2">
      <c r="A4807">
        <v>102</v>
      </c>
      <c r="B4807">
        <v>696040</v>
      </c>
      <c r="C4807" s="3">
        <v>43200</v>
      </c>
      <c r="D4807">
        <v>46941</v>
      </c>
      <c r="E4807" t="s">
        <v>4016</v>
      </c>
      <c r="F4807">
        <v>42139</v>
      </c>
      <c r="G4807" t="s">
        <v>4171</v>
      </c>
      <c r="H4807" t="s">
        <v>4172</v>
      </c>
      <c r="I4807" s="4">
        <v>12.67</v>
      </c>
    </row>
    <row r="4808" spans="1:9" x14ac:dyDescent="0.2">
      <c r="A4808">
        <v>102</v>
      </c>
      <c r="B4808">
        <v>696041</v>
      </c>
      <c r="C4808" s="3">
        <v>43200</v>
      </c>
      <c r="D4808">
        <v>46941</v>
      </c>
      <c r="E4808" t="s">
        <v>4016</v>
      </c>
      <c r="F4808">
        <v>42139</v>
      </c>
      <c r="G4808" t="s">
        <v>4089</v>
      </c>
      <c r="H4808" t="s">
        <v>4090</v>
      </c>
      <c r="I4808" s="4">
        <v>42.77</v>
      </c>
    </row>
    <row r="4809" spans="1:9" x14ac:dyDescent="0.2">
      <c r="A4809">
        <v>102</v>
      </c>
      <c r="B4809">
        <v>696043</v>
      </c>
      <c r="C4809" s="3">
        <v>43200</v>
      </c>
      <c r="D4809">
        <v>46941</v>
      </c>
      <c r="E4809" t="s">
        <v>4016</v>
      </c>
      <c r="F4809">
        <v>42139</v>
      </c>
      <c r="G4809" t="s">
        <v>4173</v>
      </c>
      <c r="H4809" t="s">
        <v>4174</v>
      </c>
      <c r="I4809" s="4">
        <v>3.17</v>
      </c>
    </row>
    <row r="4810" spans="1:9" x14ac:dyDescent="0.2">
      <c r="A4810">
        <v>102</v>
      </c>
      <c r="B4810">
        <v>696045</v>
      </c>
      <c r="C4810" s="3">
        <v>43200</v>
      </c>
      <c r="D4810">
        <v>46941</v>
      </c>
      <c r="E4810" t="s">
        <v>4016</v>
      </c>
      <c r="F4810">
        <v>42139</v>
      </c>
      <c r="G4810" t="s">
        <v>4085</v>
      </c>
      <c r="H4810" t="s">
        <v>4086</v>
      </c>
      <c r="I4810" s="4">
        <v>0.32</v>
      </c>
    </row>
    <row r="4811" spans="1:9" x14ac:dyDescent="0.2">
      <c r="A4811">
        <v>102</v>
      </c>
      <c r="B4811">
        <v>696046</v>
      </c>
      <c r="C4811" s="3">
        <v>43200</v>
      </c>
      <c r="D4811">
        <v>46941</v>
      </c>
      <c r="E4811" t="s">
        <v>4016</v>
      </c>
      <c r="F4811">
        <v>42139</v>
      </c>
      <c r="G4811" t="s">
        <v>4129</v>
      </c>
      <c r="H4811" t="s">
        <v>4130</v>
      </c>
      <c r="I4811" s="4">
        <v>3.17</v>
      </c>
    </row>
    <row r="4812" spans="1:9" x14ac:dyDescent="0.2">
      <c r="A4812">
        <v>102</v>
      </c>
      <c r="B4812">
        <v>696047</v>
      </c>
      <c r="C4812" s="3">
        <v>43200</v>
      </c>
      <c r="D4812">
        <v>46941</v>
      </c>
      <c r="E4812" t="s">
        <v>4016</v>
      </c>
      <c r="F4812">
        <v>42139</v>
      </c>
      <c r="G4812" t="s">
        <v>4117</v>
      </c>
      <c r="H4812" t="s">
        <v>4118</v>
      </c>
      <c r="I4812" s="4">
        <v>6.34</v>
      </c>
    </row>
    <row r="4813" spans="1:9" x14ac:dyDescent="0.2">
      <c r="A4813">
        <v>102</v>
      </c>
      <c r="B4813">
        <v>696049</v>
      </c>
      <c r="C4813" s="3">
        <v>43200</v>
      </c>
      <c r="D4813">
        <v>46941</v>
      </c>
      <c r="E4813" t="s">
        <v>4016</v>
      </c>
      <c r="F4813">
        <v>42139</v>
      </c>
      <c r="G4813" t="s">
        <v>4145</v>
      </c>
      <c r="H4813" t="s">
        <v>4146</v>
      </c>
      <c r="I4813" s="4">
        <v>0.32</v>
      </c>
    </row>
    <row r="4814" spans="1:9" x14ac:dyDescent="0.2">
      <c r="A4814">
        <v>102</v>
      </c>
      <c r="B4814">
        <v>696050</v>
      </c>
      <c r="C4814" s="3">
        <v>43200</v>
      </c>
      <c r="D4814">
        <v>46941</v>
      </c>
      <c r="E4814" t="s">
        <v>4016</v>
      </c>
      <c r="F4814">
        <v>42139</v>
      </c>
      <c r="G4814" t="s">
        <v>4121</v>
      </c>
      <c r="H4814" t="s">
        <v>4122</v>
      </c>
      <c r="I4814" s="4">
        <v>2.5299999999999998</v>
      </c>
    </row>
    <row r="4815" spans="1:9" x14ac:dyDescent="0.2">
      <c r="A4815">
        <v>102</v>
      </c>
      <c r="B4815">
        <v>696051</v>
      </c>
      <c r="C4815" s="3">
        <v>43200</v>
      </c>
      <c r="D4815">
        <v>46941</v>
      </c>
      <c r="E4815" t="s">
        <v>4016</v>
      </c>
      <c r="F4815">
        <v>42139</v>
      </c>
      <c r="G4815" t="s">
        <v>4133</v>
      </c>
      <c r="H4815" t="s">
        <v>4134</v>
      </c>
      <c r="I4815" s="4">
        <v>15.84</v>
      </c>
    </row>
    <row r="4816" spans="1:9" x14ac:dyDescent="0.2">
      <c r="A4816">
        <v>102</v>
      </c>
      <c r="B4816">
        <v>696052</v>
      </c>
      <c r="C4816" s="3">
        <v>43200</v>
      </c>
      <c r="D4816">
        <v>46941</v>
      </c>
      <c r="E4816" t="s">
        <v>4016</v>
      </c>
      <c r="F4816">
        <v>42139</v>
      </c>
      <c r="G4816" t="s">
        <v>4163</v>
      </c>
      <c r="H4816" t="s">
        <v>4164</v>
      </c>
      <c r="I4816" s="4">
        <v>6.34</v>
      </c>
    </row>
    <row r="4817" spans="1:9" x14ac:dyDescent="0.2">
      <c r="A4817">
        <v>102</v>
      </c>
      <c r="B4817">
        <v>696053</v>
      </c>
      <c r="C4817" s="3">
        <v>43200</v>
      </c>
      <c r="D4817">
        <v>46941</v>
      </c>
      <c r="E4817" t="s">
        <v>4016</v>
      </c>
      <c r="F4817">
        <v>42139</v>
      </c>
      <c r="G4817" t="s">
        <v>4033</v>
      </c>
      <c r="H4817" t="s">
        <v>4034</v>
      </c>
      <c r="I4817" s="4">
        <v>62.57</v>
      </c>
    </row>
    <row r="4818" spans="1:9" x14ac:dyDescent="0.2">
      <c r="A4818">
        <v>102</v>
      </c>
      <c r="B4818">
        <v>696054</v>
      </c>
      <c r="C4818" s="3">
        <v>43200</v>
      </c>
      <c r="D4818">
        <v>46941</v>
      </c>
      <c r="E4818" t="s">
        <v>4016</v>
      </c>
      <c r="F4818">
        <v>42139</v>
      </c>
      <c r="G4818" t="s">
        <v>4035</v>
      </c>
      <c r="H4818" t="s">
        <v>4036</v>
      </c>
      <c r="I4818" s="4">
        <v>3.17</v>
      </c>
    </row>
    <row r="4819" spans="1:9" x14ac:dyDescent="0.2">
      <c r="A4819">
        <v>102</v>
      </c>
      <c r="B4819">
        <v>696055</v>
      </c>
      <c r="C4819" s="3">
        <v>43200</v>
      </c>
      <c r="D4819">
        <v>46941</v>
      </c>
      <c r="E4819" t="s">
        <v>4016</v>
      </c>
      <c r="F4819">
        <v>42139</v>
      </c>
      <c r="G4819" t="s">
        <v>4155</v>
      </c>
      <c r="H4819" t="s">
        <v>4156</v>
      </c>
      <c r="I4819" s="4">
        <v>0.32</v>
      </c>
    </row>
    <row r="4820" spans="1:9" x14ac:dyDescent="0.2">
      <c r="A4820">
        <v>102</v>
      </c>
      <c r="B4820">
        <v>696056</v>
      </c>
      <c r="C4820" s="3">
        <v>43200</v>
      </c>
      <c r="D4820">
        <v>46941</v>
      </c>
      <c r="E4820" t="s">
        <v>4016</v>
      </c>
      <c r="F4820">
        <v>42139</v>
      </c>
      <c r="G4820" t="s">
        <v>4131</v>
      </c>
      <c r="H4820" t="s">
        <v>4132</v>
      </c>
      <c r="I4820" s="4">
        <v>0.16</v>
      </c>
    </row>
    <row r="4821" spans="1:9" x14ac:dyDescent="0.2">
      <c r="A4821">
        <v>102</v>
      </c>
      <c r="B4821">
        <v>698107</v>
      </c>
      <c r="C4821" s="3">
        <v>43200</v>
      </c>
      <c r="D4821">
        <v>46941</v>
      </c>
      <c r="E4821" t="s">
        <v>4016</v>
      </c>
      <c r="F4821">
        <v>42139</v>
      </c>
      <c r="G4821" t="s">
        <v>4179</v>
      </c>
      <c r="H4821" t="s">
        <v>4180</v>
      </c>
      <c r="I4821" s="4">
        <v>12.67</v>
      </c>
    </row>
    <row r="4822" spans="1:9" x14ac:dyDescent="0.2">
      <c r="A4822">
        <v>102</v>
      </c>
      <c r="B4822">
        <v>698108</v>
      </c>
      <c r="C4822" s="3">
        <v>43200</v>
      </c>
      <c r="D4822">
        <v>46941</v>
      </c>
      <c r="E4822" t="s">
        <v>4016</v>
      </c>
      <c r="F4822">
        <v>42139</v>
      </c>
      <c r="G4822" t="s">
        <v>4169</v>
      </c>
      <c r="H4822" t="s">
        <v>4170</v>
      </c>
      <c r="I4822" s="4">
        <v>4.75</v>
      </c>
    </row>
    <row r="4823" spans="1:9" x14ac:dyDescent="0.2">
      <c r="A4823">
        <v>102</v>
      </c>
      <c r="B4823">
        <v>696044</v>
      </c>
      <c r="C4823" s="3">
        <v>43201</v>
      </c>
      <c r="D4823">
        <v>46941</v>
      </c>
      <c r="E4823" t="s">
        <v>4016</v>
      </c>
      <c r="F4823">
        <v>42139</v>
      </c>
      <c r="G4823" t="s">
        <v>4183</v>
      </c>
      <c r="H4823" t="s">
        <v>4184</v>
      </c>
      <c r="I4823" s="4">
        <v>3.17</v>
      </c>
    </row>
    <row r="4824" spans="1:9" x14ac:dyDescent="0.2">
      <c r="A4824">
        <v>102</v>
      </c>
      <c r="B4824">
        <v>696066</v>
      </c>
      <c r="C4824" s="3">
        <v>43201</v>
      </c>
      <c r="D4824">
        <v>46954</v>
      </c>
      <c r="E4824" t="s">
        <v>4016</v>
      </c>
      <c r="F4824">
        <v>42141</v>
      </c>
      <c r="G4824" t="s">
        <v>4149</v>
      </c>
      <c r="H4824" t="s">
        <v>4150</v>
      </c>
      <c r="I4824" s="4">
        <v>29.4</v>
      </c>
    </row>
    <row r="4825" spans="1:9" x14ac:dyDescent="0.2">
      <c r="A4825">
        <v>102</v>
      </c>
      <c r="B4825">
        <v>696067</v>
      </c>
      <c r="C4825" s="3">
        <v>43201</v>
      </c>
      <c r="D4825">
        <v>46954</v>
      </c>
      <c r="E4825" t="s">
        <v>4016</v>
      </c>
      <c r="F4825">
        <v>42141</v>
      </c>
      <c r="G4825" t="s">
        <v>4133</v>
      </c>
      <c r="H4825" t="s">
        <v>4134</v>
      </c>
      <c r="I4825" s="4">
        <v>25.2</v>
      </c>
    </row>
    <row r="4826" spans="1:9" x14ac:dyDescent="0.2">
      <c r="A4826">
        <v>102</v>
      </c>
      <c r="B4826">
        <v>696068</v>
      </c>
      <c r="C4826" s="3">
        <v>43201</v>
      </c>
      <c r="D4826">
        <v>46954</v>
      </c>
      <c r="E4826" t="s">
        <v>4016</v>
      </c>
      <c r="F4826">
        <v>42141</v>
      </c>
      <c r="G4826" t="s">
        <v>4139</v>
      </c>
      <c r="H4826" t="s">
        <v>4140</v>
      </c>
      <c r="I4826" s="4">
        <v>50.4</v>
      </c>
    </row>
    <row r="4827" spans="1:9" x14ac:dyDescent="0.2">
      <c r="A4827">
        <v>102</v>
      </c>
      <c r="B4827">
        <v>696069</v>
      </c>
      <c r="C4827" s="3">
        <v>43201</v>
      </c>
      <c r="D4827">
        <v>46954</v>
      </c>
      <c r="E4827" t="s">
        <v>4016</v>
      </c>
      <c r="F4827">
        <v>42141</v>
      </c>
      <c r="G4827" t="s">
        <v>4161</v>
      </c>
      <c r="H4827" t="s">
        <v>4162</v>
      </c>
      <c r="I4827" s="4">
        <v>12.6</v>
      </c>
    </row>
    <row r="4828" spans="1:9" x14ac:dyDescent="0.2">
      <c r="A4828">
        <v>102</v>
      </c>
      <c r="B4828">
        <v>696070</v>
      </c>
      <c r="C4828" s="3">
        <v>43201</v>
      </c>
      <c r="D4828">
        <v>46954</v>
      </c>
      <c r="E4828" t="s">
        <v>4016</v>
      </c>
      <c r="F4828">
        <v>42141</v>
      </c>
      <c r="G4828" t="s">
        <v>4135</v>
      </c>
      <c r="H4828" t="s">
        <v>4136</v>
      </c>
      <c r="I4828" s="4">
        <v>6.3</v>
      </c>
    </row>
    <row r="4829" spans="1:9" x14ac:dyDescent="0.2">
      <c r="A4829">
        <v>102</v>
      </c>
      <c r="B4829">
        <v>696071</v>
      </c>
      <c r="C4829" s="3">
        <v>43201</v>
      </c>
      <c r="D4829">
        <v>46954</v>
      </c>
      <c r="E4829" t="s">
        <v>4016</v>
      </c>
      <c r="F4829">
        <v>42141</v>
      </c>
      <c r="G4829" t="s">
        <v>4157</v>
      </c>
      <c r="H4829" t="s">
        <v>4158</v>
      </c>
      <c r="I4829" s="4">
        <v>4.2</v>
      </c>
    </row>
    <row r="4830" spans="1:9" x14ac:dyDescent="0.2">
      <c r="A4830">
        <v>102</v>
      </c>
      <c r="B4830">
        <v>696072</v>
      </c>
      <c r="C4830" s="3">
        <v>43201</v>
      </c>
      <c r="D4830">
        <v>46954</v>
      </c>
      <c r="E4830" t="s">
        <v>4016</v>
      </c>
      <c r="F4830">
        <v>42141</v>
      </c>
      <c r="G4830" t="s">
        <v>4089</v>
      </c>
      <c r="H4830" t="s">
        <v>4090</v>
      </c>
      <c r="I4830" s="4">
        <v>67.2</v>
      </c>
    </row>
    <row r="4831" spans="1:9" x14ac:dyDescent="0.2">
      <c r="A4831">
        <v>102</v>
      </c>
      <c r="B4831">
        <v>696073</v>
      </c>
      <c r="C4831" s="3">
        <v>43201</v>
      </c>
      <c r="D4831">
        <v>46954</v>
      </c>
      <c r="E4831" t="s">
        <v>4016</v>
      </c>
      <c r="F4831">
        <v>42141</v>
      </c>
      <c r="G4831" t="s">
        <v>4159</v>
      </c>
      <c r="H4831" t="s">
        <v>4160</v>
      </c>
      <c r="I4831" s="4">
        <v>2.94</v>
      </c>
    </row>
    <row r="4832" spans="1:9" x14ac:dyDescent="0.2">
      <c r="A4832">
        <v>102</v>
      </c>
      <c r="B4832">
        <v>696074</v>
      </c>
      <c r="C4832" s="3">
        <v>43201</v>
      </c>
      <c r="D4832">
        <v>46954</v>
      </c>
      <c r="E4832" t="s">
        <v>4016</v>
      </c>
      <c r="F4832">
        <v>42141</v>
      </c>
      <c r="G4832" t="s">
        <v>4033</v>
      </c>
      <c r="H4832" t="s">
        <v>4034</v>
      </c>
      <c r="I4832" s="4">
        <v>171.07</v>
      </c>
    </row>
    <row r="4833" spans="1:9" x14ac:dyDescent="0.2">
      <c r="A4833">
        <v>102</v>
      </c>
      <c r="B4833">
        <v>696075</v>
      </c>
      <c r="C4833" s="3">
        <v>43201</v>
      </c>
      <c r="D4833">
        <v>46954</v>
      </c>
      <c r="E4833" t="s">
        <v>4016</v>
      </c>
      <c r="F4833">
        <v>42141</v>
      </c>
      <c r="G4833" t="s">
        <v>4151</v>
      </c>
      <c r="H4833" t="s">
        <v>4152</v>
      </c>
      <c r="I4833" s="4">
        <v>4.2</v>
      </c>
    </row>
    <row r="4834" spans="1:9" x14ac:dyDescent="0.2">
      <c r="A4834">
        <v>102</v>
      </c>
      <c r="B4834">
        <v>696076</v>
      </c>
      <c r="C4834" s="3">
        <v>43201</v>
      </c>
      <c r="D4834">
        <v>46954</v>
      </c>
      <c r="E4834" t="s">
        <v>4016</v>
      </c>
      <c r="F4834">
        <v>42141</v>
      </c>
      <c r="G4834" t="s">
        <v>4153</v>
      </c>
      <c r="H4834" t="s">
        <v>4154</v>
      </c>
      <c r="I4834" s="4">
        <v>42</v>
      </c>
    </row>
    <row r="4835" spans="1:9" x14ac:dyDescent="0.2">
      <c r="A4835">
        <v>102</v>
      </c>
      <c r="B4835">
        <v>696077</v>
      </c>
      <c r="C4835" s="3">
        <v>43201</v>
      </c>
      <c r="D4835">
        <v>46954</v>
      </c>
      <c r="E4835" t="s">
        <v>4016</v>
      </c>
      <c r="F4835">
        <v>42141</v>
      </c>
      <c r="G4835" t="s">
        <v>4085</v>
      </c>
      <c r="H4835" t="s">
        <v>4086</v>
      </c>
      <c r="I4835" s="4">
        <v>0.34</v>
      </c>
    </row>
    <row r="4836" spans="1:9" x14ac:dyDescent="0.2">
      <c r="A4836">
        <v>102</v>
      </c>
      <c r="B4836">
        <v>696078</v>
      </c>
      <c r="C4836" s="3">
        <v>43201</v>
      </c>
      <c r="D4836">
        <v>46954</v>
      </c>
      <c r="E4836" t="s">
        <v>4016</v>
      </c>
      <c r="F4836">
        <v>42141</v>
      </c>
      <c r="G4836" t="s">
        <v>4131</v>
      </c>
      <c r="H4836" t="s">
        <v>4132</v>
      </c>
      <c r="I4836" s="4">
        <v>0.5</v>
      </c>
    </row>
    <row r="4837" spans="1:9" x14ac:dyDescent="0.2">
      <c r="A4837">
        <v>102</v>
      </c>
      <c r="B4837">
        <v>696079</v>
      </c>
      <c r="C4837" s="3">
        <v>43201</v>
      </c>
      <c r="D4837">
        <v>46954</v>
      </c>
      <c r="E4837" t="s">
        <v>4016</v>
      </c>
      <c r="F4837">
        <v>42141</v>
      </c>
      <c r="G4837" t="s">
        <v>4155</v>
      </c>
      <c r="H4837" t="s">
        <v>4156</v>
      </c>
      <c r="I4837" s="4">
        <v>0.5</v>
      </c>
    </row>
    <row r="4838" spans="1:9" x14ac:dyDescent="0.2">
      <c r="A4838">
        <v>102</v>
      </c>
      <c r="B4838">
        <v>696080</v>
      </c>
      <c r="C4838" s="3">
        <v>43201</v>
      </c>
      <c r="D4838">
        <v>46954</v>
      </c>
      <c r="E4838" t="s">
        <v>4016</v>
      </c>
      <c r="F4838">
        <v>42141</v>
      </c>
      <c r="G4838" t="s">
        <v>4121</v>
      </c>
      <c r="H4838" t="s">
        <v>4122</v>
      </c>
      <c r="I4838" s="4">
        <v>3.15</v>
      </c>
    </row>
    <row r="4839" spans="1:9" x14ac:dyDescent="0.2">
      <c r="A4839">
        <v>102</v>
      </c>
      <c r="B4839">
        <v>696216</v>
      </c>
      <c r="C4839" s="3">
        <v>43201</v>
      </c>
      <c r="D4839">
        <v>46949</v>
      </c>
      <c r="E4839" t="s">
        <v>4016</v>
      </c>
      <c r="F4839">
        <v>42155</v>
      </c>
      <c r="G4839" t="s">
        <v>4105</v>
      </c>
      <c r="H4839" t="s">
        <v>4106</v>
      </c>
      <c r="I4839" s="4">
        <v>3.87</v>
      </c>
    </row>
    <row r="4840" spans="1:9" x14ac:dyDescent="0.2">
      <c r="A4840">
        <v>102</v>
      </c>
      <c r="B4840">
        <v>696217</v>
      </c>
      <c r="C4840" s="3">
        <v>43201</v>
      </c>
      <c r="D4840">
        <v>46949</v>
      </c>
      <c r="E4840" t="s">
        <v>4016</v>
      </c>
      <c r="F4840">
        <v>42155</v>
      </c>
      <c r="G4840" t="s">
        <v>4147</v>
      </c>
      <c r="H4840" t="s">
        <v>4148</v>
      </c>
      <c r="I4840" s="4">
        <v>3.6</v>
      </c>
    </row>
    <row r="4841" spans="1:9" x14ac:dyDescent="0.2">
      <c r="A4841">
        <v>102</v>
      </c>
      <c r="B4841">
        <v>696218</v>
      </c>
      <c r="C4841" s="3">
        <v>43201</v>
      </c>
      <c r="D4841">
        <v>46949</v>
      </c>
      <c r="E4841" t="s">
        <v>4016</v>
      </c>
      <c r="F4841">
        <v>42155</v>
      </c>
      <c r="G4841" t="s">
        <v>4119</v>
      </c>
      <c r="H4841" t="s">
        <v>4120</v>
      </c>
      <c r="I4841" s="4">
        <v>3.6</v>
      </c>
    </row>
    <row r="4842" spans="1:9" x14ac:dyDescent="0.2">
      <c r="A4842">
        <v>102</v>
      </c>
      <c r="B4842">
        <v>696219</v>
      </c>
      <c r="C4842" s="3">
        <v>43201</v>
      </c>
      <c r="D4842">
        <v>46949</v>
      </c>
      <c r="E4842" t="s">
        <v>4016</v>
      </c>
      <c r="F4842">
        <v>42155</v>
      </c>
      <c r="G4842" t="s">
        <v>4085</v>
      </c>
      <c r="H4842" t="s">
        <v>4086</v>
      </c>
      <c r="I4842" s="4">
        <v>0.54</v>
      </c>
    </row>
    <row r="4843" spans="1:9" x14ac:dyDescent="0.2">
      <c r="A4843">
        <v>102</v>
      </c>
      <c r="B4843">
        <v>696220</v>
      </c>
      <c r="C4843" s="3">
        <v>43201</v>
      </c>
      <c r="D4843">
        <v>46949</v>
      </c>
      <c r="E4843" t="s">
        <v>4016</v>
      </c>
      <c r="F4843">
        <v>42155</v>
      </c>
      <c r="G4843" t="s">
        <v>4127</v>
      </c>
      <c r="H4843" t="s">
        <v>4128</v>
      </c>
      <c r="I4843" s="4">
        <v>0.09</v>
      </c>
    </row>
    <row r="4844" spans="1:9" x14ac:dyDescent="0.2">
      <c r="A4844">
        <v>102</v>
      </c>
      <c r="B4844">
        <v>696221</v>
      </c>
      <c r="C4844" s="3">
        <v>43201</v>
      </c>
      <c r="D4844">
        <v>46949</v>
      </c>
      <c r="E4844" t="s">
        <v>4016</v>
      </c>
      <c r="F4844">
        <v>42155</v>
      </c>
      <c r="G4844" t="s">
        <v>4089</v>
      </c>
      <c r="H4844" t="s">
        <v>4090</v>
      </c>
      <c r="I4844" s="4">
        <v>70.36</v>
      </c>
    </row>
    <row r="4845" spans="1:9" x14ac:dyDescent="0.2">
      <c r="A4845">
        <v>102</v>
      </c>
      <c r="B4845">
        <v>696222</v>
      </c>
      <c r="C4845" s="3">
        <v>43201</v>
      </c>
      <c r="D4845">
        <v>46949</v>
      </c>
      <c r="E4845" t="s">
        <v>4016</v>
      </c>
      <c r="F4845">
        <v>42155</v>
      </c>
      <c r="G4845" t="s">
        <v>4117</v>
      </c>
      <c r="H4845" t="s">
        <v>4118</v>
      </c>
      <c r="I4845" s="4">
        <v>1.26</v>
      </c>
    </row>
    <row r="4846" spans="1:9" x14ac:dyDescent="0.2">
      <c r="A4846">
        <v>102</v>
      </c>
      <c r="B4846">
        <v>696223</v>
      </c>
      <c r="C4846" s="3">
        <v>43201</v>
      </c>
      <c r="D4846">
        <v>46949</v>
      </c>
      <c r="E4846" t="s">
        <v>4016</v>
      </c>
      <c r="F4846">
        <v>42155</v>
      </c>
      <c r="G4846" t="s">
        <v>4107</v>
      </c>
      <c r="H4846" t="s">
        <v>4108</v>
      </c>
      <c r="I4846" s="4">
        <v>57.78</v>
      </c>
    </row>
    <row r="4847" spans="1:9" x14ac:dyDescent="0.2">
      <c r="A4847">
        <v>102</v>
      </c>
      <c r="B4847">
        <v>696224</v>
      </c>
      <c r="C4847" s="3">
        <v>43201</v>
      </c>
      <c r="D4847">
        <v>46949</v>
      </c>
      <c r="E4847" t="s">
        <v>4016</v>
      </c>
      <c r="F4847">
        <v>42155</v>
      </c>
      <c r="G4847" t="s">
        <v>4133</v>
      </c>
      <c r="H4847" t="s">
        <v>4134</v>
      </c>
      <c r="I4847" s="4">
        <v>1.8</v>
      </c>
    </row>
    <row r="4848" spans="1:9" x14ac:dyDescent="0.2">
      <c r="A4848">
        <v>102</v>
      </c>
      <c r="B4848">
        <v>696225</v>
      </c>
      <c r="C4848" s="3">
        <v>43201</v>
      </c>
      <c r="D4848">
        <v>46949</v>
      </c>
      <c r="E4848" t="s">
        <v>4016</v>
      </c>
      <c r="F4848">
        <v>42155</v>
      </c>
      <c r="G4848" t="s">
        <v>4033</v>
      </c>
      <c r="H4848" t="s">
        <v>4034</v>
      </c>
      <c r="I4848" s="4">
        <v>13.7</v>
      </c>
    </row>
    <row r="4849" spans="1:9" x14ac:dyDescent="0.2">
      <c r="A4849">
        <v>102</v>
      </c>
      <c r="B4849">
        <v>696226</v>
      </c>
      <c r="C4849" s="3">
        <v>43201</v>
      </c>
      <c r="D4849">
        <v>46949</v>
      </c>
      <c r="E4849" t="s">
        <v>4016</v>
      </c>
      <c r="F4849">
        <v>42155</v>
      </c>
      <c r="G4849" t="s">
        <v>4081</v>
      </c>
      <c r="H4849" t="s">
        <v>4082</v>
      </c>
      <c r="I4849" s="4">
        <v>19.8</v>
      </c>
    </row>
    <row r="4850" spans="1:9" x14ac:dyDescent="0.2">
      <c r="A4850">
        <v>102</v>
      </c>
      <c r="B4850">
        <v>696227</v>
      </c>
      <c r="C4850" s="3">
        <v>43201</v>
      </c>
      <c r="D4850">
        <v>46949</v>
      </c>
      <c r="E4850" t="s">
        <v>4016</v>
      </c>
      <c r="F4850">
        <v>42155</v>
      </c>
      <c r="G4850" t="s">
        <v>4215</v>
      </c>
      <c r="H4850" t="s">
        <v>4216</v>
      </c>
      <c r="I4850" s="4">
        <v>3.6</v>
      </c>
    </row>
    <row r="4851" spans="1:9" x14ac:dyDescent="0.2">
      <c r="A4851">
        <v>102</v>
      </c>
      <c r="B4851">
        <v>696265</v>
      </c>
      <c r="C4851" s="3">
        <v>43187</v>
      </c>
      <c r="D4851">
        <v>46804</v>
      </c>
      <c r="E4851" t="s">
        <v>4016</v>
      </c>
      <c r="F4851">
        <v>42156</v>
      </c>
      <c r="G4851" t="s">
        <v>4259</v>
      </c>
      <c r="H4851" t="s">
        <v>4260</v>
      </c>
      <c r="I4851" s="4">
        <v>3025.85</v>
      </c>
    </row>
    <row r="4852" spans="1:9" x14ac:dyDescent="0.2">
      <c r="A4852">
        <v>102</v>
      </c>
      <c r="B4852">
        <v>696266</v>
      </c>
      <c r="C4852" s="3">
        <v>43187</v>
      </c>
      <c r="D4852">
        <v>46804</v>
      </c>
      <c r="E4852" t="s">
        <v>4016</v>
      </c>
      <c r="F4852">
        <v>42156</v>
      </c>
      <c r="G4852" t="s">
        <v>4487</v>
      </c>
      <c r="H4852" t="s">
        <v>4497</v>
      </c>
      <c r="I4852" s="4">
        <v>236.95</v>
      </c>
    </row>
    <row r="4853" spans="1:9" x14ac:dyDescent="0.2">
      <c r="A4853">
        <v>102</v>
      </c>
      <c r="B4853">
        <v>696281</v>
      </c>
      <c r="C4853" s="3">
        <v>43188</v>
      </c>
      <c r="D4853">
        <v>46828</v>
      </c>
      <c r="E4853" t="s">
        <v>4016</v>
      </c>
      <c r="F4853">
        <v>42157</v>
      </c>
      <c r="G4853" t="s">
        <v>4323</v>
      </c>
      <c r="H4853" t="s">
        <v>4324</v>
      </c>
      <c r="I4853" s="4">
        <v>469.7</v>
      </c>
    </row>
    <row r="4854" spans="1:9" x14ac:dyDescent="0.2">
      <c r="A4854">
        <v>102</v>
      </c>
      <c r="B4854">
        <v>696288</v>
      </c>
      <c r="C4854" s="3">
        <v>43188</v>
      </c>
      <c r="D4854">
        <v>46831</v>
      </c>
      <c r="E4854" t="s">
        <v>4016</v>
      </c>
      <c r="F4854">
        <v>42158</v>
      </c>
      <c r="G4854" t="s">
        <v>4323</v>
      </c>
      <c r="H4854" t="s">
        <v>4324</v>
      </c>
      <c r="I4854" s="4">
        <v>469.7</v>
      </c>
    </row>
    <row r="4855" spans="1:9" x14ac:dyDescent="0.2">
      <c r="A4855">
        <v>102</v>
      </c>
      <c r="B4855">
        <v>696320</v>
      </c>
      <c r="C4855" s="3">
        <v>43188</v>
      </c>
      <c r="D4855">
        <v>46819</v>
      </c>
      <c r="E4855" t="s">
        <v>4016</v>
      </c>
      <c r="F4855">
        <v>42159</v>
      </c>
      <c r="G4855" t="s">
        <v>4259</v>
      </c>
      <c r="H4855" t="s">
        <v>4260</v>
      </c>
      <c r="I4855" s="4">
        <v>263.7</v>
      </c>
    </row>
    <row r="4856" spans="1:9" x14ac:dyDescent="0.2">
      <c r="A4856">
        <v>102</v>
      </c>
      <c r="B4856">
        <v>696321</v>
      </c>
      <c r="C4856" s="3">
        <v>43188</v>
      </c>
      <c r="D4856">
        <v>46819</v>
      </c>
      <c r="E4856" t="s">
        <v>4016</v>
      </c>
      <c r="F4856">
        <v>42159</v>
      </c>
      <c r="G4856" t="s">
        <v>4487</v>
      </c>
      <c r="H4856" t="s">
        <v>4497</v>
      </c>
      <c r="I4856" s="4">
        <v>20.65</v>
      </c>
    </row>
    <row r="4857" spans="1:9" x14ac:dyDescent="0.2">
      <c r="A4857">
        <v>102</v>
      </c>
      <c r="B4857">
        <v>696374</v>
      </c>
      <c r="C4857" s="3">
        <v>43188</v>
      </c>
      <c r="D4857">
        <v>46834</v>
      </c>
      <c r="E4857" t="s">
        <v>4016</v>
      </c>
      <c r="F4857">
        <v>42160</v>
      </c>
      <c r="G4857" t="s">
        <v>4259</v>
      </c>
      <c r="H4857" t="s">
        <v>4260</v>
      </c>
      <c r="I4857" s="4">
        <v>2658.3</v>
      </c>
    </row>
    <row r="4858" spans="1:9" x14ac:dyDescent="0.2">
      <c r="A4858">
        <v>102</v>
      </c>
      <c r="B4858">
        <v>696375</v>
      </c>
      <c r="C4858" s="3">
        <v>43188</v>
      </c>
      <c r="D4858">
        <v>46834</v>
      </c>
      <c r="E4858" t="s">
        <v>4016</v>
      </c>
      <c r="F4858">
        <v>42160</v>
      </c>
      <c r="G4858" t="s">
        <v>4487</v>
      </c>
      <c r="H4858" t="s">
        <v>4497</v>
      </c>
      <c r="I4858" s="4">
        <v>210</v>
      </c>
    </row>
    <row r="4859" spans="1:9" x14ac:dyDescent="0.2">
      <c r="A4859">
        <v>102</v>
      </c>
      <c r="B4859">
        <v>696384</v>
      </c>
      <c r="C4859" s="3">
        <v>43195</v>
      </c>
      <c r="D4859">
        <v>46876</v>
      </c>
      <c r="E4859" t="s">
        <v>4016</v>
      </c>
      <c r="F4859">
        <v>42162</v>
      </c>
      <c r="G4859" t="s">
        <v>4319</v>
      </c>
      <c r="H4859" t="s">
        <v>4320</v>
      </c>
      <c r="I4859" s="4">
        <v>3.66</v>
      </c>
    </row>
    <row r="4860" spans="1:9" x14ac:dyDescent="0.2">
      <c r="A4860">
        <v>102</v>
      </c>
      <c r="B4860">
        <v>696385</v>
      </c>
      <c r="C4860" s="3">
        <v>43195</v>
      </c>
      <c r="D4860">
        <v>46876</v>
      </c>
      <c r="E4860" t="s">
        <v>4016</v>
      </c>
      <c r="F4860">
        <v>42162</v>
      </c>
      <c r="G4860" t="s">
        <v>4321</v>
      </c>
      <c r="H4860" t="s">
        <v>4322</v>
      </c>
      <c r="I4860" s="4">
        <v>10.97</v>
      </c>
    </row>
    <row r="4861" spans="1:9" x14ac:dyDescent="0.2">
      <c r="A4861">
        <v>102</v>
      </c>
      <c r="B4861">
        <v>696392</v>
      </c>
      <c r="C4861" s="3">
        <v>43195</v>
      </c>
      <c r="D4861">
        <v>46877</v>
      </c>
      <c r="E4861" t="s">
        <v>4016</v>
      </c>
      <c r="F4861">
        <v>42164</v>
      </c>
      <c r="G4861" t="s">
        <v>4319</v>
      </c>
      <c r="H4861" t="s">
        <v>4320</v>
      </c>
      <c r="I4861" s="4">
        <v>3.66</v>
      </c>
    </row>
    <row r="4862" spans="1:9" x14ac:dyDescent="0.2">
      <c r="A4862">
        <v>102</v>
      </c>
      <c r="B4862">
        <v>696393</v>
      </c>
      <c r="C4862" s="3">
        <v>43195</v>
      </c>
      <c r="D4862">
        <v>46877</v>
      </c>
      <c r="E4862" t="s">
        <v>4016</v>
      </c>
      <c r="F4862">
        <v>42164</v>
      </c>
      <c r="G4862" t="s">
        <v>4321</v>
      </c>
      <c r="H4862" t="s">
        <v>4322</v>
      </c>
      <c r="I4862" s="4">
        <v>10.97</v>
      </c>
    </row>
    <row r="4863" spans="1:9" x14ac:dyDescent="0.2">
      <c r="A4863">
        <v>102</v>
      </c>
      <c r="B4863">
        <v>696404</v>
      </c>
      <c r="C4863" s="3">
        <v>43195</v>
      </c>
      <c r="D4863">
        <v>46878</v>
      </c>
      <c r="E4863" t="s">
        <v>4016</v>
      </c>
      <c r="F4863">
        <v>42166</v>
      </c>
      <c r="G4863" t="s">
        <v>4019</v>
      </c>
      <c r="H4863" t="s">
        <v>4020</v>
      </c>
      <c r="I4863" s="4">
        <v>20.25</v>
      </c>
    </row>
    <row r="4864" spans="1:9" x14ac:dyDescent="0.2">
      <c r="A4864">
        <v>102</v>
      </c>
      <c r="B4864">
        <v>696405</v>
      </c>
      <c r="C4864" s="3">
        <v>43195</v>
      </c>
      <c r="D4864">
        <v>46878</v>
      </c>
      <c r="E4864" t="s">
        <v>4016</v>
      </c>
      <c r="F4864">
        <v>42166</v>
      </c>
      <c r="G4864" t="s">
        <v>4025</v>
      </c>
      <c r="H4864" t="s">
        <v>4026</v>
      </c>
      <c r="I4864" s="4">
        <v>0.88</v>
      </c>
    </row>
    <row r="4865" spans="1:9" x14ac:dyDescent="0.2">
      <c r="A4865">
        <v>102</v>
      </c>
      <c r="B4865">
        <v>696407</v>
      </c>
      <c r="C4865" s="3">
        <v>43195</v>
      </c>
      <c r="D4865">
        <v>46878</v>
      </c>
      <c r="E4865" t="s">
        <v>4016</v>
      </c>
      <c r="F4865">
        <v>42166</v>
      </c>
      <c r="G4865" t="s">
        <v>4033</v>
      </c>
      <c r="H4865" t="s">
        <v>4034</v>
      </c>
      <c r="I4865" s="4">
        <v>32.54</v>
      </c>
    </row>
    <row r="4866" spans="1:9" x14ac:dyDescent="0.2">
      <c r="A4866">
        <v>102</v>
      </c>
      <c r="B4866">
        <v>696408</v>
      </c>
      <c r="C4866" s="3">
        <v>43195</v>
      </c>
      <c r="D4866">
        <v>46878</v>
      </c>
      <c r="E4866" t="s">
        <v>4016</v>
      </c>
      <c r="F4866">
        <v>42166</v>
      </c>
      <c r="G4866" t="s">
        <v>4021</v>
      </c>
      <c r="H4866" t="s">
        <v>4022</v>
      </c>
      <c r="I4866" s="4">
        <v>15.19</v>
      </c>
    </row>
    <row r="4867" spans="1:9" x14ac:dyDescent="0.2">
      <c r="A4867">
        <v>102</v>
      </c>
      <c r="B4867">
        <v>696411</v>
      </c>
      <c r="C4867" s="3">
        <v>43195</v>
      </c>
      <c r="D4867">
        <v>46878</v>
      </c>
      <c r="E4867" t="s">
        <v>4016</v>
      </c>
      <c r="F4867">
        <v>42166</v>
      </c>
      <c r="G4867" t="s">
        <v>4331</v>
      </c>
      <c r="H4867" t="s">
        <v>4332</v>
      </c>
      <c r="I4867" s="4">
        <v>20.02</v>
      </c>
    </row>
    <row r="4868" spans="1:9" x14ac:dyDescent="0.2">
      <c r="A4868">
        <v>102</v>
      </c>
      <c r="B4868">
        <v>697712</v>
      </c>
      <c r="C4868" s="3">
        <v>43195</v>
      </c>
      <c r="D4868">
        <v>46878</v>
      </c>
      <c r="E4868" t="s">
        <v>4016</v>
      </c>
      <c r="F4868">
        <v>42166</v>
      </c>
      <c r="G4868" t="s">
        <v>4035</v>
      </c>
      <c r="H4868" t="s">
        <v>4036</v>
      </c>
      <c r="I4868" s="4">
        <v>40.49</v>
      </c>
    </row>
    <row r="4869" spans="1:9" x14ac:dyDescent="0.2">
      <c r="A4869">
        <v>102</v>
      </c>
      <c r="B4869">
        <v>697713</v>
      </c>
      <c r="C4869" s="3">
        <v>43195</v>
      </c>
      <c r="D4869">
        <v>46878</v>
      </c>
      <c r="E4869" t="s">
        <v>4016</v>
      </c>
      <c r="F4869">
        <v>42166</v>
      </c>
      <c r="G4869" t="s">
        <v>4093</v>
      </c>
      <c r="H4869" t="s">
        <v>4094</v>
      </c>
      <c r="I4869" s="4">
        <v>0.2</v>
      </c>
    </row>
    <row r="4870" spans="1:9" x14ac:dyDescent="0.2">
      <c r="A4870">
        <v>102</v>
      </c>
      <c r="B4870">
        <v>697714</v>
      </c>
      <c r="C4870" s="3">
        <v>43195</v>
      </c>
      <c r="D4870">
        <v>46878</v>
      </c>
      <c r="E4870" t="s">
        <v>4016</v>
      </c>
      <c r="F4870">
        <v>42166</v>
      </c>
      <c r="G4870" t="s">
        <v>4269</v>
      </c>
      <c r="H4870" t="s">
        <v>4270</v>
      </c>
      <c r="I4870" s="4">
        <v>1.97</v>
      </c>
    </row>
    <row r="4871" spans="1:9" x14ac:dyDescent="0.2">
      <c r="A4871">
        <v>102</v>
      </c>
      <c r="B4871">
        <v>697715</v>
      </c>
      <c r="C4871" s="3">
        <v>43195</v>
      </c>
      <c r="D4871">
        <v>46878</v>
      </c>
      <c r="E4871" t="s">
        <v>4016</v>
      </c>
      <c r="F4871">
        <v>42166</v>
      </c>
      <c r="G4871" t="s">
        <v>4017</v>
      </c>
      <c r="H4871" t="s">
        <v>4018</v>
      </c>
      <c r="I4871" s="4">
        <v>3.37</v>
      </c>
    </row>
    <row r="4872" spans="1:9" x14ac:dyDescent="0.2">
      <c r="A4872">
        <v>102</v>
      </c>
      <c r="B4872">
        <v>697716</v>
      </c>
      <c r="C4872" s="3">
        <v>43195</v>
      </c>
      <c r="D4872">
        <v>46878</v>
      </c>
      <c r="E4872" t="s">
        <v>4016</v>
      </c>
      <c r="F4872">
        <v>42166</v>
      </c>
      <c r="G4872" t="s">
        <v>4027</v>
      </c>
      <c r="H4872" t="s">
        <v>4028</v>
      </c>
      <c r="I4872" s="4">
        <v>7.0000000000000007E-2</v>
      </c>
    </row>
    <row r="4873" spans="1:9" x14ac:dyDescent="0.2">
      <c r="A4873">
        <v>102</v>
      </c>
      <c r="B4873">
        <v>696420</v>
      </c>
      <c r="C4873" s="3">
        <v>43196</v>
      </c>
      <c r="D4873">
        <v>46893</v>
      </c>
      <c r="E4873" t="s">
        <v>4016</v>
      </c>
      <c r="F4873">
        <v>42168</v>
      </c>
      <c r="G4873" t="s">
        <v>4017</v>
      </c>
      <c r="H4873" t="s">
        <v>4018</v>
      </c>
      <c r="I4873" s="4">
        <v>3.32</v>
      </c>
    </row>
    <row r="4874" spans="1:9" x14ac:dyDescent="0.2">
      <c r="A4874">
        <v>102</v>
      </c>
      <c r="B4874">
        <v>696422</v>
      </c>
      <c r="C4874" s="3">
        <v>43196</v>
      </c>
      <c r="D4874">
        <v>46893</v>
      </c>
      <c r="E4874" t="s">
        <v>4016</v>
      </c>
      <c r="F4874">
        <v>42168</v>
      </c>
      <c r="G4874" t="s">
        <v>4035</v>
      </c>
      <c r="H4874" t="s">
        <v>4036</v>
      </c>
      <c r="I4874" s="4">
        <v>310.57</v>
      </c>
    </row>
    <row r="4875" spans="1:9" x14ac:dyDescent="0.2">
      <c r="A4875">
        <v>102</v>
      </c>
      <c r="B4875">
        <v>696424</v>
      </c>
      <c r="C4875" s="3">
        <v>43196</v>
      </c>
      <c r="D4875">
        <v>46893</v>
      </c>
      <c r="E4875" t="s">
        <v>4016</v>
      </c>
      <c r="F4875">
        <v>42168</v>
      </c>
      <c r="G4875" t="s">
        <v>4021</v>
      </c>
      <c r="H4875" t="s">
        <v>4022</v>
      </c>
      <c r="I4875" s="4">
        <v>70.55</v>
      </c>
    </row>
    <row r="4876" spans="1:9" x14ac:dyDescent="0.2">
      <c r="A4876">
        <v>102</v>
      </c>
      <c r="B4876">
        <v>696425</v>
      </c>
      <c r="C4876" s="3">
        <v>43196</v>
      </c>
      <c r="D4876">
        <v>46893</v>
      </c>
      <c r="E4876" t="s">
        <v>4016</v>
      </c>
      <c r="F4876">
        <v>42168</v>
      </c>
      <c r="G4876" t="s">
        <v>4037</v>
      </c>
      <c r="H4876" t="s">
        <v>4038</v>
      </c>
      <c r="I4876" s="4">
        <v>2.66</v>
      </c>
    </row>
    <row r="4877" spans="1:9" x14ac:dyDescent="0.2">
      <c r="A4877">
        <v>102</v>
      </c>
      <c r="B4877">
        <v>697773</v>
      </c>
      <c r="C4877" s="3">
        <v>43196</v>
      </c>
      <c r="D4877">
        <v>46893</v>
      </c>
      <c r="E4877" t="s">
        <v>4016</v>
      </c>
      <c r="F4877">
        <v>42168</v>
      </c>
      <c r="G4877" t="s">
        <v>4019</v>
      </c>
      <c r="H4877" t="s">
        <v>4020</v>
      </c>
      <c r="I4877" s="4">
        <v>27.8</v>
      </c>
    </row>
    <row r="4878" spans="1:9" x14ac:dyDescent="0.2">
      <c r="A4878">
        <v>102</v>
      </c>
      <c r="B4878">
        <v>697774</v>
      </c>
      <c r="C4878" s="3">
        <v>43196</v>
      </c>
      <c r="D4878">
        <v>46893</v>
      </c>
      <c r="E4878" t="s">
        <v>4016</v>
      </c>
      <c r="F4878">
        <v>42168</v>
      </c>
      <c r="G4878" t="s">
        <v>4039</v>
      </c>
      <c r="H4878" t="s">
        <v>4040</v>
      </c>
      <c r="I4878" s="4">
        <v>0.1</v>
      </c>
    </row>
    <row r="4879" spans="1:9" x14ac:dyDescent="0.2">
      <c r="A4879">
        <v>102</v>
      </c>
      <c r="B4879">
        <v>696435</v>
      </c>
      <c r="C4879" s="3">
        <v>43195</v>
      </c>
      <c r="D4879">
        <v>46879</v>
      </c>
      <c r="E4879" t="s">
        <v>4016</v>
      </c>
      <c r="F4879">
        <v>42170</v>
      </c>
      <c r="G4879" t="s">
        <v>4087</v>
      </c>
      <c r="H4879" t="s">
        <v>4088</v>
      </c>
      <c r="I4879" s="4">
        <v>2.08</v>
      </c>
    </row>
    <row r="4880" spans="1:9" x14ac:dyDescent="0.2">
      <c r="A4880">
        <v>102</v>
      </c>
      <c r="B4880">
        <v>696437</v>
      </c>
      <c r="C4880" s="3">
        <v>43195</v>
      </c>
      <c r="D4880">
        <v>46879</v>
      </c>
      <c r="E4880" t="s">
        <v>4016</v>
      </c>
      <c r="F4880">
        <v>42170</v>
      </c>
      <c r="G4880" t="s">
        <v>4035</v>
      </c>
      <c r="H4880" t="s">
        <v>4036</v>
      </c>
      <c r="I4880" s="4">
        <v>389.22</v>
      </c>
    </row>
    <row r="4881" spans="1:9" x14ac:dyDescent="0.2">
      <c r="A4881">
        <v>102</v>
      </c>
      <c r="B4881">
        <v>696438</v>
      </c>
      <c r="C4881" s="3">
        <v>43195</v>
      </c>
      <c r="D4881">
        <v>46879</v>
      </c>
      <c r="E4881" t="s">
        <v>4016</v>
      </c>
      <c r="F4881">
        <v>42170</v>
      </c>
      <c r="G4881" t="s">
        <v>4021</v>
      </c>
      <c r="H4881" t="s">
        <v>4022</v>
      </c>
      <c r="I4881" s="4">
        <v>88.23</v>
      </c>
    </row>
    <row r="4882" spans="1:9" x14ac:dyDescent="0.2">
      <c r="A4882">
        <v>102</v>
      </c>
      <c r="B4882">
        <v>696439</v>
      </c>
      <c r="C4882" s="3">
        <v>43195</v>
      </c>
      <c r="D4882">
        <v>46879</v>
      </c>
      <c r="E4882" t="s">
        <v>4016</v>
      </c>
      <c r="F4882">
        <v>42170</v>
      </c>
      <c r="G4882" t="s">
        <v>4029</v>
      </c>
      <c r="H4882" t="s">
        <v>4030</v>
      </c>
      <c r="I4882" s="4">
        <v>0.22</v>
      </c>
    </row>
    <row r="4883" spans="1:9" x14ac:dyDescent="0.2">
      <c r="A4883">
        <v>102</v>
      </c>
      <c r="B4883">
        <v>697717</v>
      </c>
      <c r="C4883" s="3">
        <v>43195</v>
      </c>
      <c r="D4883">
        <v>46879</v>
      </c>
      <c r="E4883" t="s">
        <v>4016</v>
      </c>
      <c r="F4883">
        <v>42170</v>
      </c>
      <c r="G4883" t="s">
        <v>4019</v>
      </c>
      <c r="H4883" t="s">
        <v>4020</v>
      </c>
      <c r="I4883" s="4">
        <v>35.03</v>
      </c>
    </row>
    <row r="4884" spans="1:9" x14ac:dyDescent="0.2">
      <c r="A4884">
        <v>102</v>
      </c>
      <c r="B4884">
        <v>697718</v>
      </c>
      <c r="C4884" s="3">
        <v>43195</v>
      </c>
      <c r="D4884">
        <v>46879</v>
      </c>
      <c r="E4884" t="s">
        <v>4016</v>
      </c>
      <c r="F4884">
        <v>42170</v>
      </c>
      <c r="G4884" t="s">
        <v>4027</v>
      </c>
      <c r="H4884" t="s">
        <v>4028</v>
      </c>
      <c r="I4884" s="4">
        <v>7.0000000000000007E-2</v>
      </c>
    </row>
    <row r="4885" spans="1:9" x14ac:dyDescent="0.2">
      <c r="A4885">
        <v>102</v>
      </c>
      <c r="B4885">
        <v>697719</v>
      </c>
      <c r="C4885" s="3">
        <v>43195</v>
      </c>
      <c r="D4885">
        <v>46879</v>
      </c>
      <c r="E4885" t="s">
        <v>4016</v>
      </c>
      <c r="F4885">
        <v>42170</v>
      </c>
      <c r="G4885" t="s">
        <v>4017</v>
      </c>
      <c r="H4885" t="s">
        <v>4018</v>
      </c>
      <c r="I4885" s="4">
        <v>4.1500000000000004</v>
      </c>
    </row>
    <row r="4886" spans="1:9" x14ac:dyDescent="0.2">
      <c r="A4886">
        <v>102</v>
      </c>
      <c r="B4886">
        <v>696466</v>
      </c>
      <c r="C4886" s="3">
        <v>43195</v>
      </c>
      <c r="D4886">
        <v>46883</v>
      </c>
      <c r="E4886" t="s">
        <v>4016</v>
      </c>
      <c r="F4886">
        <v>42174</v>
      </c>
      <c r="G4886" t="s">
        <v>4019</v>
      </c>
      <c r="H4886" t="s">
        <v>4020</v>
      </c>
      <c r="I4886" s="4">
        <v>34.71</v>
      </c>
    </row>
    <row r="4887" spans="1:9" x14ac:dyDescent="0.2">
      <c r="A4887">
        <v>102</v>
      </c>
      <c r="B4887">
        <v>696468</v>
      </c>
      <c r="C4887" s="3">
        <v>43195</v>
      </c>
      <c r="D4887">
        <v>46883</v>
      </c>
      <c r="E4887" t="s">
        <v>4016</v>
      </c>
      <c r="F4887">
        <v>42174</v>
      </c>
      <c r="G4887" t="s">
        <v>4035</v>
      </c>
      <c r="H4887" t="s">
        <v>4036</v>
      </c>
      <c r="I4887" s="4">
        <v>387</v>
      </c>
    </row>
    <row r="4888" spans="1:9" x14ac:dyDescent="0.2">
      <c r="A4888">
        <v>102</v>
      </c>
      <c r="B4888">
        <v>696470</v>
      </c>
      <c r="C4888" s="3">
        <v>43195</v>
      </c>
      <c r="D4888">
        <v>46883</v>
      </c>
      <c r="E4888" t="s">
        <v>4016</v>
      </c>
      <c r="F4888">
        <v>42174</v>
      </c>
      <c r="G4888" t="s">
        <v>4277</v>
      </c>
      <c r="H4888" t="s">
        <v>4278</v>
      </c>
      <c r="I4888" s="4">
        <v>3.32</v>
      </c>
    </row>
    <row r="4889" spans="1:9" x14ac:dyDescent="0.2">
      <c r="A4889">
        <v>102</v>
      </c>
      <c r="B4889">
        <v>696471</v>
      </c>
      <c r="C4889" s="3">
        <v>43195</v>
      </c>
      <c r="D4889">
        <v>46883</v>
      </c>
      <c r="E4889" t="s">
        <v>4016</v>
      </c>
      <c r="F4889">
        <v>42174</v>
      </c>
      <c r="G4889" t="s">
        <v>4021</v>
      </c>
      <c r="H4889" t="s">
        <v>4022</v>
      </c>
      <c r="I4889" s="4">
        <v>88.06</v>
      </c>
    </row>
    <row r="4890" spans="1:9" x14ac:dyDescent="0.2">
      <c r="A4890">
        <v>102</v>
      </c>
      <c r="B4890">
        <v>697726</v>
      </c>
      <c r="C4890" s="3">
        <v>43195</v>
      </c>
      <c r="D4890">
        <v>46883</v>
      </c>
      <c r="E4890" t="s">
        <v>4016</v>
      </c>
      <c r="F4890">
        <v>42174</v>
      </c>
      <c r="G4890" t="s">
        <v>4027</v>
      </c>
      <c r="H4890" t="s">
        <v>4028</v>
      </c>
      <c r="I4890" s="4">
        <v>0.15</v>
      </c>
    </row>
    <row r="4891" spans="1:9" x14ac:dyDescent="0.2">
      <c r="A4891">
        <v>102</v>
      </c>
      <c r="B4891">
        <v>697727</v>
      </c>
      <c r="C4891" s="3">
        <v>43195</v>
      </c>
      <c r="D4891">
        <v>46883</v>
      </c>
      <c r="E4891" t="s">
        <v>4016</v>
      </c>
      <c r="F4891">
        <v>42174</v>
      </c>
      <c r="G4891" t="s">
        <v>4083</v>
      </c>
      <c r="H4891" t="s">
        <v>4084</v>
      </c>
      <c r="I4891" s="4">
        <v>0.62</v>
      </c>
    </row>
    <row r="4892" spans="1:9" x14ac:dyDescent="0.2">
      <c r="A4892">
        <v>102</v>
      </c>
      <c r="B4892">
        <v>697728</v>
      </c>
      <c r="C4892" s="3">
        <v>43195</v>
      </c>
      <c r="D4892">
        <v>46883</v>
      </c>
      <c r="E4892" t="s">
        <v>4016</v>
      </c>
      <c r="F4892">
        <v>42174</v>
      </c>
      <c r="G4892" t="s">
        <v>4017</v>
      </c>
      <c r="H4892" t="s">
        <v>4018</v>
      </c>
      <c r="I4892" s="4">
        <v>4.1399999999999997</v>
      </c>
    </row>
    <row r="4893" spans="1:9" x14ac:dyDescent="0.2">
      <c r="A4893">
        <v>102</v>
      </c>
      <c r="B4893">
        <v>696465</v>
      </c>
      <c r="C4893" s="3">
        <v>43196</v>
      </c>
      <c r="D4893">
        <v>46883</v>
      </c>
      <c r="E4893" t="s">
        <v>4016</v>
      </c>
      <c r="F4893">
        <v>42174</v>
      </c>
      <c r="G4893" t="s">
        <v>4017</v>
      </c>
      <c r="H4893" t="s">
        <v>4018</v>
      </c>
      <c r="I4893" s="4">
        <v>0</v>
      </c>
    </row>
    <row r="4894" spans="1:9" x14ac:dyDescent="0.2">
      <c r="A4894">
        <v>102</v>
      </c>
      <c r="B4894">
        <v>696467</v>
      </c>
      <c r="C4894" s="3">
        <v>43196</v>
      </c>
      <c r="D4894">
        <v>46883</v>
      </c>
      <c r="E4894" t="s">
        <v>4016</v>
      </c>
      <c r="F4894">
        <v>42174</v>
      </c>
      <c r="G4894" t="s">
        <v>4027</v>
      </c>
      <c r="H4894" t="s">
        <v>4028</v>
      </c>
      <c r="I4894" s="4">
        <v>0.01</v>
      </c>
    </row>
    <row r="4895" spans="1:9" x14ac:dyDescent="0.2">
      <c r="A4895">
        <v>102</v>
      </c>
      <c r="B4895">
        <v>696469</v>
      </c>
      <c r="C4895" s="3">
        <v>43196</v>
      </c>
      <c r="D4895">
        <v>46883</v>
      </c>
      <c r="E4895" t="s">
        <v>4016</v>
      </c>
      <c r="F4895">
        <v>42174</v>
      </c>
      <c r="G4895" t="s">
        <v>4083</v>
      </c>
      <c r="H4895" t="s">
        <v>4084</v>
      </c>
      <c r="I4895" s="4">
        <v>0</v>
      </c>
    </row>
    <row r="4896" spans="1:9" x14ac:dyDescent="0.2">
      <c r="A4896">
        <v>102</v>
      </c>
      <c r="B4896">
        <v>696483</v>
      </c>
      <c r="C4896" s="3">
        <v>43195</v>
      </c>
      <c r="D4896">
        <v>46885</v>
      </c>
      <c r="E4896" t="s">
        <v>4016</v>
      </c>
      <c r="F4896">
        <v>42176</v>
      </c>
      <c r="G4896" t="s">
        <v>4271</v>
      </c>
      <c r="H4896" t="s">
        <v>4272</v>
      </c>
      <c r="I4896" s="4">
        <v>10.38</v>
      </c>
    </row>
    <row r="4897" spans="1:9" x14ac:dyDescent="0.2">
      <c r="A4897">
        <v>102</v>
      </c>
      <c r="B4897">
        <v>696484</v>
      </c>
      <c r="C4897" s="3">
        <v>43195</v>
      </c>
      <c r="D4897">
        <v>46885</v>
      </c>
      <c r="E4897" t="s">
        <v>4016</v>
      </c>
      <c r="F4897">
        <v>42176</v>
      </c>
      <c r="G4897" t="s">
        <v>4021</v>
      </c>
      <c r="H4897" t="s">
        <v>4022</v>
      </c>
      <c r="I4897" s="4">
        <v>88.23</v>
      </c>
    </row>
    <row r="4898" spans="1:9" x14ac:dyDescent="0.2">
      <c r="A4898">
        <v>102</v>
      </c>
      <c r="B4898">
        <v>697737</v>
      </c>
      <c r="C4898" s="3">
        <v>43195</v>
      </c>
      <c r="D4898">
        <v>46885</v>
      </c>
      <c r="E4898" t="s">
        <v>4016</v>
      </c>
      <c r="F4898">
        <v>42176</v>
      </c>
      <c r="G4898" t="s">
        <v>4019</v>
      </c>
      <c r="H4898" t="s">
        <v>4020</v>
      </c>
      <c r="I4898" s="4">
        <v>35.03</v>
      </c>
    </row>
    <row r="4899" spans="1:9" x14ac:dyDescent="0.2">
      <c r="A4899">
        <v>102</v>
      </c>
      <c r="B4899">
        <v>697738</v>
      </c>
      <c r="C4899" s="3">
        <v>43195</v>
      </c>
      <c r="D4899">
        <v>46885</v>
      </c>
      <c r="E4899" t="s">
        <v>4016</v>
      </c>
      <c r="F4899">
        <v>42176</v>
      </c>
      <c r="G4899" t="s">
        <v>4027</v>
      </c>
      <c r="H4899" t="s">
        <v>4028</v>
      </c>
      <c r="I4899" s="4">
        <v>0.03</v>
      </c>
    </row>
    <row r="4900" spans="1:9" x14ac:dyDescent="0.2">
      <c r="A4900">
        <v>102</v>
      </c>
      <c r="B4900">
        <v>697743</v>
      </c>
      <c r="C4900" s="3">
        <v>43195</v>
      </c>
      <c r="D4900">
        <v>46885</v>
      </c>
      <c r="E4900" t="s">
        <v>4016</v>
      </c>
      <c r="F4900">
        <v>42176</v>
      </c>
      <c r="G4900" t="s">
        <v>4017</v>
      </c>
      <c r="H4900" t="s">
        <v>4018</v>
      </c>
      <c r="I4900" s="4">
        <v>4.1500000000000004</v>
      </c>
    </row>
    <row r="4901" spans="1:9" x14ac:dyDescent="0.2">
      <c r="A4901">
        <v>102</v>
      </c>
      <c r="B4901">
        <v>697744</v>
      </c>
      <c r="C4901" s="3">
        <v>43195</v>
      </c>
      <c r="D4901">
        <v>46885</v>
      </c>
      <c r="E4901" t="s">
        <v>4016</v>
      </c>
      <c r="F4901">
        <v>42176</v>
      </c>
      <c r="G4901" t="s">
        <v>4035</v>
      </c>
      <c r="H4901" t="s">
        <v>4036</v>
      </c>
      <c r="I4901" s="4">
        <v>381.17</v>
      </c>
    </row>
    <row r="4902" spans="1:9" x14ac:dyDescent="0.2">
      <c r="A4902">
        <v>102</v>
      </c>
      <c r="B4902">
        <v>696494</v>
      </c>
      <c r="C4902" s="3">
        <v>43193</v>
      </c>
      <c r="D4902">
        <v>46850</v>
      </c>
      <c r="E4902" t="s">
        <v>4016</v>
      </c>
      <c r="F4902">
        <v>42178</v>
      </c>
      <c r="G4902" t="s">
        <v>4041</v>
      </c>
      <c r="H4902" t="s">
        <v>4042</v>
      </c>
      <c r="I4902" s="4">
        <v>214.52</v>
      </c>
    </row>
    <row r="4903" spans="1:9" x14ac:dyDescent="0.2">
      <c r="A4903">
        <v>102</v>
      </c>
      <c r="B4903">
        <v>696495</v>
      </c>
      <c r="C4903" s="3">
        <v>43193</v>
      </c>
      <c r="D4903">
        <v>46850</v>
      </c>
      <c r="E4903" t="s">
        <v>4016</v>
      </c>
      <c r="F4903">
        <v>42178</v>
      </c>
      <c r="G4903" t="s">
        <v>4043</v>
      </c>
      <c r="H4903" t="s">
        <v>4044</v>
      </c>
      <c r="I4903" s="4">
        <v>13.62</v>
      </c>
    </row>
    <row r="4904" spans="1:9" x14ac:dyDescent="0.2">
      <c r="A4904">
        <v>102</v>
      </c>
      <c r="B4904">
        <v>696496</v>
      </c>
      <c r="C4904" s="3">
        <v>43193</v>
      </c>
      <c r="D4904">
        <v>46850</v>
      </c>
      <c r="E4904" t="s">
        <v>4016</v>
      </c>
      <c r="F4904">
        <v>42178</v>
      </c>
      <c r="G4904" t="s">
        <v>4045</v>
      </c>
      <c r="H4904" t="s">
        <v>4046</v>
      </c>
      <c r="I4904" s="4">
        <v>3.41</v>
      </c>
    </row>
    <row r="4905" spans="1:9" x14ac:dyDescent="0.2">
      <c r="A4905">
        <v>102</v>
      </c>
      <c r="B4905">
        <v>696497</v>
      </c>
      <c r="C4905" s="3">
        <v>43193</v>
      </c>
      <c r="D4905">
        <v>46850</v>
      </c>
      <c r="E4905" t="s">
        <v>4016</v>
      </c>
      <c r="F4905">
        <v>42178</v>
      </c>
      <c r="G4905" t="s">
        <v>4035</v>
      </c>
      <c r="H4905" t="s">
        <v>4036</v>
      </c>
      <c r="I4905" s="4">
        <v>102.15</v>
      </c>
    </row>
    <row r="4906" spans="1:9" x14ac:dyDescent="0.2">
      <c r="A4906">
        <v>102</v>
      </c>
      <c r="B4906">
        <v>696498</v>
      </c>
      <c r="C4906" s="3">
        <v>43193</v>
      </c>
      <c r="D4906">
        <v>46850</v>
      </c>
      <c r="E4906" t="s">
        <v>4016</v>
      </c>
      <c r="F4906">
        <v>42178</v>
      </c>
      <c r="G4906" t="s">
        <v>4047</v>
      </c>
      <c r="H4906" t="s">
        <v>4048</v>
      </c>
      <c r="I4906" s="4">
        <v>3.41</v>
      </c>
    </row>
    <row r="4907" spans="1:9" x14ac:dyDescent="0.2">
      <c r="A4907">
        <v>102</v>
      </c>
      <c r="B4907">
        <v>696499</v>
      </c>
      <c r="C4907" s="3">
        <v>43193</v>
      </c>
      <c r="D4907">
        <v>46850</v>
      </c>
      <c r="E4907" t="s">
        <v>4016</v>
      </c>
      <c r="F4907">
        <v>42178</v>
      </c>
      <c r="G4907" t="s">
        <v>4049</v>
      </c>
      <c r="H4907" t="s">
        <v>4050</v>
      </c>
      <c r="I4907" s="4">
        <v>3.41</v>
      </c>
    </row>
    <row r="4908" spans="1:9" x14ac:dyDescent="0.2">
      <c r="A4908">
        <v>102</v>
      </c>
      <c r="B4908">
        <v>696501</v>
      </c>
      <c r="C4908" s="3">
        <v>43193</v>
      </c>
      <c r="D4908">
        <v>46850</v>
      </c>
      <c r="E4908" t="s">
        <v>4016</v>
      </c>
      <c r="F4908">
        <v>42178</v>
      </c>
      <c r="G4908" t="s">
        <v>4051</v>
      </c>
      <c r="H4908" t="s">
        <v>4052</v>
      </c>
      <c r="I4908" s="4">
        <v>10.56</v>
      </c>
    </row>
    <row r="4909" spans="1:9" x14ac:dyDescent="0.2">
      <c r="A4909">
        <v>102</v>
      </c>
      <c r="B4909">
        <v>696502</v>
      </c>
      <c r="C4909" s="3">
        <v>43193</v>
      </c>
      <c r="D4909">
        <v>46850</v>
      </c>
      <c r="E4909" t="s">
        <v>4016</v>
      </c>
      <c r="F4909">
        <v>42178</v>
      </c>
      <c r="G4909" t="s">
        <v>4057</v>
      </c>
      <c r="H4909" t="s">
        <v>4058</v>
      </c>
      <c r="I4909" s="4">
        <v>204.3</v>
      </c>
    </row>
    <row r="4910" spans="1:9" x14ac:dyDescent="0.2">
      <c r="A4910">
        <v>102</v>
      </c>
      <c r="B4910">
        <v>696506</v>
      </c>
      <c r="C4910" s="3">
        <v>43193</v>
      </c>
      <c r="D4910">
        <v>46850</v>
      </c>
      <c r="E4910" t="s">
        <v>4016</v>
      </c>
      <c r="F4910">
        <v>42178</v>
      </c>
      <c r="G4910" t="s">
        <v>4033</v>
      </c>
      <c r="H4910" t="s">
        <v>4034</v>
      </c>
      <c r="I4910" s="4">
        <v>88.53</v>
      </c>
    </row>
    <row r="4911" spans="1:9" x14ac:dyDescent="0.2">
      <c r="A4911">
        <v>102</v>
      </c>
      <c r="B4911">
        <v>696907</v>
      </c>
      <c r="C4911" s="3">
        <v>43193</v>
      </c>
      <c r="D4911">
        <v>46850</v>
      </c>
      <c r="E4911" t="s">
        <v>4016</v>
      </c>
      <c r="F4911">
        <v>42178</v>
      </c>
      <c r="G4911" t="s">
        <v>4059</v>
      </c>
      <c r="H4911" t="s">
        <v>4060</v>
      </c>
      <c r="I4911" s="4">
        <v>1.36</v>
      </c>
    </row>
    <row r="4912" spans="1:9" x14ac:dyDescent="0.2">
      <c r="A4912">
        <v>102</v>
      </c>
      <c r="B4912">
        <v>696908</v>
      </c>
      <c r="C4912" s="3">
        <v>43193</v>
      </c>
      <c r="D4912">
        <v>46850</v>
      </c>
      <c r="E4912" t="s">
        <v>4016</v>
      </c>
      <c r="F4912">
        <v>42178</v>
      </c>
      <c r="G4912" t="s">
        <v>4055</v>
      </c>
      <c r="H4912" t="s">
        <v>4056</v>
      </c>
      <c r="I4912" s="4">
        <v>8.17</v>
      </c>
    </row>
    <row r="4913" spans="1:9" x14ac:dyDescent="0.2">
      <c r="A4913">
        <v>102</v>
      </c>
      <c r="B4913">
        <v>696909</v>
      </c>
      <c r="C4913" s="3">
        <v>43193</v>
      </c>
      <c r="D4913">
        <v>46850</v>
      </c>
      <c r="E4913" t="s">
        <v>4016</v>
      </c>
      <c r="F4913">
        <v>42178</v>
      </c>
      <c r="G4913" t="s">
        <v>4065</v>
      </c>
      <c r="H4913" t="s">
        <v>4066</v>
      </c>
      <c r="I4913" s="4">
        <v>7.15</v>
      </c>
    </row>
    <row r="4914" spans="1:9" x14ac:dyDescent="0.2">
      <c r="A4914">
        <v>102</v>
      </c>
      <c r="B4914">
        <v>696505</v>
      </c>
      <c r="C4914" s="3">
        <v>43194</v>
      </c>
      <c r="D4914">
        <v>46850</v>
      </c>
      <c r="E4914" t="s">
        <v>4016</v>
      </c>
      <c r="F4914">
        <v>42178</v>
      </c>
      <c r="G4914" t="s">
        <v>4053</v>
      </c>
      <c r="H4914" t="s">
        <v>4054</v>
      </c>
      <c r="I4914" s="4">
        <v>20.43</v>
      </c>
    </row>
    <row r="4915" spans="1:9" x14ac:dyDescent="0.2">
      <c r="A4915">
        <v>102</v>
      </c>
      <c r="B4915">
        <v>696515</v>
      </c>
      <c r="C4915" s="3">
        <v>43196</v>
      </c>
      <c r="D4915">
        <v>46896</v>
      </c>
      <c r="E4915" t="s">
        <v>4016</v>
      </c>
      <c r="F4915">
        <v>42180</v>
      </c>
      <c r="G4915" t="s">
        <v>4041</v>
      </c>
      <c r="H4915" t="s">
        <v>4042</v>
      </c>
      <c r="I4915" s="4">
        <v>187.11</v>
      </c>
    </row>
    <row r="4916" spans="1:9" x14ac:dyDescent="0.2">
      <c r="A4916">
        <v>102</v>
      </c>
      <c r="B4916">
        <v>696516</v>
      </c>
      <c r="C4916" s="3">
        <v>43196</v>
      </c>
      <c r="D4916">
        <v>46896</v>
      </c>
      <c r="E4916" t="s">
        <v>4016</v>
      </c>
      <c r="F4916">
        <v>42180</v>
      </c>
      <c r="G4916" t="s">
        <v>4043</v>
      </c>
      <c r="H4916" t="s">
        <v>4044</v>
      </c>
      <c r="I4916" s="4">
        <v>2.84</v>
      </c>
    </row>
    <row r="4917" spans="1:9" x14ac:dyDescent="0.2">
      <c r="A4917">
        <v>102</v>
      </c>
      <c r="B4917">
        <v>696517</v>
      </c>
      <c r="C4917" s="3">
        <v>43196</v>
      </c>
      <c r="D4917">
        <v>46896</v>
      </c>
      <c r="E4917" t="s">
        <v>4016</v>
      </c>
      <c r="F4917">
        <v>42180</v>
      </c>
      <c r="G4917" t="s">
        <v>4045</v>
      </c>
      <c r="H4917" t="s">
        <v>4046</v>
      </c>
      <c r="I4917" s="4">
        <v>2.84</v>
      </c>
    </row>
    <row r="4918" spans="1:9" x14ac:dyDescent="0.2">
      <c r="A4918">
        <v>102</v>
      </c>
      <c r="B4918">
        <v>696518</v>
      </c>
      <c r="C4918" s="3">
        <v>43196</v>
      </c>
      <c r="D4918">
        <v>46896</v>
      </c>
      <c r="E4918" t="s">
        <v>4016</v>
      </c>
      <c r="F4918">
        <v>42180</v>
      </c>
      <c r="G4918" t="s">
        <v>4047</v>
      </c>
      <c r="H4918" t="s">
        <v>4048</v>
      </c>
      <c r="I4918" s="4">
        <v>2.84</v>
      </c>
    </row>
    <row r="4919" spans="1:9" x14ac:dyDescent="0.2">
      <c r="A4919">
        <v>102</v>
      </c>
      <c r="B4919">
        <v>696519</v>
      </c>
      <c r="C4919" s="3">
        <v>43196</v>
      </c>
      <c r="D4919">
        <v>46896</v>
      </c>
      <c r="E4919" t="s">
        <v>4016</v>
      </c>
      <c r="F4919">
        <v>42180</v>
      </c>
      <c r="G4919" t="s">
        <v>4049</v>
      </c>
      <c r="H4919" t="s">
        <v>4050</v>
      </c>
      <c r="I4919" s="4">
        <v>2.84</v>
      </c>
    </row>
    <row r="4920" spans="1:9" x14ac:dyDescent="0.2">
      <c r="A4920">
        <v>102</v>
      </c>
      <c r="B4920">
        <v>696520</v>
      </c>
      <c r="C4920" s="3">
        <v>43196</v>
      </c>
      <c r="D4920">
        <v>46896</v>
      </c>
      <c r="E4920" t="s">
        <v>4016</v>
      </c>
      <c r="F4920">
        <v>42180</v>
      </c>
      <c r="G4920" t="s">
        <v>4055</v>
      </c>
      <c r="H4920" t="s">
        <v>4056</v>
      </c>
      <c r="I4920" s="4">
        <v>5.67</v>
      </c>
    </row>
    <row r="4921" spans="1:9" x14ac:dyDescent="0.2">
      <c r="A4921">
        <v>102</v>
      </c>
      <c r="B4921">
        <v>696521</v>
      </c>
      <c r="C4921" s="3">
        <v>43196</v>
      </c>
      <c r="D4921">
        <v>46896</v>
      </c>
      <c r="E4921" t="s">
        <v>4016</v>
      </c>
      <c r="F4921">
        <v>42180</v>
      </c>
      <c r="G4921" t="s">
        <v>4051</v>
      </c>
      <c r="H4921" t="s">
        <v>4052</v>
      </c>
      <c r="I4921" s="4">
        <v>8.51</v>
      </c>
    </row>
    <row r="4922" spans="1:9" x14ac:dyDescent="0.2">
      <c r="A4922">
        <v>102</v>
      </c>
      <c r="B4922">
        <v>696522</v>
      </c>
      <c r="C4922" s="3">
        <v>43196</v>
      </c>
      <c r="D4922">
        <v>46896</v>
      </c>
      <c r="E4922" t="s">
        <v>4016</v>
      </c>
      <c r="F4922">
        <v>42180</v>
      </c>
      <c r="G4922" t="s">
        <v>4057</v>
      </c>
      <c r="H4922" t="s">
        <v>4058</v>
      </c>
      <c r="I4922" s="4">
        <v>170.1</v>
      </c>
    </row>
    <row r="4923" spans="1:9" x14ac:dyDescent="0.2">
      <c r="A4923">
        <v>102</v>
      </c>
      <c r="B4923">
        <v>697802</v>
      </c>
      <c r="C4923" s="3">
        <v>43196</v>
      </c>
      <c r="D4923">
        <v>46896</v>
      </c>
      <c r="E4923" t="s">
        <v>4016</v>
      </c>
      <c r="F4923">
        <v>42180</v>
      </c>
      <c r="G4923" t="s">
        <v>4033</v>
      </c>
      <c r="H4923" t="s">
        <v>4034</v>
      </c>
      <c r="I4923" s="4">
        <v>156.49</v>
      </c>
    </row>
    <row r="4924" spans="1:9" x14ac:dyDescent="0.2">
      <c r="A4924">
        <v>102</v>
      </c>
      <c r="B4924">
        <v>697804</v>
      </c>
      <c r="C4924" s="3">
        <v>43196</v>
      </c>
      <c r="D4924">
        <v>46896</v>
      </c>
      <c r="E4924" t="s">
        <v>4016</v>
      </c>
      <c r="F4924">
        <v>42180</v>
      </c>
      <c r="G4924" t="s">
        <v>4025</v>
      </c>
      <c r="H4924" t="s">
        <v>4026</v>
      </c>
      <c r="I4924" s="4">
        <v>0.85</v>
      </c>
    </row>
    <row r="4925" spans="1:9" x14ac:dyDescent="0.2">
      <c r="A4925">
        <v>102</v>
      </c>
      <c r="B4925">
        <v>697805</v>
      </c>
      <c r="C4925" s="3">
        <v>43196</v>
      </c>
      <c r="D4925">
        <v>46896</v>
      </c>
      <c r="E4925" t="s">
        <v>4016</v>
      </c>
      <c r="F4925">
        <v>42180</v>
      </c>
      <c r="G4925" t="s">
        <v>4059</v>
      </c>
      <c r="H4925" t="s">
        <v>4060</v>
      </c>
      <c r="I4925" s="4">
        <v>1.1299999999999999</v>
      </c>
    </row>
    <row r="4926" spans="1:9" x14ac:dyDescent="0.2">
      <c r="A4926">
        <v>102</v>
      </c>
      <c r="B4926">
        <v>697806</v>
      </c>
      <c r="C4926" s="3">
        <v>43196</v>
      </c>
      <c r="D4926">
        <v>46896</v>
      </c>
      <c r="E4926" t="s">
        <v>4016</v>
      </c>
      <c r="F4926">
        <v>42180</v>
      </c>
      <c r="G4926" t="s">
        <v>4065</v>
      </c>
      <c r="H4926" t="s">
        <v>4066</v>
      </c>
      <c r="I4926" s="4">
        <v>5.95</v>
      </c>
    </row>
    <row r="4927" spans="1:9" x14ac:dyDescent="0.2">
      <c r="A4927">
        <v>102</v>
      </c>
      <c r="B4927">
        <v>696527</v>
      </c>
      <c r="C4927" s="3">
        <v>43199</v>
      </c>
      <c r="D4927">
        <v>46896</v>
      </c>
      <c r="E4927" t="s">
        <v>4016</v>
      </c>
      <c r="F4927">
        <v>42180</v>
      </c>
      <c r="G4927" t="s">
        <v>4053</v>
      </c>
      <c r="H4927" t="s">
        <v>4054</v>
      </c>
      <c r="I4927" s="4">
        <v>19.850000000000001</v>
      </c>
    </row>
    <row r="4928" spans="1:9" x14ac:dyDescent="0.2">
      <c r="A4928">
        <v>102</v>
      </c>
      <c r="B4928">
        <v>696536</v>
      </c>
      <c r="C4928" s="3">
        <v>43199</v>
      </c>
      <c r="D4928">
        <v>46906</v>
      </c>
      <c r="E4928" t="s">
        <v>4016</v>
      </c>
      <c r="F4928">
        <v>42182</v>
      </c>
      <c r="G4928" t="s">
        <v>4041</v>
      </c>
      <c r="H4928" t="s">
        <v>4042</v>
      </c>
      <c r="I4928" s="4">
        <v>170.09</v>
      </c>
    </row>
    <row r="4929" spans="1:9" x14ac:dyDescent="0.2">
      <c r="A4929">
        <v>102</v>
      </c>
      <c r="B4929">
        <v>696537</v>
      </c>
      <c r="C4929" s="3">
        <v>43199</v>
      </c>
      <c r="D4929">
        <v>46906</v>
      </c>
      <c r="E4929" t="s">
        <v>4016</v>
      </c>
      <c r="F4929">
        <v>42182</v>
      </c>
      <c r="G4929" t="s">
        <v>4043</v>
      </c>
      <c r="H4929" t="s">
        <v>4044</v>
      </c>
      <c r="I4929" s="4">
        <v>29.2</v>
      </c>
    </row>
    <row r="4930" spans="1:9" x14ac:dyDescent="0.2">
      <c r="A4930">
        <v>102</v>
      </c>
      <c r="B4930">
        <v>696538</v>
      </c>
      <c r="C4930" s="3">
        <v>43199</v>
      </c>
      <c r="D4930">
        <v>46906</v>
      </c>
      <c r="E4930" t="s">
        <v>4016</v>
      </c>
      <c r="F4930">
        <v>42182</v>
      </c>
      <c r="G4930" t="s">
        <v>4045</v>
      </c>
      <c r="H4930" t="s">
        <v>4046</v>
      </c>
      <c r="I4930" s="4">
        <v>7.3</v>
      </c>
    </row>
    <row r="4931" spans="1:9" x14ac:dyDescent="0.2">
      <c r="A4931">
        <v>102</v>
      </c>
      <c r="B4931">
        <v>696539</v>
      </c>
      <c r="C4931" s="3">
        <v>43199</v>
      </c>
      <c r="D4931">
        <v>46906</v>
      </c>
      <c r="E4931" t="s">
        <v>4016</v>
      </c>
      <c r="F4931">
        <v>42182</v>
      </c>
      <c r="G4931" t="s">
        <v>4035</v>
      </c>
      <c r="H4931" t="s">
        <v>4036</v>
      </c>
      <c r="I4931" s="4">
        <v>61.03</v>
      </c>
    </row>
    <row r="4932" spans="1:9" x14ac:dyDescent="0.2">
      <c r="A4932">
        <v>102</v>
      </c>
      <c r="B4932">
        <v>696540</v>
      </c>
      <c r="C4932" s="3">
        <v>43199</v>
      </c>
      <c r="D4932">
        <v>46906</v>
      </c>
      <c r="E4932" t="s">
        <v>4016</v>
      </c>
      <c r="F4932">
        <v>42182</v>
      </c>
      <c r="G4932" t="s">
        <v>4047</v>
      </c>
      <c r="H4932" t="s">
        <v>4048</v>
      </c>
      <c r="I4932" s="4">
        <v>13.14</v>
      </c>
    </row>
    <row r="4933" spans="1:9" x14ac:dyDescent="0.2">
      <c r="A4933">
        <v>102</v>
      </c>
      <c r="B4933">
        <v>696541</v>
      </c>
      <c r="C4933" s="3">
        <v>43199</v>
      </c>
      <c r="D4933">
        <v>46906</v>
      </c>
      <c r="E4933" t="s">
        <v>4016</v>
      </c>
      <c r="F4933">
        <v>42182</v>
      </c>
      <c r="G4933" t="s">
        <v>4049</v>
      </c>
      <c r="H4933" t="s">
        <v>4050</v>
      </c>
      <c r="I4933" s="4">
        <v>2.92</v>
      </c>
    </row>
    <row r="4934" spans="1:9" x14ac:dyDescent="0.2">
      <c r="A4934">
        <v>102</v>
      </c>
      <c r="B4934">
        <v>696542</v>
      </c>
      <c r="C4934" s="3">
        <v>43199</v>
      </c>
      <c r="D4934">
        <v>46906</v>
      </c>
      <c r="E4934" t="s">
        <v>4016</v>
      </c>
      <c r="F4934">
        <v>42182</v>
      </c>
      <c r="G4934" t="s">
        <v>4053</v>
      </c>
      <c r="H4934" t="s">
        <v>4054</v>
      </c>
      <c r="I4934" s="4">
        <v>0.73</v>
      </c>
    </row>
    <row r="4935" spans="1:9" x14ac:dyDescent="0.2">
      <c r="A4935">
        <v>102</v>
      </c>
      <c r="B4935">
        <v>696543</v>
      </c>
      <c r="C4935" s="3">
        <v>43199</v>
      </c>
      <c r="D4935">
        <v>46906</v>
      </c>
      <c r="E4935" t="s">
        <v>4016</v>
      </c>
      <c r="F4935">
        <v>42182</v>
      </c>
      <c r="G4935" t="s">
        <v>4381</v>
      </c>
      <c r="H4935" t="s">
        <v>4382</v>
      </c>
      <c r="I4935" s="4">
        <v>7.59</v>
      </c>
    </row>
    <row r="4936" spans="1:9" x14ac:dyDescent="0.2">
      <c r="A4936">
        <v>102</v>
      </c>
      <c r="B4936">
        <v>696551</v>
      </c>
      <c r="C4936" s="3">
        <v>43200</v>
      </c>
      <c r="D4936">
        <v>46932</v>
      </c>
      <c r="E4936" t="s">
        <v>4016</v>
      </c>
      <c r="F4936">
        <v>42184</v>
      </c>
      <c r="G4936" t="s">
        <v>4103</v>
      </c>
      <c r="H4936" t="s">
        <v>4104</v>
      </c>
      <c r="I4936" s="4">
        <v>5.4</v>
      </c>
    </row>
    <row r="4937" spans="1:9" x14ac:dyDescent="0.2">
      <c r="A4937">
        <v>102</v>
      </c>
      <c r="B4937">
        <v>696552</v>
      </c>
      <c r="C4937" s="3">
        <v>43200</v>
      </c>
      <c r="D4937">
        <v>46932</v>
      </c>
      <c r="E4937" t="s">
        <v>4016</v>
      </c>
      <c r="F4937">
        <v>42184</v>
      </c>
      <c r="G4937" t="s">
        <v>4067</v>
      </c>
      <c r="H4937" t="s">
        <v>4068</v>
      </c>
      <c r="I4937" s="4">
        <v>57.89</v>
      </c>
    </row>
    <row r="4938" spans="1:9" x14ac:dyDescent="0.2">
      <c r="A4938">
        <v>102</v>
      </c>
      <c r="B4938">
        <v>696555</v>
      </c>
      <c r="C4938" s="3">
        <v>43200</v>
      </c>
      <c r="D4938">
        <v>46932</v>
      </c>
      <c r="E4938" t="s">
        <v>4016</v>
      </c>
      <c r="F4938">
        <v>42184</v>
      </c>
      <c r="G4938" t="s">
        <v>4089</v>
      </c>
      <c r="H4938" t="s">
        <v>4090</v>
      </c>
      <c r="I4938" s="4">
        <v>18.899999999999999</v>
      </c>
    </row>
    <row r="4939" spans="1:9" x14ac:dyDescent="0.2">
      <c r="A4939">
        <v>102</v>
      </c>
      <c r="B4939">
        <v>696556</v>
      </c>
      <c r="C4939" s="3">
        <v>43200</v>
      </c>
      <c r="D4939">
        <v>46932</v>
      </c>
      <c r="E4939" t="s">
        <v>4016</v>
      </c>
      <c r="F4939">
        <v>42184</v>
      </c>
      <c r="G4939" t="s">
        <v>4107</v>
      </c>
      <c r="H4939" t="s">
        <v>4108</v>
      </c>
      <c r="I4939" s="4">
        <v>4.8600000000000003</v>
      </c>
    </row>
    <row r="4940" spans="1:9" x14ac:dyDescent="0.2">
      <c r="A4940">
        <v>102</v>
      </c>
      <c r="B4940">
        <v>696557</v>
      </c>
      <c r="C4940" s="3">
        <v>43200</v>
      </c>
      <c r="D4940">
        <v>46932</v>
      </c>
      <c r="E4940" t="s">
        <v>4016</v>
      </c>
      <c r="F4940">
        <v>42184</v>
      </c>
      <c r="G4940" t="s">
        <v>4033</v>
      </c>
      <c r="H4940" t="s">
        <v>4034</v>
      </c>
      <c r="I4940" s="4">
        <v>17.170000000000002</v>
      </c>
    </row>
    <row r="4941" spans="1:9" x14ac:dyDescent="0.2">
      <c r="A4941">
        <v>102</v>
      </c>
      <c r="B4941">
        <v>696559</v>
      </c>
      <c r="C4941" s="3">
        <v>43200</v>
      </c>
      <c r="D4941">
        <v>46932</v>
      </c>
      <c r="E4941" t="s">
        <v>4016</v>
      </c>
      <c r="F4941">
        <v>42184</v>
      </c>
      <c r="G4941" t="s">
        <v>4111</v>
      </c>
      <c r="H4941" t="s">
        <v>4112</v>
      </c>
      <c r="I4941" s="4">
        <v>0.11</v>
      </c>
    </row>
    <row r="4942" spans="1:9" x14ac:dyDescent="0.2">
      <c r="A4942">
        <v>102</v>
      </c>
      <c r="B4942">
        <v>696560</v>
      </c>
      <c r="C4942" s="3">
        <v>43200</v>
      </c>
      <c r="D4942">
        <v>46932</v>
      </c>
      <c r="E4942" t="s">
        <v>4016</v>
      </c>
      <c r="F4942">
        <v>42184</v>
      </c>
      <c r="G4942" t="s">
        <v>4113</v>
      </c>
      <c r="H4942" t="s">
        <v>4114</v>
      </c>
      <c r="I4942" s="4">
        <v>1.08</v>
      </c>
    </row>
    <row r="4943" spans="1:9" x14ac:dyDescent="0.2">
      <c r="A4943">
        <v>102</v>
      </c>
      <c r="B4943">
        <v>696561</v>
      </c>
      <c r="C4943" s="3">
        <v>43200</v>
      </c>
      <c r="D4943">
        <v>46932</v>
      </c>
      <c r="E4943" t="s">
        <v>4016</v>
      </c>
      <c r="F4943">
        <v>42184</v>
      </c>
      <c r="G4943" t="s">
        <v>4115</v>
      </c>
      <c r="H4943" t="s">
        <v>4116</v>
      </c>
      <c r="I4943" s="4">
        <v>0.76</v>
      </c>
    </row>
    <row r="4944" spans="1:9" x14ac:dyDescent="0.2">
      <c r="A4944">
        <v>102</v>
      </c>
      <c r="B4944">
        <v>698059</v>
      </c>
      <c r="C4944" s="3">
        <v>43200</v>
      </c>
      <c r="D4944">
        <v>46932</v>
      </c>
      <c r="E4944" t="s">
        <v>4016</v>
      </c>
      <c r="F4944">
        <v>42184</v>
      </c>
      <c r="G4944" t="s">
        <v>4117</v>
      </c>
      <c r="H4944" t="s">
        <v>4118</v>
      </c>
      <c r="I4944" s="4">
        <v>0.32</v>
      </c>
    </row>
    <row r="4945" spans="1:9" x14ac:dyDescent="0.2">
      <c r="A4945">
        <v>102</v>
      </c>
      <c r="B4945">
        <v>698094</v>
      </c>
      <c r="C4945" s="3">
        <v>43200</v>
      </c>
      <c r="D4945">
        <v>46932</v>
      </c>
      <c r="E4945" t="s">
        <v>4016</v>
      </c>
      <c r="F4945">
        <v>42184</v>
      </c>
      <c r="G4945" t="s">
        <v>4109</v>
      </c>
      <c r="H4945" t="s">
        <v>4110</v>
      </c>
      <c r="I4945" s="4">
        <v>0.97</v>
      </c>
    </row>
    <row r="4946" spans="1:9" x14ac:dyDescent="0.2">
      <c r="A4946">
        <v>102</v>
      </c>
      <c r="B4946">
        <v>696553</v>
      </c>
      <c r="C4946" s="3">
        <v>43201</v>
      </c>
      <c r="D4946">
        <v>46932</v>
      </c>
      <c r="E4946" t="s">
        <v>4016</v>
      </c>
      <c r="F4946">
        <v>42184</v>
      </c>
      <c r="G4946" t="s">
        <v>4105</v>
      </c>
      <c r="H4946" t="s">
        <v>4106</v>
      </c>
      <c r="I4946" s="4">
        <v>0.54</v>
      </c>
    </row>
    <row r="4947" spans="1:9" x14ac:dyDescent="0.2">
      <c r="A4947">
        <v>102</v>
      </c>
      <c r="B4947">
        <v>696568</v>
      </c>
      <c r="C4947" s="3">
        <v>43200</v>
      </c>
      <c r="D4947">
        <v>46931</v>
      </c>
      <c r="E4947" t="s">
        <v>4016</v>
      </c>
      <c r="F4947">
        <v>42186</v>
      </c>
      <c r="G4947" t="s">
        <v>4185</v>
      </c>
      <c r="H4947" t="s">
        <v>4186</v>
      </c>
      <c r="I4947" s="4">
        <v>28.8</v>
      </c>
    </row>
    <row r="4948" spans="1:9" x14ac:dyDescent="0.2">
      <c r="A4948">
        <v>102</v>
      </c>
      <c r="B4948">
        <v>696570</v>
      </c>
      <c r="C4948" s="3">
        <v>43200</v>
      </c>
      <c r="D4948">
        <v>46931</v>
      </c>
      <c r="E4948" t="s">
        <v>4016</v>
      </c>
      <c r="F4948">
        <v>42186</v>
      </c>
      <c r="G4948" t="s">
        <v>4157</v>
      </c>
      <c r="H4948" t="s">
        <v>4158</v>
      </c>
      <c r="I4948" s="4">
        <v>1.44</v>
      </c>
    </row>
    <row r="4949" spans="1:9" x14ac:dyDescent="0.2">
      <c r="A4949">
        <v>102</v>
      </c>
      <c r="B4949">
        <v>696571</v>
      </c>
      <c r="C4949" s="3">
        <v>43200</v>
      </c>
      <c r="D4949">
        <v>46931</v>
      </c>
      <c r="E4949" t="s">
        <v>4016</v>
      </c>
      <c r="F4949">
        <v>42186</v>
      </c>
      <c r="G4949" t="s">
        <v>4119</v>
      </c>
      <c r="H4949" t="s">
        <v>4120</v>
      </c>
      <c r="I4949" s="4">
        <v>4.32</v>
      </c>
    </row>
    <row r="4950" spans="1:9" x14ac:dyDescent="0.2">
      <c r="A4950">
        <v>102</v>
      </c>
      <c r="B4950">
        <v>696572</v>
      </c>
      <c r="C4950" s="3">
        <v>43200</v>
      </c>
      <c r="D4950">
        <v>46931</v>
      </c>
      <c r="E4950" t="s">
        <v>4016</v>
      </c>
      <c r="F4950">
        <v>42186</v>
      </c>
      <c r="G4950" t="s">
        <v>4089</v>
      </c>
      <c r="H4950" t="s">
        <v>4090</v>
      </c>
      <c r="I4950" s="4">
        <v>11.52</v>
      </c>
    </row>
    <row r="4951" spans="1:9" x14ac:dyDescent="0.2">
      <c r="A4951">
        <v>102</v>
      </c>
      <c r="B4951">
        <v>696573</v>
      </c>
      <c r="C4951" s="3">
        <v>43200</v>
      </c>
      <c r="D4951">
        <v>46931</v>
      </c>
      <c r="E4951" t="s">
        <v>4016</v>
      </c>
      <c r="F4951">
        <v>42186</v>
      </c>
      <c r="G4951" t="s">
        <v>4498</v>
      </c>
      <c r="H4951" t="s">
        <v>4499</v>
      </c>
      <c r="I4951" s="4">
        <v>0.65</v>
      </c>
    </row>
    <row r="4952" spans="1:9" x14ac:dyDescent="0.2">
      <c r="A4952">
        <v>102</v>
      </c>
      <c r="B4952">
        <v>696574</v>
      </c>
      <c r="C4952" s="3">
        <v>43200</v>
      </c>
      <c r="D4952">
        <v>46931</v>
      </c>
      <c r="E4952" t="s">
        <v>4016</v>
      </c>
      <c r="F4952">
        <v>42186</v>
      </c>
      <c r="G4952" t="s">
        <v>4033</v>
      </c>
      <c r="H4952" t="s">
        <v>4034</v>
      </c>
      <c r="I4952" s="4">
        <v>4.3899999999999997</v>
      </c>
    </row>
    <row r="4953" spans="1:9" x14ac:dyDescent="0.2">
      <c r="A4953">
        <v>102</v>
      </c>
      <c r="B4953">
        <v>696575</v>
      </c>
      <c r="C4953" s="3">
        <v>43200</v>
      </c>
      <c r="D4953">
        <v>46931</v>
      </c>
      <c r="E4953" t="s">
        <v>4016</v>
      </c>
      <c r="F4953">
        <v>42186</v>
      </c>
      <c r="G4953" t="s">
        <v>4107</v>
      </c>
      <c r="H4953" t="s">
        <v>4108</v>
      </c>
      <c r="I4953" s="4">
        <v>43.2</v>
      </c>
    </row>
    <row r="4954" spans="1:9" x14ac:dyDescent="0.2">
      <c r="A4954">
        <v>102</v>
      </c>
      <c r="B4954">
        <v>696578</v>
      </c>
      <c r="C4954" s="3">
        <v>43200</v>
      </c>
      <c r="D4954">
        <v>46931</v>
      </c>
      <c r="E4954" t="s">
        <v>4016</v>
      </c>
      <c r="F4954">
        <v>42186</v>
      </c>
      <c r="G4954" t="s">
        <v>4219</v>
      </c>
      <c r="H4954" t="s">
        <v>4220</v>
      </c>
      <c r="I4954" s="4">
        <v>6.48</v>
      </c>
    </row>
    <row r="4955" spans="1:9" x14ac:dyDescent="0.2">
      <c r="A4955">
        <v>102</v>
      </c>
      <c r="B4955">
        <v>696579</v>
      </c>
      <c r="C4955" s="3">
        <v>43200</v>
      </c>
      <c r="D4955">
        <v>46931</v>
      </c>
      <c r="E4955" t="s">
        <v>4016</v>
      </c>
      <c r="F4955">
        <v>42186</v>
      </c>
      <c r="G4955" t="s">
        <v>4500</v>
      </c>
      <c r="H4955" t="s">
        <v>4501</v>
      </c>
      <c r="I4955" s="4">
        <v>11.52</v>
      </c>
    </row>
    <row r="4956" spans="1:9" x14ac:dyDescent="0.2">
      <c r="A4956">
        <v>102</v>
      </c>
      <c r="B4956">
        <v>696580</v>
      </c>
      <c r="C4956" s="3">
        <v>43200</v>
      </c>
      <c r="D4956">
        <v>46931</v>
      </c>
      <c r="E4956" t="s">
        <v>4016</v>
      </c>
      <c r="F4956">
        <v>42186</v>
      </c>
      <c r="G4956" t="s">
        <v>4067</v>
      </c>
      <c r="H4956" t="s">
        <v>4068</v>
      </c>
      <c r="I4956" s="4">
        <v>28.8</v>
      </c>
    </row>
    <row r="4957" spans="1:9" x14ac:dyDescent="0.2">
      <c r="A4957">
        <v>102</v>
      </c>
      <c r="B4957">
        <v>698030</v>
      </c>
      <c r="C4957" s="3">
        <v>43200</v>
      </c>
      <c r="D4957">
        <v>46931</v>
      </c>
      <c r="E4957" t="s">
        <v>4016</v>
      </c>
      <c r="F4957">
        <v>42186</v>
      </c>
      <c r="G4957" t="s">
        <v>4085</v>
      </c>
      <c r="H4957" t="s">
        <v>4086</v>
      </c>
      <c r="I4957" s="4">
        <v>0.14000000000000001</v>
      </c>
    </row>
    <row r="4958" spans="1:9" x14ac:dyDescent="0.2">
      <c r="A4958">
        <v>102</v>
      </c>
      <c r="B4958">
        <v>698032</v>
      </c>
      <c r="C4958" s="3">
        <v>43200</v>
      </c>
      <c r="D4958">
        <v>46931</v>
      </c>
      <c r="E4958" t="s">
        <v>4016</v>
      </c>
      <c r="F4958">
        <v>42186</v>
      </c>
      <c r="G4958" t="s">
        <v>4133</v>
      </c>
      <c r="H4958" t="s">
        <v>4134</v>
      </c>
      <c r="I4958" s="4">
        <v>2.2999999999999998</v>
      </c>
    </row>
    <row r="4959" spans="1:9" x14ac:dyDescent="0.2">
      <c r="A4959">
        <v>102</v>
      </c>
      <c r="B4959">
        <v>698033</v>
      </c>
      <c r="C4959" s="3">
        <v>43200</v>
      </c>
      <c r="D4959">
        <v>46931</v>
      </c>
      <c r="E4959" t="s">
        <v>4016</v>
      </c>
      <c r="F4959">
        <v>42186</v>
      </c>
      <c r="G4959" t="s">
        <v>4229</v>
      </c>
      <c r="H4959" t="s">
        <v>4230</v>
      </c>
      <c r="I4959" s="4">
        <v>0.43</v>
      </c>
    </row>
    <row r="4960" spans="1:9" x14ac:dyDescent="0.2">
      <c r="A4960">
        <v>102</v>
      </c>
      <c r="B4960">
        <v>696587</v>
      </c>
      <c r="C4960" s="3">
        <v>43199</v>
      </c>
      <c r="D4960">
        <v>46908</v>
      </c>
      <c r="E4960" t="s">
        <v>4016</v>
      </c>
      <c r="F4960">
        <v>42188</v>
      </c>
      <c r="G4960" t="s">
        <v>4035</v>
      </c>
      <c r="H4960" t="s">
        <v>4036</v>
      </c>
      <c r="I4960" s="4">
        <v>177.16</v>
      </c>
    </row>
    <row r="4961" spans="1:9" x14ac:dyDescent="0.2">
      <c r="A4961">
        <v>102</v>
      </c>
      <c r="B4961">
        <v>696588</v>
      </c>
      <c r="C4961" s="3">
        <v>43199</v>
      </c>
      <c r="D4961">
        <v>46908</v>
      </c>
      <c r="E4961" t="s">
        <v>4016</v>
      </c>
      <c r="F4961">
        <v>42188</v>
      </c>
      <c r="G4961" t="s">
        <v>4057</v>
      </c>
      <c r="H4961" t="s">
        <v>4058</v>
      </c>
      <c r="I4961" s="4">
        <v>160.19999999999999</v>
      </c>
    </row>
    <row r="4962" spans="1:9" x14ac:dyDescent="0.2">
      <c r="A4962">
        <v>102</v>
      </c>
      <c r="B4962">
        <v>696589</v>
      </c>
      <c r="C4962" s="3">
        <v>43199</v>
      </c>
      <c r="D4962">
        <v>46908</v>
      </c>
      <c r="E4962" t="s">
        <v>4016</v>
      </c>
      <c r="F4962">
        <v>42188</v>
      </c>
      <c r="G4962" t="s">
        <v>4097</v>
      </c>
      <c r="H4962" t="s">
        <v>4098</v>
      </c>
      <c r="I4962" s="4">
        <v>18</v>
      </c>
    </row>
    <row r="4963" spans="1:9" x14ac:dyDescent="0.2">
      <c r="A4963">
        <v>102</v>
      </c>
      <c r="B4963">
        <v>696590</v>
      </c>
      <c r="C4963" s="3">
        <v>43199</v>
      </c>
      <c r="D4963">
        <v>46908</v>
      </c>
      <c r="E4963" t="s">
        <v>4016</v>
      </c>
      <c r="F4963">
        <v>42188</v>
      </c>
      <c r="G4963" t="s">
        <v>4099</v>
      </c>
      <c r="H4963" t="s">
        <v>4100</v>
      </c>
      <c r="I4963" s="4">
        <v>1.8</v>
      </c>
    </row>
    <row r="4964" spans="1:9" x14ac:dyDescent="0.2">
      <c r="A4964">
        <v>102</v>
      </c>
      <c r="B4964">
        <v>696591</v>
      </c>
      <c r="C4964" s="3">
        <v>43199</v>
      </c>
      <c r="D4964">
        <v>46908</v>
      </c>
      <c r="E4964" t="s">
        <v>4016</v>
      </c>
      <c r="F4964">
        <v>42188</v>
      </c>
      <c r="G4964" t="s">
        <v>4017</v>
      </c>
      <c r="H4964" t="s">
        <v>4018</v>
      </c>
      <c r="I4964" s="4">
        <v>1.08</v>
      </c>
    </row>
    <row r="4965" spans="1:9" x14ac:dyDescent="0.2">
      <c r="A4965">
        <v>102</v>
      </c>
      <c r="B4965">
        <v>696592</v>
      </c>
      <c r="C4965" s="3">
        <v>43199</v>
      </c>
      <c r="D4965">
        <v>46908</v>
      </c>
      <c r="E4965" t="s">
        <v>4016</v>
      </c>
      <c r="F4965">
        <v>42188</v>
      </c>
      <c r="G4965" t="s">
        <v>4279</v>
      </c>
      <c r="H4965" t="s">
        <v>4280</v>
      </c>
      <c r="I4965" s="4">
        <v>0.54</v>
      </c>
    </row>
    <row r="4966" spans="1:9" x14ac:dyDescent="0.2">
      <c r="A4966">
        <v>102</v>
      </c>
      <c r="B4966">
        <v>696593</v>
      </c>
      <c r="C4966" s="3">
        <v>43199</v>
      </c>
      <c r="D4966">
        <v>46908</v>
      </c>
      <c r="E4966" t="s">
        <v>4016</v>
      </c>
      <c r="F4966">
        <v>42188</v>
      </c>
      <c r="G4966" t="s">
        <v>4027</v>
      </c>
      <c r="H4966" t="s">
        <v>4028</v>
      </c>
      <c r="I4966" s="4">
        <v>0.11</v>
      </c>
    </row>
    <row r="4967" spans="1:9" x14ac:dyDescent="0.2">
      <c r="A4967">
        <v>102</v>
      </c>
      <c r="B4967">
        <v>696594</v>
      </c>
      <c r="C4967" s="3">
        <v>43199</v>
      </c>
      <c r="D4967">
        <v>46908</v>
      </c>
      <c r="E4967" t="s">
        <v>4016</v>
      </c>
      <c r="F4967">
        <v>42188</v>
      </c>
      <c r="G4967" t="s">
        <v>4083</v>
      </c>
      <c r="H4967" t="s">
        <v>4084</v>
      </c>
      <c r="I4967" s="4">
        <v>0.04</v>
      </c>
    </row>
    <row r="4968" spans="1:9" x14ac:dyDescent="0.2">
      <c r="A4968">
        <v>102</v>
      </c>
      <c r="B4968">
        <v>696595</v>
      </c>
      <c r="C4968" s="3">
        <v>43199</v>
      </c>
      <c r="D4968">
        <v>46908</v>
      </c>
      <c r="E4968" t="s">
        <v>4016</v>
      </c>
      <c r="F4968">
        <v>42188</v>
      </c>
      <c r="G4968" t="s">
        <v>4283</v>
      </c>
      <c r="H4968" t="s">
        <v>4284</v>
      </c>
      <c r="I4968" s="4">
        <v>1.08</v>
      </c>
    </row>
    <row r="4969" spans="1:9" x14ac:dyDescent="0.2">
      <c r="A4969">
        <v>102</v>
      </c>
      <c r="B4969">
        <v>696602</v>
      </c>
      <c r="C4969" s="3">
        <v>43199</v>
      </c>
      <c r="D4969">
        <v>46910</v>
      </c>
      <c r="E4969" t="s">
        <v>4016</v>
      </c>
      <c r="F4969">
        <v>42190</v>
      </c>
      <c r="G4969" t="s">
        <v>4035</v>
      </c>
      <c r="H4969" t="s">
        <v>4036</v>
      </c>
      <c r="I4969" s="4">
        <v>159.41</v>
      </c>
    </row>
    <row r="4970" spans="1:9" x14ac:dyDescent="0.2">
      <c r="A4970">
        <v>102</v>
      </c>
      <c r="B4970">
        <v>696603</v>
      </c>
      <c r="C4970" s="3">
        <v>43199</v>
      </c>
      <c r="D4970">
        <v>46910</v>
      </c>
      <c r="E4970" t="s">
        <v>4016</v>
      </c>
      <c r="F4970">
        <v>42190</v>
      </c>
      <c r="G4970" t="s">
        <v>4057</v>
      </c>
      <c r="H4970" t="s">
        <v>4058</v>
      </c>
      <c r="I4970" s="4">
        <v>144.18</v>
      </c>
    </row>
    <row r="4971" spans="1:9" x14ac:dyDescent="0.2">
      <c r="A4971">
        <v>102</v>
      </c>
      <c r="B4971">
        <v>696604</v>
      </c>
      <c r="C4971" s="3">
        <v>43199</v>
      </c>
      <c r="D4971">
        <v>46910</v>
      </c>
      <c r="E4971" t="s">
        <v>4016</v>
      </c>
      <c r="F4971">
        <v>42190</v>
      </c>
      <c r="G4971" t="s">
        <v>4097</v>
      </c>
      <c r="H4971" t="s">
        <v>4098</v>
      </c>
      <c r="I4971" s="4">
        <v>16.2</v>
      </c>
    </row>
    <row r="4972" spans="1:9" x14ac:dyDescent="0.2">
      <c r="A4972">
        <v>102</v>
      </c>
      <c r="B4972">
        <v>696605</v>
      </c>
      <c r="C4972" s="3">
        <v>43199</v>
      </c>
      <c r="D4972">
        <v>46910</v>
      </c>
      <c r="E4972" t="s">
        <v>4016</v>
      </c>
      <c r="F4972">
        <v>42190</v>
      </c>
      <c r="G4972" t="s">
        <v>4099</v>
      </c>
      <c r="H4972" t="s">
        <v>4100</v>
      </c>
      <c r="I4972" s="4">
        <v>1.62</v>
      </c>
    </row>
    <row r="4973" spans="1:9" x14ac:dyDescent="0.2">
      <c r="A4973">
        <v>102</v>
      </c>
      <c r="B4973">
        <v>696607</v>
      </c>
      <c r="C4973" s="3">
        <v>43199</v>
      </c>
      <c r="D4973">
        <v>46910</v>
      </c>
      <c r="E4973" t="s">
        <v>4016</v>
      </c>
      <c r="F4973">
        <v>42190</v>
      </c>
      <c r="G4973" t="s">
        <v>4061</v>
      </c>
      <c r="H4973" t="s">
        <v>4062</v>
      </c>
      <c r="I4973" s="4">
        <v>0.32</v>
      </c>
    </row>
    <row r="4974" spans="1:9" x14ac:dyDescent="0.2">
      <c r="A4974">
        <v>102</v>
      </c>
      <c r="B4974">
        <v>696608</v>
      </c>
      <c r="C4974" s="3">
        <v>43199</v>
      </c>
      <c r="D4974">
        <v>46910</v>
      </c>
      <c r="E4974" t="s">
        <v>4016</v>
      </c>
      <c r="F4974">
        <v>42190</v>
      </c>
      <c r="G4974" t="s">
        <v>4063</v>
      </c>
      <c r="H4974" t="s">
        <v>4064</v>
      </c>
      <c r="I4974" s="4">
        <v>0.65</v>
      </c>
    </row>
    <row r="4975" spans="1:9" x14ac:dyDescent="0.2">
      <c r="A4975">
        <v>102</v>
      </c>
      <c r="B4975">
        <v>696609</v>
      </c>
      <c r="C4975" s="3">
        <v>43199</v>
      </c>
      <c r="D4975">
        <v>46910</v>
      </c>
      <c r="E4975" t="s">
        <v>4016</v>
      </c>
      <c r="F4975">
        <v>42190</v>
      </c>
      <c r="G4975" t="s">
        <v>4083</v>
      </c>
      <c r="H4975" t="s">
        <v>4084</v>
      </c>
      <c r="I4975" s="4">
        <v>0.65</v>
      </c>
    </row>
    <row r="4976" spans="1:9" x14ac:dyDescent="0.2">
      <c r="A4976">
        <v>102</v>
      </c>
      <c r="B4976">
        <v>697886</v>
      </c>
      <c r="C4976" s="3">
        <v>43199</v>
      </c>
      <c r="D4976">
        <v>46910</v>
      </c>
      <c r="E4976" t="s">
        <v>4016</v>
      </c>
      <c r="F4976">
        <v>42190</v>
      </c>
      <c r="G4976" t="s">
        <v>4017</v>
      </c>
      <c r="H4976" t="s">
        <v>4018</v>
      </c>
      <c r="I4976" s="4">
        <v>0.97</v>
      </c>
    </row>
    <row r="4977" spans="1:9" x14ac:dyDescent="0.2">
      <c r="A4977">
        <v>102</v>
      </c>
      <c r="B4977">
        <v>696649</v>
      </c>
      <c r="C4977" s="3">
        <v>43199</v>
      </c>
      <c r="D4977">
        <v>46914</v>
      </c>
      <c r="E4977" t="s">
        <v>4016</v>
      </c>
      <c r="F4977">
        <v>42196</v>
      </c>
      <c r="G4977" t="s">
        <v>4099</v>
      </c>
      <c r="H4977" t="s">
        <v>4100</v>
      </c>
      <c r="I4977" s="4">
        <v>0.38</v>
      </c>
    </row>
    <row r="4978" spans="1:9" x14ac:dyDescent="0.2">
      <c r="A4978">
        <v>102</v>
      </c>
      <c r="B4978">
        <v>696650</v>
      </c>
      <c r="C4978" s="3">
        <v>43199</v>
      </c>
      <c r="D4978">
        <v>46914</v>
      </c>
      <c r="E4978" t="s">
        <v>4016</v>
      </c>
      <c r="F4978">
        <v>42196</v>
      </c>
      <c r="G4978" t="s">
        <v>4087</v>
      </c>
      <c r="H4978" t="s">
        <v>4088</v>
      </c>
      <c r="I4978" s="4">
        <v>0.43</v>
      </c>
    </row>
    <row r="4979" spans="1:9" x14ac:dyDescent="0.2">
      <c r="A4979">
        <v>102</v>
      </c>
      <c r="B4979">
        <v>696651</v>
      </c>
      <c r="C4979" s="3">
        <v>43199</v>
      </c>
      <c r="D4979">
        <v>46914</v>
      </c>
      <c r="E4979" t="s">
        <v>4016</v>
      </c>
      <c r="F4979">
        <v>42196</v>
      </c>
      <c r="G4979" t="s">
        <v>4089</v>
      </c>
      <c r="H4979" t="s">
        <v>4090</v>
      </c>
      <c r="I4979" s="4">
        <v>0.16</v>
      </c>
    </row>
    <row r="4980" spans="1:9" x14ac:dyDescent="0.2">
      <c r="A4980">
        <v>102</v>
      </c>
      <c r="B4980">
        <v>696652</v>
      </c>
      <c r="C4980" s="3">
        <v>43199</v>
      </c>
      <c r="D4980">
        <v>46914</v>
      </c>
      <c r="E4980" t="s">
        <v>4016</v>
      </c>
      <c r="F4980">
        <v>42196</v>
      </c>
      <c r="G4980" t="s">
        <v>4209</v>
      </c>
      <c r="H4980" t="s">
        <v>4210</v>
      </c>
      <c r="I4980" s="4">
        <v>3.46</v>
      </c>
    </row>
    <row r="4981" spans="1:9" x14ac:dyDescent="0.2">
      <c r="A4981">
        <v>102</v>
      </c>
      <c r="B4981">
        <v>696653</v>
      </c>
      <c r="C4981" s="3">
        <v>43199</v>
      </c>
      <c r="D4981">
        <v>46914</v>
      </c>
      <c r="E4981" t="s">
        <v>4016</v>
      </c>
      <c r="F4981">
        <v>42196</v>
      </c>
      <c r="G4981" t="s">
        <v>4077</v>
      </c>
      <c r="H4981" t="s">
        <v>4078</v>
      </c>
      <c r="I4981" s="4">
        <v>12.96</v>
      </c>
    </row>
    <row r="4982" spans="1:9" x14ac:dyDescent="0.2">
      <c r="A4982">
        <v>102</v>
      </c>
      <c r="B4982">
        <v>696654</v>
      </c>
      <c r="C4982" s="3">
        <v>43199</v>
      </c>
      <c r="D4982">
        <v>46914</v>
      </c>
      <c r="E4982" t="s">
        <v>4016</v>
      </c>
      <c r="F4982">
        <v>42196</v>
      </c>
      <c r="G4982" t="s">
        <v>4035</v>
      </c>
      <c r="H4982" t="s">
        <v>4036</v>
      </c>
      <c r="I4982" s="4">
        <v>70.2</v>
      </c>
    </row>
    <row r="4983" spans="1:9" x14ac:dyDescent="0.2">
      <c r="A4983">
        <v>102</v>
      </c>
      <c r="B4983">
        <v>696656</v>
      </c>
      <c r="C4983" s="3">
        <v>43199</v>
      </c>
      <c r="D4983">
        <v>46914</v>
      </c>
      <c r="E4983" t="s">
        <v>4016</v>
      </c>
      <c r="F4983">
        <v>42196</v>
      </c>
      <c r="G4983" t="s">
        <v>4211</v>
      </c>
      <c r="H4983" t="s">
        <v>4212</v>
      </c>
      <c r="I4983" s="4">
        <v>18.75</v>
      </c>
    </row>
    <row r="4984" spans="1:9" x14ac:dyDescent="0.2">
      <c r="A4984">
        <v>102</v>
      </c>
      <c r="B4984">
        <v>696657</v>
      </c>
      <c r="C4984" s="3">
        <v>43199</v>
      </c>
      <c r="D4984">
        <v>46914</v>
      </c>
      <c r="E4984" t="s">
        <v>4016</v>
      </c>
      <c r="F4984">
        <v>42196</v>
      </c>
      <c r="G4984" t="s">
        <v>4027</v>
      </c>
      <c r="H4984" t="s">
        <v>4028</v>
      </c>
      <c r="I4984" s="4">
        <v>0.04</v>
      </c>
    </row>
    <row r="4985" spans="1:9" x14ac:dyDescent="0.2">
      <c r="A4985">
        <v>102</v>
      </c>
      <c r="B4985">
        <v>696658</v>
      </c>
      <c r="C4985" s="3">
        <v>43199</v>
      </c>
      <c r="D4985">
        <v>46914</v>
      </c>
      <c r="E4985" t="s">
        <v>4016</v>
      </c>
      <c r="F4985">
        <v>42196</v>
      </c>
      <c r="G4985" t="s">
        <v>4083</v>
      </c>
      <c r="H4985" t="s">
        <v>4084</v>
      </c>
      <c r="I4985" s="4">
        <v>0.01</v>
      </c>
    </row>
    <row r="4986" spans="1:9" x14ac:dyDescent="0.2">
      <c r="A4986">
        <v>102</v>
      </c>
      <c r="B4986">
        <v>696655</v>
      </c>
      <c r="C4986" s="3">
        <v>43200</v>
      </c>
      <c r="D4986">
        <v>46914</v>
      </c>
      <c r="E4986" t="s">
        <v>4016</v>
      </c>
      <c r="F4986">
        <v>42196</v>
      </c>
      <c r="G4986" t="s">
        <v>4069</v>
      </c>
      <c r="H4986" t="s">
        <v>4070</v>
      </c>
      <c r="I4986" s="4">
        <v>1.62</v>
      </c>
    </row>
    <row r="4987" spans="1:9" x14ac:dyDescent="0.2">
      <c r="A4987">
        <v>102</v>
      </c>
      <c r="B4987">
        <v>696683</v>
      </c>
      <c r="C4987" s="3">
        <v>43199</v>
      </c>
      <c r="D4987">
        <v>46919</v>
      </c>
      <c r="E4987" t="s">
        <v>4016</v>
      </c>
      <c r="F4987">
        <v>42200</v>
      </c>
      <c r="G4987" t="s">
        <v>4099</v>
      </c>
      <c r="H4987" t="s">
        <v>4100</v>
      </c>
      <c r="I4987" s="4">
        <v>0.38</v>
      </c>
    </row>
    <row r="4988" spans="1:9" x14ac:dyDescent="0.2">
      <c r="A4988">
        <v>102</v>
      </c>
      <c r="B4988">
        <v>696684</v>
      </c>
      <c r="C4988" s="3">
        <v>43199</v>
      </c>
      <c r="D4988">
        <v>46919</v>
      </c>
      <c r="E4988" t="s">
        <v>4016</v>
      </c>
      <c r="F4988">
        <v>42200</v>
      </c>
      <c r="G4988" t="s">
        <v>4502</v>
      </c>
      <c r="H4988" t="s">
        <v>4503</v>
      </c>
      <c r="I4988" s="4">
        <v>1.08</v>
      </c>
    </row>
    <row r="4989" spans="1:9" x14ac:dyDescent="0.2">
      <c r="A4989">
        <v>102</v>
      </c>
      <c r="B4989">
        <v>696685</v>
      </c>
      <c r="C4989" s="3">
        <v>43199</v>
      </c>
      <c r="D4989">
        <v>46919</v>
      </c>
      <c r="E4989" t="s">
        <v>4016</v>
      </c>
      <c r="F4989">
        <v>42200</v>
      </c>
      <c r="G4989" t="s">
        <v>4381</v>
      </c>
      <c r="H4989" t="s">
        <v>4382</v>
      </c>
      <c r="I4989" s="4">
        <v>0.97</v>
      </c>
    </row>
    <row r="4990" spans="1:9" x14ac:dyDescent="0.2">
      <c r="A4990">
        <v>102</v>
      </c>
      <c r="B4990">
        <v>696687</v>
      </c>
      <c r="C4990" s="3">
        <v>43199</v>
      </c>
      <c r="D4990">
        <v>46919</v>
      </c>
      <c r="E4990" t="s">
        <v>4016</v>
      </c>
      <c r="F4990">
        <v>42200</v>
      </c>
      <c r="G4990" t="s">
        <v>4209</v>
      </c>
      <c r="H4990" t="s">
        <v>4210</v>
      </c>
      <c r="I4990" s="4">
        <v>3.24</v>
      </c>
    </row>
    <row r="4991" spans="1:9" x14ac:dyDescent="0.2">
      <c r="A4991">
        <v>102</v>
      </c>
      <c r="B4991">
        <v>696688</v>
      </c>
      <c r="C4991" s="3">
        <v>43199</v>
      </c>
      <c r="D4991">
        <v>46919</v>
      </c>
      <c r="E4991" t="s">
        <v>4016</v>
      </c>
      <c r="F4991">
        <v>42200</v>
      </c>
      <c r="G4991" t="s">
        <v>4077</v>
      </c>
      <c r="H4991" t="s">
        <v>4078</v>
      </c>
      <c r="I4991" s="4">
        <v>12.96</v>
      </c>
    </row>
    <row r="4992" spans="1:9" x14ac:dyDescent="0.2">
      <c r="A4992">
        <v>102</v>
      </c>
      <c r="B4992">
        <v>696689</v>
      </c>
      <c r="C4992" s="3">
        <v>43199</v>
      </c>
      <c r="D4992">
        <v>46919</v>
      </c>
      <c r="E4992" t="s">
        <v>4016</v>
      </c>
      <c r="F4992">
        <v>42200</v>
      </c>
      <c r="G4992" t="s">
        <v>4117</v>
      </c>
      <c r="H4992" t="s">
        <v>4118</v>
      </c>
      <c r="I4992" s="4">
        <v>0.32</v>
      </c>
    </row>
    <row r="4993" spans="1:9" x14ac:dyDescent="0.2">
      <c r="A4993">
        <v>102</v>
      </c>
      <c r="B4993">
        <v>696690</v>
      </c>
      <c r="C4993" s="3">
        <v>43199</v>
      </c>
      <c r="D4993">
        <v>46919</v>
      </c>
      <c r="E4993" t="s">
        <v>4016</v>
      </c>
      <c r="F4993">
        <v>42200</v>
      </c>
      <c r="G4993" t="s">
        <v>4035</v>
      </c>
      <c r="H4993" t="s">
        <v>4036</v>
      </c>
      <c r="I4993" s="4">
        <v>70.2</v>
      </c>
    </row>
    <row r="4994" spans="1:9" x14ac:dyDescent="0.2">
      <c r="A4994">
        <v>102</v>
      </c>
      <c r="B4994">
        <v>697960</v>
      </c>
      <c r="C4994" s="3">
        <v>43199</v>
      </c>
      <c r="D4994">
        <v>46919</v>
      </c>
      <c r="E4994" t="s">
        <v>4016</v>
      </c>
      <c r="F4994">
        <v>42200</v>
      </c>
      <c r="G4994" t="s">
        <v>4211</v>
      </c>
      <c r="H4994" t="s">
        <v>4212</v>
      </c>
      <c r="I4994" s="4">
        <v>17.059999999999999</v>
      </c>
    </row>
    <row r="4995" spans="1:9" x14ac:dyDescent="0.2">
      <c r="A4995">
        <v>102</v>
      </c>
      <c r="B4995">
        <v>697961</v>
      </c>
      <c r="C4995" s="3">
        <v>43199</v>
      </c>
      <c r="D4995">
        <v>46919</v>
      </c>
      <c r="E4995" t="s">
        <v>4016</v>
      </c>
      <c r="F4995">
        <v>42200</v>
      </c>
      <c r="G4995" t="s">
        <v>4089</v>
      </c>
      <c r="H4995" t="s">
        <v>4090</v>
      </c>
      <c r="I4995" s="4">
        <v>0.16</v>
      </c>
    </row>
    <row r="4996" spans="1:9" x14ac:dyDescent="0.2">
      <c r="A4996">
        <v>102</v>
      </c>
      <c r="B4996">
        <v>696692</v>
      </c>
      <c r="C4996" s="3">
        <v>43200</v>
      </c>
      <c r="D4996">
        <v>46919</v>
      </c>
      <c r="E4996" t="s">
        <v>4016</v>
      </c>
      <c r="F4996">
        <v>42200</v>
      </c>
      <c r="G4996" t="s">
        <v>4069</v>
      </c>
      <c r="H4996" t="s">
        <v>4070</v>
      </c>
      <c r="I4996" s="4">
        <v>1.62</v>
      </c>
    </row>
    <row r="4997" spans="1:9" x14ac:dyDescent="0.2">
      <c r="A4997">
        <v>102</v>
      </c>
      <c r="B4997">
        <v>696694</v>
      </c>
      <c r="C4997" s="3">
        <v>43195</v>
      </c>
      <c r="D4997">
        <v>46872</v>
      </c>
      <c r="E4997" t="s">
        <v>4016</v>
      </c>
      <c r="F4997">
        <v>42201</v>
      </c>
      <c r="G4997" t="s">
        <v>4033</v>
      </c>
      <c r="H4997" t="s">
        <v>4034</v>
      </c>
      <c r="I4997" s="4">
        <v>196.5</v>
      </c>
    </row>
    <row r="4998" spans="1:9" x14ac:dyDescent="0.2">
      <c r="A4998">
        <v>102</v>
      </c>
      <c r="B4998">
        <v>696695</v>
      </c>
      <c r="C4998" s="3">
        <v>43195</v>
      </c>
      <c r="D4998">
        <v>46872</v>
      </c>
      <c r="E4998" t="s">
        <v>4016</v>
      </c>
      <c r="F4998">
        <v>42201</v>
      </c>
      <c r="G4998" t="s">
        <v>4263</v>
      </c>
      <c r="H4998" t="s">
        <v>4264</v>
      </c>
      <c r="I4998" s="4">
        <v>4.5</v>
      </c>
    </row>
    <row r="4999" spans="1:9" x14ac:dyDescent="0.2">
      <c r="A4999">
        <v>102</v>
      </c>
      <c r="B4999">
        <v>696696</v>
      </c>
      <c r="C4999" s="3">
        <v>43195</v>
      </c>
      <c r="D4999">
        <v>46872</v>
      </c>
      <c r="E4999" t="s">
        <v>4016</v>
      </c>
      <c r="F4999">
        <v>42201</v>
      </c>
      <c r="G4999" t="s">
        <v>4265</v>
      </c>
      <c r="H4999" t="s">
        <v>4266</v>
      </c>
      <c r="I4999" s="4">
        <v>99</v>
      </c>
    </row>
    <row r="5000" spans="1:9" x14ac:dyDescent="0.2">
      <c r="A5000">
        <v>102</v>
      </c>
      <c r="B5000">
        <v>696698</v>
      </c>
      <c r="C5000" s="3">
        <v>43196</v>
      </c>
      <c r="D5000">
        <v>46904</v>
      </c>
      <c r="E5000" t="s">
        <v>4016</v>
      </c>
      <c r="F5000">
        <v>42202</v>
      </c>
      <c r="G5000" t="s">
        <v>4033</v>
      </c>
      <c r="H5000" t="s">
        <v>4034</v>
      </c>
      <c r="I5000" s="4">
        <v>63</v>
      </c>
    </row>
    <row r="5001" spans="1:9" x14ac:dyDescent="0.2">
      <c r="A5001">
        <v>102</v>
      </c>
      <c r="B5001">
        <v>696699</v>
      </c>
      <c r="C5001" s="3">
        <v>43196</v>
      </c>
      <c r="D5001">
        <v>46904</v>
      </c>
      <c r="E5001" t="s">
        <v>4016</v>
      </c>
      <c r="F5001">
        <v>42202</v>
      </c>
      <c r="G5001" t="s">
        <v>4325</v>
      </c>
      <c r="H5001" t="s">
        <v>4326</v>
      </c>
      <c r="I5001" s="4">
        <v>360</v>
      </c>
    </row>
    <row r="5002" spans="1:9" x14ac:dyDescent="0.2">
      <c r="A5002">
        <v>102</v>
      </c>
      <c r="B5002">
        <v>696701</v>
      </c>
      <c r="C5002" s="3">
        <v>43195</v>
      </c>
      <c r="D5002">
        <v>46875</v>
      </c>
      <c r="E5002" t="s">
        <v>4016</v>
      </c>
      <c r="F5002">
        <v>42203</v>
      </c>
      <c r="G5002" t="s">
        <v>4033</v>
      </c>
      <c r="H5002" t="s">
        <v>4034</v>
      </c>
      <c r="I5002" s="4">
        <v>63</v>
      </c>
    </row>
    <row r="5003" spans="1:9" x14ac:dyDescent="0.2">
      <c r="A5003">
        <v>102</v>
      </c>
      <c r="B5003">
        <v>696702</v>
      </c>
      <c r="C5003" s="3">
        <v>43195</v>
      </c>
      <c r="D5003">
        <v>46875</v>
      </c>
      <c r="E5003" t="s">
        <v>4016</v>
      </c>
      <c r="F5003">
        <v>42203</v>
      </c>
      <c r="G5003" t="s">
        <v>4325</v>
      </c>
      <c r="H5003" t="s">
        <v>4326</v>
      </c>
      <c r="I5003" s="4">
        <v>360</v>
      </c>
    </row>
    <row r="5004" spans="1:9" x14ac:dyDescent="0.2">
      <c r="A5004">
        <v>102</v>
      </c>
      <c r="B5004">
        <v>696704</v>
      </c>
      <c r="C5004" s="3">
        <v>43195</v>
      </c>
      <c r="D5004">
        <v>46874</v>
      </c>
      <c r="E5004" t="s">
        <v>4016</v>
      </c>
      <c r="F5004">
        <v>42204</v>
      </c>
      <c r="G5004" t="s">
        <v>4033</v>
      </c>
      <c r="H5004" t="s">
        <v>4034</v>
      </c>
      <c r="I5004" s="4">
        <v>63</v>
      </c>
    </row>
    <row r="5005" spans="1:9" x14ac:dyDescent="0.2">
      <c r="A5005">
        <v>102</v>
      </c>
      <c r="B5005">
        <v>696705</v>
      </c>
      <c r="C5005" s="3">
        <v>43195</v>
      </c>
      <c r="D5005">
        <v>46874</v>
      </c>
      <c r="E5005" t="s">
        <v>4016</v>
      </c>
      <c r="F5005">
        <v>42204</v>
      </c>
      <c r="G5005" t="s">
        <v>4325</v>
      </c>
      <c r="H5005" t="s">
        <v>4326</v>
      </c>
      <c r="I5005" s="4">
        <v>360</v>
      </c>
    </row>
    <row r="5006" spans="1:9" x14ac:dyDescent="0.2">
      <c r="A5006">
        <v>102</v>
      </c>
      <c r="B5006">
        <v>696707</v>
      </c>
      <c r="C5006" s="3">
        <v>43195</v>
      </c>
      <c r="D5006">
        <v>46873</v>
      </c>
      <c r="E5006" t="s">
        <v>4016</v>
      </c>
      <c r="F5006">
        <v>42205</v>
      </c>
      <c r="G5006" t="s">
        <v>4033</v>
      </c>
      <c r="H5006" t="s">
        <v>4034</v>
      </c>
      <c r="I5006" s="4">
        <v>63</v>
      </c>
    </row>
    <row r="5007" spans="1:9" x14ac:dyDescent="0.2">
      <c r="A5007">
        <v>102</v>
      </c>
      <c r="B5007">
        <v>696708</v>
      </c>
      <c r="C5007" s="3">
        <v>43195</v>
      </c>
      <c r="D5007">
        <v>46873</v>
      </c>
      <c r="E5007" t="s">
        <v>4016</v>
      </c>
      <c r="F5007">
        <v>42205</v>
      </c>
      <c r="G5007" t="s">
        <v>4325</v>
      </c>
      <c r="H5007" t="s">
        <v>4326</v>
      </c>
      <c r="I5007" s="4">
        <v>360</v>
      </c>
    </row>
    <row r="5008" spans="1:9" x14ac:dyDescent="0.2">
      <c r="A5008">
        <v>102</v>
      </c>
      <c r="B5008">
        <v>696710</v>
      </c>
      <c r="C5008" s="3">
        <v>43196</v>
      </c>
      <c r="D5008">
        <v>46894</v>
      </c>
      <c r="E5008" t="s">
        <v>4016</v>
      </c>
      <c r="F5008">
        <v>42206</v>
      </c>
      <c r="G5008" t="s">
        <v>4307</v>
      </c>
      <c r="H5008" t="s">
        <v>4308</v>
      </c>
      <c r="I5008" s="4">
        <v>170.85</v>
      </c>
    </row>
    <row r="5009" spans="1:9" x14ac:dyDescent="0.2">
      <c r="A5009">
        <v>102</v>
      </c>
      <c r="B5009">
        <v>696711</v>
      </c>
      <c r="C5009" s="3">
        <v>43196</v>
      </c>
      <c r="D5009">
        <v>46894</v>
      </c>
      <c r="E5009" t="s">
        <v>4016</v>
      </c>
      <c r="F5009">
        <v>42206</v>
      </c>
      <c r="G5009" t="s">
        <v>4111</v>
      </c>
      <c r="H5009" t="s">
        <v>4112</v>
      </c>
      <c r="I5009" s="4">
        <v>5.7</v>
      </c>
    </row>
    <row r="5010" spans="1:9" x14ac:dyDescent="0.2">
      <c r="A5010">
        <v>102</v>
      </c>
      <c r="B5010">
        <v>696712</v>
      </c>
      <c r="C5010" s="3">
        <v>43196</v>
      </c>
      <c r="D5010">
        <v>46894</v>
      </c>
      <c r="E5010" t="s">
        <v>4016</v>
      </c>
      <c r="F5010">
        <v>42206</v>
      </c>
      <c r="G5010" t="s">
        <v>4305</v>
      </c>
      <c r="H5010" t="s">
        <v>4306</v>
      </c>
      <c r="I5010" s="4">
        <v>22.78</v>
      </c>
    </row>
    <row r="5011" spans="1:9" x14ac:dyDescent="0.2">
      <c r="A5011">
        <v>102</v>
      </c>
      <c r="B5011">
        <v>696713</v>
      </c>
      <c r="C5011" s="3">
        <v>43196</v>
      </c>
      <c r="D5011">
        <v>46894</v>
      </c>
      <c r="E5011" t="s">
        <v>4016</v>
      </c>
      <c r="F5011">
        <v>42206</v>
      </c>
      <c r="G5011" t="s">
        <v>4089</v>
      </c>
      <c r="H5011" t="s">
        <v>4090</v>
      </c>
      <c r="I5011" s="4">
        <v>0.01</v>
      </c>
    </row>
    <row r="5012" spans="1:9" x14ac:dyDescent="0.2">
      <c r="A5012">
        <v>102</v>
      </c>
      <c r="B5012">
        <v>696714</v>
      </c>
      <c r="C5012" s="3">
        <v>43196</v>
      </c>
      <c r="D5012">
        <v>46894</v>
      </c>
      <c r="E5012" t="s">
        <v>4016</v>
      </c>
      <c r="F5012">
        <v>42206</v>
      </c>
      <c r="G5012" t="s">
        <v>4167</v>
      </c>
      <c r="H5012" t="s">
        <v>4168</v>
      </c>
      <c r="I5012" s="4">
        <v>91.12</v>
      </c>
    </row>
    <row r="5013" spans="1:9" x14ac:dyDescent="0.2">
      <c r="A5013">
        <v>102</v>
      </c>
      <c r="B5013">
        <v>696715</v>
      </c>
      <c r="C5013" s="3">
        <v>43196</v>
      </c>
      <c r="D5013">
        <v>46894</v>
      </c>
      <c r="E5013" t="s">
        <v>4016</v>
      </c>
      <c r="F5013">
        <v>42206</v>
      </c>
      <c r="G5013" t="s">
        <v>4133</v>
      </c>
      <c r="H5013" t="s">
        <v>4134</v>
      </c>
      <c r="I5013" s="4">
        <v>56.95</v>
      </c>
    </row>
    <row r="5014" spans="1:9" x14ac:dyDescent="0.2">
      <c r="A5014">
        <v>102</v>
      </c>
      <c r="B5014">
        <v>696716</v>
      </c>
      <c r="C5014" s="3">
        <v>43196</v>
      </c>
      <c r="D5014">
        <v>46894</v>
      </c>
      <c r="E5014" t="s">
        <v>4016</v>
      </c>
      <c r="F5014">
        <v>42206</v>
      </c>
      <c r="G5014" t="s">
        <v>4309</v>
      </c>
      <c r="H5014" t="s">
        <v>4310</v>
      </c>
      <c r="I5014" s="4">
        <v>4.5599999999999996</v>
      </c>
    </row>
    <row r="5015" spans="1:9" x14ac:dyDescent="0.2">
      <c r="A5015">
        <v>102</v>
      </c>
      <c r="B5015">
        <v>697775</v>
      </c>
      <c r="C5015" s="3">
        <v>43196</v>
      </c>
      <c r="D5015">
        <v>46894</v>
      </c>
      <c r="E5015" t="s">
        <v>4016</v>
      </c>
      <c r="F5015">
        <v>42206</v>
      </c>
      <c r="G5015" t="s">
        <v>4089</v>
      </c>
      <c r="H5015" t="s">
        <v>4090</v>
      </c>
      <c r="I5015" s="4">
        <v>148.06</v>
      </c>
    </row>
    <row r="5016" spans="1:9" x14ac:dyDescent="0.2">
      <c r="A5016">
        <v>102</v>
      </c>
      <c r="B5016">
        <v>696718</v>
      </c>
      <c r="C5016" s="3">
        <v>43196</v>
      </c>
      <c r="D5016">
        <v>46895</v>
      </c>
      <c r="E5016" t="s">
        <v>4016</v>
      </c>
      <c r="F5016">
        <v>42207</v>
      </c>
      <c r="G5016" t="s">
        <v>4307</v>
      </c>
      <c r="H5016" t="s">
        <v>4308</v>
      </c>
      <c r="I5016" s="4">
        <v>277.01</v>
      </c>
    </row>
    <row r="5017" spans="1:9" x14ac:dyDescent="0.2">
      <c r="A5017">
        <v>102</v>
      </c>
      <c r="B5017">
        <v>696719</v>
      </c>
      <c r="C5017" s="3">
        <v>43196</v>
      </c>
      <c r="D5017">
        <v>46895</v>
      </c>
      <c r="E5017" t="s">
        <v>4016</v>
      </c>
      <c r="F5017">
        <v>42207</v>
      </c>
      <c r="G5017" t="s">
        <v>4111</v>
      </c>
      <c r="H5017" t="s">
        <v>4112</v>
      </c>
      <c r="I5017" s="4">
        <v>6.93</v>
      </c>
    </row>
    <row r="5018" spans="1:9" x14ac:dyDescent="0.2">
      <c r="A5018">
        <v>102</v>
      </c>
      <c r="B5018">
        <v>696720</v>
      </c>
      <c r="C5018" s="3">
        <v>43196</v>
      </c>
      <c r="D5018">
        <v>46895</v>
      </c>
      <c r="E5018" t="s">
        <v>4016</v>
      </c>
      <c r="F5018">
        <v>42207</v>
      </c>
      <c r="G5018" t="s">
        <v>4305</v>
      </c>
      <c r="H5018" t="s">
        <v>4306</v>
      </c>
      <c r="I5018" s="4">
        <v>27.7</v>
      </c>
    </row>
    <row r="5019" spans="1:9" x14ac:dyDescent="0.2">
      <c r="A5019">
        <v>102</v>
      </c>
      <c r="B5019">
        <v>696721</v>
      </c>
      <c r="C5019" s="3">
        <v>43196</v>
      </c>
      <c r="D5019">
        <v>46895</v>
      </c>
      <c r="E5019" t="s">
        <v>4016</v>
      </c>
      <c r="F5019">
        <v>42207</v>
      </c>
      <c r="G5019" t="s">
        <v>4167</v>
      </c>
      <c r="H5019" t="s">
        <v>4168</v>
      </c>
      <c r="I5019" s="4">
        <v>124.66</v>
      </c>
    </row>
    <row r="5020" spans="1:9" x14ac:dyDescent="0.2">
      <c r="A5020">
        <v>102</v>
      </c>
      <c r="B5020">
        <v>696722</v>
      </c>
      <c r="C5020" s="3">
        <v>43196</v>
      </c>
      <c r="D5020">
        <v>46895</v>
      </c>
      <c r="E5020" t="s">
        <v>4016</v>
      </c>
      <c r="F5020">
        <v>42207</v>
      </c>
      <c r="G5020" t="s">
        <v>4133</v>
      </c>
      <c r="H5020" t="s">
        <v>4134</v>
      </c>
      <c r="I5020" s="4">
        <v>41.55</v>
      </c>
    </row>
    <row r="5021" spans="1:9" x14ac:dyDescent="0.2">
      <c r="A5021">
        <v>102</v>
      </c>
      <c r="B5021">
        <v>696723</v>
      </c>
      <c r="C5021" s="3">
        <v>43196</v>
      </c>
      <c r="D5021">
        <v>46895</v>
      </c>
      <c r="E5021" t="s">
        <v>4016</v>
      </c>
      <c r="F5021">
        <v>42207</v>
      </c>
      <c r="G5021" t="s">
        <v>4309</v>
      </c>
      <c r="H5021" t="s">
        <v>4310</v>
      </c>
      <c r="I5021" s="4">
        <v>5.54</v>
      </c>
    </row>
    <row r="5022" spans="1:9" x14ac:dyDescent="0.2">
      <c r="A5022">
        <v>102</v>
      </c>
      <c r="B5022">
        <v>696724</v>
      </c>
      <c r="C5022" s="3">
        <v>43196</v>
      </c>
      <c r="D5022">
        <v>46895</v>
      </c>
      <c r="E5022" t="s">
        <v>4016</v>
      </c>
      <c r="F5022">
        <v>42207</v>
      </c>
      <c r="G5022" t="s">
        <v>4311</v>
      </c>
      <c r="H5022" t="s">
        <v>4312</v>
      </c>
      <c r="I5022" s="4">
        <v>16.62</v>
      </c>
    </row>
    <row r="5023" spans="1:9" x14ac:dyDescent="0.2">
      <c r="A5023">
        <v>102</v>
      </c>
      <c r="B5023">
        <v>696756</v>
      </c>
      <c r="C5023" s="3">
        <v>43200</v>
      </c>
      <c r="D5023">
        <v>46927</v>
      </c>
      <c r="E5023" t="s">
        <v>4016</v>
      </c>
      <c r="F5023">
        <v>42211</v>
      </c>
      <c r="G5023" t="s">
        <v>4103</v>
      </c>
      <c r="H5023" t="s">
        <v>4104</v>
      </c>
      <c r="I5023" s="4">
        <v>32.4</v>
      </c>
    </row>
    <row r="5024" spans="1:9" x14ac:dyDescent="0.2">
      <c r="A5024">
        <v>102</v>
      </c>
      <c r="B5024">
        <v>696757</v>
      </c>
      <c r="C5024" s="3">
        <v>43200</v>
      </c>
      <c r="D5024">
        <v>46927</v>
      </c>
      <c r="E5024" t="s">
        <v>4016</v>
      </c>
      <c r="F5024">
        <v>42211</v>
      </c>
      <c r="G5024" t="s">
        <v>4089</v>
      </c>
      <c r="H5024" t="s">
        <v>4090</v>
      </c>
      <c r="I5024" s="4">
        <v>285.12</v>
      </c>
    </row>
    <row r="5025" spans="1:9" x14ac:dyDescent="0.2">
      <c r="A5025">
        <v>102</v>
      </c>
      <c r="B5025">
        <v>696758</v>
      </c>
      <c r="C5025" s="3">
        <v>43200</v>
      </c>
      <c r="D5025">
        <v>46927</v>
      </c>
      <c r="E5025" t="s">
        <v>4016</v>
      </c>
      <c r="F5025">
        <v>42211</v>
      </c>
      <c r="G5025" t="s">
        <v>4085</v>
      </c>
      <c r="H5025" t="s">
        <v>4086</v>
      </c>
      <c r="I5025" s="4">
        <v>2.14</v>
      </c>
    </row>
    <row r="5026" spans="1:9" x14ac:dyDescent="0.2">
      <c r="A5026">
        <v>102</v>
      </c>
      <c r="B5026">
        <v>696759</v>
      </c>
      <c r="C5026" s="3">
        <v>43200</v>
      </c>
      <c r="D5026">
        <v>46927</v>
      </c>
      <c r="E5026" t="s">
        <v>4016</v>
      </c>
      <c r="F5026">
        <v>42211</v>
      </c>
      <c r="G5026" t="s">
        <v>4119</v>
      </c>
      <c r="H5026" t="s">
        <v>4120</v>
      </c>
      <c r="I5026" s="4">
        <v>12.96</v>
      </c>
    </row>
    <row r="5027" spans="1:9" x14ac:dyDescent="0.2">
      <c r="A5027">
        <v>102</v>
      </c>
      <c r="B5027">
        <v>696760</v>
      </c>
      <c r="C5027" s="3">
        <v>43200</v>
      </c>
      <c r="D5027">
        <v>46927</v>
      </c>
      <c r="E5027" t="s">
        <v>4016</v>
      </c>
      <c r="F5027">
        <v>42211</v>
      </c>
      <c r="G5027" t="s">
        <v>4107</v>
      </c>
      <c r="H5027" t="s">
        <v>4108</v>
      </c>
      <c r="I5027" s="4">
        <v>252.72</v>
      </c>
    </row>
    <row r="5028" spans="1:9" x14ac:dyDescent="0.2">
      <c r="A5028">
        <v>102</v>
      </c>
      <c r="B5028">
        <v>696761</v>
      </c>
      <c r="C5028" s="3">
        <v>43200</v>
      </c>
      <c r="D5028">
        <v>46927</v>
      </c>
      <c r="E5028" t="s">
        <v>4016</v>
      </c>
      <c r="F5028">
        <v>42211</v>
      </c>
      <c r="G5028" t="s">
        <v>4167</v>
      </c>
      <c r="H5028" t="s">
        <v>4168</v>
      </c>
      <c r="I5028" s="4">
        <v>12.96</v>
      </c>
    </row>
    <row r="5029" spans="1:9" x14ac:dyDescent="0.2">
      <c r="A5029">
        <v>102</v>
      </c>
      <c r="B5029">
        <v>696762</v>
      </c>
      <c r="C5029" s="3">
        <v>43200</v>
      </c>
      <c r="D5029">
        <v>46927</v>
      </c>
      <c r="E5029" t="s">
        <v>4016</v>
      </c>
      <c r="F5029">
        <v>42211</v>
      </c>
      <c r="G5029" t="s">
        <v>4033</v>
      </c>
      <c r="H5029" t="s">
        <v>4034</v>
      </c>
      <c r="I5029" s="4">
        <v>20.54</v>
      </c>
    </row>
    <row r="5030" spans="1:9" x14ac:dyDescent="0.2">
      <c r="A5030">
        <v>102</v>
      </c>
      <c r="B5030">
        <v>696764</v>
      </c>
      <c r="C5030" s="3">
        <v>43200</v>
      </c>
      <c r="D5030">
        <v>46927</v>
      </c>
      <c r="E5030" t="s">
        <v>4016</v>
      </c>
      <c r="F5030">
        <v>42211</v>
      </c>
      <c r="G5030" t="s">
        <v>4113</v>
      </c>
      <c r="H5030" t="s">
        <v>4114</v>
      </c>
      <c r="I5030" s="4">
        <v>6.48</v>
      </c>
    </row>
    <row r="5031" spans="1:9" x14ac:dyDescent="0.2">
      <c r="A5031">
        <v>102</v>
      </c>
      <c r="B5031">
        <v>696765</v>
      </c>
      <c r="C5031" s="3">
        <v>43200</v>
      </c>
      <c r="D5031">
        <v>46927</v>
      </c>
      <c r="E5031" t="s">
        <v>4016</v>
      </c>
      <c r="F5031">
        <v>42211</v>
      </c>
      <c r="G5031" t="s">
        <v>4111</v>
      </c>
      <c r="H5031" t="s">
        <v>4112</v>
      </c>
      <c r="I5031" s="4">
        <v>1.3</v>
      </c>
    </row>
    <row r="5032" spans="1:9" x14ac:dyDescent="0.2">
      <c r="A5032">
        <v>102</v>
      </c>
      <c r="B5032">
        <v>696766</v>
      </c>
      <c r="C5032" s="3">
        <v>43200</v>
      </c>
      <c r="D5032">
        <v>46927</v>
      </c>
      <c r="E5032" t="s">
        <v>4016</v>
      </c>
      <c r="F5032">
        <v>42211</v>
      </c>
      <c r="G5032" t="s">
        <v>4163</v>
      </c>
      <c r="H5032" t="s">
        <v>4164</v>
      </c>
      <c r="I5032" s="4">
        <v>2.59</v>
      </c>
    </row>
    <row r="5033" spans="1:9" x14ac:dyDescent="0.2">
      <c r="A5033">
        <v>102</v>
      </c>
      <c r="B5033">
        <v>696768</v>
      </c>
      <c r="C5033" s="3">
        <v>43200</v>
      </c>
      <c r="D5033">
        <v>46927</v>
      </c>
      <c r="E5033" t="s">
        <v>4016</v>
      </c>
      <c r="F5033">
        <v>42211</v>
      </c>
      <c r="G5033" t="s">
        <v>4109</v>
      </c>
      <c r="H5033" t="s">
        <v>4110</v>
      </c>
      <c r="I5033" s="4">
        <v>6.48</v>
      </c>
    </row>
    <row r="5034" spans="1:9" x14ac:dyDescent="0.2">
      <c r="A5034">
        <v>102</v>
      </c>
      <c r="B5034">
        <v>698022</v>
      </c>
      <c r="C5034" s="3">
        <v>43200</v>
      </c>
      <c r="D5034">
        <v>46927</v>
      </c>
      <c r="E5034" t="s">
        <v>4016</v>
      </c>
      <c r="F5034">
        <v>42211</v>
      </c>
      <c r="G5034" t="s">
        <v>4115</v>
      </c>
      <c r="H5034" t="s">
        <v>4116</v>
      </c>
      <c r="I5034" s="4">
        <v>2.59</v>
      </c>
    </row>
    <row r="5035" spans="1:9" x14ac:dyDescent="0.2">
      <c r="A5035">
        <v>102</v>
      </c>
      <c r="B5035">
        <v>696763</v>
      </c>
      <c r="C5035" s="3">
        <v>43201</v>
      </c>
      <c r="D5035">
        <v>46927</v>
      </c>
      <c r="E5035" t="s">
        <v>4016</v>
      </c>
      <c r="F5035">
        <v>42211</v>
      </c>
      <c r="G5035" t="s">
        <v>4105</v>
      </c>
      <c r="H5035" t="s">
        <v>4106</v>
      </c>
      <c r="I5035" s="4">
        <v>9.7200000000000006</v>
      </c>
    </row>
    <row r="5036" spans="1:9" x14ac:dyDescent="0.2">
      <c r="A5036">
        <v>102</v>
      </c>
      <c r="B5036">
        <v>696849</v>
      </c>
      <c r="C5036" s="3">
        <v>43193</v>
      </c>
      <c r="D5036">
        <v>46853</v>
      </c>
      <c r="E5036" t="s">
        <v>4016</v>
      </c>
      <c r="F5036">
        <v>42212</v>
      </c>
      <c r="G5036" t="s">
        <v>4257</v>
      </c>
      <c r="H5036" t="s">
        <v>4492</v>
      </c>
      <c r="I5036" s="4">
        <v>350</v>
      </c>
    </row>
    <row r="5037" spans="1:9" x14ac:dyDescent="0.2">
      <c r="A5037">
        <v>102</v>
      </c>
      <c r="B5037">
        <v>696856</v>
      </c>
      <c r="C5037" s="3">
        <v>43193</v>
      </c>
      <c r="D5037">
        <v>46856</v>
      </c>
      <c r="E5037" t="s">
        <v>4016</v>
      </c>
      <c r="F5037">
        <v>42213</v>
      </c>
      <c r="G5037" t="s">
        <v>4361</v>
      </c>
      <c r="H5037" t="s">
        <v>4362</v>
      </c>
      <c r="I5037" s="4">
        <v>400</v>
      </c>
    </row>
    <row r="5038" spans="1:9" x14ac:dyDescent="0.2">
      <c r="A5038">
        <v>102</v>
      </c>
      <c r="B5038">
        <v>696918</v>
      </c>
      <c r="C5038" s="3">
        <v>43199</v>
      </c>
      <c r="D5038">
        <v>46920</v>
      </c>
      <c r="E5038" t="s">
        <v>4016</v>
      </c>
      <c r="F5038">
        <v>42216</v>
      </c>
      <c r="G5038" t="s">
        <v>4113</v>
      </c>
      <c r="H5038" t="s">
        <v>4114</v>
      </c>
      <c r="I5038" s="4">
        <v>7.8</v>
      </c>
    </row>
    <row r="5039" spans="1:9" x14ac:dyDescent="0.2">
      <c r="A5039">
        <v>102</v>
      </c>
      <c r="B5039">
        <v>696919</v>
      </c>
      <c r="C5039" s="3">
        <v>43199</v>
      </c>
      <c r="D5039">
        <v>46920</v>
      </c>
      <c r="E5039" t="s">
        <v>4016</v>
      </c>
      <c r="F5039">
        <v>42216</v>
      </c>
      <c r="G5039" t="s">
        <v>4111</v>
      </c>
      <c r="H5039" t="s">
        <v>4112</v>
      </c>
      <c r="I5039" s="4">
        <v>1.56</v>
      </c>
    </row>
    <row r="5040" spans="1:9" x14ac:dyDescent="0.2">
      <c r="A5040">
        <v>102</v>
      </c>
      <c r="B5040">
        <v>696920</v>
      </c>
      <c r="C5040" s="3">
        <v>43199</v>
      </c>
      <c r="D5040">
        <v>46920</v>
      </c>
      <c r="E5040" t="s">
        <v>4016</v>
      </c>
      <c r="F5040">
        <v>42216</v>
      </c>
      <c r="G5040" t="s">
        <v>4119</v>
      </c>
      <c r="H5040" t="s">
        <v>4120</v>
      </c>
      <c r="I5040" s="4">
        <v>7.8</v>
      </c>
    </row>
    <row r="5041" spans="1:9" x14ac:dyDescent="0.2">
      <c r="A5041">
        <v>102</v>
      </c>
      <c r="B5041">
        <v>696921</v>
      </c>
      <c r="C5041" s="3">
        <v>43199</v>
      </c>
      <c r="D5041">
        <v>46920</v>
      </c>
      <c r="E5041" t="s">
        <v>4016</v>
      </c>
      <c r="F5041">
        <v>42216</v>
      </c>
      <c r="G5041" t="s">
        <v>4085</v>
      </c>
      <c r="H5041" t="s">
        <v>4086</v>
      </c>
      <c r="I5041" s="4">
        <v>1.29</v>
      </c>
    </row>
    <row r="5042" spans="1:9" x14ac:dyDescent="0.2">
      <c r="A5042">
        <v>102</v>
      </c>
      <c r="B5042">
        <v>696922</v>
      </c>
      <c r="C5042" s="3">
        <v>43199</v>
      </c>
      <c r="D5042">
        <v>46920</v>
      </c>
      <c r="E5042" t="s">
        <v>4016</v>
      </c>
      <c r="F5042">
        <v>42216</v>
      </c>
      <c r="G5042" t="s">
        <v>4089</v>
      </c>
      <c r="H5042" t="s">
        <v>4090</v>
      </c>
      <c r="I5042" s="4">
        <v>144.11000000000001</v>
      </c>
    </row>
    <row r="5043" spans="1:9" x14ac:dyDescent="0.2">
      <c r="A5043">
        <v>102</v>
      </c>
      <c r="B5043">
        <v>696923</v>
      </c>
      <c r="C5043" s="3">
        <v>43199</v>
      </c>
      <c r="D5043">
        <v>46920</v>
      </c>
      <c r="E5043" t="s">
        <v>4016</v>
      </c>
      <c r="F5043">
        <v>42216</v>
      </c>
      <c r="G5043" t="s">
        <v>4107</v>
      </c>
      <c r="H5043" t="s">
        <v>4108</v>
      </c>
      <c r="I5043" s="4">
        <v>136.5</v>
      </c>
    </row>
    <row r="5044" spans="1:9" x14ac:dyDescent="0.2">
      <c r="A5044">
        <v>102</v>
      </c>
      <c r="B5044">
        <v>696924</v>
      </c>
      <c r="C5044" s="3">
        <v>43199</v>
      </c>
      <c r="D5044">
        <v>46920</v>
      </c>
      <c r="E5044" t="s">
        <v>4016</v>
      </c>
      <c r="F5044">
        <v>42216</v>
      </c>
      <c r="G5044" t="s">
        <v>4033</v>
      </c>
      <c r="H5044" t="s">
        <v>4034</v>
      </c>
      <c r="I5044" s="4">
        <v>29.13</v>
      </c>
    </row>
    <row r="5045" spans="1:9" x14ac:dyDescent="0.2">
      <c r="A5045">
        <v>102</v>
      </c>
      <c r="B5045">
        <v>696925</v>
      </c>
      <c r="C5045" s="3">
        <v>43199</v>
      </c>
      <c r="D5045">
        <v>46920</v>
      </c>
      <c r="E5045" t="s">
        <v>4016</v>
      </c>
      <c r="F5045">
        <v>42216</v>
      </c>
      <c r="G5045" t="s">
        <v>4167</v>
      </c>
      <c r="H5045" t="s">
        <v>4168</v>
      </c>
      <c r="I5045" s="4">
        <v>46.8</v>
      </c>
    </row>
    <row r="5046" spans="1:9" x14ac:dyDescent="0.2">
      <c r="A5046">
        <v>102</v>
      </c>
      <c r="B5046">
        <v>696926</v>
      </c>
      <c r="C5046" s="3">
        <v>43199</v>
      </c>
      <c r="D5046">
        <v>46920</v>
      </c>
      <c r="E5046" t="s">
        <v>4016</v>
      </c>
      <c r="F5046">
        <v>42216</v>
      </c>
      <c r="G5046" t="s">
        <v>4163</v>
      </c>
      <c r="H5046" t="s">
        <v>4164</v>
      </c>
      <c r="I5046" s="4">
        <v>2.73</v>
      </c>
    </row>
    <row r="5047" spans="1:9" x14ac:dyDescent="0.2">
      <c r="A5047">
        <v>102</v>
      </c>
      <c r="B5047">
        <v>696927</v>
      </c>
      <c r="C5047" s="3">
        <v>43199</v>
      </c>
      <c r="D5047">
        <v>46920</v>
      </c>
      <c r="E5047" t="s">
        <v>4016</v>
      </c>
      <c r="F5047">
        <v>42216</v>
      </c>
      <c r="G5047" t="s">
        <v>4133</v>
      </c>
      <c r="H5047" t="s">
        <v>4134</v>
      </c>
      <c r="I5047" s="4">
        <v>3.9</v>
      </c>
    </row>
    <row r="5048" spans="1:9" x14ac:dyDescent="0.2">
      <c r="A5048">
        <v>102</v>
      </c>
      <c r="B5048">
        <v>696917</v>
      </c>
      <c r="C5048" s="3">
        <v>43200</v>
      </c>
      <c r="D5048">
        <v>46920</v>
      </c>
      <c r="E5048" t="s">
        <v>4016</v>
      </c>
      <c r="F5048">
        <v>42216</v>
      </c>
      <c r="G5048" t="s">
        <v>4105</v>
      </c>
      <c r="H5048" t="s">
        <v>4106</v>
      </c>
      <c r="I5048" s="4">
        <v>8.39</v>
      </c>
    </row>
    <row r="5049" spans="1:9" x14ac:dyDescent="0.2">
      <c r="A5049">
        <v>102</v>
      </c>
      <c r="B5049">
        <v>696936</v>
      </c>
      <c r="C5049" s="3">
        <v>43200</v>
      </c>
      <c r="D5049">
        <v>46930</v>
      </c>
      <c r="E5049" t="s">
        <v>4016</v>
      </c>
      <c r="F5049">
        <v>42218</v>
      </c>
      <c r="G5049" t="s">
        <v>4173</v>
      </c>
      <c r="H5049" t="s">
        <v>4174</v>
      </c>
      <c r="I5049" s="4">
        <v>5.88</v>
      </c>
    </row>
    <row r="5050" spans="1:9" x14ac:dyDescent="0.2">
      <c r="A5050">
        <v>102</v>
      </c>
      <c r="B5050">
        <v>696937</v>
      </c>
      <c r="C5050" s="3">
        <v>43200</v>
      </c>
      <c r="D5050">
        <v>46930</v>
      </c>
      <c r="E5050" t="s">
        <v>4016</v>
      </c>
      <c r="F5050">
        <v>42218</v>
      </c>
      <c r="G5050" t="s">
        <v>4067</v>
      </c>
      <c r="H5050" t="s">
        <v>4068</v>
      </c>
      <c r="I5050" s="4">
        <v>29.4</v>
      </c>
    </row>
    <row r="5051" spans="1:9" x14ac:dyDescent="0.2">
      <c r="A5051">
        <v>102</v>
      </c>
      <c r="B5051">
        <v>696938</v>
      </c>
      <c r="C5051" s="3">
        <v>43200</v>
      </c>
      <c r="D5051">
        <v>46930</v>
      </c>
      <c r="E5051" t="s">
        <v>4016</v>
      </c>
      <c r="F5051">
        <v>42218</v>
      </c>
      <c r="G5051" t="s">
        <v>4119</v>
      </c>
      <c r="H5051" t="s">
        <v>4120</v>
      </c>
      <c r="I5051" s="4">
        <v>7.35</v>
      </c>
    </row>
    <row r="5052" spans="1:9" x14ac:dyDescent="0.2">
      <c r="A5052">
        <v>102</v>
      </c>
      <c r="B5052">
        <v>696940</v>
      </c>
      <c r="C5052" s="3">
        <v>43200</v>
      </c>
      <c r="D5052">
        <v>46930</v>
      </c>
      <c r="E5052" t="s">
        <v>4016</v>
      </c>
      <c r="F5052">
        <v>42218</v>
      </c>
      <c r="G5052" t="s">
        <v>4129</v>
      </c>
      <c r="H5052" t="s">
        <v>4130</v>
      </c>
      <c r="I5052" s="4">
        <v>7.35</v>
      </c>
    </row>
    <row r="5053" spans="1:9" x14ac:dyDescent="0.2">
      <c r="A5053">
        <v>102</v>
      </c>
      <c r="B5053">
        <v>696941</v>
      </c>
      <c r="C5053" s="3">
        <v>43200</v>
      </c>
      <c r="D5053">
        <v>46930</v>
      </c>
      <c r="E5053" t="s">
        <v>4016</v>
      </c>
      <c r="F5053">
        <v>42218</v>
      </c>
      <c r="G5053" t="s">
        <v>4089</v>
      </c>
      <c r="H5053" t="s">
        <v>4090</v>
      </c>
      <c r="I5053" s="4">
        <v>38.51</v>
      </c>
    </row>
    <row r="5054" spans="1:9" x14ac:dyDescent="0.2">
      <c r="A5054">
        <v>102</v>
      </c>
      <c r="B5054">
        <v>696942</v>
      </c>
      <c r="C5054" s="3">
        <v>43200</v>
      </c>
      <c r="D5054">
        <v>46930</v>
      </c>
      <c r="E5054" t="s">
        <v>4016</v>
      </c>
      <c r="F5054">
        <v>42218</v>
      </c>
      <c r="G5054" t="s">
        <v>4077</v>
      </c>
      <c r="H5054" t="s">
        <v>4078</v>
      </c>
      <c r="I5054" s="4">
        <v>14.7</v>
      </c>
    </row>
    <row r="5055" spans="1:9" x14ac:dyDescent="0.2">
      <c r="A5055">
        <v>102</v>
      </c>
      <c r="B5055">
        <v>696943</v>
      </c>
      <c r="C5055" s="3">
        <v>43200</v>
      </c>
      <c r="D5055">
        <v>46930</v>
      </c>
      <c r="E5055" t="s">
        <v>4016</v>
      </c>
      <c r="F5055">
        <v>42218</v>
      </c>
      <c r="G5055" t="s">
        <v>4117</v>
      </c>
      <c r="H5055" t="s">
        <v>4118</v>
      </c>
      <c r="I5055" s="4">
        <v>2.94</v>
      </c>
    </row>
    <row r="5056" spans="1:9" x14ac:dyDescent="0.2">
      <c r="A5056">
        <v>102</v>
      </c>
      <c r="B5056">
        <v>696944</v>
      </c>
      <c r="C5056" s="3">
        <v>43200</v>
      </c>
      <c r="D5056">
        <v>46930</v>
      </c>
      <c r="E5056" t="s">
        <v>4016</v>
      </c>
      <c r="F5056">
        <v>42218</v>
      </c>
      <c r="G5056" t="s">
        <v>4107</v>
      </c>
      <c r="H5056" t="s">
        <v>4108</v>
      </c>
      <c r="I5056" s="4">
        <v>91.14</v>
      </c>
    </row>
    <row r="5057" spans="1:9" x14ac:dyDescent="0.2">
      <c r="A5057">
        <v>102</v>
      </c>
      <c r="B5057">
        <v>696945</v>
      </c>
      <c r="C5057" s="3">
        <v>43200</v>
      </c>
      <c r="D5057">
        <v>46930</v>
      </c>
      <c r="E5057" t="s">
        <v>4016</v>
      </c>
      <c r="F5057">
        <v>42218</v>
      </c>
      <c r="G5057" t="s">
        <v>4035</v>
      </c>
      <c r="H5057" t="s">
        <v>4036</v>
      </c>
      <c r="I5057" s="4">
        <v>10</v>
      </c>
    </row>
    <row r="5058" spans="1:9" x14ac:dyDescent="0.2">
      <c r="A5058">
        <v>102</v>
      </c>
      <c r="B5058">
        <v>696946</v>
      </c>
      <c r="C5058" s="3">
        <v>43200</v>
      </c>
      <c r="D5058">
        <v>46930</v>
      </c>
      <c r="E5058" t="s">
        <v>4016</v>
      </c>
      <c r="F5058">
        <v>42218</v>
      </c>
      <c r="G5058" t="s">
        <v>4033</v>
      </c>
      <c r="H5058" t="s">
        <v>4034</v>
      </c>
      <c r="I5058" s="4">
        <v>33.44</v>
      </c>
    </row>
    <row r="5059" spans="1:9" x14ac:dyDescent="0.2">
      <c r="A5059">
        <v>102</v>
      </c>
      <c r="B5059">
        <v>696948</v>
      </c>
      <c r="C5059" s="3">
        <v>43200</v>
      </c>
      <c r="D5059">
        <v>46930</v>
      </c>
      <c r="E5059" t="s">
        <v>4016</v>
      </c>
      <c r="F5059">
        <v>42218</v>
      </c>
      <c r="G5059" t="s">
        <v>4163</v>
      </c>
      <c r="H5059" t="s">
        <v>4164</v>
      </c>
      <c r="I5059" s="4">
        <v>4.41</v>
      </c>
    </row>
    <row r="5060" spans="1:9" x14ac:dyDescent="0.2">
      <c r="A5060">
        <v>102</v>
      </c>
      <c r="B5060">
        <v>696949</v>
      </c>
      <c r="C5060" s="3">
        <v>43200</v>
      </c>
      <c r="D5060">
        <v>46930</v>
      </c>
      <c r="E5060" t="s">
        <v>4016</v>
      </c>
      <c r="F5060">
        <v>42218</v>
      </c>
      <c r="G5060" t="s">
        <v>4143</v>
      </c>
      <c r="H5060" t="s">
        <v>4144</v>
      </c>
      <c r="I5060" s="4">
        <v>8.82</v>
      </c>
    </row>
    <row r="5061" spans="1:9" x14ac:dyDescent="0.2">
      <c r="A5061">
        <v>102</v>
      </c>
      <c r="B5061">
        <v>696950</v>
      </c>
      <c r="C5061" s="3">
        <v>43200</v>
      </c>
      <c r="D5061">
        <v>46930</v>
      </c>
      <c r="E5061" t="s">
        <v>4016</v>
      </c>
      <c r="F5061">
        <v>42218</v>
      </c>
      <c r="G5061" t="s">
        <v>4133</v>
      </c>
      <c r="H5061" t="s">
        <v>4134</v>
      </c>
      <c r="I5061" s="4">
        <v>13.23</v>
      </c>
    </row>
    <row r="5062" spans="1:9" x14ac:dyDescent="0.2">
      <c r="A5062">
        <v>102</v>
      </c>
      <c r="B5062">
        <v>698027</v>
      </c>
      <c r="C5062" s="3">
        <v>43200</v>
      </c>
      <c r="D5062">
        <v>46930</v>
      </c>
      <c r="E5062" t="s">
        <v>4016</v>
      </c>
      <c r="F5062">
        <v>42218</v>
      </c>
      <c r="G5062" t="s">
        <v>4085</v>
      </c>
      <c r="H5062" t="s">
        <v>4086</v>
      </c>
      <c r="I5062" s="4">
        <v>0.28999999999999998</v>
      </c>
    </row>
    <row r="5063" spans="1:9" x14ac:dyDescent="0.2">
      <c r="A5063">
        <v>102</v>
      </c>
      <c r="B5063">
        <v>698029</v>
      </c>
      <c r="C5063" s="3">
        <v>43200</v>
      </c>
      <c r="D5063">
        <v>46930</v>
      </c>
      <c r="E5063" t="s">
        <v>4016</v>
      </c>
      <c r="F5063">
        <v>42218</v>
      </c>
      <c r="G5063" t="s">
        <v>4081</v>
      </c>
      <c r="H5063" t="s">
        <v>4082</v>
      </c>
      <c r="I5063" s="4">
        <v>14.77</v>
      </c>
    </row>
    <row r="5064" spans="1:9" x14ac:dyDescent="0.2">
      <c r="A5064">
        <v>102</v>
      </c>
      <c r="B5064">
        <v>696935</v>
      </c>
      <c r="C5064" s="3">
        <v>43201</v>
      </c>
      <c r="D5064">
        <v>46930</v>
      </c>
      <c r="E5064" t="s">
        <v>4016</v>
      </c>
      <c r="F5064">
        <v>42218</v>
      </c>
      <c r="G5064" t="s">
        <v>4105</v>
      </c>
      <c r="H5064" t="s">
        <v>4106</v>
      </c>
      <c r="I5064" s="4">
        <v>11.76</v>
      </c>
    </row>
    <row r="5065" spans="1:9" x14ac:dyDescent="0.2">
      <c r="A5065">
        <v>102</v>
      </c>
      <c r="B5065">
        <v>696982</v>
      </c>
      <c r="C5065" s="3">
        <v>43194</v>
      </c>
      <c r="D5065">
        <v>46858</v>
      </c>
      <c r="E5065" t="s">
        <v>4016</v>
      </c>
      <c r="F5065">
        <v>42222</v>
      </c>
      <c r="G5065" t="s">
        <v>4417</v>
      </c>
      <c r="H5065" t="s">
        <v>4418</v>
      </c>
      <c r="I5065" s="4">
        <v>0</v>
      </c>
    </row>
    <row r="5066" spans="1:9" x14ac:dyDescent="0.2">
      <c r="A5066">
        <v>102</v>
      </c>
      <c r="B5066">
        <v>696983</v>
      </c>
      <c r="C5066" s="3">
        <v>43194</v>
      </c>
      <c r="D5066">
        <v>46858</v>
      </c>
      <c r="E5066" t="s">
        <v>4016</v>
      </c>
      <c r="F5066">
        <v>42222</v>
      </c>
      <c r="G5066" t="s">
        <v>4423</v>
      </c>
      <c r="H5066" t="s">
        <v>4424</v>
      </c>
      <c r="I5066" s="4">
        <v>0.6</v>
      </c>
    </row>
    <row r="5067" spans="1:9" x14ac:dyDescent="0.2">
      <c r="A5067">
        <v>102</v>
      </c>
      <c r="B5067">
        <v>696984</v>
      </c>
      <c r="C5067" s="3">
        <v>43194</v>
      </c>
      <c r="D5067">
        <v>46858</v>
      </c>
      <c r="E5067" t="s">
        <v>4016</v>
      </c>
      <c r="F5067">
        <v>42222</v>
      </c>
      <c r="G5067" t="s">
        <v>4419</v>
      </c>
      <c r="H5067" t="s">
        <v>4420</v>
      </c>
      <c r="I5067" s="4">
        <v>0.6</v>
      </c>
    </row>
    <row r="5068" spans="1:9" x14ac:dyDescent="0.2">
      <c r="A5068">
        <v>102</v>
      </c>
      <c r="B5068">
        <v>696985</v>
      </c>
      <c r="C5068" s="3">
        <v>43194</v>
      </c>
      <c r="D5068">
        <v>46858</v>
      </c>
      <c r="E5068" t="s">
        <v>4016</v>
      </c>
      <c r="F5068">
        <v>42222</v>
      </c>
      <c r="G5068" t="s">
        <v>4135</v>
      </c>
      <c r="H5068" t="s">
        <v>4136</v>
      </c>
      <c r="I5068" s="4">
        <v>0.72</v>
      </c>
    </row>
    <row r="5069" spans="1:9" x14ac:dyDescent="0.2">
      <c r="A5069">
        <v>102</v>
      </c>
      <c r="B5069">
        <v>696986</v>
      </c>
      <c r="C5069" s="3">
        <v>43194</v>
      </c>
      <c r="D5069">
        <v>46858</v>
      </c>
      <c r="E5069" t="s">
        <v>4016</v>
      </c>
      <c r="F5069">
        <v>42222</v>
      </c>
      <c r="G5069" t="s">
        <v>4111</v>
      </c>
      <c r="H5069" t="s">
        <v>4112</v>
      </c>
      <c r="I5069" s="4">
        <v>0.96</v>
      </c>
    </row>
    <row r="5070" spans="1:9" x14ac:dyDescent="0.2">
      <c r="A5070">
        <v>102</v>
      </c>
      <c r="B5070">
        <v>696987</v>
      </c>
      <c r="C5070" s="3">
        <v>43194</v>
      </c>
      <c r="D5070">
        <v>46858</v>
      </c>
      <c r="E5070" t="s">
        <v>4016</v>
      </c>
      <c r="F5070">
        <v>42222</v>
      </c>
      <c r="G5070" t="s">
        <v>4355</v>
      </c>
      <c r="H5070" t="s">
        <v>4356</v>
      </c>
      <c r="I5070" s="4">
        <v>2.04</v>
      </c>
    </row>
    <row r="5071" spans="1:9" x14ac:dyDescent="0.2">
      <c r="A5071">
        <v>102</v>
      </c>
      <c r="B5071">
        <v>696988</v>
      </c>
      <c r="C5071" s="3">
        <v>43194</v>
      </c>
      <c r="D5071">
        <v>46858</v>
      </c>
      <c r="E5071" t="s">
        <v>4016</v>
      </c>
      <c r="F5071">
        <v>42222</v>
      </c>
      <c r="G5071" t="s">
        <v>4119</v>
      </c>
      <c r="H5071" t="s">
        <v>4120</v>
      </c>
      <c r="I5071" s="4">
        <v>2.4</v>
      </c>
    </row>
    <row r="5072" spans="1:9" x14ac:dyDescent="0.2">
      <c r="A5072">
        <v>102</v>
      </c>
      <c r="B5072">
        <v>696989</v>
      </c>
      <c r="C5072" s="3">
        <v>43194</v>
      </c>
      <c r="D5072">
        <v>46858</v>
      </c>
      <c r="E5072" t="s">
        <v>4016</v>
      </c>
      <c r="F5072">
        <v>42222</v>
      </c>
      <c r="G5072" t="s">
        <v>4387</v>
      </c>
      <c r="H5072" t="s">
        <v>4388</v>
      </c>
      <c r="I5072" s="4">
        <v>0.06</v>
      </c>
    </row>
    <row r="5073" spans="1:9" x14ac:dyDescent="0.2">
      <c r="A5073">
        <v>102</v>
      </c>
      <c r="B5073">
        <v>696990</v>
      </c>
      <c r="C5073" s="3">
        <v>43194</v>
      </c>
      <c r="D5073">
        <v>46858</v>
      </c>
      <c r="E5073" t="s">
        <v>4016</v>
      </c>
      <c r="F5073">
        <v>42222</v>
      </c>
      <c r="G5073" t="s">
        <v>4085</v>
      </c>
      <c r="H5073" t="s">
        <v>4086</v>
      </c>
      <c r="I5073" s="4">
        <v>0.24</v>
      </c>
    </row>
    <row r="5074" spans="1:9" x14ac:dyDescent="0.2">
      <c r="A5074">
        <v>102</v>
      </c>
      <c r="B5074">
        <v>696991</v>
      </c>
      <c r="C5074" s="3">
        <v>43194</v>
      </c>
      <c r="D5074">
        <v>46858</v>
      </c>
      <c r="E5074" t="s">
        <v>4016</v>
      </c>
      <c r="F5074">
        <v>42222</v>
      </c>
      <c r="G5074" t="s">
        <v>4129</v>
      </c>
      <c r="H5074" t="s">
        <v>4130</v>
      </c>
      <c r="I5074" s="4">
        <v>3</v>
      </c>
    </row>
    <row r="5075" spans="1:9" x14ac:dyDescent="0.2">
      <c r="A5075">
        <v>102</v>
      </c>
      <c r="B5075">
        <v>696992</v>
      </c>
      <c r="C5075" s="3">
        <v>43194</v>
      </c>
      <c r="D5075">
        <v>46858</v>
      </c>
      <c r="E5075" t="s">
        <v>4016</v>
      </c>
      <c r="F5075">
        <v>42222</v>
      </c>
      <c r="G5075" t="s">
        <v>4089</v>
      </c>
      <c r="H5075" t="s">
        <v>4090</v>
      </c>
      <c r="I5075" s="4">
        <v>15.88</v>
      </c>
    </row>
    <row r="5076" spans="1:9" x14ac:dyDescent="0.2">
      <c r="A5076">
        <v>102</v>
      </c>
      <c r="B5076">
        <v>696993</v>
      </c>
      <c r="C5076" s="3">
        <v>43194</v>
      </c>
      <c r="D5076">
        <v>46858</v>
      </c>
      <c r="E5076" t="s">
        <v>4016</v>
      </c>
      <c r="F5076">
        <v>42222</v>
      </c>
      <c r="G5076" t="s">
        <v>4035</v>
      </c>
      <c r="H5076" t="s">
        <v>4036</v>
      </c>
      <c r="I5076" s="4">
        <v>7.2</v>
      </c>
    </row>
    <row r="5077" spans="1:9" x14ac:dyDescent="0.2">
      <c r="A5077">
        <v>102</v>
      </c>
      <c r="B5077">
        <v>696994</v>
      </c>
      <c r="C5077" s="3">
        <v>43194</v>
      </c>
      <c r="D5077">
        <v>46858</v>
      </c>
      <c r="E5077" t="s">
        <v>4016</v>
      </c>
      <c r="F5077">
        <v>42222</v>
      </c>
      <c r="G5077" t="s">
        <v>4033</v>
      </c>
      <c r="H5077" t="s">
        <v>4034</v>
      </c>
      <c r="I5077" s="4">
        <v>11.88</v>
      </c>
    </row>
    <row r="5078" spans="1:9" x14ac:dyDescent="0.2">
      <c r="A5078">
        <v>102</v>
      </c>
      <c r="B5078">
        <v>696995</v>
      </c>
      <c r="C5078" s="3">
        <v>43194</v>
      </c>
      <c r="D5078">
        <v>46858</v>
      </c>
      <c r="E5078" t="s">
        <v>4016</v>
      </c>
      <c r="F5078">
        <v>42222</v>
      </c>
      <c r="G5078" t="s">
        <v>4303</v>
      </c>
      <c r="H5078" t="s">
        <v>4304</v>
      </c>
      <c r="I5078" s="4">
        <v>1.2</v>
      </c>
    </row>
    <row r="5079" spans="1:9" x14ac:dyDescent="0.2">
      <c r="A5079">
        <v>102</v>
      </c>
      <c r="B5079">
        <v>696996</v>
      </c>
      <c r="C5079" s="3">
        <v>43194</v>
      </c>
      <c r="D5079">
        <v>46858</v>
      </c>
      <c r="E5079" t="s">
        <v>4016</v>
      </c>
      <c r="F5079">
        <v>42222</v>
      </c>
      <c r="G5079" t="s">
        <v>4421</v>
      </c>
      <c r="H5079" t="s">
        <v>4422</v>
      </c>
      <c r="I5079" s="4">
        <v>0.12</v>
      </c>
    </row>
    <row r="5080" spans="1:9" x14ac:dyDescent="0.2">
      <c r="A5080">
        <v>102</v>
      </c>
      <c r="B5080">
        <v>696997</v>
      </c>
      <c r="C5080" s="3">
        <v>43194</v>
      </c>
      <c r="D5080">
        <v>46858</v>
      </c>
      <c r="E5080" t="s">
        <v>4016</v>
      </c>
      <c r="F5080">
        <v>42222</v>
      </c>
      <c r="G5080" t="s">
        <v>4133</v>
      </c>
      <c r="H5080" t="s">
        <v>4134</v>
      </c>
      <c r="I5080" s="4">
        <v>3</v>
      </c>
    </row>
    <row r="5081" spans="1:9" x14ac:dyDescent="0.2">
      <c r="A5081">
        <v>102</v>
      </c>
      <c r="B5081">
        <v>696998</v>
      </c>
      <c r="C5081" s="3">
        <v>43194</v>
      </c>
      <c r="D5081">
        <v>46858</v>
      </c>
      <c r="E5081" t="s">
        <v>4016</v>
      </c>
      <c r="F5081">
        <v>42222</v>
      </c>
      <c r="G5081" t="s">
        <v>4225</v>
      </c>
      <c r="H5081" t="s">
        <v>4226</v>
      </c>
      <c r="I5081" s="4">
        <v>2.4</v>
      </c>
    </row>
    <row r="5082" spans="1:9" x14ac:dyDescent="0.2">
      <c r="A5082">
        <v>102</v>
      </c>
      <c r="B5082">
        <v>696999</v>
      </c>
      <c r="C5082" s="3">
        <v>43194</v>
      </c>
      <c r="D5082">
        <v>46858</v>
      </c>
      <c r="E5082" t="s">
        <v>4016</v>
      </c>
      <c r="F5082">
        <v>42222</v>
      </c>
      <c r="G5082" t="s">
        <v>4167</v>
      </c>
      <c r="H5082" t="s">
        <v>4168</v>
      </c>
      <c r="I5082" s="4">
        <v>1.2</v>
      </c>
    </row>
    <row r="5083" spans="1:9" x14ac:dyDescent="0.2">
      <c r="A5083">
        <v>102</v>
      </c>
      <c r="B5083">
        <v>697000</v>
      </c>
      <c r="C5083" s="3">
        <v>43194</v>
      </c>
      <c r="D5083">
        <v>46858</v>
      </c>
      <c r="E5083" t="s">
        <v>4016</v>
      </c>
      <c r="F5083">
        <v>42222</v>
      </c>
      <c r="G5083" t="s">
        <v>4197</v>
      </c>
      <c r="H5083" t="s">
        <v>4198</v>
      </c>
      <c r="I5083" s="4">
        <v>2.4</v>
      </c>
    </row>
    <row r="5084" spans="1:9" x14ac:dyDescent="0.2">
      <c r="A5084">
        <v>102</v>
      </c>
      <c r="B5084">
        <v>697001</v>
      </c>
      <c r="C5084" s="3">
        <v>43194</v>
      </c>
      <c r="D5084">
        <v>46858</v>
      </c>
      <c r="E5084" t="s">
        <v>4016</v>
      </c>
      <c r="F5084">
        <v>42222</v>
      </c>
      <c r="G5084" t="s">
        <v>4391</v>
      </c>
      <c r="H5084" t="s">
        <v>4392</v>
      </c>
      <c r="I5084" s="4">
        <v>3.5</v>
      </c>
    </row>
    <row r="5085" spans="1:9" x14ac:dyDescent="0.2">
      <c r="A5085">
        <v>102</v>
      </c>
      <c r="B5085">
        <v>697002</v>
      </c>
      <c r="C5085" s="3">
        <v>43194</v>
      </c>
      <c r="D5085">
        <v>46858</v>
      </c>
      <c r="E5085" t="s">
        <v>4016</v>
      </c>
      <c r="F5085">
        <v>42222</v>
      </c>
      <c r="G5085" t="s">
        <v>4163</v>
      </c>
      <c r="H5085" t="s">
        <v>4164</v>
      </c>
      <c r="I5085" s="4">
        <v>0.6</v>
      </c>
    </row>
    <row r="5086" spans="1:9" x14ac:dyDescent="0.2">
      <c r="A5086">
        <v>102</v>
      </c>
      <c r="B5086">
        <v>697016</v>
      </c>
      <c r="C5086" s="3">
        <v>43207</v>
      </c>
      <c r="D5086">
        <v>47032</v>
      </c>
      <c r="E5086" t="s">
        <v>4016</v>
      </c>
      <c r="F5086">
        <v>42224</v>
      </c>
      <c r="G5086" t="s">
        <v>4297</v>
      </c>
      <c r="H5086" t="s">
        <v>4298</v>
      </c>
      <c r="I5086" s="4">
        <v>0.26</v>
      </c>
    </row>
    <row r="5087" spans="1:9" x14ac:dyDescent="0.2">
      <c r="A5087">
        <v>102</v>
      </c>
      <c r="B5087">
        <v>697018</v>
      </c>
      <c r="C5087" s="3">
        <v>43207</v>
      </c>
      <c r="D5087">
        <v>47032</v>
      </c>
      <c r="E5087" t="s">
        <v>4016</v>
      </c>
      <c r="F5087">
        <v>42224</v>
      </c>
      <c r="G5087" t="s">
        <v>4385</v>
      </c>
      <c r="H5087" t="s">
        <v>4386</v>
      </c>
      <c r="I5087" s="4">
        <v>22.1</v>
      </c>
    </row>
    <row r="5088" spans="1:9" x14ac:dyDescent="0.2">
      <c r="A5088">
        <v>102</v>
      </c>
      <c r="B5088">
        <v>697019</v>
      </c>
      <c r="C5088" s="3">
        <v>43207</v>
      </c>
      <c r="D5088">
        <v>47032</v>
      </c>
      <c r="E5088" t="s">
        <v>4016</v>
      </c>
      <c r="F5088">
        <v>42224</v>
      </c>
      <c r="G5088" t="s">
        <v>4085</v>
      </c>
      <c r="H5088" t="s">
        <v>4086</v>
      </c>
      <c r="I5088" s="4">
        <v>0.26</v>
      </c>
    </row>
    <row r="5089" spans="1:9" x14ac:dyDescent="0.2">
      <c r="A5089">
        <v>102</v>
      </c>
      <c r="B5089">
        <v>697020</v>
      </c>
      <c r="C5089" s="3">
        <v>43207</v>
      </c>
      <c r="D5089">
        <v>47032</v>
      </c>
      <c r="E5089" t="s">
        <v>4016</v>
      </c>
      <c r="F5089">
        <v>42224</v>
      </c>
      <c r="G5089" t="s">
        <v>4089</v>
      </c>
      <c r="H5089" t="s">
        <v>4090</v>
      </c>
      <c r="I5089" s="4">
        <v>29.9</v>
      </c>
    </row>
    <row r="5090" spans="1:9" x14ac:dyDescent="0.2">
      <c r="A5090">
        <v>102</v>
      </c>
      <c r="B5090">
        <v>697021</v>
      </c>
      <c r="C5090" s="3">
        <v>43207</v>
      </c>
      <c r="D5090">
        <v>47032</v>
      </c>
      <c r="E5090" t="s">
        <v>4016</v>
      </c>
      <c r="F5090">
        <v>42224</v>
      </c>
      <c r="G5090" t="s">
        <v>4103</v>
      </c>
      <c r="H5090" t="s">
        <v>4104</v>
      </c>
      <c r="I5090" s="4">
        <v>6.5</v>
      </c>
    </row>
    <row r="5091" spans="1:9" x14ac:dyDescent="0.2">
      <c r="A5091">
        <v>102</v>
      </c>
      <c r="B5091">
        <v>697022</v>
      </c>
      <c r="C5091" s="3">
        <v>43207</v>
      </c>
      <c r="D5091">
        <v>47032</v>
      </c>
      <c r="E5091" t="s">
        <v>4016</v>
      </c>
      <c r="F5091">
        <v>42224</v>
      </c>
      <c r="G5091" t="s">
        <v>4033</v>
      </c>
      <c r="H5091" t="s">
        <v>4034</v>
      </c>
      <c r="I5091" s="4">
        <v>5.98</v>
      </c>
    </row>
    <row r="5092" spans="1:9" x14ac:dyDescent="0.2">
      <c r="A5092">
        <v>102</v>
      </c>
      <c r="B5092">
        <v>697023</v>
      </c>
      <c r="C5092" s="3">
        <v>43207</v>
      </c>
      <c r="D5092">
        <v>47032</v>
      </c>
      <c r="E5092" t="s">
        <v>4016</v>
      </c>
      <c r="F5092">
        <v>42224</v>
      </c>
      <c r="G5092" t="s">
        <v>4163</v>
      </c>
      <c r="H5092" t="s">
        <v>4164</v>
      </c>
      <c r="I5092" s="4">
        <v>0.65</v>
      </c>
    </row>
    <row r="5093" spans="1:9" x14ac:dyDescent="0.2">
      <c r="A5093">
        <v>102</v>
      </c>
      <c r="B5093">
        <v>697024</v>
      </c>
      <c r="C5093" s="3">
        <v>43207</v>
      </c>
      <c r="D5093">
        <v>47032</v>
      </c>
      <c r="E5093" t="s">
        <v>4016</v>
      </c>
      <c r="F5093">
        <v>42224</v>
      </c>
      <c r="G5093" t="s">
        <v>4504</v>
      </c>
      <c r="H5093" t="s">
        <v>4505</v>
      </c>
      <c r="I5093" s="4">
        <v>11.7</v>
      </c>
    </row>
    <row r="5094" spans="1:9" x14ac:dyDescent="0.2">
      <c r="A5094">
        <v>102</v>
      </c>
      <c r="B5094">
        <v>697025</v>
      </c>
      <c r="C5094" s="3">
        <v>43207</v>
      </c>
      <c r="D5094">
        <v>47032</v>
      </c>
      <c r="E5094" t="s">
        <v>4016</v>
      </c>
      <c r="F5094">
        <v>42224</v>
      </c>
      <c r="G5094" t="s">
        <v>4506</v>
      </c>
      <c r="H5094" t="s">
        <v>4507</v>
      </c>
      <c r="I5094" s="4">
        <v>5.85</v>
      </c>
    </row>
    <row r="5095" spans="1:9" x14ac:dyDescent="0.2">
      <c r="A5095">
        <v>102</v>
      </c>
      <c r="B5095">
        <v>697026</v>
      </c>
      <c r="C5095" s="3">
        <v>43207</v>
      </c>
      <c r="D5095">
        <v>47032</v>
      </c>
      <c r="E5095" t="s">
        <v>4016</v>
      </c>
      <c r="F5095">
        <v>42224</v>
      </c>
      <c r="G5095" t="s">
        <v>4508</v>
      </c>
      <c r="H5095" t="s">
        <v>4509</v>
      </c>
      <c r="I5095" s="4">
        <v>14.3</v>
      </c>
    </row>
    <row r="5096" spans="1:9" x14ac:dyDescent="0.2">
      <c r="A5096">
        <v>102</v>
      </c>
      <c r="B5096">
        <v>697027</v>
      </c>
      <c r="C5096" s="3">
        <v>43207</v>
      </c>
      <c r="D5096">
        <v>47032</v>
      </c>
      <c r="E5096" t="s">
        <v>4016</v>
      </c>
      <c r="F5096">
        <v>42224</v>
      </c>
      <c r="G5096" t="s">
        <v>4413</v>
      </c>
      <c r="H5096" t="s">
        <v>4414</v>
      </c>
      <c r="I5096" s="4">
        <v>29.9</v>
      </c>
    </row>
    <row r="5097" spans="1:9" x14ac:dyDescent="0.2">
      <c r="A5097">
        <v>102</v>
      </c>
      <c r="B5097">
        <v>697017</v>
      </c>
      <c r="C5097" s="3">
        <v>43208</v>
      </c>
      <c r="D5097">
        <v>47032</v>
      </c>
      <c r="E5097" t="s">
        <v>4016</v>
      </c>
      <c r="F5097">
        <v>42224</v>
      </c>
      <c r="G5097" t="s">
        <v>4105</v>
      </c>
      <c r="H5097" t="s">
        <v>4106</v>
      </c>
      <c r="I5097" s="4">
        <v>2.6</v>
      </c>
    </row>
    <row r="5098" spans="1:9" x14ac:dyDescent="0.2">
      <c r="A5098">
        <v>102</v>
      </c>
      <c r="B5098">
        <v>697104</v>
      </c>
      <c r="C5098" s="3">
        <v>43208</v>
      </c>
      <c r="D5098">
        <v>47045</v>
      </c>
      <c r="E5098" t="s">
        <v>4016</v>
      </c>
      <c r="F5098">
        <v>42232</v>
      </c>
      <c r="G5098" t="s">
        <v>4313</v>
      </c>
      <c r="H5098" t="s">
        <v>4314</v>
      </c>
      <c r="I5098" s="4">
        <v>1.04</v>
      </c>
    </row>
    <row r="5099" spans="1:9" x14ac:dyDescent="0.2">
      <c r="A5099">
        <v>102</v>
      </c>
      <c r="B5099">
        <v>697105</v>
      </c>
      <c r="C5099" s="3">
        <v>43208</v>
      </c>
      <c r="D5099">
        <v>47045</v>
      </c>
      <c r="E5099" t="s">
        <v>4016</v>
      </c>
      <c r="F5099">
        <v>42232</v>
      </c>
      <c r="G5099" t="s">
        <v>4053</v>
      </c>
      <c r="H5099" t="s">
        <v>4054</v>
      </c>
      <c r="I5099" s="4">
        <v>1.3</v>
      </c>
    </row>
    <row r="5100" spans="1:9" x14ac:dyDescent="0.2">
      <c r="A5100">
        <v>102</v>
      </c>
      <c r="B5100">
        <v>697106</v>
      </c>
      <c r="C5100" s="3">
        <v>43208</v>
      </c>
      <c r="D5100">
        <v>47045</v>
      </c>
      <c r="E5100" t="s">
        <v>4016</v>
      </c>
      <c r="F5100">
        <v>42232</v>
      </c>
      <c r="G5100" t="s">
        <v>4397</v>
      </c>
      <c r="H5100" t="s">
        <v>4398</v>
      </c>
      <c r="I5100" s="4">
        <v>3.25</v>
      </c>
    </row>
    <row r="5101" spans="1:9" x14ac:dyDescent="0.2">
      <c r="A5101">
        <v>102</v>
      </c>
      <c r="B5101">
        <v>697107</v>
      </c>
      <c r="C5101" s="3">
        <v>43208</v>
      </c>
      <c r="D5101">
        <v>47045</v>
      </c>
      <c r="E5101" t="s">
        <v>4016</v>
      </c>
      <c r="F5101">
        <v>42232</v>
      </c>
      <c r="G5101" t="s">
        <v>4135</v>
      </c>
      <c r="H5101" t="s">
        <v>4136</v>
      </c>
      <c r="I5101" s="4">
        <v>2.6</v>
      </c>
    </row>
    <row r="5102" spans="1:9" x14ac:dyDescent="0.2">
      <c r="A5102">
        <v>102</v>
      </c>
      <c r="B5102">
        <v>697108</v>
      </c>
      <c r="C5102" s="3">
        <v>43208</v>
      </c>
      <c r="D5102">
        <v>47045</v>
      </c>
      <c r="E5102" t="s">
        <v>4016</v>
      </c>
      <c r="F5102">
        <v>42232</v>
      </c>
      <c r="G5102" t="s">
        <v>4111</v>
      </c>
      <c r="H5102" t="s">
        <v>4112</v>
      </c>
      <c r="I5102" s="4">
        <v>7.15</v>
      </c>
    </row>
    <row r="5103" spans="1:9" x14ac:dyDescent="0.2">
      <c r="A5103">
        <v>102</v>
      </c>
      <c r="B5103">
        <v>697109</v>
      </c>
      <c r="C5103" s="3">
        <v>43208</v>
      </c>
      <c r="D5103">
        <v>47045</v>
      </c>
      <c r="E5103" t="s">
        <v>4016</v>
      </c>
      <c r="F5103">
        <v>42232</v>
      </c>
      <c r="G5103" t="s">
        <v>4355</v>
      </c>
      <c r="H5103" t="s">
        <v>4356</v>
      </c>
      <c r="I5103" s="4">
        <v>7.15</v>
      </c>
    </row>
    <row r="5104" spans="1:9" x14ac:dyDescent="0.2">
      <c r="A5104">
        <v>102</v>
      </c>
      <c r="B5104">
        <v>697110</v>
      </c>
      <c r="C5104" s="3">
        <v>43208</v>
      </c>
      <c r="D5104">
        <v>47045</v>
      </c>
      <c r="E5104" t="s">
        <v>4016</v>
      </c>
      <c r="F5104">
        <v>42232</v>
      </c>
      <c r="G5104" t="s">
        <v>4119</v>
      </c>
      <c r="H5104" t="s">
        <v>4120</v>
      </c>
      <c r="I5104" s="4">
        <v>7.54</v>
      </c>
    </row>
    <row r="5105" spans="1:9" x14ac:dyDescent="0.2">
      <c r="A5105">
        <v>102</v>
      </c>
      <c r="B5105">
        <v>697111</v>
      </c>
      <c r="C5105" s="3">
        <v>43208</v>
      </c>
      <c r="D5105">
        <v>47045</v>
      </c>
      <c r="E5105" t="s">
        <v>4016</v>
      </c>
      <c r="F5105">
        <v>42232</v>
      </c>
      <c r="G5105" t="s">
        <v>4229</v>
      </c>
      <c r="H5105" t="s">
        <v>4230</v>
      </c>
      <c r="I5105" s="4">
        <v>0.52</v>
      </c>
    </row>
    <row r="5106" spans="1:9" x14ac:dyDescent="0.2">
      <c r="A5106">
        <v>102</v>
      </c>
      <c r="B5106">
        <v>697112</v>
      </c>
      <c r="C5106" s="3">
        <v>43208</v>
      </c>
      <c r="D5106">
        <v>47045</v>
      </c>
      <c r="E5106" t="s">
        <v>4016</v>
      </c>
      <c r="F5106">
        <v>42232</v>
      </c>
      <c r="G5106" t="s">
        <v>4129</v>
      </c>
      <c r="H5106" t="s">
        <v>4130</v>
      </c>
      <c r="I5106" s="4">
        <v>3.9</v>
      </c>
    </row>
    <row r="5107" spans="1:9" x14ac:dyDescent="0.2">
      <c r="A5107">
        <v>102</v>
      </c>
      <c r="B5107">
        <v>697113</v>
      </c>
      <c r="C5107" s="3">
        <v>43208</v>
      </c>
      <c r="D5107">
        <v>47045</v>
      </c>
      <c r="E5107" t="s">
        <v>4016</v>
      </c>
      <c r="F5107">
        <v>42232</v>
      </c>
      <c r="G5107" t="s">
        <v>4089</v>
      </c>
      <c r="H5107" t="s">
        <v>4090</v>
      </c>
      <c r="I5107" s="4">
        <v>24.7</v>
      </c>
    </row>
    <row r="5108" spans="1:9" x14ac:dyDescent="0.2">
      <c r="A5108">
        <v>102</v>
      </c>
      <c r="B5108">
        <v>697114</v>
      </c>
      <c r="C5108" s="3">
        <v>43208</v>
      </c>
      <c r="D5108">
        <v>47045</v>
      </c>
      <c r="E5108" t="s">
        <v>4016</v>
      </c>
      <c r="F5108">
        <v>42232</v>
      </c>
      <c r="G5108" t="s">
        <v>4035</v>
      </c>
      <c r="H5108" t="s">
        <v>4036</v>
      </c>
      <c r="I5108" s="4">
        <v>24.7</v>
      </c>
    </row>
    <row r="5109" spans="1:9" x14ac:dyDescent="0.2">
      <c r="A5109">
        <v>102</v>
      </c>
      <c r="B5109">
        <v>697115</v>
      </c>
      <c r="C5109" s="3">
        <v>43208</v>
      </c>
      <c r="D5109">
        <v>47045</v>
      </c>
      <c r="E5109" t="s">
        <v>4016</v>
      </c>
      <c r="F5109">
        <v>42232</v>
      </c>
      <c r="G5109" t="s">
        <v>4399</v>
      </c>
      <c r="H5109" t="s">
        <v>4400</v>
      </c>
      <c r="I5109" s="4">
        <v>7.8</v>
      </c>
    </row>
    <row r="5110" spans="1:9" x14ac:dyDescent="0.2">
      <c r="A5110">
        <v>102</v>
      </c>
      <c r="B5110">
        <v>697116</v>
      </c>
      <c r="C5110" s="3">
        <v>43208</v>
      </c>
      <c r="D5110">
        <v>47045</v>
      </c>
      <c r="E5110" t="s">
        <v>4016</v>
      </c>
      <c r="F5110">
        <v>42232</v>
      </c>
      <c r="G5110" t="s">
        <v>4033</v>
      </c>
      <c r="H5110" t="s">
        <v>4034</v>
      </c>
      <c r="I5110" s="4">
        <v>22.75</v>
      </c>
    </row>
    <row r="5111" spans="1:9" x14ac:dyDescent="0.2">
      <c r="A5111">
        <v>102</v>
      </c>
      <c r="B5111">
        <v>697117</v>
      </c>
      <c r="C5111" s="3">
        <v>43208</v>
      </c>
      <c r="D5111">
        <v>47045</v>
      </c>
      <c r="E5111" t="s">
        <v>4016</v>
      </c>
      <c r="F5111">
        <v>42232</v>
      </c>
      <c r="G5111" t="s">
        <v>4407</v>
      </c>
      <c r="H5111" t="s">
        <v>4408</v>
      </c>
      <c r="I5111" s="4">
        <v>3.25</v>
      </c>
    </row>
    <row r="5112" spans="1:9" x14ac:dyDescent="0.2">
      <c r="A5112">
        <v>102</v>
      </c>
      <c r="B5112">
        <v>697118</v>
      </c>
      <c r="C5112" s="3">
        <v>43208</v>
      </c>
      <c r="D5112">
        <v>47045</v>
      </c>
      <c r="E5112" t="s">
        <v>4016</v>
      </c>
      <c r="F5112">
        <v>42232</v>
      </c>
      <c r="G5112" t="s">
        <v>4401</v>
      </c>
      <c r="H5112" t="s">
        <v>4402</v>
      </c>
      <c r="I5112" s="4">
        <v>4.55</v>
      </c>
    </row>
    <row r="5113" spans="1:9" x14ac:dyDescent="0.2">
      <c r="A5113">
        <v>102</v>
      </c>
      <c r="B5113">
        <v>697119</v>
      </c>
      <c r="C5113" s="3">
        <v>43208</v>
      </c>
      <c r="D5113">
        <v>47045</v>
      </c>
      <c r="E5113" t="s">
        <v>4016</v>
      </c>
      <c r="F5113">
        <v>42232</v>
      </c>
      <c r="G5113" t="s">
        <v>4403</v>
      </c>
      <c r="H5113" t="s">
        <v>4404</v>
      </c>
      <c r="I5113" s="4">
        <v>5.2</v>
      </c>
    </row>
    <row r="5114" spans="1:9" x14ac:dyDescent="0.2">
      <c r="A5114">
        <v>102</v>
      </c>
      <c r="B5114">
        <v>697120</v>
      </c>
      <c r="C5114" s="3">
        <v>43208</v>
      </c>
      <c r="D5114">
        <v>47045</v>
      </c>
      <c r="E5114" t="s">
        <v>4016</v>
      </c>
      <c r="F5114">
        <v>42232</v>
      </c>
      <c r="G5114" t="s">
        <v>4405</v>
      </c>
      <c r="H5114" t="s">
        <v>4406</v>
      </c>
      <c r="I5114" s="4">
        <v>2.6</v>
      </c>
    </row>
    <row r="5115" spans="1:9" x14ac:dyDescent="0.2">
      <c r="A5115">
        <v>102</v>
      </c>
      <c r="B5115">
        <v>697153</v>
      </c>
      <c r="C5115" s="3">
        <v>43207</v>
      </c>
      <c r="D5115">
        <v>47028</v>
      </c>
      <c r="E5115" t="s">
        <v>4016</v>
      </c>
      <c r="F5115">
        <v>42236</v>
      </c>
      <c r="G5115" t="s">
        <v>4103</v>
      </c>
      <c r="H5115" t="s">
        <v>4104</v>
      </c>
      <c r="I5115" s="4">
        <v>27.54</v>
      </c>
    </row>
    <row r="5116" spans="1:9" x14ac:dyDescent="0.2">
      <c r="A5116">
        <v>102</v>
      </c>
      <c r="B5116">
        <v>697154</v>
      </c>
      <c r="C5116" s="3">
        <v>43207</v>
      </c>
      <c r="D5116">
        <v>47028</v>
      </c>
      <c r="E5116" t="s">
        <v>4016</v>
      </c>
      <c r="F5116">
        <v>42236</v>
      </c>
      <c r="G5116" t="s">
        <v>4119</v>
      </c>
      <c r="H5116" t="s">
        <v>4120</v>
      </c>
      <c r="I5116" s="4">
        <v>4.8600000000000003</v>
      </c>
    </row>
    <row r="5117" spans="1:9" x14ac:dyDescent="0.2">
      <c r="A5117">
        <v>102</v>
      </c>
      <c r="B5117">
        <v>697155</v>
      </c>
      <c r="C5117" s="3">
        <v>43207</v>
      </c>
      <c r="D5117">
        <v>47028</v>
      </c>
      <c r="E5117" t="s">
        <v>4016</v>
      </c>
      <c r="F5117">
        <v>42236</v>
      </c>
      <c r="G5117" t="s">
        <v>4135</v>
      </c>
      <c r="H5117" t="s">
        <v>4136</v>
      </c>
      <c r="I5117" s="4">
        <v>1.62</v>
      </c>
    </row>
    <row r="5118" spans="1:9" x14ac:dyDescent="0.2">
      <c r="A5118">
        <v>102</v>
      </c>
      <c r="B5118">
        <v>697156</v>
      </c>
      <c r="C5118" s="3">
        <v>43207</v>
      </c>
      <c r="D5118">
        <v>47028</v>
      </c>
      <c r="E5118" t="s">
        <v>4016</v>
      </c>
      <c r="F5118">
        <v>42236</v>
      </c>
      <c r="G5118" t="s">
        <v>4067</v>
      </c>
      <c r="H5118" t="s">
        <v>4068</v>
      </c>
      <c r="I5118" s="4">
        <v>153.74</v>
      </c>
    </row>
    <row r="5119" spans="1:9" x14ac:dyDescent="0.2">
      <c r="A5119">
        <v>102</v>
      </c>
      <c r="B5119">
        <v>697158</v>
      </c>
      <c r="C5119" s="3">
        <v>43207</v>
      </c>
      <c r="D5119">
        <v>47028</v>
      </c>
      <c r="E5119" t="s">
        <v>4016</v>
      </c>
      <c r="F5119">
        <v>42236</v>
      </c>
      <c r="G5119" t="s">
        <v>4107</v>
      </c>
      <c r="H5119" t="s">
        <v>4108</v>
      </c>
      <c r="I5119" s="4">
        <v>77.760000000000005</v>
      </c>
    </row>
    <row r="5120" spans="1:9" x14ac:dyDescent="0.2">
      <c r="A5120">
        <v>102</v>
      </c>
      <c r="B5120">
        <v>697159</v>
      </c>
      <c r="C5120" s="3">
        <v>43207</v>
      </c>
      <c r="D5120">
        <v>47028</v>
      </c>
      <c r="E5120" t="s">
        <v>4016</v>
      </c>
      <c r="F5120">
        <v>42236</v>
      </c>
      <c r="G5120" t="s">
        <v>4085</v>
      </c>
      <c r="H5120" t="s">
        <v>4086</v>
      </c>
      <c r="I5120" s="4">
        <v>0.49</v>
      </c>
    </row>
    <row r="5121" spans="1:9" x14ac:dyDescent="0.2">
      <c r="A5121">
        <v>102</v>
      </c>
      <c r="B5121">
        <v>697161</v>
      </c>
      <c r="C5121" s="3">
        <v>43207</v>
      </c>
      <c r="D5121">
        <v>47028</v>
      </c>
      <c r="E5121" t="s">
        <v>4016</v>
      </c>
      <c r="F5121">
        <v>42236</v>
      </c>
      <c r="G5121" t="s">
        <v>4129</v>
      </c>
      <c r="H5121" t="s">
        <v>4130</v>
      </c>
      <c r="I5121" s="4">
        <v>3.24</v>
      </c>
    </row>
    <row r="5122" spans="1:9" x14ac:dyDescent="0.2">
      <c r="A5122">
        <v>102</v>
      </c>
      <c r="B5122">
        <v>697163</v>
      </c>
      <c r="C5122" s="3">
        <v>43207</v>
      </c>
      <c r="D5122">
        <v>47028</v>
      </c>
      <c r="E5122" t="s">
        <v>4016</v>
      </c>
      <c r="F5122">
        <v>42236</v>
      </c>
      <c r="G5122" t="s">
        <v>4133</v>
      </c>
      <c r="H5122" t="s">
        <v>4134</v>
      </c>
      <c r="I5122" s="4">
        <v>3.24</v>
      </c>
    </row>
    <row r="5123" spans="1:9" x14ac:dyDescent="0.2">
      <c r="A5123">
        <v>102</v>
      </c>
      <c r="B5123">
        <v>697164</v>
      </c>
      <c r="C5123" s="3">
        <v>43207</v>
      </c>
      <c r="D5123">
        <v>47028</v>
      </c>
      <c r="E5123" t="s">
        <v>4016</v>
      </c>
      <c r="F5123">
        <v>42236</v>
      </c>
      <c r="G5123" t="s">
        <v>4113</v>
      </c>
      <c r="H5123" t="s">
        <v>4114</v>
      </c>
      <c r="I5123" s="4">
        <v>3.24</v>
      </c>
    </row>
    <row r="5124" spans="1:9" x14ac:dyDescent="0.2">
      <c r="A5124">
        <v>102</v>
      </c>
      <c r="B5124">
        <v>697166</v>
      </c>
      <c r="C5124" s="3">
        <v>43207</v>
      </c>
      <c r="D5124">
        <v>47028</v>
      </c>
      <c r="E5124" t="s">
        <v>4016</v>
      </c>
      <c r="F5124">
        <v>42236</v>
      </c>
      <c r="G5124" t="s">
        <v>4077</v>
      </c>
      <c r="H5124" t="s">
        <v>4078</v>
      </c>
      <c r="I5124" s="4">
        <v>20.25</v>
      </c>
    </row>
    <row r="5125" spans="1:9" x14ac:dyDescent="0.2">
      <c r="A5125">
        <v>102</v>
      </c>
      <c r="B5125">
        <v>697168</v>
      </c>
      <c r="C5125" s="3">
        <v>43207</v>
      </c>
      <c r="D5125">
        <v>47028</v>
      </c>
      <c r="E5125" t="s">
        <v>4016</v>
      </c>
      <c r="F5125">
        <v>42236</v>
      </c>
      <c r="G5125" t="s">
        <v>4109</v>
      </c>
      <c r="H5125" t="s">
        <v>4110</v>
      </c>
      <c r="I5125" s="4">
        <v>4.54</v>
      </c>
    </row>
    <row r="5126" spans="1:9" x14ac:dyDescent="0.2">
      <c r="A5126">
        <v>102</v>
      </c>
      <c r="B5126">
        <v>699513</v>
      </c>
      <c r="C5126" s="3">
        <v>43207</v>
      </c>
      <c r="D5126">
        <v>47028</v>
      </c>
      <c r="E5126" t="s">
        <v>4016</v>
      </c>
      <c r="F5126">
        <v>42236</v>
      </c>
      <c r="G5126" t="s">
        <v>4111</v>
      </c>
      <c r="H5126" t="s">
        <v>4112</v>
      </c>
      <c r="I5126" s="4">
        <v>0.32</v>
      </c>
    </row>
    <row r="5127" spans="1:9" x14ac:dyDescent="0.2">
      <c r="A5127">
        <v>102</v>
      </c>
      <c r="B5127">
        <v>699514</v>
      </c>
      <c r="C5127" s="3">
        <v>43207</v>
      </c>
      <c r="D5127">
        <v>47028</v>
      </c>
      <c r="E5127" t="s">
        <v>4016</v>
      </c>
      <c r="F5127">
        <v>42236</v>
      </c>
      <c r="G5127" t="s">
        <v>4123</v>
      </c>
      <c r="H5127" t="s">
        <v>4124</v>
      </c>
      <c r="I5127" s="4">
        <v>4.21</v>
      </c>
    </row>
    <row r="5128" spans="1:9" x14ac:dyDescent="0.2">
      <c r="A5128">
        <v>102</v>
      </c>
      <c r="B5128">
        <v>699516</v>
      </c>
      <c r="C5128" s="3">
        <v>43207</v>
      </c>
      <c r="D5128">
        <v>47028</v>
      </c>
      <c r="E5128" t="s">
        <v>4016</v>
      </c>
      <c r="F5128">
        <v>42236</v>
      </c>
      <c r="G5128" t="s">
        <v>4115</v>
      </c>
      <c r="H5128" t="s">
        <v>4116</v>
      </c>
      <c r="I5128" s="4">
        <v>2.75</v>
      </c>
    </row>
    <row r="5129" spans="1:9" x14ac:dyDescent="0.2">
      <c r="A5129">
        <v>102</v>
      </c>
      <c r="B5129">
        <v>697165</v>
      </c>
      <c r="C5129" s="3">
        <v>43208</v>
      </c>
      <c r="D5129">
        <v>47028</v>
      </c>
      <c r="E5129" t="s">
        <v>4016</v>
      </c>
      <c r="F5129">
        <v>42236</v>
      </c>
      <c r="G5129" t="s">
        <v>4105</v>
      </c>
      <c r="H5129" t="s">
        <v>4106</v>
      </c>
      <c r="I5129" s="4">
        <v>3.89</v>
      </c>
    </row>
    <row r="5130" spans="1:9" x14ac:dyDescent="0.2">
      <c r="A5130">
        <v>102</v>
      </c>
      <c r="B5130">
        <v>699621</v>
      </c>
      <c r="C5130" s="3">
        <v>43208</v>
      </c>
      <c r="D5130">
        <v>47028</v>
      </c>
      <c r="E5130" t="s">
        <v>4016</v>
      </c>
      <c r="F5130">
        <v>42236</v>
      </c>
      <c r="G5130" t="s">
        <v>4069</v>
      </c>
      <c r="H5130" t="s">
        <v>4070</v>
      </c>
      <c r="I5130" s="4">
        <v>12.31</v>
      </c>
    </row>
    <row r="5131" spans="1:9" x14ac:dyDescent="0.2">
      <c r="A5131">
        <v>102</v>
      </c>
      <c r="B5131">
        <v>697176</v>
      </c>
      <c r="C5131" s="3">
        <v>43207</v>
      </c>
      <c r="D5131">
        <v>47024</v>
      </c>
      <c r="E5131" t="s">
        <v>4016</v>
      </c>
      <c r="F5131">
        <v>42238</v>
      </c>
      <c r="G5131" t="s">
        <v>4033</v>
      </c>
      <c r="H5131" t="s">
        <v>4034</v>
      </c>
      <c r="I5131" s="4">
        <v>127.31</v>
      </c>
    </row>
    <row r="5132" spans="1:9" x14ac:dyDescent="0.2">
      <c r="A5132">
        <v>102</v>
      </c>
      <c r="B5132">
        <v>697177</v>
      </c>
      <c r="C5132" s="3">
        <v>43207</v>
      </c>
      <c r="D5132">
        <v>47024</v>
      </c>
      <c r="E5132" t="s">
        <v>4016</v>
      </c>
      <c r="F5132">
        <v>42238</v>
      </c>
      <c r="G5132" t="s">
        <v>4103</v>
      </c>
      <c r="H5132" t="s">
        <v>4104</v>
      </c>
      <c r="I5132" s="4">
        <v>18.899999999999999</v>
      </c>
    </row>
    <row r="5133" spans="1:9" x14ac:dyDescent="0.2">
      <c r="A5133">
        <v>102</v>
      </c>
      <c r="B5133">
        <v>697178</v>
      </c>
      <c r="C5133" s="3">
        <v>43207</v>
      </c>
      <c r="D5133">
        <v>47024</v>
      </c>
      <c r="E5133" t="s">
        <v>4016</v>
      </c>
      <c r="F5133">
        <v>42238</v>
      </c>
      <c r="G5133" t="s">
        <v>4111</v>
      </c>
      <c r="H5133" t="s">
        <v>4112</v>
      </c>
      <c r="I5133" s="4">
        <v>0.54</v>
      </c>
    </row>
    <row r="5134" spans="1:9" x14ac:dyDescent="0.2">
      <c r="A5134">
        <v>102</v>
      </c>
      <c r="B5134">
        <v>697179</v>
      </c>
      <c r="C5134" s="3">
        <v>43207</v>
      </c>
      <c r="D5134">
        <v>47024</v>
      </c>
      <c r="E5134" t="s">
        <v>4016</v>
      </c>
      <c r="F5134">
        <v>42238</v>
      </c>
      <c r="G5134" t="s">
        <v>4167</v>
      </c>
      <c r="H5134" t="s">
        <v>4168</v>
      </c>
      <c r="I5134" s="4">
        <v>2.7</v>
      </c>
    </row>
    <row r="5135" spans="1:9" x14ac:dyDescent="0.2">
      <c r="A5135">
        <v>102</v>
      </c>
      <c r="B5135">
        <v>697181</v>
      </c>
      <c r="C5135" s="3">
        <v>43207</v>
      </c>
      <c r="D5135">
        <v>47024</v>
      </c>
      <c r="E5135" t="s">
        <v>4016</v>
      </c>
      <c r="F5135">
        <v>42238</v>
      </c>
      <c r="G5135" t="s">
        <v>4119</v>
      </c>
      <c r="H5135" t="s">
        <v>4120</v>
      </c>
      <c r="I5135" s="4">
        <v>2.7</v>
      </c>
    </row>
    <row r="5136" spans="1:9" x14ac:dyDescent="0.2">
      <c r="A5136">
        <v>102</v>
      </c>
      <c r="B5136">
        <v>697182</v>
      </c>
      <c r="C5136" s="3">
        <v>43207</v>
      </c>
      <c r="D5136">
        <v>47024</v>
      </c>
      <c r="E5136" t="s">
        <v>4016</v>
      </c>
      <c r="F5136">
        <v>42238</v>
      </c>
      <c r="G5136" t="s">
        <v>4113</v>
      </c>
      <c r="H5136" t="s">
        <v>4114</v>
      </c>
      <c r="I5136" s="4">
        <v>2.16</v>
      </c>
    </row>
    <row r="5137" spans="1:9" x14ac:dyDescent="0.2">
      <c r="A5137">
        <v>102</v>
      </c>
      <c r="B5137">
        <v>697183</v>
      </c>
      <c r="C5137" s="3">
        <v>43207</v>
      </c>
      <c r="D5137">
        <v>47024</v>
      </c>
      <c r="E5137" t="s">
        <v>4016</v>
      </c>
      <c r="F5137">
        <v>42238</v>
      </c>
      <c r="G5137" t="s">
        <v>4107</v>
      </c>
      <c r="H5137" t="s">
        <v>4108</v>
      </c>
      <c r="I5137" s="4">
        <v>106.65</v>
      </c>
    </row>
    <row r="5138" spans="1:9" x14ac:dyDescent="0.2">
      <c r="A5138">
        <v>102</v>
      </c>
      <c r="B5138">
        <v>697185</v>
      </c>
      <c r="C5138" s="3">
        <v>43207</v>
      </c>
      <c r="D5138">
        <v>47024</v>
      </c>
      <c r="E5138" t="s">
        <v>4016</v>
      </c>
      <c r="F5138">
        <v>42238</v>
      </c>
      <c r="G5138" t="s">
        <v>4163</v>
      </c>
      <c r="H5138" t="s">
        <v>4164</v>
      </c>
      <c r="I5138" s="4">
        <v>0.81</v>
      </c>
    </row>
    <row r="5139" spans="1:9" x14ac:dyDescent="0.2">
      <c r="A5139">
        <v>102</v>
      </c>
      <c r="B5139">
        <v>699502</v>
      </c>
      <c r="C5139" s="3">
        <v>43207</v>
      </c>
      <c r="D5139">
        <v>47024</v>
      </c>
      <c r="E5139" t="s">
        <v>4016</v>
      </c>
      <c r="F5139">
        <v>42238</v>
      </c>
      <c r="G5139" t="s">
        <v>4085</v>
      </c>
      <c r="H5139" t="s">
        <v>4086</v>
      </c>
      <c r="I5139" s="4">
        <v>0.86</v>
      </c>
    </row>
    <row r="5140" spans="1:9" x14ac:dyDescent="0.2">
      <c r="A5140">
        <v>102</v>
      </c>
      <c r="B5140">
        <v>699503</v>
      </c>
      <c r="C5140" s="3">
        <v>43207</v>
      </c>
      <c r="D5140">
        <v>47024</v>
      </c>
      <c r="E5140" t="s">
        <v>4016</v>
      </c>
      <c r="F5140">
        <v>42238</v>
      </c>
      <c r="G5140" t="s">
        <v>4115</v>
      </c>
      <c r="H5140" t="s">
        <v>4116</v>
      </c>
      <c r="I5140" s="4">
        <v>1.1599999999999999</v>
      </c>
    </row>
    <row r="5141" spans="1:9" x14ac:dyDescent="0.2">
      <c r="A5141">
        <v>102</v>
      </c>
      <c r="B5141">
        <v>697180</v>
      </c>
      <c r="C5141" s="3">
        <v>43208</v>
      </c>
      <c r="D5141">
        <v>47024</v>
      </c>
      <c r="E5141" t="s">
        <v>4016</v>
      </c>
      <c r="F5141">
        <v>42238</v>
      </c>
      <c r="G5141" t="s">
        <v>4105</v>
      </c>
      <c r="H5141" t="s">
        <v>4106</v>
      </c>
      <c r="I5141" s="4">
        <v>4.05</v>
      </c>
    </row>
    <row r="5142" spans="1:9" x14ac:dyDescent="0.2">
      <c r="A5142">
        <v>102</v>
      </c>
      <c r="B5142">
        <v>697188</v>
      </c>
      <c r="C5142" s="3">
        <v>43209</v>
      </c>
      <c r="D5142">
        <v>47066</v>
      </c>
      <c r="E5142" t="s">
        <v>4016</v>
      </c>
      <c r="F5142">
        <v>42239</v>
      </c>
      <c r="G5142" t="s">
        <v>4033</v>
      </c>
      <c r="H5142" t="s">
        <v>4034</v>
      </c>
      <c r="I5142" s="4">
        <v>63</v>
      </c>
    </row>
    <row r="5143" spans="1:9" x14ac:dyDescent="0.2">
      <c r="A5143">
        <v>102</v>
      </c>
      <c r="B5143">
        <v>697189</v>
      </c>
      <c r="C5143" s="3">
        <v>43209</v>
      </c>
      <c r="D5143">
        <v>47066</v>
      </c>
      <c r="E5143" t="s">
        <v>4016</v>
      </c>
      <c r="F5143">
        <v>42239</v>
      </c>
      <c r="G5143" t="s">
        <v>4325</v>
      </c>
      <c r="H5143" t="s">
        <v>4326</v>
      </c>
      <c r="I5143" s="4">
        <v>360</v>
      </c>
    </row>
    <row r="5144" spans="1:9" x14ac:dyDescent="0.2">
      <c r="A5144">
        <v>102</v>
      </c>
      <c r="B5144">
        <v>697191</v>
      </c>
      <c r="C5144" s="3">
        <v>43209</v>
      </c>
      <c r="D5144">
        <v>47067</v>
      </c>
      <c r="E5144" t="s">
        <v>4016</v>
      </c>
      <c r="F5144">
        <v>42240</v>
      </c>
      <c r="G5144" t="s">
        <v>4033</v>
      </c>
      <c r="H5144" t="s">
        <v>4034</v>
      </c>
      <c r="I5144" s="4">
        <v>63</v>
      </c>
    </row>
    <row r="5145" spans="1:9" x14ac:dyDescent="0.2">
      <c r="A5145">
        <v>102</v>
      </c>
      <c r="B5145">
        <v>697192</v>
      </c>
      <c r="C5145" s="3">
        <v>43209</v>
      </c>
      <c r="D5145">
        <v>47067</v>
      </c>
      <c r="E5145" t="s">
        <v>4016</v>
      </c>
      <c r="F5145">
        <v>42240</v>
      </c>
      <c r="G5145" t="s">
        <v>4325</v>
      </c>
      <c r="H5145" t="s">
        <v>4326</v>
      </c>
      <c r="I5145" s="4">
        <v>360</v>
      </c>
    </row>
    <row r="5146" spans="1:9" x14ac:dyDescent="0.2">
      <c r="A5146">
        <v>102</v>
      </c>
      <c r="B5146">
        <v>697194</v>
      </c>
      <c r="C5146" s="3">
        <v>43209</v>
      </c>
      <c r="D5146">
        <v>47064</v>
      </c>
      <c r="E5146" t="s">
        <v>4016</v>
      </c>
      <c r="F5146">
        <v>42241</v>
      </c>
      <c r="G5146" t="s">
        <v>4033</v>
      </c>
      <c r="H5146" t="s">
        <v>4034</v>
      </c>
      <c r="I5146" s="4">
        <v>63</v>
      </c>
    </row>
    <row r="5147" spans="1:9" x14ac:dyDescent="0.2">
      <c r="A5147">
        <v>102</v>
      </c>
      <c r="B5147">
        <v>697195</v>
      </c>
      <c r="C5147" s="3">
        <v>43209</v>
      </c>
      <c r="D5147">
        <v>47064</v>
      </c>
      <c r="E5147" t="s">
        <v>4016</v>
      </c>
      <c r="F5147">
        <v>42241</v>
      </c>
      <c r="G5147" t="s">
        <v>4325</v>
      </c>
      <c r="H5147" t="s">
        <v>4326</v>
      </c>
      <c r="I5147" s="4">
        <v>360</v>
      </c>
    </row>
    <row r="5148" spans="1:9" x14ac:dyDescent="0.2">
      <c r="A5148">
        <v>102</v>
      </c>
      <c r="B5148">
        <v>697197</v>
      </c>
      <c r="C5148" s="3">
        <v>43202</v>
      </c>
      <c r="D5148">
        <v>46975</v>
      </c>
      <c r="E5148" t="s">
        <v>4016</v>
      </c>
      <c r="F5148">
        <v>42242</v>
      </c>
      <c r="G5148" t="s">
        <v>4033</v>
      </c>
      <c r="H5148" t="s">
        <v>4034</v>
      </c>
      <c r="I5148" s="4">
        <v>63</v>
      </c>
    </row>
    <row r="5149" spans="1:9" x14ac:dyDescent="0.2">
      <c r="A5149">
        <v>102</v>
      </c>
      <c r="B5149">
        <v>697198</v>
      </c>
      <c r="C5149" s="3">
        <v>43202</v>
      </c>
      <c r="D5149">
        <v>46975</v>
      </c>
      <c r="E5149" t="s">
        <v>4016</v>
      </c>
      <c r="F5149">
        <v>42242</v>
      </c>
      <c r="G5149" t="s">
        <v>4325</v>
      </c>
      <c r="H5149" t="s">
        <v>4326</v>
      </c>
      <c r="I5149" s="4">
        <v>360</v>
      </c>
    </row>
    <row r="5150" spans="1:9" x14ac:dyDescent="0.2">
      <c r="A5150">
        <v>102</v>
      </c>
      <c r="B5150">
        <v>697200</v>
      </c>
      <c r="C5150" s="3">
        <v>43202</v>
      </c>
      <c r="D5150">
        <v>46974</v>
      </c>
      <c r="E5150" t="s">
        <v>4016</v>
      </c>
      <c r="F5150">
        <v>42243</v>
      </c>
      <c r="G5150" t="s">
        <v>4033</v>
      </c>
      <c r="H5150" t="s">
        <v>4034</v>
      </c>
      <c r="I5150" s="4">
        <v>63</v>
      </c>
    </row>
    <row r="5151" spans="1:9" x14ac:dyDescent="0.2">
      <c r="A5151">
        <v>102</v>
      </c>
      <c r="B5151">
        <v>697201</v>
      </c>
      <c r="C5151" s="3">
        <v>43202</v>
      </c>
      <c r="D5151">
        <v>46974</v>
      </c>
      <c r="E5151" t="s">
        <v>4016</v>
      </c>
      <c r="F5151">
        <v>42243</v>
      </c>
      <c r="G5151" t="s">
        <v>4325</v>
      </c>
      <c r="H5151" t="s">
        <v>4326</v>
      </c>
      <c r="I5151" s="4">
        <v>360</v>
      </c>
    </row>
    <row r="5152" spans="1:9" x14ac:dyDescent="0.2">
      <c r="A5152">
        <v>102</v>
      </c>
      <c r="B5152">
        <v>697203</v>
      </c>
      <c r="C5152" s="3">
        <v>43202</v>
      </c>
      <c r="D5152">
        <v>46973</v>
      </c>
      <c r="E5152" t="s">
        <v>4016</v>
      </c>
      <c r="F5152">
        <v>42244</v>
      </c>
      <c r="G5152" t="s">
        <v>4033</v>
      </c>
      <c r="H5152" t="s">
        <v>4034</v>
      </c>
      <c r="I5152" s="4">
        <v>63</v>
      </c>
    </row>
    <row r="5153" spans="1:9" x14ac:dyDescent="0.2">
      <c r="A5153">
        <v>102</v>
      </c>
      <c r="B5153">
        <v>697204</v>
      </c>
      <c r="C5153" s="3">
        <v>43202</v>
      </c>
      <c r="D5153">
        <v>46973</v>
      </c>
      <c r="E5153" t="s">
        <v>4016</v>
      </c>
      <c r="F5153">
        <v>42244</v>
      </c>
      <c r="G5153" t="s">
        <v>4325</v>
      </c>
      <c r="H5153" t="s">
        <v>4326</v>
      </c>
      <c r="I5153" s="4">
        <v>360</v>
      </c>
    </row>
    <row r="5154" spans="1:9" x14ac:dyDescent="0.2">
      <c r="A5154">
        <v>102</v>
      </c>
      <c r="B5154">
        <v>697206</v>
      </c>
      <c r="C5154" s="3">
        <v>43202</v>
      </c>
      <c r="D5154">
        <v>46972</v>
      </c>
      <c r="E5154" t="s">
        <v>4016</v>
      </c>
      <c r="F5154">
        <v>42245</v>
      </c>
      <c r="G5154" t="s">
        <v>4033</v>
      </c>
      <c r="H5154" t="s">
        <v>4034</v>
      </c>
      <c r="I5154" s="4">
        <v>63</v>
      </c>
    </row>
    <row r="5155" spans="1:9" x14ac:dyDescent="0.2">
      <c r="A5155">
        <v>102</v>
      </c>
      <c r="B5155">
        <v>697207</v>
      </c>
      <c r="C5155" s="3">
        <v>43202</v>
      </c>
      <c r="D5155">
        <v>46972</v>
      </c>
      <c r="E5155" t="s">
        <v>4016</v>
      </c>
      <c r="F5155">
        <v>42245</v>
      </c>
      <c r="G5155" t="s">
        <v>4325</v>
      </c>
      <c r="H5155" t="s">
        <v>4326</v>
      </c>
      <c r="I5155" s="4">
        <v>360</v>
      </c>
    </row>
    <row r="5156" spans="1:9" x14ac:dyDescent="0.2">
      <c r="A5156">
        <v>102</v>
      </c>
      <c r="B5156">
        <v>697217</v>
      </c>
      <c r="C5156" s="3">
        <v>43202</v>
      </c>
      <c r="D5156">
        <v>46987</v>
      </c>
      <c r="E5156" t="s">
        <v>4016</v>
      </c>
      <c r="F5156">
        <v>42247</v>
      </c>
      <c r="G5156" t="s">
        <v>4043</v>
      </c>
      <c r="H5156" t="s">
        <v>4044</v>
      </c>
      <c r="I5156" s="4">
        <v>68.099999999999994</v>
      </c>
    </row>
    <row r="5157" spans="1:9" x14ac:dyDescent="0.2">
      <c r="A5157">
        <v>102</v>
      </c>
      <c r="B5157">
        <v>697218</v>
      </c>
      <c r="C5157" s="3">
        <v>43202</v>
      </c>
      <c r="D5157">
        <v>46987</v>
      </c>
      <c r="E5157" t="s">
        <v>4016</v>
      </c>
      <c r="F5157">
        <v>42247</v>
      </c>
      <c r="G5157" t="s">
        <v>4045</v>
      </c>
      <c r="H5157" t="s">
        <v>4046</v>
      </c>
      <c r="I5157" s="4">
        <v>17.03</v>
      </c>
    </row>
    <row r="5158" spans="1:9" x14ac:dyDescent="0.2">
      <c r="A5158">
        <v>102</v>
      </c>
      <c r="B5158">
        <v>697219</v>
      </c>
      <c r="C5158" s="3">
        <v>43202</v>
      </c>
      <c r="D5158">
        <v>46987</v>
      </c>
      <c r="E5158" t="s">
        <v>4016</v>
      </c>
      <c r="F5158">
        <v>42247</v>
      </c>
      <c r="G5158" t="s">
        <v>4035</v>
      </c>
      <c r="H5158" t="s">
        <v>4036</v>
      </c>
      <c r="I5158" s="4">
        <v>136.34</v>
      </c>
    </row>
    <row r="5159" spans="1:9" x14ac:dyDescent="0.2">
      <c r="A5159">
        <v>102</v>
      </c>
      <c r="B5159">
        <v>697220</v>
      </c>
      <c r="C5159" s="3">
        <v>43202</v>
      </c>
      <c r="D5159">
        <v>46987</v>
      </c>
      <c r="E5159" t="s">
        <v>4016</v>
      </c>
      <c r="F5159">
        <v>42247</v>
      </c>
      <c r="G5159" t="s">
        <v>4047</v>
      </c>
      <c r="H5159" t="s">
        <v>4048</v>
      </c>
      <c r="I5159" s="4">
        <v>30.65</v>
      </c>
    </row>
    <row r="5160" spans="1:9" x14ac:dyDescent="0.2">
      <c r="A5160">
        <v>102</v>
      </c>
      <c r="B5160">
        <v>697221</v>
      </c>
      <c r="C5160" s="3">
        <v>43202</v>
      </c>
      <c r="D5160">
        <v>46987</v>
      </c>
      <c r="E5160" t="s">
        <v>4016</v>
      </c>
      <c r="F5160">
        <v>42247</v>
      </c>
      <c r="G5160" t="s">
        <v>4049</v>
      </c>
      <c r="H5160" t="s">
        <v>4050</v>
      </c>
      <c r="I5160" s="4">
        <v>6.81</v>
      </c>
    </row>
    <row r="5161" spans="1:9" x14ac:dyDescent="0.2">
      <c r="A5161">
        <v>102</v>
      </c>
      <c r="B5161">
        <v>697223</v>
      </c>
      <c r="C5161" s="3">
        <v>43202</v>
      </c>
      <c r="D5161">
        <v>46987</v>
      </c>
      <c r="E5161" t="s">
        <v>4016</v>
      </c>
      <c r="F5161">
        <v>42247</v>
      </c>
      <c r="G5161" t="s">
        <v>4051</v>
      </c>
      <c r="H5161" t="s">
        <v>4052</v>
      </c>
      <c r="I5161" s="4">
        <v>10.220000000000001</v>
      </c>
    </row>
    <row r="5162" spans="1:9" x14ac:dyDescent="0.2">
      <c r="A5162">
        <v>102</v>
      </c>
      <c r="B5162">
        <v>698925</v>
      </c>
      <c r="C5162" s="3">
        <v>43202</v>
      </c>
      <c r="D5162">
        <v>46987</v>
      </c>
      <c r="E5162" t="s">
        <v>4016</v>
      </c>
      <c r="F5162">
        <v>42247</v>
      </c>
      <c r="G5162" t="s">
        <v>4041</v>
      </c>
      <c r="H5162" t="s">
        <v>4042</v>
      </c>
      <c r="I5162" s="4">
        <v>396.68</v>
      </c>
    </row>
    <row r="5163" spans="1:9" x14ac:dyDescent="0.2">
      <c r="A5163">
        <v>102</v>
      </c>
      <c r="B5163">
        <v>698927</v>
      </c>
      <c r="C5163" s="3">
        <v>43202</v>
      </c>
      <c r="D5163">
        <v>46987</v>
      </c>
      <c r="E5163" t="s">
        <v>4016</v>
      </c>
      <c r="F5163">
        <v>42247</v>
      </c>
      <c r="G5163" t="s">
        <v>4055</v>
      </c>
      <c r="H5163" t="s">
        <v>4056</v>
      </c>
      <c r="I5163" s="4">
        <v>13.48</v>
      </c>
    </row>
    <row r="5164" spans="1:9" x14ac:dyDescent="0.2">
      <c r="A5164">
        <v>102</v>
      </c>
      <c r="B5164">
        <v>698954</v>
      </c>
      <c r="C5164" s="3">
        <v>43203</v>
      </c>
      <c r="D5164">
        <v>46987</v>
      </c>
      <c r="E5164" t="s">
        <v>4016</v>
      </c>
      <c r="F5164">
        <v>42247</v>
      </c>
      <c r="G5164" t="s">
        <v>4053</v>
      </c>
      <c r="H5164" t="s">
        <v>4054</v>
      </c>
      <c r="I5164" s="4">
        <v>1.7</v>
      </c>
    </row>
    <row r="5165" spans="1:9" x14ac:dyDescent="0.2">
      <c r="A5165">
        <v>102</v>
      </c>
      <c r="B5165">
        <v>697233</v>
      </c>
      <c r="C5165" s="3">
        <v>43203</v>
      </c>
      <c r="D5165">
        <v>46992</v>
      </c>
      <c r="E5165" t="s">
        <v>4016</v>
      </c>
      <c r="F5165">
        <v>42249</v>
      </c>
      <c r="G5165" t="s">
        <v>4041</v>
      </c>
      <c r="H5165" t="s">
        <v>4042</v>
      </c>
      <c r="I5165" s="4">
        <v>214.52</v>
      </c>
    </row>
    <row r="5166" spans="1:9" x14ac:dyDescent="0.2">
      <c r="A5166">
        <v>102</v>
      </c>
      <c r="B5166">
        <v>697234</v>
      </c>
      <c r="C5166" s="3">
        <v>43203</v>
      </c>
      <c r="D5166">
        <v>46992</v>
      </c>
      <c r="E5166" t="s">
        <v>4016</v>
      </c>
      <c r="F5166">
        <v>42249</v>
      </c>
      <c r="G5166" t="s">
        <v>4043</v>
      </c>
      <c r="H5166" t="s">
        <v>4044</v>
      </c>
      <c r="I5166" s="4">
        <v>13.62</v>
      </c>
    </row>
    <row r="5167" spans="1:9" x14ac:dyDescent="0.2">
      <c r="A5167">
        <v>102</v>
      </c>
      <c r="B5167">
        <v>697235</v>
      </c>
      <c r="C5167" s="3">
        <v>43203</v>
      </c>
      <c r="D5167">
        <v>46992</v>
      </c>
      <c r="E5167" t="s">
        <v>4016</v>
      </c>
      <c r="F5167">
        <v>42249</v>
      </c>
      <c r="G5167" t="s">
        <v>4045</v>
      </c>
      <c r="H5167" t="s">
        <v>4046</v>
      </c>
      <c r="I5167" s="4">
        <v>3.41</v>
      </c>
    </row>
    <row r="5168" spans="1:9" x14ac:dyDescent="0.2">
      <c r="A5168">
        <v>102</v>
      </c>
      <c r="B5168">
        <v>697236</v>
      </c>
      <c r="C5168" s="3">
        <v>43203</v>
      </c>
      <c r="D5168">
        <v>46992</v>
      </c>
      <c r="E5168" t="s">
        <v>4016</v>
      </c>
      <c r="F5168">
        <v>42249</v>
      </c>
      <c r="G5168" t="s">
        <v>4035</v>
      </c>
      <c r="H5168" t="s">
        <v>4036</v>
      </c>
      <c r="I5168" s="4">
        <v>102.15</v>
      </c>
    </row>
    <row r="5169" spans="1:9" x14ac:dyDescent="0.2">
      <c r="A5169">
        <v>102</v>
      </c>
      <c r="B5169">
        <v>697237</v>
      </c>
      <c r="C5169" s="3">
        <v>43203</v>
      </c>
      <c r="D5169">
        <v>46992</v>
      </c>
      <c r="E5169" t="s">
        <v>4016</v>
      </c>
      <c r="F5169">
        <v>42249</v>
      </c>
      <c r="G5169" t="s">
        <v>4047</v>
      </c>
      <c r="H5169" t="s">
        <v>4048</v>
      </c>
      <c r="I5169" s="4">
        <v>3.41</v>
      </c>
    </row>
    <row r="5170" spans="1:9" x14ac:dyDescent="0.2">
      <c r="A5170">
        <v>102</v>
      </c>
      <c r="B5170">
        <v>697238</v>
      </c>
      <c r="C5170" s="3">
        <v>43203</v>
      </c>
      <c r="D5170">
        <v>46992</v>
      </c>
      <c r="E5170" t="s">
        <v>4016</v>
      </c>
      <c r="F5170">
        <v>42249</v>
      </c>
      <c r="G5170" t="s">
        <v>4049</v>
      </c>
      <c r="H5170" t="s">
        <v>4050</v>
      </c>
      <c r="I5170" s="4">
        <v>3.41</v>
      </c>
    </row>
    <row r="5171" spans="1:9" x14ac:dyDescent="0.2">
      <c r="A5171">
        <v>102</v>
      </c>
      <c r="B5171">
        <v>697239</v>
      </c>
      <c r="C5171" s="3">
        <v>43203</v>
      </c>
      <c r="D5171">
        <v>46992</v>
      </c>
      <c r="E5171" t="s">
        <v>4016</v>
      </c>
      <c r="F5171">
        <v>42249</v>
      </c>
      <c r="G5171" t="s">
        <v>4055</v>
      </c>
      <c r="H5171" t="s">
        <v>4056</v>
      </c>
      <c r="I5171" s="4">
        <v>8.17</v>
      </c>
    </row>
    <row r="5172" spans="1:9" x14ac:dyDescent="0.2">
      <c r="A5172">
        <v>102</v>
      </c>
      <c r="B5172">
        <v>697240</v>
      </c>
      <c r="C5172" s="3">
        <v>43203</v>
      </c>
      <c r="D5172">
        <v>46992</v>
      </c>
      <c r="E5172" t="s">
        <v>4016</v>
      </c>
      <c r="F5172">
        <v>42249</v>
      </c>
      <c r="G5172" t="s">
        <v>4051</v>
      </c>
      <c r="H5172" t="s">
        <v>4052</v>
      </c>
      <c r="I5172" s="4">
        <v>10.56</v>
      </c>
    </row>
    <row r="5173" spans="1:9" x14ac:dyDescent="0.2">
      <c r="A5173">
        <v>102</v>
      </c>
      <c r="B5173">
        <v>697241</v>
      </c>
      <c r="C5173" s="3">
        <v>43203</v>
      </c>
      <c r="D5173">
        <v>46992</v>
      </c>
      <c r="E5173" t="s">
        <v>4016</v>
      </c>
      <c r="F5173">
        <v>42249</v>
      </c>
      <c r="G5173" t="s">
        <v>4057</v>
      </c>
      <c r="H5173" t="s">
        <v>4058</v>
      </c>
      <c r="I5173" s="4">
        <v>204.3</v>
      </c>
    </row>
    <row r="5174" spans="1:9" x14ac:dyDescent="0.2">
      <c r="A5174">
        <v>102</v>
      </c>
      <c r="B5174">
        <v>697242</v>
      </c>
      <c r="C5174" s="3">
        <v>43203</v>
      </c>
      <c r="D5174">
        <v>46992</v>
      </c>
      <c r="E5174" t="s">
        <v>4016</v>
      </c>
      <c r="F5174">
        <v>42249</v>
      </c>
      <c r="G5174" t="s">
        <v>4065</v>
      </c>
      <c r="H5174" t="s">
        <v>4066</v>
      </c>
      <c r="I5174" s="4">
        <v>7.15</v>
      </c>
    </row>
    <row r="5175" spans="1:9" x14ac:dyDescent="0.2">
      <c r="A5175">
        <v>102</v>
      </c>
      <c r="B5175">
        <v>697243</v>
      </c>
      <c r="C5175" s="3">
        <v>43203</v>
      </c>
      <c r="D5175">
        <v>46992</v>
      </c>
      <c r="E5175" t="s">
        <v>4016</v>
      </c>
      <c r="F5175">
        <v>42249</v>
      </c>
      <c r="G5175" t="s">
        <v>4059</v>
      </c>
      <c r="H5175" t="s">
        <v>4060</v>
      </c>
      <c r="I5175" s="4">
        <v>1.36</v>
      </c>
    </row>
    <row r="5176" spans="1:9" x14ac:dyDescent="0.2">
      <c r="A5176">
        <v>102</v>
      </c>
      <c r="B5176">
        <v>697244</v>
      </c>
      <c r="C5176" s="3">
        <v>43203</v>
      </c>
      <c r="D5176">
        <v>46992</v>
      </c>
      <c r="E5176" t="s">
        <v>4016</v>
      </c>
      <c r="F5176">
        <v>42249</v>
      </c>
      <c r="G5176" t="s">
        <v>4053</v>
      </c>
      <c r="H5176" t="s">
        <v>4054</v>
      </c>
      <c r="I5176" s="4">
        <v>20.43</v>
      </c>
    </row>
    <row r="5177" spans="1:9" x14ac:dyDescent="0.2">
      <c r="A5177">
        <v>102</v>
      </c>
      <c r="B5177">
        <v>697245</v>
      </c>
      <c r="C5177" s="3">
        <v>43203</v>
      </c>
      <c r="D5177">
        <v>46992</v>
      </c>
      <c r="E5177" t="s">
        <v>4016</v>
      </c>
      <c r="F5177">
        <v>42249</v>
      </c>
      <c r="G5177" t="s">
        <v>4033</v>
      </c>
      <c r="H5177" t="s">
        <v>4034</v>
      </c>
      <c r="I5177" s="4">
        <v>88.53</v>
      </c>
    </row>
    <row r="5178" spans="1:9" x14ac:dyDescent="0.2">
      <c r="A5178">
        <v>102</v>
      </c>
      <c r="B5178">
        <v>697253</v>
      </c>
      <c r="C5178" s="3">
        <v>43202</v>
      </c>
      <c r="D5178">
        <v>46977</v>
      </c>
      <c r="E5178" t="s">
        <v>4016</v>
      </c>
      <c r="F5178">
        <v>42251</v>
      </c>
      <c r="G5178" t="s">
        <v>4017</v>
      </c>
      <c r="H5178" t="s">
        <v>4018</v>
      </c>
      <c r="I5178" s="4">
        <v>3.32</v>
      </c>
    </row>
    <row r="5179" spans="1:9" x14ac:dyDescent="0.2">
      <c r="A5179">
        <v>102</v>
      </c>
      <c r="B5179">
        <v>697254</v>
      </c>
      <c r="C5179" s="3">
        <v>43202</v>
      </c>
      <c r="D5179">
        <v>46977</v>
      </c>
      <c r="E5179" t="s">
        <v>4016</v>
      </c>
      <c r="F5179">
        <v>42251</v>
      </c>
      <c r="G5179" t="s">
        <v>4019</v>
      </c>
      <c r="H5179" t="s">
        <v>4020</v>
      </c>
      <c r="I5179" s="4">
        <v>27.81</v>
      </c>
    </row>
    <row r="5180" spans="1:9" x14ac:dyDescent="0.2">
      <c r="A5180">
        <v>102</v>
      </c>
      <c r="B5180">
        <v>697255</v>
      </c>
      <c r="C5180" s="3">
        <v>43202</v>
      </c>
      <c r="D5180">
        <v>46977</v>
      </c>
      <c r="E5180" t="s">
        <v>4016</v>
      </c>
      <c r="F5180">
        <v>42251</v>
      </c>
      <c r="G5180" t="s">
        <v>4035</v>
      </c>
      <c r="H5180" t="s">
        <v>4036</v>
      </c>
      <c r="I5180" s="4">
        <v>310.95999999999998</v>
      </c>
    </row>
    <row r="5181" spans="1:9" x14ac:dyDescent="0.2">
      <c r="A5181">
        <v>102</v>
      </c>
      <c r="B5181">
        <v>697257</v>
      </c>
      <c r="C5181" s="3">
        <v>43202</v>
      </c>
      <c r="D5181">
        <v>46977</v>
      </c>
      <c r="E5181" t="s">
        <v>4016</v>
      </c>
      <c r="F5181">
        <v>42251</v>
      </c>
      <c r="G5181" t="s">
        <v>4021</v>
      </c>
      <c r="H5181" t="s">
        <v>4022</v>
      </c>
      <c r="I5181" s="4">
        <v>70.55</v>
      </c>
    </row>
    <row r="5182" spans="1:9" x14ac:dyDescent="0.2">
      <c r="A5182">
        <v>102</v>
      </c>
      <c r="B5182">
        <v>697258</v>
      </c>
      <c r="C5182" s="3">
        <v>43202</v>
      </c>
      <c r="D5182">
        <v>46977</v>
      </c>
      <c r="E5182" t="s">
        <v>4016</v>
      </c>
      <c r="F5182">
        <v>42251</v>
      </c>
      <c r="G5182" t="s">
        <v>4027</v>
      </c>
      <c r="H5182" t="s">
        <v>4028</v>
      </c>
      <c r="I5182" s="4">
        <v>0.08</v>
      </c>
    </row>
    <row r="5183" spans="1:9" x14ac:dyDescent="0.2">
      <c r="A5183">
        <v>102</v>
      </c>
      <c r="B5183">
        <v>698853</v>
      </c>
      <c r="C5183" s="3">
        <v>43202</v>
      </c>
      <c r="D5183">
        <v>46977</v>
      </c>
      <c r="E5183" t="s">
        <v>4016</v>
      </c>
      <c r="F5183">
        <v>42251</v>
      </c>
      <c r="G5183" t="s">
        <v>4269</v>
      </c>
      <c r="H5183" t="s">
        <v>4270</v>
      </c>
      <c r="I5183" s="4">
        <v>2.2799999999999998</v>
      </c>
    </row>
    <row r="5184" spans="1:9" x14ac:dyDescent="0.2">
      <c r="A5184">
        <v>102</v>
      </c>
      <c r="B5184">
        <v>697266</v>
      </c>
      <c r="C5184" s="3">
        <v>43202</v>
      </c>
      <c r="D5184">
        <v>46982</v>
      </c>
      <c r="E5184" t="s">
        <v>4016</v>
      </c>
      <c r="F5184">
        <v>42253</v>
      </c>
      <c r="G5184" t="s">
        <v>4061</v>
      </c>
      <c r="H5184" t="s">
        <v>4062</v>
      </c>
      <c r="I5184" s="4">
        <v>0.21</v>
      </c>
    </row>
    <row r="5185" spans="1:9" x14ac:dyDescent="0.2">
      <c r="A5185">
        <v>102</v>
      </c>
      <c r="B5185">
        <v>697267</v>
      </c>
      <c r="C5185" s="3">
        <v>43202</v>
      </c>
      <c r="D5185">
        <v>46982</v>
      </c>
      <c r="E5185" t="s">
        <v>4016</v>
      </c>
      <c r="F5185">
        <v>42253</v>
      </c>
      <c r="G5185" t="s">
        <v>4019</v>
      </c>
      <c r="H5185" t="s">
        <v>4020</v>
      </c>
      <c r="I5185" s="4">
        <v>6.3</v>
      </c>
    </row>
    <row r="5186" spans="1:9" x14ac:dyDescent="0.2">
      <c r="A5186">
        <v>102</v>
      </c>
      <c r="B5186">
        <v>697268</v>
      </c>
      <c r="C5186" s="3">
        <v>43202</v>
      </c>
      <c r="D5186">
        <v>46982</v>
      </c>
      <c r="E5186" t="s">
        <v>4016</v>
      </c>
      <c r="F5186">
        <v>42253</v>
      </c>
      <c r="G5186" t="s">
        <v>4027</v>
      </c>
      <c r="H5186" t="s">
        <v>4028</v>
      </c>
      <c r="I5186" s="4">
        <v>0</v>
      </c>
    </row>
    <row r="5187" spans="1:9" x14ac:dyDescent="0.2">
      <c r="A5187">
        <v>102</v>
      </c>
      <c r="B5187">
        <v>697269</v>
      </c>
      <c r="C5187" s="3">
        <v>43202</v>
      </c>
      <c r="D5187">
        <v>46982</v>
      </c>
      <c r="E5187" t="s">
        <v>4016</v>
      </c>
      <c r="F5187">
        <v>42253</v>
      </c>
      <c r="G5187" t="s">
        <v>4035</v>
      </c>
      <c r="H5187" t="s">
        <v>4036</v>
      </c>
      <c r="I5187" s="4">
        <v>70.38</v>
      </c>
    </row>
    <row r="5188" spans="1:9" x14ac:dyDescent="0.2">
      <c r="A5188">
        <v>102</v>
      </c>
      <c r="B5188">
        <v>697270</v>
      </c>
      <c r="C5188" s="3">
        <v>43202</v>
      </c>
      <c r="D5188">
        <v>46982</v>
      </c>
      <c r="E5188" t="s">
        <v>4016</v>
      </c>
      <c r="F5188">
        <v>42253</v>
      </c>
      <c r="G5188" t="s">
        <v>4039</v>
      </c>
      <c r="H5188" t="s">
        <v>4040</v>
      </c>
      <c r="I5188" s="4">
        <v>0.03</v>
      </c>
    </row>
    <row r="5189" spans="1:9" x14ac:dyDescent="0.2">
      <c r="A5189">
        <v>102</v>
      </c>
      <c r="B5189">
        <v>697271</v>
      </c>
      <c r="C5189" s="3">
        <v>43202</v>
      </c>
      <c r="D5189">
        <v>46982</v>
      </c>
      <c r="E5189" t="s">
        <v>4016</v>
      </c>
      <c r="F5189">
        <v>42253</v>
      </c>
      <c r="G5189" t="s">
        <v>4021</v>
      </c>
      <c r="H5189" t="s">
        <v>4022</v>
      </c>
      <c r="I5189" s="4">
        <v>15.98</v>
      </c>
    </row>
    <row r="5190" spans="1:9" x14ac:dyDescent="0.2">
      <c r="A5190">
        <v>102</v>
      </c>
      <c r="B5190">
        <v>697272</v>
      </c>
      <c r="C5190" s="3">
        <v>43202</v>
      </c>
      <c r="D5190">
        <v>46982</v>
      </c>
      <c r="E5190" t="s">
        <v>4016</v>
      </c>
      <c r="F5190">
        <v>42253</v>
      </c>
      <c r="G5190" t="s">
        <v>4217</v>
      </c>
      <c r="H5190" t="s">
        <v>4218</v>
      </c>
      <c r="I5190" s="4">
        <v>0.34</v>
      </c>
    </row>
    <row r="5191" spans="1:9" x14ac:dyDescent="0.2">
      <c r="A5191">
        <v>102</v>
      </c>
      <c r="B5191">
        <v>698876</v>
      </c>
      <c r="C5191" s="3">
        <v>43202</v>
      </c>
      <c r="D5191">
        <v>46982</v>
      </c>
      <c r="E5191" t="s">
        <v>4016</v>
      </c>
      <c r="F5191">
        <v>42253</v>
      </c>
      <c r="G5191" t="s">
        <v>4017</v>
      </c>
      <c r="H5191" t="s">
        <v>4018</v>
      </c>
      <c r="I5191" s="4">
        <v>0.75</v>
      </c>
    </row>
    <row r="5192" spans="1:9" x14ac:dyDescent="0.2">
      <c r="A5192">
        <v>102</v>
      </c>
      <c r="B5192">
        <v>697280</v>
      </c>
      <c r="C5192" s="3">
        <v>43202</v>
      </c>
      <c r="D5192">
        <v>46980</v>
      </c>
      <c r="E5192" t="s">
        <v>4016</v>
      </c>
      <c r="F5192">
        <v>42255</v>
      </c>
      <c r="G5192" t="s">
        <v>4035</v>
      </c>
      <c r="H5192" t="s">
        <v>4036</v>
      </c>
      <c r="I5192" s="4">
        <v>80.75</v>
      </c>
    </row>
    <row r="5193" spans="1:9" x14ac:dyDescent="0.2">
      <c r="A5193">
        <v>102</v>
      </c>
      <c r="B5193">
        <v>697281</v>
      </c>
      <c r="C5193" s="3">
        <v>43202</v>
      </c>
      <c r="D5193">
        <v>46980</v>
      </c>
      <c r="E5193" t="s">
        <v>4016</v>
      </c>
      <c r="F5193">
        <v>42255</v>
      </c>
      <c r="G5193" t="s">
        <v>4033</v>
      </c>
      <c r="H5193" t="s">
        <v>4034</v>
      </c>
      <c r="I5193" s="4">
        <v>38.57</v>
      </c>
    </row>
    <row r="5194" spans="1:9" x14ac:dyDescent="0.2">
      <c r="A5194">
        <v>102</v>
      </c>
      <c r="B5194">
        <v>697282</v>
      </c>
      <c r="C5194" s="3">
        <v>43202</v>
      </c>
      <c r="D5194">
        <v>46980</v>
      </c>
      <c r="E5194" t="s">
        <v>4016</v>
      </c>
      <c r="F5194">
        <v>42255</v>
      </c>
      <c r="G5194" t="s">
        <v>4027</v>
      </c>
      <c r="H5194" t="s">
        <v>4028</v>
      </c>
      <c r="I5194" s="4">
        <v>0.02</v>
      </c>
    </row>
    <row r="5195" spans="1:9" x14ac:dyDescent="0.2">
      <c r="A5195">
        <v>102</v>
      </c>
      <c r="B5195">
        <v>697283</v>
      </c>
      <c r="C5195" s="3">
        <v>43202</v>
      </c>
      <c r="D5195">
        <v>46980</v>
      </c>
      <c r="E5195" t="s">
        <v>4016</v>
      </c>
      <c r="F5195">
        <v>42255</v>
      </c>
      <c r="G5195" t="s">
        <v>4371</v>
      </c>
      <c r="H5195" t="s">
        <v>4372</v>
      </c>
      <c r="I5195" s="4">
        <v>14.85</v>
      </c>
    </row>
    <row r="5196" spans="1:9" x14ac:dyDescent="0.2">
      <c r="A5196">
        <v>102</v>
      </c>
      <c r="B5196">
        <v>697284</v>
      </c>
      <c r="C5196" s="3">
        <v>43202</v>
      </c>
      <c r="D5196">
        <v>46980</v>
      </c>
      <c r="E5196" t="s">
        <v>4016</v>
      </c>
      <c r="F5196">
        <v>42255</v>
      </c>
      <c r="G5196" t="s">
        <v>4269</v>
      </c>
      <c r="H5196" t="s">
        <v>4270</v>
      </c>
      <c r="I5196" s="4">
        <v>0.81</v>
      </c>
    </row>
    <row r="5197" spans="1:9" x14ac:dyDescent="0.2">
      <c r="A5197">
        <v>102</v>
      </c>
      <c r="B5197">
        <v>697279</v>
      </c>
      <c r="C5197" s="3">
        <v>43203</v>
      </c>
      <c r="D5197">
        <v>46980</v>
      </c>
      <c r="E5197" t="s">
        <v>4016</v>
      </c>
      <c r="F5197">
        <v>42255</v>
      </c>
      <c r="G5197" t="s">
        <v>4053</v>
      </c>
      <c r="H5197" t="s">
        <v>4054</v>
      </c>
      <c r="I5197" s="4">
        <v>0.34</v>
      </c>
    </row>
    <row r="5198" spans="1:9" x14ac:dyDescent="0.2">
      <c r="A5198">
        <v>102</v>
      </c>
      <c r="B5198">
        <v>697292</v>
      </c>
      <c r="C5198" s="3">
        <v>43202</v>
      </c>
      <c r="D5198">
        <v>46984</v>
      </c>
      <c r="E5198" t="s">
        <v>4016</v>
      </c>
      <c r="F5198">
        <v>42257</v>
      </c>
      <c r="G5198" t="s">
        <v>4033</v>
      </c>
      <c r="H5198" t="s">
        <v>4034</v>
      </c>
      <c r="I5198" s="4">
        <v>49.86</v>
      </c>
    </row>
    <row r="5199" spans="1:9" x14ac:dyDescent="0.2">
      <c r="A5199">
        <v>102</v>
      </c>
      <c r="B5199">
        <v>697293</v>
      </c>
      <c r="C5199" s="3">
        <v>43202</v>
      </c>
      <c r="D5199">
        <v>46984</v>
      </c>
      <c r="E5199" t="s">
        <v>4016</v>
      </c>
      <c r="F5199">
        <v>42257</v>
      </c>
      <c r="G5199" t="s">
        <v>4083</v>
      </c>
      <c r="H5199" t="s">
        <v>4084</v>
      </c>
      <c r="I5199" s="4">
        <v>0.33</v>
      </c>
    </row>
    <row r="5200" spans="1:9" x14ac:dyDescent="0.2">
      <c r="A5200">
        <v>102</v>
      </c>
      <c r="B5200">
        <v>697294</v>
      </c>
      <c r="C5200" s="3">
        <v>43202</v>
      </c>
      <c r="D5200">
        <v>46984</v>
      </c>
      <c r="E5200" t="s">
        <v>4016</v>
      </c>
      <c r="F5200">
        <v>42257</v>
      </c>
      <c r="G5200" t="s">
        <v>4371</v>
      </c>
      <c r="H5200" t="s">
        <v>4372</v>
      </c>
      <c r="I5200" s="4">
        <v>14.96</v>
      </c>
    </row>
    <row r="5201" spans="1:9" x14ac:dyDescent="0.2">
      <c r="A5201">
        <v>102</v>
      </c>
      <c r="B5201">
        <v>697295</v>
      </c>
      <c r="C5201" s="3">
        <v>43202</v>
      </c>
      <c r="D5201">
        <v>46984</v>
      </c>
      <c r="E5201" t="s">
        <v>4016</v>
      </c>
      <c r="F5201">
        <v>42257</v>
      </c>
      <c r="G5201" t="s">
        <v>4255</v>
      </c>
      <c r="H5201" t="s">
        <v>4256</v>
      </c>
      <c r="I5201" s="4">
        <v>0.82</v>
      </c>
    </row>
    <row r="5202" spans="1:9" x14ac:dyDescent="0.2">
      <c r="A5202">
        <v>102</v>
      </c>
      <c r="B5202">
        <v>697297</v>
      </c>
      <c r="C5202" s="3">
        <v>43202</v>
      </c>
      <c r="D5202">
        <v>46984</v>
      </c>
      <c r="E5202" t="s">
        <v>4016</v>
      </c>
      <c r="F5202">
        <v>42257</v>
      </c>
      <c r="G5202" t="s">
        <v>4025</v>
      </c>
      <c r="H5202" t="s">
        <v>4026</v>
      </c>
      <c r="I5202" s="4">
        <v>0.14000000000000001</v>
      </c>
    </row>
    <row r="5203" spans="1:9" x14ac:dyDescent="0.2">
      <c r="A5203">
        <v>102</v>
      </c>
      <c r="B5203">
        <v>698900</v>
      </c>
      <c r="C5203" s="3">
        <v>43202</v>
      </c>
      <c r="D5203">
        <v>46984</v>
      </c>
      <c r="E5203" t="s">
        <v>4016</v>
      </c>
      <c r="F5203">
        <v>42257</v>
      </c>
      <c r="G5203" t="s">
        <v>4023</v>
      </c>
      <c r="H5203" t="s">
        <v>4024</v>
      </c>
      <c r="I5203" s="4">
        <v>0.27</v>
      </c>
    </row>
    <row r="5204" spans="1:9" x14ac:dyDescent="0.2">
      <c r="A5204">
        <v>102</v>
      </c>
      <c r="B5204">
        <v>698901</v>
      </c>
      <c r="C5204" s="3">
        <v>43202</v>
      </c>
      <c r="D5204">
        <v>46984</v>
      </c>
      <c r="E5204" t="s">
        <v>4016</v>
      </c>
      <c r="F5204">
        <v>42257</v>
      </c>
      <c r="G5204" t="s">
        <v>4037</v>
      </c>
      <c r="H5204" t="s">
        <v>4038</v>
      </c>
      <c r="I5204" s="4">
        <v>1.63</v>
      </c>
    </row>
    <row r="5205" spans="1:9" x14ac:dyDescent="0.2">
      <c r="A5205">
        <v>102</v>
      </c>
      <c r="B5205">
        <v>697291</v>
      </c>
      <c r="C5205" s="3">
        <v>43203</v>
      </c>
      <c r="D5205">
        <v>46984</v>
      </c>
      <c r="E5205" t="s">
        <v>4016</v>
      </c>
      <c r="F5205">
        <v>42257</v>
      </c>
      <c r="G5205" t="s">
        <v>4053</v>
      </c>
      <c r="H5205" t="s">
        <v>4054</v>
      </c>
      <c r="I5205" s="4">
        <v>0.17</v>
      </c>
    </row>
    <row r="5206" spans="1:9" x14ac:dyDescent="0.2">
      <c r="A5206">
        <v>102</v>
      </c>
      <c r="B5206">
        <v>697307</v>
      </c>
      <c r="C5206" s="3">
        <v>43199</v>
      </c>
      <c r="D5206">
        <v>46905</v>
      </c>
      <c r="E5206" t="s">
        <v>4016</v>
      </c>
      <c r="F5206">
        <v>42259</v>
      </c>
      <c r="G5206" t="s">
        <v>4041</v>
      </c>
      <c r="H5206" t="s">
        <v>4042</v>
      </c>
      <c r="I5206" s="4">
        <v>214.52</v>
      </c>
    </row>
    <row r="5207" spans="1:9" x14ac:dyDescent="0.2">
      <c r="A5207">
        <v>102</v>
      </c>
      <c r="B5207">
        <v>697308</v>
      </c>
      <c r="C5207" s="3">
        <v>43199</v>
      </c>
      <c r="D5207">
        <v>46905</v>
      </c>
      <c r="E5207" t="s">
        <v>4016</v>
      </c>
      <c r="F5207">
        <v>42259</v>
      </c>
      <c r="G5207" t="s">
        <v>4043</v>
      </c>
      <c r="H5207" t="s">
        <v>4044</v>
      </c>
      <c r="I5207" s="4">
        <v>13.62</v>
      </c>
    </row>
    <row r="5208" spans="1:9" x14ac:dyDescent="0.2">
      <c r="A5208">
        <v>102</v>
      </c>
      <c r="B5208">
        <v>697309</v>
      </c>
      <c r="C5208" s="3">
        <v>43199</v>
      </c>
      <c r="D5208">
        <v>46905</v>
      </c>
      <c r="E5208" t="s">
        <v>4016</v>
      </c>
      <c r="F5208">
        <v>42259</v>
      </c>
      <c r="G5208" t="s">
        <v>4045</v>
      </c>
      <c r="H5208" t="s">
        <v>4046</v>
      </c>
      <c r="I5208" s="4">
        <v>3.41</v>
      </c>
    </row>
    <row r="5209" spans="1:9" x14ac:dyDescent="0.2">
      <c r="A5209">
        <v>102</v>
      </c>
      <c r="B5209">
        <v>697310</v>
      </c>
      <c r="C5209" s="3">
        <v>43199</v>
      </c>
      <c r="D5209">
        <v>46905</v>
      </c>
      <c r="E5209" t="s">
        <v>4016</v>
      </c>
      <c r="F5209">
        <v>42259</v>
      </c>
      <c r="G5209" t="s">
        <v>4035</v>
      </c>
      <c r="H5209" t="s">
        <v>4036</v>
      </c>
      <c r="I5209" s="4">
        <v>102.15</v>
      </c>
    </row>
    <row r="5210" spans="1:9" x14ac:dyDescent="0.2">
      <c r="A5210">
        <v>102</v>
      </c>
      <c r="B5210">
        <v>697311</v>
      </c>
      <c r="C5210" s="3">
        <v>43199</v>
      </c>
      <c r="D5210">
        <v>46905</v>
      </c>
      <c r="E5210" t="s">
        <v>4016</v>
      </c>
      <c r="F5210">
        <v>42259</v>
      </c>
      <c r="G5210" t="s">
        <v>4047</v>
      </c>
      <c r="H5210" t="s">
        <v>4048</v>
      </c>
      <c r="I5210" s="4">
        <v>3.41</v>
      </c>
    </row>
    <row r="5211" spans="1:9" x14ac:dyDescent="0.2">
      <c r="A5211">
        <v>102</v>
      </c>
      <c r="B5211">
        <v>697312</v>
      </c>
      <c r="C5211" s="3">
        <v>43199</v>
      </c>
      <c r="D5211">
        <v>46905</v>
      </c>
      <c r="E5211" t="s">
        <v>4016</v>
      </c>
      <c r="F5211">
        <v>42259</v>
      </c>
      <c r="G5211" t="s">
        <v>4049</v>
      </c>
      <c r="H5211" t="s">
        <v>4050</v>
      </c>
      <c r="I5211" s="4">
        <v>3.41</v>
      </c>
    </row>
    <row r="5212" spans="1:9" x14ac:dyDescent="0.2">
      <c r="A5212">
        <v>102</v>
      </c>
      <c r="B5212">
        <v>697313</v>
      </c>
      <c r="C5212" s="3">
        <v>43199</v>
      </c>
      <c r="D5212">
        <v>46905</v>
      </c>
      <c r="E5212" t="s">
        <v>4016</v>
      </c>
      <c r="F5212">
        <v>42259</v>
      </c>
      <c r="G5212" t="s">
        <v>4055</v>
      </c>
      <c r="H5212" t="s">
        <v>4056</v>
      </c>
      <c r="I5212" s="4">
        <v>8.17</v>
      </c>
    </row>
    <row r="5213" spans="1:9" x14ac:dyDescent="0.2">
      <c r="A5213">
        <v>102</v>
      </c>
      <c r="B5213">
        <v>697314</v>
      </c>
      <c r="C5213" s="3">
        <v>43199</v>
      </c>
      <c r="D5213">
        <v>46905</v>
      </c>
      <c r="E5213" t="s">
        <v>4016</v>
      </c>
      <c r="F5213">
        <v>42259</v>
      </c>
      <c r="G5213" t="s">
        <v>4051</v>
      </c>
      <c r="H5213" t="s">
        <v>4052</v>
      </c>
      <c r="I5213" s="4">
        <v>10.56</v>
      </c>
    </row>
    <row r="5214" spans="1:9" x14ac:dyDescent="0.2">
      <c r="A5214">
        <v>102</v>
      </c>
      <c r="B5214">
        <v>697315</v>
      </c>
      <c r="C5214" s="3">
        <v>43199</v>
      </c>
      <c r="D5214">
        <v>46905</v>
      </c>
      <c r="E5214" t="s">
        <v>4016</v>
      </c>
      <c r="F5214">
        <v>42259</v>
      </c>
      <c r="G5214" t="s">
        <v>4057</v>
      </c>
      <c r="H5214" t="s">
        <v>4058</v>
      </c>
      <c r="I5214" s="4">
        <v>204.3</v>
      </c>
    </row>
    <row r="5215" spans="1:9" x14ac:dyDescent="0.2">
      <c r="A5215">
        <v>102</v>
      </c>
      <c r="B5215">
        <v>697316</v>
      </c>
      <c r="C5215" s="3">
        <v>43199</v>
      </c>
      <c r="D5215">
        <v>46905</v>
      </c>
      <c r="E5215" t="s">
        <v>4016</v>
      </c>
      <c r="F5215">
        <v>42259</v>
      </c>
      <c r="G5215" t="s">
        <v>4065</v>
      </c>
      <c r="H5215" t="s">
        <v>4066</v>
      </c>
      <c r="I5215" s="4">
        <v>7.15</v>
      </c>
    </row>
    <row r="5216" spans="1:9" x14ac:dyDescent="0.2">
      <c r="A5216">
        <v>102</v>
      </c>
      <c r="B5216">
        <v>697317</v>
      </c>
      <c r="C5216" s="3">
        <v>43199</v>
      </c>
      <c r="D5216">
        <v>46905</v>
      </c>
      <c r="E5216" t="s">
        <v>4016</v>
      </c>
      <c r="F5216">
        <v>42259</v>
      </c>
      <c r="G5216" t="s">
        <v>4059</v>
      </c>
      <c r="H5216" t="s">
        <v>4060</v>
      </c>
      <c r="I5216" s="4">
        <v>1.36</v>
      </c>
    </row>
    <row r="5217" spans="1:9" x14ac:dyDescent="0.2">
      <c r="A5217">
        <v>102</v>
      </c>
      <c r="B5217">
        <v>697318</v>
      </c>
      <c r="C5217" s="3">
        <v>43199</v>
      </c>
      <c r="D5217">
        <v>46905</v>
      </c>
      <c r="E5217" t="s">
        <v>4016</v>
      </c>
      <c r="F5217">
        <v>42259</v>
      </c>
      <c r="G5217" t="s">
        <v>4053</v>
      </c>
      <c r="H5217" t="s">
        <v>4054</v>
      </c>
      <c r="I5217" s="4">
        <v>20.43</v>
      </c>
    </row>
    <row r="5218" spans="1:9" x14ac:dyDescent="0.2">
      <c r="A5218">
        <v>102</v>
      </c>
      <c r="B5218">
        <v>697319</v>
      </c>
      <c r="C5218" s="3">
        <v>43199</v>
      </c>
      <c r="D5218">
        <v>46905</v>
      </c>
      <c r="E5218" t="s">
        <v>4016</v>
      </c>
      <c r="F5218">
        <v>42259</v>
      </c>
      <c r="G5218" t="s">
        <v>4033</v>
      </c>
      <c r="H5218" t="s">
        <v>4034</v>
      </c>
      <c r="I5218" s="4">
        <v>88.53</v>
      </c>
    </row>
    <row r="5219" spans="1:9" x14ac:dyDescent="0.2">
      <c r="A5219">
        <v>102</v>
      </c>
      <c r="B5219">
        <v>697328</v>
      </c>
      <c r="C5219" s="3">
        <v>43203</v>
      </c>
      <c r="D5219">
        <v>46993</v>
      </c>
      <c r="E5219" t="s">
        <v>4016</v>
      </c>
      <c r="F5219">
        <v>42261</v>
      </c>
      <c r="G5219" t="s">
        <v>4041</v>
      </c>
      <c r="H5219" t="s">
        <v>4042</v>
      </c>
      <c r="I5219" s="4">
        <v>214.52</v>
      </c>
    </row>
    <row r="5220" spans="1:9" x14ac:dyDescent="0.2">
      <c r="A5220">
        <v>102</v>
      </c>
      <c r="B5220">
        <v>697329</v>
      </c>
      <c r="C5220" s="3">
        <v>43203</v>
      </c>
      <c r="D5220">
        <v>46993</v>
      </c>
      <c r="E5220" t="s">
        <v>4016</v>
      </c>
      <c r="F5220">
        <v>42261</v>
      </c>
      <c r="G5220" t="s">
        <v>4043</v>
      </c>
      <c r="H5220" t="s">
        <v>4044</v>
      </c>
      <c r="I5220" s="4">
        <v>13.62</v>
      </c>
    </row>
    <row r="5221" spans="1:9" x14ac:dyDescent="0.2">
      <c r="A5221">
        <v>102</v>
      </c>
      <c r="B5221">
        <v>697330</v>
      </c>
      <c r="C5221" s="3">
        <v>43203</v>
      </c>
      <c r="D5221">
        <v>46993</v>
      </c>
      <c r="E5221" t="s">
        <v>4016</v>
      </c>
      <c r="F5221">
        <v>42261</v>
      </c>
      <c r="G5221" t="s">
        <v>4045</v>
      </c>
      <c r="H5221" t="s">
        <v>4046</v>
      </c>
      <c r="I5221" s="4">
        <v>3.41</v>
      </c>
    </row>
    <row r="5222" spans="1:9" x14ac:dyDescent="0.2">
      <c r="A5222">
        <v>102</v>
      </c>
      <c r="B5222">
        <v>697331</v>
      </c>
      <c r="C5222" s="3">
        <v>43203</v>
      </c>
      <c r="D5222">
        <v>46993</v>
      </c>
      <c r="E5222" t="s">
        <v>4016</v>
      </c>
      <c r="F5222">
        <v>42261</v>
      </c>
      <c r="G5222" t="s">
        <v>4035</v>
      </c>
      <c r="H5222" t="s">
        <v>4036</v>
      </c>
      <c r="I5222" s="4">
        <v>102.15</v>
      </c>
    </row>
    <row r="5223" spans="1:9" x14ac:dyDescent="0.2">
      <c r="A5223">
        <v>102</v>
      </c>
      <c r="B5223">
        <v>697332</v>
      </c>
      <c r="C5223" s="3">
        <v>43203</v>
      </c>
      <c r="D5223">
        <v>46993</v>
      </c>
      <c r="E5223" t="s">
        <v>4016</v>
      </c>
      <c r="F5223">
        <v>42261</v>
      </c>
      <c r="G5223" t="s">
        <v>4047</v>
      </c>
      <c r="H5223" t="s">
        <v>4048</v>
      </c>
      <c r="I5223" s="4">
        <v>3.41</v>
      </c>
    </row>
    <row r="5224" spans="1:9" x14ac:dyDescent="0.2">
      <c r="A5224">
        <v>102</v>
      </c>
      <c r="B5224">
        <v>697333</v>
      </c>
      <c r="C5224" s="3">
        <v>43203</v>
      </c>
      <c r="D5224">
        <v>46993</v>
      </c>
      <c r="E5224" t="s">
        <v>4016</v>
      </c>
      <c r="F5224">
        <v>42261</v>
      </c>
      <c r="G5224" t="s">
        <v>4049</v>
      </c>
      <c r="H5224" t="s">
        <v>4050</v>
      </c>
      <c r="I5224" s="4">
        <v>3.41</v>
      </c>
    </row>
    <row r="5225" spans="1:9" x14ac:dyDescent="0.2">
      <c r="A5225">
        <v>102</v>
      </c>
      <c r="B5225">
        <v>697334</v>
      </c>
      <c r="C5225" s="3">
        <v>43203</v>
      </c>
      <c r="D5225">
        <v>46993</v>
      </c>
      <c r="E5225" t="s">
        <v>4016</v>
      </c>
      <c r="F5225">
        <v>42261</v>
      </c>
      <c r="G5225" t="s">
        <v>4055</v>
      </c>
      <c r="H5225" t="s">
        <v>4056</v>
      </c>
      <c r="I5225" s="4">
        <v>8.17</v>
      </c>
    </row>
    <row r="5226" spans="1:9" x14ac:dyDescent="0.2">
      <c r="A5226">
        <v>102</v>
      </c>
      <c r="B5226">
        <v>697335</v>
      </c>
      <c r="C5226" s="3">
        <v>43203</v>
      </c>
      <c r="D5226">
        <v>46993</v>
      </c>
      <c r="E5226" t="s">
        <v>4016</v>
      </c>
      <c r="F5226">
        <v>42261</v>
      </c>
      <c r="G5226" t="s">
        <v>4051</v>
      </c>
      <c r="H5226" t="s">
        <v>4052</v>
      </c>
      <c r="I5226" s="4">
        <v>10.56</v>
      </c>
    </row>
    <row r="5227" spans="1:9" x14ac:dyDescent="0.2">
      <c r="A5227">
        <v>102</v>
      </c>
      <c r="B5227">
        <v>697336</v>
      </c>
      <c r="C5227" s="3">
        <v>43203</v>
      </c>
      <c r="D5227">
        <v>46993</v>
      </c>
      <c r="E5227" t="s">
        <v>4016</v>
      </c>
      <c r="F5227">
        <v>42261</v>
      </c>
      <c r="G5227" t="s">
        <v>4057</v>
      </c>
      <c r="H5227" t="s">
        <v>4058</v>
      </c>
      <c r="I5227" s="4">
        <v>204.3</v>
      </c>
    </row>
    <row r="5228" spans="1:9" x14ac:dyDescent="0.2">
      <c r="A5228">
        <v>102</v>
      </c>
      <c r="B5228">
        <v>697337</v>
      </c>
      <c r="C5228" s="3">
        <v>43203</v>
      </c>
      <c r="D5228">
        <v>46993</v>
      </c>
      <c r="E5228" t="s">
        <v>4016</v>
      </c>
      <c r="F5228">
        <v>42261</v>
      </c>
      <c r="G5228" t="s">
        <v>4065</v>
      </c>
      <c r="H5228" t="s">
        <v>4066</v>
      </c>
      <c r="I5228" s="4">
        <v>7.15</v>
      </c>
    </row>
    <row r="5229" spans="1:9" x14ac:dyDescent="0.2">
      <c r="A5229">
        <v>102</v>
      </c>
      <c r="B5229">
        <v>697338</v>
      </c>
      <c r="C5229" s="3">
        <v>43203</v>
      </c>
      <c r="D5229">
        <v>46993</v>
      </c>
      <c r="E5229" t="s">
        <v>4016</v>
      </c>
      <c r="F5229">
        <v>42261</v>
      </c>
      <c r="G5229" t="s">
        <v>4059</v>
      </c>
      <c r="H5229" t="s">
        <v>4060</v>
      </c>
      <c r="I5229" s="4">
        <v>1.36</v>
      </c>
    </row>
    <row r="5230" spans="1:9" x14ac:dyDescent="0.2">
      <c r="A5230">
        <v>102</v>
      </c>
      <c r="B5230">
        <v>697340</v>
      </c>
      <c r="C5230" s="3">
        <v>43203</v>
      </c>
      <c r="D5230">
        <v>46993</v>
      </c>
      <c r="E5230" t="s">
        <v>4016</v>
      </c>
      <c r="F5230">
        <v>42261</v>
      </c>
      <c r="G5230" t="s">
        <v>4033</v>
      </c>
      <c r="H5230" t="s">
        <v>4034</v>
      </c>
      <c r="I5230" s="4">
        <v>88.53</v>
      </c>
    </row>
    <row r="5231" spans="1:9" x14ac:dyDescent="0.2">
      <c r="A5231">
        <v>102</v>
      </c>
      <c r="B5231">
        <v>697339</v>
      </c>
      <c r="C5231" s="3">
        <v>43206</v>
      </c>
      <c r="D5231">
        <v>46993</v>
      </c>
      <c r="E5231" t="s">
        <v>4016</v>
      </c>
      <c r="F5231">
        <v>42261</v>
      </c>
      <c r="G5231" t="s">
        <v>4053</v>
      </c>
      <c r="H5231" t="s">
        <v>4054</v>
      </c>
      <c r="I5231" s="4">
        <v>20.43</v>
      </c>
    </row>
    <row r="5232" spans="1:9" x14ac:dyDescent="0.2">
      <c r="A5232">
        <v>102</v>
      </c>
      <c r="B5232">
        <v>697349</v>
      </c>
      <c r="C5232" s="3">
        <v>43203</v>
      </c>
      <c r="D5232">
        <v>46995</v>
      </c>
      <c r="E5232" t="s">
        <v>4016</v>
      </c>
      <c r="F5232">
        <v>42263</v>
      </c>
      <c r="G5232" t="s">
        <v>4041</v>
      </c>
      <c r="H5232" t="s">
        <v>4042</v>
      </c>
      <c r="I5232" s="4">
        <v>214.52</v>
      </c>
    </row>
    <row r="5233" spans="1:9" x14ac:dyDescent="0.2">
      <c r="A5233">
        <v>102</v>
      </c>
      <c r="B5233">
        <v>697350</v>
      </c>
      <c r="C5233" s="3">
        <v>43203</v>
      </c>
      <c r="D5233">
        <v>46995</v>
      </c>
      <c r="E5233" t="s">
        <v>4016</v>
      </c>
      <c r="F5233">
        <v>42263</v>
      </c>
      <c r="G5233" t="s">
        <v>4043</v>
      </c>
      <c r="H5233" t="s">
        <v>4044</v>
      </c>
      <c r="I5233" s="4">
        <v>13.62</v>
      </c>
    </row>
    <row r="5234" spans="1:9" x14ac:dyDescent="0.2">
      <c r="A5234">
        <v>102</v>
      </c>
      <c r="B5234">
        <v>697351</v>
      </c>
      <c r="C5234" s="3">
        <v>43203</v>
      </c>
      <c r="D5234">
        <v>46995</v>
      </c>
      <c r="E5234" t="s">
        <v>4016</v>
      </c>
      <c r="F5234">
        <v>42263</v>
      </c>
      <c r="G5234" t="s">
        <v>4045</v>
      </c>
      <c r="H5234" t="s">
        <v>4046</v>
      </c>
      <c r="I5234" s="4">
        <v>3.41</v>
      </c>
    </row>
    <row r="5235" spans="1:9" x14ac:dyDescent="0.2">
      <c r="A5235">
        <v>102</v>
      </c>
      <c r="B5235">
        <v>697352</v>
      </c>
      <c r="C5235" s="3">
        <v>43203</v>
      </c>
      <c r="D5235">
        <v>46995</v>
      </c>
      <c r="E5235" t="s">
        <v>4016</v>
      </c>
      <c r="F5235">
        <v>42263</v>
      </c>
      <c r="G5235" t="s">
        <v>4035</v>
      </c>
      <c r="H5235" t="s">
        <v>4036</v>
      </c>
      <c r="I5235" s="4">
        <v>102.15</v>
      </c>
    </row>
    <row r="5236" spans="1:9" x14ac:dyDescent="0.2">
      <c r="A5236">
        <v>102</v>
      </c>
      <c r="B5236">
        <v>697353</v>
      </c>
      <c r="C5236" s="3">
        <v>43203</v>
      </c>
      <c r="D5236">
        <v>46995</v>
      </c>
      <c r="E5236" t="s">
        <v>4016</v>
      </c>
      <c r="F5236">
        <v>42263</v>
      </c>
      <c r="G5236" t="s">
        <v>4047</v>
      </c>
      <c r="H5236" t="s">
        <v>4048</v>
      </c>
      <c r="I5236" s="4">
        <v>3.41</v>
      </c>
    </row>
    <row r="5237" spans="1:9" x14ac:dyDescent="0.2">
      <c r="A5237">
        <v>102</v>
      </c>
      <c r="B5237">
        <v>697354</v>
      </c>
      <c r="C5237" s="3">
        <v>43203</v>
      </c>
      <c r="D5237">
        <v>46995</v>
      </c>
      <c r="E5237" t="s">
        <v>4016</v>
      </c>
      <c r="F5237">
        <v>42263</v>
      </c>
      <c r="G5237" t="s">
        <v>4049</v>
      </c>
      <c r="H5237" t="s">
        <v>4050</v>
      </c>
      <c r="I5237" s="4">
        <v>3.41</v>
      </c>
    </row>
    <row r="5238" spans="1:9" x14ac:dyDescent="0.2">
      <c r="A5238">
        <v>102</v>
      </c>
      <c r="B5238">
        <v>697355</v>
      </c>
      <c r="C5238" s="3">
        <v>43203</v>
      </c>
      <c r="D5238">
        <v>46995</v>
      </c>
      <c r="E5238" t="s">
        <v>4016</v>
      </c>
      <c r="F5238">
        <v>42263</v>
      </c>
      <c r="G5238" t="s">
        <v>4057</v>
      </c>
      <c r="H5238" t="s">
        <v>4058</v>
      </c>
      <c r="I5238" s="4">
        <v>204.3</v>
      </c>
    </row>
    <row r="5239" spans="1:9" x14ac:dyDescent="0.2">
      <c r="A5239">
        <v>102</v>
      </c>
      <c r="B5239">
        <v>697356</v>
      </c>
      <c r="C5239" s="3">
        <v>43203</v>
      </c>
      <c r="D5239">
        <v>46995</v>
      </c>
      <c r="E5239" t="s">
        <v>4016</v>
      </c>
      <c r="F5239">
        <v>42263</v>
      </c>
      <c r="G5239" t="s">
        <v>4065</v>
      </c>
      <c r="H5239" t="s">
        <v>4066</v>
      </c>
      <c r="I5239" s="4">
        <v>7.15</v>
      </c>
    </row>
    <row r="5240" spans="1:9" x14ac:dyDescent="0.2">
      <c r="A5240">
        <v>102</v>
      </c>
      <c r="B5240">
        <v>697357</v>
      </c>
      <c r="C5240" s="3">
        <v>43203</v>
      </c>
      <c r="D5240">
        <v>46995</v>
      </c>
      <c r="E5240" t="s">
        <v>4016</v>
      </c>
      <c r="F5240">
        <v>42263</v>
      </c>
      <c r="G5240" t="s">
        <v>4059</v>
      </c>
      <c r="H5240" t="s">
        <v>4060</v>
      </c>
      <c r="I5240" s="4">
        <v>1.36</v>
      </c>
    </row>
    <row r="5241" spans="1:9" x14ac:dyDescent="0.2">
      <c r="A5241">
        <v>102</v>
      </c>
      <c r="B5241">
        <v>697359</v>
      </c>
      <c r="C5241" s="3">
        <v>43203</v>
      </c>
      <c r="D5241">
        <v>46995</v>
      </c>
      <c r="E5241" t="s">
        <v>4016</v>
      </c>
      <c r="F5241">
        <v>42263</v>
      </c>
      <c r="G5241" t="s">
        <v>4033</v>
      </c>
      <c r="H5241" t="s">
        <v>4034</v>
      </c>
      <c r="I5241" s="4">
        <v>92.28</v>
      </c>
    </row>
    <row r="5242" spans="1:9" x14ac:dyDescent="0.2">
      <c r="A5242">
        <v>102</v>
      </c>
      <c r="B5242">
        <v>697360</v>
      </c>
      <c r="C5242" s="3">
        <v>43203</v>
      </c>
      <c r="D5242">
        <v>46995</v>
      </c>
      <c r="E5242" t="s">
        <v>4016</v>
      </c>
      <c r="F5242">
        <v>42263</v>
      </c>
      <c r="G5242" t="s">
        <v>4285</v>
      </c>
      <c r="H5242" t="s">
        <v>4286</v>
      </c>
      <c r="I5242" s="4">
        <v>14.3</v>
      </c>
    </row>
    <row r="5243" spans="1:9" x14ac:dyDescent="0.2">
      <c r="A5243">
        <v>102</v>
      </c>
      <c r="B5243">
        <v>697361</v>
      </c>
      <c r="C5243" s="3">
        <v>43203</v>
      </c>
      <c r="D5243">
        <v>46995</v>
      </c>
      <c r="E5243" t="s">
        <v>4016</v>
      </c>
      <c r="F5243">
        <v>42263</v>
      </c>
      <c r="G5243" t="s">
        <v>4095</v>
      </c>
      <c r="H5243" t="s">
        <v>4096</v>
      </c>
      <c r="I5243" s="4">
        <v>0.68</v>
      </c>
    </row>
    <row r="5244" spans="1:9" x14ac:dyDescent="0.2">
      <c r="A5244">
        <v>102</v>
      </c>
      <c r="B5244">
        <v>697358</v>
      </c>
      <c r="C5244" s="3">
        <v>43206</v>
      </c>
      <c r="D5244">
        <v>46995</v>
      </c>
      <c r="E5244" t="s">
        <v>4016</v>
      </c>
      <c r="F5244">
        <v>42263</v>
      </c>
      <c r="G5244" t="s">
        <v>4053</v>
      </c>
      <c r="H5244" t="s">
        <v>4054</v>
      </c>
      <c r="I5244" s="4">
        <v>20.43</v>
      </c>
    </row>
    <row r="5245" spans="1:9" x14ac:dyDescent="0.2">
      <c r="A5245">
        <v>102</v>
      </c>
      <c r="B5245">
        <v>697370</v>
      </c>
      <c r="C5245" s="3">
        <v>43203</v>
      </c>
      <c r="D5245">
        <v>46994</v>
      </c>
      <c r="E5245" t="s">
        <v>4016</v>
      </c>
      <c r="F5245">
        <v>42265</v>
      </c>
      <c r="G5245" t="s">
        <v>4041</v>
      </c>
      <c r="H5245" t="s">
        <v>4042</v>
      </c>
      <c r="I5245" s="4">
        <v>214.52</v>
      </c>
    </row>
    <row r="5246" spans="1:9" x14ac:dyDescent="0.2">
      <c r="A5246">
        <v>102</v>
      </c>
      <c r="B5246">
        <v>697371</v>
      </c>
      <c r="C5246" s="3">
        <v>43203</v>
      </c>
      <c r="D5246">
        <v>46994</v>
      </c>
      <c r="E5246" t="s">
        <v>4016</v>
      </c>
      <c r="F5246">
        <v>42265</v>
      </c>
      <c r="G5246" t="s">
        <v>4043</v>
      </c>
      <c r="H5246" t="s">
        <v>4044</v>
      </c>
      <c r="I5246" s="4">
        <v>13.62</v>
      </c>
    </row>
    <row r="5247" spans="1:9" x14ac:dyDescent="0.2">
      <c r="A5247">
        <v>102</v>
      </c>
      <c r="B5247">
        <v>697372</v>
      </c>
      <c r="C5247" s="3">
        <v>43203</v>
      </c>
      <c r="D5247">
        <v>46994</v>
      </c>
      <c r="E5247" t="s">
        <v>4016</v>
      </c>
      <c r="F5247">
        <v>42265</v>
      </c>
      <c r="G5247" t="s">
        <v>4045</v>
      </c>
      <c r="H5247" t="s">
        <v>4046</v>
      </c>
      <c r="I5247" s="4">
        <v>3.41</v>
      </c>
    </row>
    <row r="5248" spans="1:9" x14ac:dyDescent="0.2">
      <c r="A5248">
        <v>102</v>
      </c>
      <c r="B5248">
        <v>697373</v>
      </c>
      <c r="C5248" s="3">
        <v>43203</v>
      </c>
      <c r="D5248">
        <v>46994</v>
      </c>
      <c r="E5248" t="s">
        <v>4016</v>
      </c>
      <c r="F5248">
        <v>42265</v>
      </c>
      <c r="G5248" t="s">
        <v>4035</v>
      </c>
      <c r="H5248" t="s">
        <v>4036</v>
      </c>
      <c r="I5248" s="4">
        <v>102.15</v>
      </c>
    </row>
    <row r="5249" spans="1:9" x14ac:dyDescent="0.2">
      <c r="A5249">
        <v>102</v>
      </c>
      <c r="B5249">
        <v>697374</v>
      </c>
      <c r="C5249" s="3">
        <v>43203</v>
      </c>
      <c r="D5249">
        <v>46994</v>
      </c>
      <c r="E5249" t="s">
        <v>4016</v>
      </c>
      <c r="F5249">
        <v>42265</v>
      </c>
      <c r="G5249" t="s">
        <v>4047</v>
      </c>
      <c r="H5249" t="s">
        <v>4048</v>
      </c>
      <c r="I5249" s="4">
        <v>3.41</v>
      </c>
    </row>
    <row r="5250" spans="1:9" x14ac:dyDescent="0.2">
      <c r="A5250">
        <v>102</v>
      </c>
      <c r="B5250">
        <v>697375</v>
      </c>
      <c r="C5250" s="3">
        <v>43203</v>
      </c>
      <c r="D5250">
        <v>46994</v>
      </c>
      <c r="E5250" t="s">
        <v>4016</v>
      </c>
      <c r="F5250">
        <v>42265</v>
      </c>
      <c r="G5250" t="s">
        <v>4049</v>
      </c>
      <c r="H5250" t="s">
        <v>4050</v>
      </c>
      <c r="I5250" s="4">
        <v>3.41</v>
      </c>
    </row>
    <row r="5251" spans="1:9" x14ac:dyDescent="0.2">
      <c r="A5251">
        <v>102</v>
      </c>
      <c r="B5251">
        <v>697376</v>
      </c>
      <c r="C5251" s="3">
        <v>43203</v>
      </c>
      <c r="D5251">
        <v>46994</v>
      </c>
      <c r="E5251" t="s">
        <v>4016</v>
      </c>
      <c r="F5251">
        <v>42265</v>
      </c>
      <c r="G5251" t="s">
        <v>4057</v>
      </c>
      <c r="H5251" t="s">
        <v>4058</v>
      </c>
      <c r="I5251" s="4">
        <v>204.3</v>
      </c>
    </row>
    <row r="5252" spans="1:9" x14ac:dyDescent="0.2">
      <c r="A5252">
        <v>102</v>
      </c>
      <c r="B5252">
        <v>697378</v>
      </c>
      <c r="C5252" s="3">
        <v>43203</v>
      </c>
      <c r="D5252">
        <v>46994</v>
      </c>
      <c r="E5252" t="s">
        <v>4016</v>
      </c>
      <c r="F5252">
        <v>42265</v>
      </c>
      <c r="G5252" t="s">
        <v>4059</v>
      </c>
      <c r="H5252" t="s">
        <v>4060</v>
      </c>
      <c r="I5252" s="4">
        <v>1.36</v>
      </c>
    </row>
    <row r="5253" spans="1:9" x14ac:dyDescent="0.2">
      <c r="A5253">
        <v>102</v>
      </c>
      <c r="B5253">
        <v>697380</v>
      </c>
      <c r="C5253" s="3">
        <v>43203</v>
      </c>
      <c r="D5253">
        <v>46994</v>
      </c>
      <c r="E5253" t="s">
        <v>4016</v>
      </c>
      <c r="F5253">
        <v>42265</v>
      </c>
      <c r="G5253" t="s">
        <v>4033</v>
      </c>
      <c r="H5253" t="s">
        <v>4034</v>
      </c>
      <c r="I5253" s="4">
        <v>97.04</v>
      </c>
    </row>
    <row r="5254" spans="1:9" x14ac:dyDescent="0.2">
      <c r="A5254">
        <v>102</v>
      </c>
      <c r="B5254">
        <v>697381</v>
      </c>
      <c r="C5254" s="3">
        <v>43203</v>
      </c>
      <c r="D5254">
        <v>46994</v>
      </c>
      <c r="E5254" t="s">
        <v>4016</v>
      </c>
      <c r="F5254">
        <v>42265</v>
      </c>
      <c r="G5254" t="s">
        <v>4381</v>
      </c>
      <c r="H5254" t="s">
        <v>4382</v>
      </c>
      <c r="I5254" s="4">
        <v>10.220000000000001</v>
      </c>
    </row>
    <row r="5255" spans="1:9" x14ac:dyDescent="0.2">
      <c r="A5255">
        <v>102</v>
      </c>
      <c r="B5255">
        <v>698951</v>
      </c>
      <c r="C5255" s="3">
        <v>43203</v>
      </c>
      <c r="D5255">
        <v>46994</v>
      </c>
      <c r="E5255" t="s">
        <v>4016</v>
      </c>
      <c r="F5255">
        <v>42265</v>
      </c>
      <c r="G5255" t="s">
        <v>4065</v>
      </c>
      <c r="H5255" t="s">
        <v>4066</v>
      </c>
      <c r="I5255" s="4">
        <v>7.15</v>
      </c>
    </row>
    <row r="5256" spans="1:9" x14ac:dyDescent="0.2">
      <c r="A5256">
        <v>102</v>
      </c>
      <c r="B5256">
        <v>697379</v>
      </c>
      <c r="C5256" s="3">
        <v>43206</v>
      </c>
      <c r="D5256">
        <v>46994</v>
      </c>
      <c r="E5256" t="s">
        <v>4016</v>
      </c>
      <c r="F5256">
        <v>42265</v>
      </c>
      <c r="G5256" t="s">
        <v>4053</v>
      </c>
      <c r="H5256" t="s">
        <v>4054</v>
      </c>
      <c r="I5256" s="4">
        <v>20.43</v>
      </c>
    </row>
    <row r="5257" spans="1:9" x14ac:dyDescent="0.2">
      <c r="A5257">
        <v>102</v>
      </c>
      <c r="B5257">
        <v>697389</v>
      </c>
      <c r="C5257" s="3">
        <v>43206</v>
      </c>
      <c r="D5257">
        <v>46997</v>
      </c>
      <c r="E5257" t="s">
        <v>4016</v>
      </c>
      <c r="F5257">
        <v>42267</v>
      </c>
      <c r="G5257" t="s">
        <v>4041</v>
      </c>
      <c r="H5257" t="s">
        <v>4042</v>
      </c>
      <c r="I5257" s="4">
        <v>398.16</v>
      </c>
    </row>
    <row r="5258" spans="1:9" x14ac:dyDescent="0.2">
      <c r="A5258">
        <v>102</v>
      </c>
      <c r="B5258">
        <v>697391</v>
      </c>
      <c r="C5258" s="3">
        <v>43206</v>
      </c>
      <c r="D5258">
        <v>46997</v>
      </c>
      <c r="E5258" t="s">
        <v>4016</v>
      </c>
      <c r="F5258">
        <v>42267</v>
      </c>
      <c r="G5258" t="s">
        <v>4035</v>
      </c>
      <c r="H5258" t="s">
        <v>4036</v>
      </c>
      <c r="I5258" s="4">
        <v>189.6</v>
      </c>
    </row>
    <row r="5259" spans="1:9" x14ac:dyDescent="0.2">
      <c r="A5259">
        <v>102</v>
      </c>
      <c r="B5259">
        <v>697392</v>
      </c>
      <c r="C5259" s="3">
        <v>43206</v>
      </c>
      <c r="D5259">
        <v>46997</v>
      </c>
      <c r="E5259" t="s">
        <v>4016</v>
      </c>
      <c r="F5259">
        <v>42267</v>
      </c>
      <c r="G5259" t="s">
        <v>4047</v>
      </c>
      <c r="H5259" t="s">
        <v>4048</v>
      </c>
      <c r="I5259" s="4">
        <v>5.0599999999999996</v>
      </c>
    </row>
    <row r="5260" spans="1:9" x14ac:dyDescent="0.2">
      <c r="A5260">
        <v>102</v>
      </c>
      <c r="B5260">
        <v>697394</v>
      </c>
      <c r="C5260" s="3">
        <v>43206</v>
      </c>
      <c r="D5260">
        <v>46997</v>
      </c>
      <c r="E5260" t="s">
        <v>4016</v>
      </c>
      <c r="F5260">
        <v>42267</v>
      </c>
      <c r="G5260" t="s">
        <v>4287</v>
      </c>
      <c r="H5260" t="s">
        <v>4288</v>
      </c>
      <c r="I5260" s="4">
        <v>0.51</v>
      </c>
    </row>
    <row r="5261" spans="1:9" x14ac:dyDescent="0.2">
      <c r="A5261">
        <v>102</v>
      </c>
      <c r="B5261">
        <v>698958</v>
      </c>
      <c r="C5261" s="3">
        <v>43206</v>
      </c>
      <c r="D5261">
        <v>46997</v>
      </c>
      <c r="E5261" t="s">
        <v>4016</v>
      </c>
      <c r="F5261">
        <v>42267</v>
      </c>
      <c r="G5261" t="s">
        <v>4091</v>
      </c>
      <c r="H5261" t="s">
        <v>4092</v>
      </c>
      <c r="I5261" s="4">
        <v>1.26</v>
      </c>
    </row>
    <row r="5262" spans="1:9" x14ac:dyDescent="0.2">
      <c r="A5262">
        <v>102</v>
      </c>
      <c r="B5262">
        <v>698959</v>
      </c>
      <c r="C5262" s="3">
        <v>43206</v>
      </c>
      <c r="D5262">
        <v>46997</v>
      </c>
      <c r="E5262" t="s">
        <v>4016</v>
      </c>
      <c r="F5262">
        <v>42267</v>
      </c>
      <c r="G5262" t="s">
        <v>4033</v>
      </c>
      <c r="H5262" t="s">
        <v>4034</v>
      </c>
      <c r="I5262" s="4">
        <v>37.409999999999997</v>
      </c>
    </row>
    <row r="5263" spans="1:9" x14ac:dyDescent="0.2">
      <c r="A5263">
        <v>102</v>
      </c>
      <c r="B5263">
        <v>697402</v>
      </c>
      <c r="C5263" s="3">
        <v>43206</v>
      </c>
      <c r="D5263">
        <v>47000</v>
      </c>
      <c r="E5263" t="s">
        <v>4016</v>
      </c>
      <c r="F5263">
        <v>42269</v>
      </c>
      <c r="G5263" t="s">
        <v>4041</v>
      </c>
      <c r="H5263" t="s">
        <v>4042</v>
      </c>
      <c r="I5263" s="4">
        <v>398.16</v>
      </c>
    </row>
    <row r="5264" spans="1:9" x14ac:dyDescent="0.2">
      <c r="A5264">
        <v>102</v>
      </c>
      <c r="B5264">
        <v>697404</v>
      </c>
      <c r="C5264" s="3">
        <v>43206</v>
      </c>
      <c r="D5264">
        <v>47000</v>
      </c>
      <c r="E5264" t="s">
        <v>4016</v>
      </c>
      <c r="F5264">
        <v>42269</v>
      </c>
      <c r="G5264" t="s">
        <v>4035</v>
      </c>
      <c r="H5264" t="s">
        <v>4036</v>
      </c>
      <c r="I5264" s="4">
        <v>189.6</v>
      </c>
    </row>
    <row r="5265" spans="1:9" x14ac:dyDescent="0.2">
      <c r="A5265">
        <v>102</v>
      </c>
      <c r="B5265">
        <v>697405</v>
      </c>
      <c r="C5265" s="3">
        <v>43206</v>
      </c>
      <c r="D5265">
        <v>47000</v>
      </c>
      <c r="E5265" t="s">
        <v>4016</v>
      </c>
      <c r="F5265">
        <v>42269</v>
      </c>
      <c r="G5265" t="s">
        <v>4047</v>
      </c>
      <c r="H5265" t="s">
        <v>4048</v>
      </c>
      <c r="I5265" s="4">
        <v>5.0599999999999996</v>
      </c>
    </row>
    <row r="5266" spans="1:9" x14ac:dyDescent="0.2">
      <c r="A5266">
        <v>102</v>
      </c>
      <c r="B5266">
        <v>697406</v>
      </c>
      <c r="C5266" s="3">
        <v>43206</v>
      </c>
      <c r="D5266">
        <v>47000</v>
      </c>
      <c r="E5266" t="s">
        <v>4016</v>
      </c>
      <c r="F5266">
        <v>42269</v>
      </c>
      <c r="G5266" t="s">
        <v>4033</v>
      </c>
      <c r="H5266" t="s">
        <v>4034</v>
      </c>
      <c r="I5266" s="4">
        <v>37.54</v>
      </c>
    </row>
    <row r="5267" spans="1:9" x14ac:dyDescent="0.2">
      <c r="A5267">
        <v>102</v>
      </c>
      <c r="B5267">
        <v>697407</v>
      </c>
      <c r="C5267" s="3">
        <v>43206</v>
      </c>
      <c r="D5267">
        <v>47000</v>
      </c>
      <c r="E5267" t="s">
        <v>4016</v>
      </c>
      <c r="F5267">
        <v>42269</v>
      </c>
      <c r="G5267" t="s">
        <v>4095</v>
      </c>
      <c r="H5267" t="s">
        <v>4096</v>
      </c>
      <c r="I5267" s="4">
        <v>0.38</v>
      </c>
    </row>
    <row r="5268" spans="1:9" x14ac:dyDescent="0.2">
      <c r="A5268">
        <v>102</v>
      </c>
      <c r="B5268">
        <v>699299</v>
      </c>
      <c r="C5268" s="3">
        <v>43206</v>
      </c>
      <c r="D5268">
        <v>47000</v>
      </c>
      <c r="E5268" t="s">
        <v>4016</v>
      </c>
      <c r="F5268">
        <v>42269</v>
      </c>
      <c r="G5268" t="s">
        <v>4091</v>
      </c>
      <c r="H5268" t="s">
        <v>4092</v>
      </c>
      <c r="I5268" s="4">
        <v>1.26</v>
      </c>
    </row>
    <row r="5269" spans="1:9" x14ac:dyDescent="0.2">
      <c r="A5269">
        <v>102</v>
      </c>
      <c r="B5269">
        <v>697414</v>
      </c>
      <c r="C5269" s="3">
        <v>43206</v>
      </c>
      <c r="D5269">
        <v>47002</v>
      </c>
      <c r="E5269" t="s">
        <v>4016</v>
      </c>
      <c r="F5269">
        <v>42271</v>
      </c>
      <c r="G5269" t="s">
        <v>4035</v>
      </c>
      <c r="H5269" t="s">
        <v>4036</v>
      </c>
      <c r="I5269" s="4">
        <v>153.58000000000001</v>
      </c>
    </row>
    <row r="5270" spans="1:9" x14ac:dyDescent="0.2">
      <c r="A5270">
        <v>102</v>
      </c>
      <c r="B5270">
        <v>697415</v>
      </c>
      <c r="C5270" s="3">
        <v>43206</v>
      </c>
      <c r="D5270">
        <v>47002</v>
      </c>
      <c r="E5270" t="s">
        <v>4016</v>
      </c>
      <c r="F5270">
        <v>42271</v>
      </c>
      <c r="G5270" t="s">
        <v>4057</v>
      </c>
      <c r="H5270" t="s">
        <v>4058</v>
      </c>
      <c r="I5270" s="4">
        <v>144.18</v>
      </c>
    </row>
    <row r="5271" spans="1:9" x14ac:dyDescent="0.2">
      <c r="A5271">
        <v>102</v>
      </c>
      <c r="B5271">
        <v>697416</v>
      </c>
      <c r="C5271" s="3">
        <v>43206</v>
      </c>
      <c r="D5271">
        <v>47002</v>
      </c>
      <c r="E5271" t="s">
        <v>4016</v>
      </c>
      <c r="F5271">
        <v>42271</v>
      </c>
      <c r="G5271" t="s">
        <v>4097</v>
      </c>
      <c r="H5271" t="s">
        <v>4098</v>
      </c>
      <c r="I5271" s="4">
        <v>16.2</v>
      </c>
    </row>
    <row r="5272" spans="1:9" x14ac:dyDescent="0.2">
      <c r="A5272">
        <v>102</v>
      </c>
      <c r="B5272">
        <v>697417</v>
      </c>
      <c r="C5272" s="3">
        <v>43206</v>
      </c>
      <c r="D5272">
        <v>47002</v>
      </c>
      <c r="E5272" t="s">
        <v>4016</v>
      </c>
      <c r="F5272">
        <v>42271</v>
      </c>
      <c r="G5272" t="s">
        <v>4099</v>
      </c>
      <c r="H5272" t="s">
        <v>4100</v>
      </c>
      <c r="I5272" s="4">
        <v>1.62</v>
      </c>
    </row>
    <row r="5273" spans="1:9" x14ac:dyDescent="0.2">
      <c r="A5273">
        <v>102</v>
      </c>
      <c r="B5273">
        <v>697420</v>
      </c>
      <c r="C5273" s="3">
        <v>43206</v>
      </c>
      <c r="D5273">
        <v>47002</v>
      </c>
      <c r="E5273" t="s">
        <v>4016</v>
      </c>
      <c r="F5273">
        <v>42271</v>
      </c>
      <c r="G5273" t="s">
        <v>4117</v>
      </c>
      <c r="H5273" t="s">
        <v>4118</v>
      </c>
      <c r="I5273" s="4">
        <v>2.27</v>
      </c>
    </row>
    <row r="5274" spans="1:9" x14ac:dyDescent="0.2">
      <c r="A5274">
        <v>102</v>
      </c>
      <c r="B5274">
        <v>697421</v>
      </c>
      <c r="C5274" s="3">
        <v>43206</v>
      </c>
      <c r="D5274">
        <v>47002</v>
      </c>
      <c r="E5274" t="s">
        <v>4016</v>
      </c>
      <c r="F5274">
        <v>42271</v>
      </c>
      <c r="G5274" t="s">
        <v>4213</v>
      </c>
      <c r="H5274" t="s">
        <v>4214</v>
      </c>
      <c r="I5274" s="4">
        <v>3.24</v>
      </c>
    </row>
    <row r="5275" spans="1:9" x14ac:dyDescent="0.2">
      <c r="A5275">
        <v>102</v>
      </c>
      <c r="B5275">
        <v>699350</v>
      </c>
      <c r="C5275" s="3">
        <v>43206</v>
      </c>
      <c r="D5275">
        <v>47002</v>
      </c>
      <c r="E5275" t="s">
        <v>4016</v>
      </c>
      <c r="F5275">
        <v>42271</v>
      </c>
      <c r="G5275" t="s">
        <v>4017</v>
      </c>
      <c r="H5275" t="s">
        <v>4018</v>
      </c>
      <c r="I5275" s="4">
        <v>0.97</v>
      </c>
    </row>
    <row r="5276" spans="1:9" x14ac:dyDescent="0.2">
      <c r="A5276">
        <v>102</v>
      </c>
      <c r="B5276">
        <v>699361</v>
      </c>
      <c r="C5276" s="3">
        <v>43206</v>
      </c>
      <c r="D5276">
        <v>47002</v>
      </c>
      <c r="E5276" t="s">
        <v>4016</v>
      </c>
      <c r="F5276">
        <v>42271</v>
      </c>
      <c r="G5276" t="s">
        <v>4341</v>
      </c>
      <c r="H5276" t="s">
        <v>4342</v>
      </c>
      <c r="I5276" s="4">
        <v>1.94</v>
      </c>
    </row>
    <row r="5277" spans="1:9" x14ac:dyDescent="0.2">
      <c r="A5277">
        <v>102</v>
      </c>
      <c r="B5277">
        <v>697428</v>
      </c>
      <c r="C5277" s="3">
        <v>43206</v>
      </c>
      <c r="D5277">
        <v>46996</v>
      </c>
      <c r="E5277" t="s">
        <v>4016</v>
      </c>
      <c r="F5277">
        <v>42273</v>
      </c>
      <c r="G5277" t="s">
        <v>4343</v>
      </c>
      <c r="H5277" t="s">
        <v>4344</v>
      </c>
      <c r="I5277" s="4">
        <v>19.440000000000001</v>
      </c>
    </row>
    <row r="5278" spans="1:9" x14ac:dyDescent="0.2">
      <c r="A5278">
        <v>102</v>
      </c>
      <c r="B5278">
        <v>697429</v>
      </c>
      <c r="C5278" s="3">
        <v>43206</v>
      </c>
      <c r="D5278">
        <v>46996</v>
      </c>
      <c r="E5278" t="s">
        <v>4016</v>
      </c>
      <c r="F5278">
        <v>42273</v>
      </c>
      <c r="G5278" t="s">
        <v>4219</v>
      </c>
      <c r="H5278" t="s">
        <v>4220</v>
      </c>
      <c r="I5278" s="4">
        <v>10.24</v>
      </c>
    </row>
    <row r="5279" spans="1:9" x14ac:dyDescent="0.2">
      <c r="A5279">
        <v>102</v>
      </c>
      <c r="B5279">
        <v>697431</v>
      </c>
      <c r="C5279" s="3">
        <v>43206</v>
      </c>
      <c r="D5279">
        <v>46996</v>
      </c>
      <c r="E5279" t="s">
        <v>4016</v>
      </c>
      <c r="F5279">
        <v>42273</v>
      </c>
      <c r="G5279" t="s">
        <v>4211</v>
      </c>
      <c r="H5279" t="s">
        <v>4212</v>
      </c>
      <c r="I5279" s="4">
        <v>19.440000000000001</v>
      </c>
    </row>
    <row r="5280" spans="1:9" x14ac:dyDescent="0.2">
      <c r="A5280">
        <v>102</v>
      </c>
      <c r="B5280">
        <v>697432</v>
      </c>
      <c r="C5280" s="3">
        <v>43206</v>
      </c>
      <c r="D5280">
        <v>46996</v>
      </c>
      <c r="E5280" t="s">
        <v>4016</v>
      </c>
      <c r="F5280">
        <v>42273</v>
      </c>
      <c r="G5280" t="s">
        <v>4347</v>
      </c>
      <c r="H5280" t="s">
        <v>4348</v>
      </c>
      <c r="I5280" s="4">
        <v>12.96</v>
      </c>
    </row>
    <row r="5281" spans="1:9" x14ac:dyDescent="0.2">
      <c r="A5281">
        <v>102</v>
      </c>
      <c r="B5281">
        <v>697433</v>
      </c>
      <c r="C5281" s="3">
        <v>43206</v>
      </c>
      <c r="D5281">
        <v>46996</v>
      </c>
      <c r="E5281" t="s">
        <v>4016</v>
      </c>
      <c r="F5281">
        <v>42273</v>
      </c>
      <c r="G5281" t="s">
        <v>4093</v>
      </c>
      <c r="H5281" t="s">
        <v>4094</v>
      </c>
      <c r="I5281" s="4">
        <v>0.26</v>
      </c>
    </row>
    <row r="5282" spans="1:9" x14ac:dyDescent="0.2">
      <c r="A5282">
        <v>102</v>
      </c>
      <c r="B5282">
        <v>697434</v>
      </c>
      <c r="C5282" s="3">
        <v>43206</v>
      </c>
      <c r="D5282">
        <v>46996</v>
      </c>
      <c r="E5282" t="s">
        <v>4016</v>
      </c>
      <c r="F5282">
        <v>42273</v>
      </c>
      <c r="G5282" t="s">
        <v>4117</v>
      </c>
      <c r="H5282" t="s">
        <v>4118</v>
      </c>
      <c r="I5282" s="4">
        <v>3.89</v>
      </c>
    </row>
    <row r="5283" spans="1:9" x14ac:dyDescent="0.2">
      <c r="A5283">
        <v>102</v>
      </c>
      <c r="B5283">
        <v>697435</v>
      </c>
      <c r="C5283" s="3">
        <v>43206</v>
      </c>
      <c r="D5283">
        <v>46996</v>
      </c>
      <c r="E5283" t="s">
        <v>4016</v>
      </c>
      <c r="F5283">
        <v>42273</v>
      </c>
      <c r="G5283" t="s">
        <v>4101</v>
      </c>
      <c r="H5283" t="s">
        <v>4102</v>
      </c>
      <c r="I5283" s="4">
        <v>45.36</v>
      </c>
    </row>
    <row r="5284" spans="1:9" x14ac:dyDescent="0.2">
      <c r="A5284">
        <v>102</v>
      </c>
      <c r="B5284">
        <v>698957</v>
      </c>
      <c r="C5284" s="3">
        <v>43206</v>
      </c>
      <c r="D5284">
        <v>46996</v>
      </c>
      <c r="E5284" t="s">
        <v>4016</v>
      </c>
      <c r="F5284">
        <v>42273</v>
      </c>
      <c r="G5284" t="s">
        <v>4345</v>
      </c>
      <c r="H5284" t="s">
        <v>4346</v>
      </c>
      <c r="I5284" s="4">
        <v>18.010000000000002</v>
      </c>
    </row>
    <row r="5285" spans="1:9" x14ac:dyDescent="0.2">
      <c r="A5285">
        <v>102</v>
      </c>
      <c r="B5285">
        <v>697443</v>
      </c>
      <c r="C5285" s="3">
        <v>43206</v>
      </c>
      <c r="D5285">
        <v>47009</v>
      </c>
      <c r="E5285" t="s">
        <v>4016</v>
      </c>
      <c r="F5285">
        <v>42275</v>
      </c>
      <c r="G5285" t="s">
        <v>4103</v>
      </c>
      <c r="H5285" t="s">
        <v>4104</v>
      </c>
      <c r="I5285" s="4">
        <v>16.2</v>
      </c>
    </row>
    <row r="5286" spans="1:9" x14ac:dyDescent="0.2">
      <c r="A5286">
        <v>102</v>
      </c>
      <c r="B5286">
        <v>697444</v>
      </c>
      <c r="C5286" s="3">
        <v>43206</v>
      </c>
      <c r="D5286">
        <v>47009</v>
      </c>
      <c r="E5286" t="s">
        <v>4016</v>
      </c>
      <c r="F5286">
        <v>42275</v>
      </c>
      <c r="G5286" t="s">
        <v>4067</v>
      </c>
      <c r="H5286" t="s">
        <v>4068</v>
      </c>
      <c r="I5286" s="4">
        <v>129.91999999999999</v>
      </c>
    </row>
    <row r="5287" spans="1:9" x14ac:dyDescent="0.2">
      <c r="A5287">
        <v>102</v>
      </c>
      <c r="B5287">
        <v>697446</v>
      </c>
      <c r="C5287" s="3">
        <v>43206</v>
      </c>
      <c r="D5287">
        <v>47009</v>
      </c>
      <c r="E5287" t="s">
        <v>4016</v>
      </c>
      <c r="F5287">
        <v>42275</v>
      </c>
      <c r="G5287" t="s">
        <v>4117</v>
      </c>
      <c r="H5287" t="s">
        <v>4118</v>
      </c>
      <c r="I5287" s="4">
        <v>3.24</v>
      </c>
    </row>
    <row r="5288" spans="1:9" x14ac:dyDescent="0.2">
      <c r="A5288">
        <v>102</v>
      </c>
      <c r="B5288">
        <v>697447</v>
      </c>
      <c r="C5288" s="3">
        <v>43206</v>
      </c>
      <c r="D5288">
        <v>47009</v>
      </c>
      <c r="E5288" t="s">
        <v>4016</v>
      </c>
      <c r="F5288">
        <v>42275</v>
      </c>
      <c r="G5288" t="s">
        <v>4089</v>
      </c>
      <c r="H5288" t="s">
        <v>4090</v>
      </c>
      <c r="I5288" s="4">
        <v>71.28</v>
      </c>
    </row>
    <row r="5289" spans="1:9" x14ac:dyDescent="0.2">
      <c r="A5289">
        <v>102</v>
      </c>
      <c r="B5289">
        <v>697450</v>
      </c>
      <c r="C5289" s="3">
        <v>43206</v>
      </c>
      <c r="D5289">
        <v>47009</v>
      </c>
      <c r="E5289" t="s">
        <v>4016</v>
      </c>
      <c r="F5289">
        <v>42275</v>
      </c>
      <c r="G5289" t="s">
        <v>4119</v>
      </c>
      <c r="H5289" t="s">
        <v>4120</v>
      </c>
      <c r="I5289" s="4">
        <v>3.24</v>
      </c>
    </row>
    <row r="5290" spans="1:9" x14ac:dyDescent="0.2">
      <c r="A5290">
        <v>102</v>
      </c>
      <c r="B5290">
        <v>697451</v>
      </c>
      <c r="C5290" s="3">
        <v>43206</v>
      </c>
      <c r="D5290">
        <v>47009</v>
      </c>
      <c r="E5290" t="s">
        <v>4016</v>
      </c>
      <c r="F5290">
        <v>42275</v>
      </c>
      <c r="G5290" t="s">
        <v>4173</v>
      </c>
      <c r="H5290" t="s">
        <v>4174</v>
      </c>
      <c r="I5290" s="4">
        <v>3.24</v>
      </c>
    </row>
    <row r="5291" spans="1:9" x14ac:dyDescent="0.2">
      <c r="A5291">
        <v>102</v>
      </c>
      <c r="B5291">
        <v>697452</v>
      </c>
      <c r="C5291" s="3">
        <v>43206</v>
      </c>
      <c r="D5291">
        <v>47009</v>
      </c>
      <c r="E5291" t="s">
        <v>4016</v>
      </c>
      <c r="F5291">
        <v>42275</v>
      </c>
      <c r="G5291" t="s">
        <v>4129</v>
      </c>
      <c r="H5291" t="s">
        <v>4130</v>
      </c>
      <c r="I5291" s="4">
        <v>3.24</v>
      </c>
    </row>
    <row r="5292" spans="1:9" x14ac:dyDescent="0.2">
      <c r="A5292">
        <v>102</v>
      </c>
      <c r="B5292">
        <v>697453</v>
      </c>
      <c r="C5292" s="3">
        <v>43206</v>
      </c>
      <c r="D5292">
        <v>47009</v>
      </c>
      <c r="E5292" t="s">
        <v>4016</v>
      </c>
      <c r="F5292">
        <v>42275</v>
      </c>
      <c r="G5292" t="s">
        <v>4107</v>
      </c>
      <c r="H5292" t="s">
        <v>4108</v>
      </c>
      <c r="I5292" s="4">
        <v>77.760000000000005</v>
      </c>
    </row>
    <row r="5293" spans="1:9" x14ac:dyDescent="0.2">
      <c r="A5293">
        <v>102</v>
      </c>
      <c r="B5293">
        <v>699426</v>
      </c>
      <c r="C5293" s="3">
        <v>43206</v>
      </c>
      <c r="D5293">
        <v>47009</v>
      </c>
      <c r="E5293" t="s">
        <v>4016</v>
      </c>
      <c r="F5293">
        <v>42275</v>
      </c>
      <c r="G5293" t="s">
        <v>4017</v>
      </c>
      <c r="H5293" t="s">
        <v>4018</v>
      </c>
      <c r="I5293" s="4">
        <v>0.32</v>
      </c>
    </row>
    <row r="5294" spans="1:9" x14ac:dyDescent="0.2">
      <c r="A5294">
        <v>102</v>
      </c>
      <c r="B5294">
        <v>699427</v>
      </c>
      <c r="C5294" s="3">
        <v>43206</v>
      </c>
      <c r="D5294">
        <v>47009</v>
      </c>
      <c r="E5294" t="s">
        <v>4016</v>
      </c>
      <c r="F5294">
        <v>42275</v>
      </c>
      <c r="G5294" t="s">
        <v>4369</v>
      </c>
      <c r="H5294" t="s">
        <v>4370</v>
      </c>
      <c r="I5294" s="4">
        <v>13.93</v>
      </c>
    </row>
    <row r="5295" spans="1:9" x14ac:dyDescent="0.2">
      <c r="A5295">
        <v>102</v>
      </c>
      <c r="B5295">
        <v>697445</v>
      </c>
      <c r="C5295" s="3">
        <v>43207</v>
      </c>
      <c r="D5295">
        <v>47009</v>
      </c>
      <c r="E5295" t="s">
        <v>4016</v>
      </c>
      <c r="F5295">
        <v>42275</v>
      </c>
      <c r="G5295" t="s">
        <v>4105</v>
      </c>
      <c r="H5295" t="s">
        <v>4106</v>
      </c>
      <c r="I5295" s="4">
        <v>1.62</v>
      </c>
    </row>
    <row r="5296" spans="1:9" x14ac:dyDescent="0.2">
      <c r="A5296">
        <v>102</v>
      </c>
      <c r="B5296">
        <v>697460</v>
      </c>
      <c r="C5296" s="3">
        <v>43206</v>
      </c>
      <c r="D5296">
        <v>47008</v>
      </c>
      <c r="E5296" t="s">
        <v>4016</v>
      </c>
      <c r="F5296">
        <v>42277</v>
      </c>
      <c r="G5296" t="s">
        <v>4089</v>
      </c>
      <c r="H5296" t="s">
        <v>4090</v>
      </c>
      <c r="I5296" s="4">
        <v>5.45</v>
      </c>
    </row>
    <row r="5297" spans="1:9" x14ac:dyDescent="0.2">
      <c r="A5297">
        <v>102</v>
      </c>
      <c r="B5297">
        <v>697461</v>
      </c>
      <c r="C5297" s="3">
        <v>43206</v>
      </c>
      <c r="D5297">
        <v>47008</v>
      </c>
      <c r="E5297" t="s">
        <v>4016</v>
      </c>
      <c r="F5297">
        <v>42277</v>
      </c>
      <c r="G5297" t="s">
        <v>4057</v>
      </c>
      <c r="H5297" t="s">
        <v>4058</v>
      </c>
      <c r="I5297" s="4">
        <v>83.85</v>
      </c>
    </row>
    <row r="5298" spans="1:9" x14ac:dyDescent="0.2">
      <c r="A5298">
        <v>102</v>
      </c>
      <c r="B5298">
        <v>697462</v>
      </c>
      <c r="C5298" s="3">
        <v>43206</v>
      </c>
      <c r="D5298">
        <v>47008</v>
      </c>
      <c r="E5298" t="s">
        <v>4016</v>
      </c>
      <c r="F5298">
        <v>42277</v>
      </c>
      <c r="G5298" t="s">
        <v>4211</v>
      </c>
      <c r="H5298" t="s">
        <v>4212</v>
      </c>
      <c r="I5298" s="4">
        <v>41.75</v>
      </c>
    </row>
    <row r="5299" spans="1:9" x14ac:dyDescent="0.2">
      <c r="A5299">
        <v>102</v>
      </c>
      <c r="B5299">
        <v>697463</v>
      </c>
      <c r="C5299" s="3">
        <v>43206</v>
      </c>
      <c r="D5299">
        <v>47008</v>
      </c>
      <c r="E5299" t="s">
        <v>4016</v>
      </c>
      <c r="F5299">
        <v>42277</v>
      </c>
      <c r="G5299" t="s">
        <v>4133</v>
      </c>
      <c r="H5299" t="s">
        <v>4134</v>
      </c>
      <c r="I5299" s="4">
        <v>3.63</v>
      </c>
    </row>
    <row r="5300" spans="1:9" x14ac:dyDescent="0.2">
      <c r="A5300">
        <v>102</v>
      </c>
      <c r="B5300">
        <v>697464</v>
      </c>
      <c r="C5300" s="3">
        <v>43206</v>
      </c>
      <c r="D5300">
        <v>47008</v>
      </c>
      <c r="E5300" t="s">
        <v>4016</v>
      </c>
      <c r="F5300">
        <v>42277</v>
      </c>
      <c r="G5300" t="s">
        <v>4119</v>
      </c>
      <c r="H5300" t="s">
        <v>4120</v>
      </c>
      <c r="I5300" s="4">
        <v>7.26</v>
      </c>
    </row>
    <row r="5301" spans="1:9" x14ac:dyDescent="0.2">
      <c r="A5301">
        <v>102</v>
      </c>
      <c r="B5301">
        <v>697468</v>
      </c>
      <c r="C5301" s="3">
        <v>43206</v>
      </c>
      <c r="D5301">
        <v>47008</v>
      </c>
      <c r="E5301" t="s">
        <v>4016</v>
      </c>
      <c r="F5301">
        <v>42277</v>
      </c>
      <c r="G5301" t="s">
        <v>4157</v>
      </c>
      <c r="H5301" t="s">
        <v>4158</v>
      </c>
      <c r="I5301" s="4">
        <v>2.9</v>
      </c>
    </row>
    <row r="5302" spans="1:9" x14ac:dyDescent="0.2">
      <c r="A5302">
        <v>102</v>
      </c>
      <c r="B5302">
        <v>697469</v>
      </c>
      <c r="C5302" s="3">
        <v>43206</v>
      </c>
      <c r="D5302">
        <v>47008</v>
      </c>
      <c r="E5302" t="s">
        <v>4016</v>
      </c>
      <c r="F5302">
        <v>42277</v>
      </c>
      <c r="G5302" t="s">
        <v>4021</v>
      </c>
      <c r="H5302" t="s">
        <v>4022</v>
      </c>
      <c r="I5302" s="4">
        <v>3.63</v>
      </c>
    </row>
    <row r="5303" spans="1:9" x14ac:dyDescent="0.2">
      <c r="A5303">
        <v>102</v>
      </c>
      <c r="B5303">
        <v>697470</v>
      </c>
      <c r="C5303" s="3">
        <v>43206</v>
      </c>
      <c r="D5303">
        <v>47008</v>
      </c>
      <c r="E5303" t="s">
        <v>4016</v>
      </c>
      <c r="F5303">
        <v>42277</v>
      </c>
      <c r="G5303" t="s">
        <v>4301</v>
      </c>
      <c r="H5303" t="s">
        <v>4302</v>
      </c>
      <c r="I5303" s="4">
        <v>29.04</v>
      </c>
    </row>
    <row r="5304" spans="1:9" x14ac:dyDescent="0.2">
      <c r="A5304">
        <v>102</v>
      </c>
      <c r="B5304">
        <v>697471</v>
      </c>
      <c r="C5304" s="3">
        <v>43206</v>
      </c>
      <c r="D5304">
        <v>47008</v>
      </c>
      <c r="E5304" t="s">
        <v>4016</v>
      </c>
      <c r="F5304">
        <v>42277</v>
      </c>
      <c r="G5304" t="s">
        <v>4121</v>
      </c>
      <c r="H5304" t="s">
        <v>4122</v>
      </c>
      <c r="I5304" s="4">
        <v>7.26</v>
      </c>
    </row>
    <row r="5305" spans="1:9" x14ac:dyDescent="0.2">
      <c r="A5305">
        <v>102</v>
      </c>
      <c r="B5305">
        <v>697472</v>
      </c>
      <c r="C5305" s="3">
        <v>43206</v>
      </c>
      <c r="D5305">
        <v>47008</v>
      </c>
      <c r="E5305" t="s">
        <v>4016</v>
      </c>
      <c r="F5305">
        <v>42277</v>
      </c>
      <c r="G5305" t="s">
        <v>4225</v>
      </c>
      <c r="H5305" t="s">
        <v>4226</v>
      </c>
      <c r="I5305" s="4">
        <v>7.26</v>
      </c>
    </row>
    <row r="5306" spans="1:9" x14ac:dyDescent="0.2">
      <c r="A5306">
        <v>102</v>
      </c>
      <c r="B5306">
        <v>697473</v>
      </c>
      <c r="C5306" s="3">
        <v>43206</v>
      </c>
      <c r="D5306">
        <v>47008</v>
      </c>
      <c r="E5306" t="s">
        <v>4016</v>
      </c>
      <c r="F5306">
        <v>42277</v>
      </c>
      <c r="G5306" t="s">
        <v>4223</v>
      </c>
      <c r="H5306" t="s">
        <v>4224</v>
      </c>
      <c r="I5306" s="4">
        <v>3.63</v>
      </c>
    </row>
    <row r="5307" spans="1:9" x14ac:dyDescent="0.2">
      <c r="A5307">
        <v>102</v>
      </c>
      <c r="B5307">
        <v>697474</v>
      </c>
      <c r="C5307" s="3">
        <v>43206</v>
      </c>
      <c r="D5307">
        <v>47008</v>
      </c>
      <c r="E5307" t="s">
        <v>4016</v>
      </c>
      <c r="F5307">
        <v>42277</v>
      </c>
      <c r="G5307" t="s">
        <v>4129</v>
      </c>
      <c r="H5307" t="s">
        <v>4130</v>
      </c>
      <c r="I5307" s="4">
        <v>18.149999999999999</v>
      </c>
    </row>
    <row r="5308" spans="1:9" x14ac:dyDescent="0.2">
      <c r="A5308">
        <v>102</v>
      </c>
      <c r="B5308">
        <v>697475</v>
      </c>
      <c r="C5308" s="3">
        <v>43206</v>
      </c>
      <c r="D5308">
        <v>47008</v>
      </c>
      <c r="E5308" t="s">
        <v>4016</v>
      </c>
      <c r="F5308">
        <v>42277</v>
      </c>
      <c r="G5308" t="s">
        <v>4111</v>
      </c>
      <c r="H5308" t="s">
        <v>4112</v>
      </c>
      <c r="I5308" s="4">
        <v>0.54</v>
      </c>
    </row>
    <row r="5309" spans="1:9" x14ac:dyDescent="0.2">
      <c r="A5309">
        <v>102</v>
      </c>
      <c r="B5309">
        <v>699423</v>
      </c>
      <c r="C5309" s="3">
        <v>43206</v>
      </c>
      <c r="D5309">
        <v>47008</v>
      </c>
      <c r="E5309" t="s">
        <v>4016</v>
      </c>
      <c r="F5309">
        <v>42277</v>
      </c>
      <c r="G5309" t="s">
        <v>4033</v>
      </c>
      <c r="H5309" t="s">
        <v>4034</v>
      </c>
      <c r="I5309" s="4">
        <v>93.47</v>
      </c>
    </row>
    <row r="5310" spans="1:9" x14ac:dyDescent="0.2">
      <c r="A5310">
        <v>102</v>
      </c>
      <c r="B5310">
        <v>699424</v>
      </c>
      <c r="C5310" s="3">
        <v>43206</v>
      </c>
      <c r="D5310">
        <v>47008</v>
      </c>
      <c r="E5310" t="s">
        <v>4016</v>
      </c>
      <c r="F5310">
        <v>42277</v>
      </c>
      <c r="G5310" t="s">
        <v>4085</v>
      </c>
      <c r="H5310" t="s">
        <v>4086</v>
      </c>
      <c r="I5310" s="4">
        <v>0.36</v>
      </c>
    </row>
    <row r="5311" spans="1:9" x14ac:dyDescent="0.2">
      <c r="A5311">
        <v>102</v>
      </c>
      <c r="B5311">
        <v>699425</v>
      </c>
      <c r="C5311" s="3">
        <v>43206</v>
      </c>
      <c r="D5311">
        <v>47008</v>
      </c>
      <c r="E5311" t="s">
        <v>4016</v>
      </c>
      <c r="F5311">
        <v>42277</v>
      </c>
      <c r="G5311" t="s">
        <v>4131</v>
      </c>
      <c r="H5311" t="s">
        <v>4132</v>
      </c>
      <c r="I5311" s="4">
        <v>0.36</v>
      </c>
    </row>
    <row r="5312" spans="1:9" x14ac:dyDescent="0.2">
      <c r="A5312">
        <v>102</v>
      </c>
      <c r="B5312">
        <v>697467</v>
      </c>
      <c r="C5312" s="3">
        <v>43207</v>
      </c>
      <c r="D5312">
        <v>47008</v>
      </c>
      <c r="E5312" t="s">
        <v>4016</v>
      </c>
      <c r="F5312">
        <v>42277</v>
      </c>
      <c r="G5312" t="s">
        <v>4183</v>
      </c>
      <c r="H5312" t="s">
        <v>4184</v>
      </c>
      <c r="I5312" s="4">
        <v>54.45</v>
      </c>
    </row>
    <row r="5313" spans="1:9" x14ac:dyDescent="0.2">
      <c r="A5313">
        <v>102</v>
      </c>
      <c r="B5313">
        <v>697484</v>
      </c>
      <c r="C5313" s="3">
        <v>43206</v>
      </c>
      <c r="D5313">
        <v>46998</v>
      </c>
      <c r="E5313" t="s">
        <v>4016</v>
      </c>
      <c r="F5313">
        <v>42279</v>
      </c>
      <c r="G5313" t="s">
        <v>4467</v>
      </c>
      <c r="H5313" t="s">
        <v>4468</v>
      </c>
      <c r="I5313" s="4">
        <v>6.05</v>
      </c>
    </row>
    <row r="5314" spans="1:9" x14ac:dyDescent="0.2">
      <c r="A5314">
        <v>102</v>
      </c>
      <c r="B5314">
        <v>697485</v>
      </c>
      <c r="C5314" s="3">
        <v>43206</v>
      </c>
      <c r="D5314">
        <v>46998</v>
      </c>
      <c r="E5314" t="s">
        <v>4016</v>
      </c>
      <c r="F5314">
        <v>42279</v>
      </c>
      <c r="G5314" t="s">
        <v>4101</v>
      </c>
      <c r="H5314" t="s">
        <v>4102</v>
      </c>
      <c r="I5314" s="4">
        <v>39.200000000000003</v>
      </c>
    </row>
    <row r="5315" spans="1:9" x14ac:dyDescent="0.2">
      <c r="A5315">
        <v>102</v>
      </c>
      <c r="B5315">
        <v>697486</v>
      </c>
      <c r="C5315" s="3">
        <v>43206</v>
      </c>
      <c r="D5315">
        <v>46998</v>
      </c>
      <c r="E5315" t="s">
        <v>4016</v>
      </c>
      <c r="F5315">
        <v>42279</v>
      </c>
      <c r="G5315" t="s">
        <v>4089</v>
      </c>
      <c r="H5315" t="s">
        <v>4090</v>
      </c>
      <c r="I5315" s="4">
        <v>2.52</v>
      </c>
    </row>
    <row r="5316" spans="1:9" x14ac:dyDescent="0.2">
      <c r="A5316">
        <v>102</v>
      </c>
      <c r="B5316">
        <v>697487</v>
      </c>
      <c r="C5316" s="3">
        <v>43206</v>
      </c>
      <c r="D5316">
        <v>46998</v>
      </c>
      <c r="E5316" t="s">
        <v>4016</v>
      </c>
      <c r="F5316">
        <v>42279</v>
      </c>
      <c r="G5316" t="s">
        <v>4057</v>
      </c>
      <c r="H5316" t="s">
        <v>4058</v>
      </c>
      <c r="I5316" s="4">
        <v>140</v>
      </c>
    </row>
    <row r="5317" spans="1:9" x14ac:dyDescent="0.2">
      <c r="A5317">
        <v>102</v>
      </c>
      <c r="B5317">
        <v>697488</v>
      </c>
      <c r="C5317" s="3">
        <v>43206</v>
      </c>
      <c r="D5317">
        <v>46998</v>
      </c>
      <c r="E5317" t="s">
        <v>4016</v>
      </c>
      <c r="F5317">
        <v>42279</v>
      </c>
      <c r="G5317" t="s">
        <v>4073</v>
      </c>
      <c r="H5317" t="s">
        <v>4491</v>
      </c>
      <c r="I5317" s="4">
        <v>22.18</v>
      </c>
    </row>
    <row r="5318" spans="1:9" x14ac:dyDescent="0.2">
      <c r="A5318">
        <v>102</v>
      </c>
      <c r="B5318">
        <v>697489</v>
      </c>
      <c r="C5318" s="3">
        <v>43206</v>
      </c>
      <c r="D5318">
        <v>46998</v>
      </c>
      <c r="E5318" t="s">
        <v>4016</v>
      </c>
      <c r="F5318">
        <v>42279</v>
      </c>
      <c r="G5318" t="s">
        <v>4099</v>
      </c>
      <c r="H5318" t="s">
        <v>4100</v>
      </c>
      <c r="I5318" s="4">
        <v>6.3</v>
      </c>
    </row>
    <row r="5319" spans="1:9" x14ac:dyDescent="0.2">
      <c r="A5319">
        <v>102</v>
      </c>
      <c r="B5319">
        <v>697490</v>
      </c>
      <c r="C5319" s="3">
        <v>43206</v>
      </c>
      <c r="D5319">
        <v>46998</v>
      </c>
      <c r="E5319" t="s">
        <v>4016</v>
      </c>
      <c r="F5319">
        <v>42279</v>
      </c>
      <c r="G5319" t="s">
        <v>4033</v>
      </c>
      <c r="H5319" t="s">
        <v>4034</v>
      </c>
      <c r="I5319" s="4">
        <v>35.28</v>
      </c>
    </row>
    <row r="5320" spans="1:9" x14ac:dyDescent="0.2">
      <c r="A5320">
        <v>102</v>
      </c>
      <c r="B5320">
        <v>697492</v>
      </c>
      <c r="C5320" s="3">
        <v>43206</v>
      </c>
      <c r="D5320">
        <v>46998</v>
      </c>
      <c r="E5320" t="s">
        <v>4016</v>
      </c>
      <c r="F5320">
        <v>42279</v>
      </c>
      <c r="G5320" t="s">
        <v>4093</v>
      </c>
      <c r="H5320" t="s">
        <v>4094</v>
      </c>
      <c r="I5320" s="4">
        <v>0.14000000000000001</v>
      </c>
    </row>
    <row r="5321" spans="1:9" x14ac:dyDescent="0.2">
      <c r="A5321">
        <v>102</v>
      </c>
      <c r="B5321">
        <v>697493</v>
      </c>
      <c r="C5321" s="3">
        <v>43206</v>
      </c>
      <c r="D5321">
        <v>46998</v>
      </c>
      <c r="E5321" t="s">
        <v>4016</v>
      </c>
      <c r="F5321">
        <v>42279</v>
      </c>
      <c r="G5321" t="s">
        <v>4363</v>
      </c>
      <c r="H5321" t="s">
        <v>4364</v>
      </c>
      <c r="I5321" s="4">
        <v>0.9</v>
      </c>
    </row>
    <row r="5322" spans="1:9" x14ac:dyDescent="0.2">
      <c r="A5322">
        <v>102</v>
      </c>
      <c r="B5322">
        <v>697494</v>
      </c>
      <c r="C5322" s="3">
        <v>43206</v>
      </c>
      <c r="D5322">
        <v>46998</v>
      </c>
      <c r="E5322" t="s">
        <v>4016</v>
      </c>
      <c r="F5322">
        <v>42279</v>
      </c>
      <c r="G5322" t="s">
        <v>4311</v>
      </c>
      <c r="H5322" t="s">
        <v>4312</v>
      </c>
      <c r="I5322" s="4">
        <v>0.76</v>
      </c>
    </row>
    <row r="5323" spans="1:9" x14ac:dyDescent="0.2">
      <c r="A5323">
        <v>102</v>
      </c>
      <c r="B5323">
        <v>697495</v>
      </c>
      <c r="C5323" s="3">
        <v>43206</v>
      </c>
      <c r="D5323">
        <v>46998</v>
      </c>
      <c r="E5323" t="s">
        <v>4016</v>
      </c>
      <c r="F5323">
        <v>42279</v>
      </c>
      <c r="G5323" t="s">
        <v>4025</v>
      </c>
      <c r="H5323" t="s">
        <v>4026</v>
      </c>
      <c r="I5323" s="4">
        <v>0.71</v>
      </c>
    </row>
    <row r="5324" spans="1:9" x14ac:dyDescent="0.2">
      <c r="A5324">
        <v>102</v>
      </c>
      <c r="B5324">
        <v>697496</v>
      </c>
      <c r="C5324" s="3">
        <v>43206</v>
      </c>
      <c r="D5324">
        <v>46998</v>
      </c>
      <c r="E5324" t="s">
        <v>4016</v>
      </c>
      <c r="F5324">
        <v>42279</v>
      </c>
      <c r="G5324" t="s">
        <v>4065</v>
      </c>
      <c r="H5324" t="s">
        <v>4066</v>
      </c>
      <c r="I5324" s="4">
        <v>6.16</v>
      </c>
    </row>
    <row r="5325" spans="1:9" x14ac:dyDescent="0.2">
      <c r="A5325">
        <v>102</v>
      </c>
      <c r="B5325">
        <v>697497</v>
      </c>
      <c r="C5325" s="3">
        <v>43206</v>
      </c>
      <c r="D5325">
        <v>46998</v>
      </c>
      <c r="E5325" t="s">
        <v>4016</v>
      </c>
      <c r="F5325">
        <v>42279</v>
      </c>
      <c r="G5325" t="s">
        <v>4283</v>
      </c>
      <c r="H5325" t="s">
        <v>4284</v>
      </c>
      <c r="I5325" s="4">
        <v>0.76</v>
      </c>
    </row>
    <row r="5326" spans="1:9" x14ac:dyDescent="0.2">
      <c r="A5326">
        <v>102</v>
      </c>
      <c r="B5326">
        <v>697498</v>
      </c>
      <c r="C5326" s="3">
        <v>43206</v>
      </c>
      <c r="D5326">
        <v>46998</v>
      </c>
      <c r="E5326" t="s">
        <v>4016</v>
      </c>
      <c r="F5326">
        <v>42279</v>
      </c>
      <c r="G5326" t="s">
        <v>4321</v>
      </c>
      <c r="H5326" t="s">
        <v>4322</v>
      </c>
      <c r="I5326" s="4">
        <v>5.6</v>
      </c>
    </row>
    <row r="5327" spans="1:9" x14ac:dyDescent="0.2">
      <c r="A5327">
        <v>102</v>
      </c>
      <c r="B5327">
        <v>697499</v>
      </c>
      <c r="C5327" s="3">
        <v>43206</v>
      </c>
      <c r="D5327">
        <v>46998</v>
      </c>
      <c r="E5327" t="s">
        <v>4016</v>
      </c>
      <c r="F5327">
        <v>42279</v>
      </c>
      <c r="G5327" t="s">
        <v>4055</v>
      </c>
      <c r="H5327" t="s">
        <v>4056</v>
      </c>
      <c r="I5327" s="4">
        <v>1.4</v>
      </c>
    </row>
    <row r="5328" spans="1:9" x14ac:dyDescent="0.2">
      <c r="A5328">
        <v>102</v>
      </c>
      <c r="B5328">
        <v>697500</v>
      </c>
      <c r="C5328" s="3">
        <v>43206</v>
      </c>
      <c r="D5328">
        <v>46998</v>
      </c>
      <c r="E5328" t="s">
        <v>4016</v>
      </c>
      <c r="F5328">
        <v>42279</v>
      </c>
      <c r="G5328" t="s">
        <v>4469</v>
      </c>
      <c r="H5328" t="s">
        <v>4470</v>
      </c>
      <c r="I5328" s="4">
        <v>7.56</v>
      </c>
    </row>
    <row r="5329" spans="1:9" x14ac:dyDescent="0.2">
      <c r="A5329">
        <v>102</v>
      </c>
      <c r="B5329">
        <v>698978</v>
      </c>
      <c r="C5329" s="3">
        <v>43206</v>
      </c>
      <c r="D5329">
        <v>46998</v>
      </c>
      <c r="E5329" t="s">
        <v>4016</v>
      </c>
      <c r="F5329">
        <v>42279</v>
      </c>
      <c r="G5329" t="s">
        <v>4059</v>
      </c>
      <c r="H5329" t="s">
        <v>4060</v>
      </c>
      <c r="I5329" s="4">
        <v>2.6</v>
      </c>
    </row>
    <row r="5330" spans="1:9" x14ac:dyDescent="0.2">
      <c r="A5330">
        <v>102</v>
      </c>
      <c r="B5330">
        <v>699037</v>
      </c>
      <c r="C5330" s="3">
        <v>43206</v>
      </c>
      <c r="D5330">
        <v>46998</v>
      </c>
      <c r="E5330" t="s">
        <v>4016</v>
      </c>
      <c r="F5330">
        <v>42279</v>
      </c>
      <c r="G5330" t="s">
        <v>4035</v>
      </c>
      <c r="H5330" t="s">
        <v>4036</v>
      </c>
      <c r="I5330" s="4">
        <v>1.9</v>
      </c>
    </row>
    <row r="5331" spans="1:9" x14ac:dyDescent="0.2">
      <c r="A5331">
        <v>102</v>
      </c>
      <c r="B5331">
        <v>697507</v>
      </c>
      <c r="C5331" s="3">
        <v>43206</v>
      </c>
      <c r="D5331">
        <v>46999</v>
      </c>
      <c r="E5331" t="s">
        <v>4016</v>
      </c>
      <c r="F5331">
        <v>42281</v>
      </c>
      <c r="G5331" t="s">
        <v>4059</v>
      </c>
      <c r="H5331" t="s">
        <v>4060</v>
      </c>
      <c r="I5331" s="4">
        <v>2.6</v>
      </c>
    </row>
    <row r="5332" spans="1:9" x14ac:dyDescent="0.2">
      <c r="A5332">
        <v>102</v>
      </c>
      <c r="B5332">
        <v>697508</v>
      </c>
      <c r="C5332" s="3">
        <v>43206</v>
      </c>
      <c r="D5332">
        <v>46999</v>
      </c>
      <c r="E5332" t="s">
        <v>4016</v>
      </c>
      <c r="F5332">
        <v>42281</v>
      </c>
      <c r="G5332" t="s">
        <v>4101</v>
      </c>
      <c r="H5332" t="s">
        <v>4102</v>
      </c>
      <c r="I5332" s="4">
        <v>7.56</v>
      </c>
    </row>
    <row r="5333" spans="1:9" x14ac:dyDescent="0.2">
      <c r="A5333">
        <v>102</v>
      </c>
      <c r="B5333">
        <v>697509</v>
      </c>
      <c r="C5333" s="3">
        <v>43206</v>
      </c>
      <c r="D5333">
        <v>46999</v>
      </c>
      <c r="E5333" t="s">
        <v>4016</v>
      </c>
      <c r="F5333">
        <v>42281</v>
      </c>
      <c r="G5333" t="s">
        <v>4025</v>
      </c>
      <c r="H5333" t="s">
        <v>4026</v>
      </c>
      <c r="I5333" s="4">
        <v>0.71</v>
      </c>
    </row>
    <row r="5334" spans="1:9" x14ac:dyDescent="0.2">
      <c r="A5334">
        <v>102</v>
      </c>
      <c r="B5334">
        <v>697510</v>
      </c>
      <c r="C5334" s="3">
        <v>43206</v>
      </c>
      <c r="D5334">
        <v>46999</v>
      </c>
      <c r="E5334" t="s">
        <v>4016</v>
      </c>
      <c r="F5334">
        <v>42281</v>
      </c>
      <c r="G5334" t="s">
        <v>4033</v>
      </c>
      <c r="H5334" t="s">
        <v>4034</v>
      </c>
      <c r="I5334" s="4">
        <v>38.880000000000003</v>
      </c>
    </row>
    <row r="5335" spans="1:9" x14ac:dyDescent="0.2">
      <c r="A5335">
        <v>102</v>
      </c>
      <c r="B5335">
        <v>697511</v>
      </c>
      <c r="C5335" s="3">
        <v>43206</v>
      </c>
      <c r="D5335">
        <v>46999</v>
      </c>
      <c r="E5335" t="s">
        <v>4016</v>
      </c>
      <c r="F5335">
        <v>42281</v>
      </c>
      <c r="G5335" t="s">
        <v>4089</v>
      </c>
      <c r="H5335" t="s">
        <v>4090</v>
      </c>
      <c r="I5335" s="4">
        <v>2.52</v>
      </c>
    </row>
    <row r="5336" spans="1:9" x14ac:dyDescent="0.2">
      <c r="A5336">
        <v>102</v>
      </c>
      <c r="B5336">
        <v>697512</v>
      </c>
      <c r="C5336" s="3">
        <v>43206</v>
      </c>
      <c r="D5336">
        <v>46999</v>
      </c>
      <c r="E5336" t="s">
        <v>4016</v>
      </c>
      <c r="F5336">
        <v>42281</v>
      </c>
      <c r="G5336" t="s">
        <v>4057</v>
      </c>
      <c r="H5336" t="s">
        <v>4058</v>
      </c>
      <c r="I5336" s="4">
        <v>142.80000000000001</v>
      </c>
    </row>
    <row r="5337" spans="1:9" x14ac:dyDescent="0.2">
      <c r="A5337">
        <v>102</v>
      </c>
      <c r="B5337">
        <v>697513</v>
      </c>
      <c r="C5337" s="3">
        <v>43206</v>
      </c>
      <c r="D5337">
        <v>46999</v>
      </c>
      <c r="E5337" t="s">
        <v>4016</v>
      </c>
      <c r="F5337">
        <v>42281</v>
      </c>
      <c r="G5337" t="s">
        <v>4213</v>
      </c>
      <c r="H5337" t="s">
        <v>4214</v>
      </c>
      <c r="I5337" s="4">
        <v>11.34</v>
      </c>
    </row>
    <row r="5338" spans="1:9" x14ac:dyDescent="0.2">
      <c r="A5338">
        <v>102</v>
      </c>
      <c r="B5338">
        <v>697514</v>
      </c>
      <c r="C5338" s="3">
        <v>43206</v>
      </c>
      <c r="D5338">
        <v>46999</v>
      </c>
      <c r="E5338" t="s">
        <v>4016</v>
      </c>
      <c r="F5338">
        <v>42281</v>
      </c>
      <c r="G5338" t="s">
        <v>4073</v>
      </c>
      <c r="H5338" t="s">
        <v>4491</v>
      </c>
      <c r="I5338" s="4">
        <v>33.6</v>
      </c>
    </row>
    <row r="5339" spans="1:9" x14ac:dyDescent="0.2">
      <c r="A5339">
        <v>102</v>
      </c>
      <c r="B5339">
        <v>697516</v>
      </c>
      <c r="C5339" s="3">
        <v>43206</v>
      </c>
      <c r="D5339">
        <v>46999</v>
      </c>
      <c r="E5339" t="s">
        <v>4016</v>
      </c>
      <c r="F5339">
        <v>42281</v>
      </c>
      <c r="G5339" t="s">
        <v>4099</v>
      </c>
      <c r="H5339" t="s">
        <v>4100</v>
      </c>
      <c r="I5339" s="4">
        <v>6.3</v>
      </c>
    </row>
    <row r="5340" spans="1:9" x14ac:dyDescent="0.2">
      <c r="A5340">
        <v>102</v>
      </c>
      <c r="B5340">
        <v>697518</v>
      </c>
      <c r="C5340" s="3">
        <v>43206</v>
      </c>
      <c r="D5340">
        <v>46999</v>
      </c>
      <c r="E5340" t="s">
        <v>4016</v>
      </c>
      <c r="F5340">
        <v>42281</v>
      </c>
      <c r="G5340" t="s">
        <v>4093</v>
      </c>
      <c r="H5340" t="s">
        <v>4094</v>
      </c>
      <c r="I5340" s="4">
        <v>0.14000000000000001</v>
      </c>
    </row>
    <row r="5341" spans="1:9" x14ac:dyDescent="0.2">
      <c r="A5341">
        <v>102</v>
      </c>
      <c r="B5341">
        <v>697519</v>
      </c>
      <c r="C5341" s="3">
        <v>43206</v>
      </c>
      <c r="D5341">
        <v>46999</v>
      </c>
      <c r="E5341" t="s">
        <v>4016</v>
      </c>
      <c r="F5341">
        <v>42281</v>
      </c>
      <c r="G5341" t="s">
        <v>4363</v>
      </c>
      <c r="H5341" t="s">
        <v>4364</v>
      </c>
      <c r="I5341" s="4">
        <v>0.9</v>
      </c>
    </row>
    <row r="5342" spans="1:9" x14ac:dyDescent="0.2">
      <c r="A5342">
        <v>102</v>
      </c>
      <c r="B5342">
        <v>697520</v>
      </c>
      <c r="C5342" s="3">
        <v>43206</v>
      </c>
      <c r="D5342">
        <v>46999</v>
      </c>
      <c r="E5342" t="s">
        <v>4016</v>
      </c>
      <c r="F5342">
        <v>42281</v>
      </c>
      <c r="G5342" t="s">
        <v>4283</v>
      </c>
      <c r="H5342" t="s">
        <v>4284</v>
      </c>
      <c r="I5342" s="4">
        <v>0.76</v>
      </c>
    </row>
    <row r="5343" spans="1:9" x14ac:dyDescent="0.2">
      <c r="A5343">
        <v>102</v>
      </c>
      <c r="B5343">
        <v>697521</v>
      </c>
      <c r="C5343" s="3">
        <v>43206</v>
      </c>
      <c r="D5343">
        <v>46999</v>
      </c>
      <c r="E5343" t="s">
        <v>4016</v>
      </c>
      <c r="F5343">
        <v>42281</v>
      </c>
      <c r="G5343" t="s">
        <v>4321</v>
      </c>
      <c r="H5343" t="s">
        <v>4322</v>
      </c>
      <c r="I5343" s="4">
        <v>11.2</v>
      </c>
    </row>
    <row r="5344" spans="1:9" x14ac:dyDescent="0.2">
      <c r="A5344">
        <v>102</v>
      </c>
      <c r="B5344">
        <v>697522</v>
      </c>
      <c r="C5344" s="3">
        <v>43206</v>
      </c>
      <c r="D5344">
        <v>46999</v>
      </c>
      <c r="E5344" t="s">
        <v>4016</v>
      </c>
      <c r="F5344">
        <v>42281</v>
      </c>
      <c r="G5344" t="s">
        <v>4065</v>
      </c>
      <c r="H5344" t="s">
        <v>4066</v>
      </c>
      <c r="I5344" s="4">
        <v>6.16</v>
      </c>
    </row>
    <row r="5345" spans="1:9" x14ac:dyDescent="0.2">
      <c r="A5345">
        <v>102</v>
      </c>
      <c r="B5345">
        <v>697523</v>
      </c>
      <c r="C5345" s="3">
        <v>43206</v>
      </c>
      <c r="D5345">
        <v>46999</v>
      </c>
      <c r="E5345" t="s">
        <v>4016</v>
      </c>
      <c r="F5345">
        <v>42281</v>
      </c>
      <c r="G5345" t="s">
        <v>4311</v>
      </c>
      <c r="H5345" t="s">
        <v>4312</v>
      </c>
      <c r="I5345" s="4">
        <v>0.76</v>
      </c>
    </row>
    <row r="5346" spans="1:9" x14ac:dyDescent="0.2">
      <c r="A5346">
        <v>102</v>
      </c>
      <c r="B5346">
        <v>697525</v>
      </c>
      <c r="C5346" s="3">
        <v>43206</v>
      </c>
      <c r="D5346">
        <v>46999</v>
      </c>
      <c r="E5346" t="s">
        <v>4016</v>
      </c>
      <c r="F5346">
        <v>42281</v>
      </c>
      <c r="G5346" t="s">
        <v>4469</v>
      </c>
      <c r="H5346" t="s">
        <v>4470</v>
      </c>
      <c r="I5346" s="4">
        <v>7.56</v>
      </c>
    </row>
    <row r="5347" spans="1:9" x14ac:dyDescent="0.2">
      <c r="A5347">
        <v>102</v>
      </c>
      <c r="B5347">
        <v>699296</v>
      </c>
      <c r="C5347" s="3">
        <v>43206</v>
      </c>
      <c r="D5347">
        <v>46999</v>
      </c>
      <c r="E5347" t="s">
        <v>4016</v>
      </c>
      <c r="F5347">
        <v>42281</v>
      </c>
      <c r="G5347" t="s">
        <v>4027</v>
      </c>
      <c r="H5347" t="s">
        <v>4028</v>
      </c>
      <c r="I5347" s="4">
        <v>0.03</v>
      </c>
    </row>
    <row r="5348" spans="1:9" x14ac:dyDescent="0.2">
      <c r="A5348">
        <v>102</v>
      </c>
      <c r="B5348">
        <v>699297</v>
      </c>
      <c r="C5348" s="3">
        <v>43206</v>
      </c>
      <c r="D5348">
        <v>46999</v>
      </c>
      <c r="E5348" t="s">
        <v>4016</v>
      </c>
      <c r="F5348">
        <v>42281</v>
      </c>
      <c r="G5348" t="s">
        <v>4117</v>
      </c>
      <c r="H5348" t="s">
        <v>4118</v>
      </c>
      <c r="I5348" s="4">
        <v>4.28</v>
      </c>
    </row>
    <row r="5349" spans="1:9" x14ac:dyDescent="0.2">
      <c r="A5349">
        <v>102</v>
      </c>
      <c r="B5349">
        <v>699298</v>
      </c>
      <c r="C5349" s="3">
        <v>43206</v>
      </c>
      <c r="D5349">
        <v>46999</v>
      </c>
      <c r="E5349" t="s">
        <v>4016</v>
      </c>
      <c r="F5349">
        <v>42281</v>
      </c>
      <c r="G5349" t="s">
        <v>4035</v>
      </c>
      <c r="H5349" t="s">
        <v>4036</v>
      </c>
      <c r="I5349" s="4">
        <v>1.9</v>
      </c>
    </row>
    <row r="5350" spans="1:9" x14ac:dyDescent="0.2">
      <c r="A5350">
        <v>102</v>
      </c>
      <c r="B5350">
        <v>697535</v>
      </c>
      <c r="C5350" s="3">
        <v>43194</v>
      </c>
      <c r="D5350">
        <v>46860</v>
      </c>
      <c r="E5350" t="s">
        <v>4016</v>
      </c>
      <c r="F5350">
        <v>42283</v>
      </c>
      <c r="G5350" t="s">
        <v>4103</v>
      </c>
      <c r="H5350" t="s">
        <v>4104</v>
      </c>
      <c r="I5350" s="4">
        <v>16.2</v>
      </c>
    </row>
    <row r="5351" spans="1:9" x14ac:dyDescent="0.2">
      <c r="A5351">
        <v>102</v>
      </c>
      <c r="B5351">
        <v>697536</v>
      </c>
      <c r="C5351" s="3">
        <v>43194</v>
      </c>
      <c r="D5351">
        <v>46860</v>
      </c>
      <c r="E5351" t="s">
        <v>4016</v>
      </c>
      <c r="F5351">
        <v>42283</v>
      </c>
      <c r="G5351" t="s">
        <v>4119</v>
      </c>
      <c r="H5351" t="s">
        <v>4120</v>
      </c>
      <c r="I5351" s="4">
        <v>1.62</v>
      </c>
    </row>
    <row r="5352" spans="1:9" x14ac:dyDescent="0.2">
      <c r="A5352">
        <v>102</v>
      </c>
      <c r="B5352">
        <v>697537</v>
      </c>
      <c r="C5352" s="3">
        <v>43194</v>
      </c>
      <c r="D5352">
        <v>46860</v>
      </c>
      <c r="E5352" t="s">
        <v>4016</v>
      </c>
      <c r="F5352">
        <v>42283</v>
      </c>
      <c r="G5352" t="s">
        <v>4067</v>
      </c>
      <c r="H5352" t="s">
        <v>4068</v>
      </c>
      <c r="I5352" s="4">
        <v>63.67</v>
      </c>
    </row>
    <row r="5353" spans="1:9" x14ac:dyDescent="0.2">
      <c r="A5353">
        <v>102</v>
      </c>
      <c r="B5353">
        <v>697538</v>
      </c>
      <c r="C5353" s="3">
        <v>43194</v>
      </c>
      <c r="D5353">
        <v>46860</v>
      </c>
      <c r="E5353" t="s">
        <v>4016</v>
      </c>
      <c r="F5353">
        <v>42283</v>
      </c>
      <c r="G5353" t="s">
        <v>4107</v>
      </c>
      <c r="H5353" t="s">
        <v>4108</v>
      </c>
      <c r="I5353" s="4">
        <v>136.08000000000001</v>
      </c>
    </row>
    <row r="5354" spans="1:9" x14ac:dyDescent="0.2">
      <c r="A5354">
        <v>102</v>
      </c>
      <c r="B5354">
        <v>697539</v>
      </c>
      <c r="C5354" s="3">
        <v>43194</v>
      </c>
      <c r="D5354">
        <v>46860</v>
      </c>
      <c r="E5354" t="s">
        <v>4016</v>
      </c>
      <c r="F5354">
        <v>42283</v>
      </c>
      <c r="G5354" t="s">
        <v>4105</v>
      </c>
      <c r="H5354" t="s">
        <v>4106</v>
      </c>
      <c r="I5354" s="4">
        <v>2.59</v>
      </c>
    </row>
    <row r="5355" spans="1:9" x14ac:dyDescent="0.2">
      <c r="A5355">
        <v>102</v>
      </c>
      <c r="B5355">
        <v>697540</v>
      </c>
      <c r="C5355" s="3">
        <v>43194</v>
      </c>
      <c r="D5355">
        <v>46860</v>
      </c>
      <c r="E5355" t="s">
        <v>4016</v>
      </c>
      <c r="F5355">
        <v>42283</v>
      </c>
      <c r="G5355" t="s">
        <v>4035</v>
      </c>
      <c r="H5355" t="s">
        <v>4036</v>
      </c>
      <c r="I5355" s="4">
        <v>3.24</v>
      </c>
    </row>
    <row r="5356" spans="1:9" x14ac:dyDescent="0.2">
      <c r="A5356">
        <v>102</v>
      </c>
      <c r="B5356">
        <v>697541</v>
      </c>
      <c r="C5356" s="3">
        <v>43194</v>
      </c>
      <c r="D5356">
        <v>46860</v>
      </c>
      <c r="E5356" t="s">
        <v>4016</v>
      </c>
      <c r="F5356">
        <v>42283</v>
      </c>
      <c r="G5356" t="s">
        <v>4089</v>
      </c>
      <c r="H5356" t="s">
        <v>4090</v>
      </c>
      <c r="I5356" s="4">
        <v>68.040000000000006</v>
      </c>
    </row>
    <row r="5357" spans="1:9" x14ac:dyDescent="0.2">
      <c r="A5357">
        <v>102</v>
      </c>
      <c r="B5357">
        <v>697544</v>
      </c>
      <c r="C5357" s="3">
        <v>43194</v>
      </c>
      <c r="D5357">
        <v>46860</v>
      </c>
      <c r="E5357" t="s">
        <v>4016</v>
      </c>
      <c r="F5357">
        <v>42283</v>
      </c>
      <c r="G5357" t="s">
        <v>4117</v>
      </c>
      <c r="H5357" t="s">
        <v>4118</v>
      </c>
      <c r="I5357" s="4">
        <v>3.89</v>
      </c>
    </row>
    <row r="5358" spans="1:9" x14ac:dyDescent="0.2">
      <c r="A5358">
        <v>102</v>
      </c>
      <c r="B5358">
        <v>697548</v>
      </c>
      <c r="C5358" s="3">
        <v>43194</v>
      </c>
      <c r="D5358">
        <v>46860</v>
      </c>
      <c r="E5358" t="s">
        <v>4016</v>
      </c>
      <c r="F5358">
        <v>42283</v>
      </c>
      <c r="G5358" t="s">
        <v>4135</v>
      </c>
      <c r="H5358" t="s">
        <v>4136</v>
      </c>
      <c r="I5358" s="4">
        <v>0.65</v>
      </c>
    </row>
    <row r="5359" spans="1:9" x14ac:dyDescent="0.2">
      <c r="A5359">
        <v>102</v>
      </c>
      <c r="B5359">
        <v>697549</v>
      </c>
      <c r="C5359" s="3">
        <v>43194</v>
      </c>
      <c r="D5359">
        <v>46860</v>
      </c>
      <c r="E5359" t="s">
        <v>4016</v>
      </c>
      <c r="F5359">
        <v>42283</v>
      </c>
      <c r="G5359" t="s">
        <v>4179</v>
      </c>
      <c r="H5359" t="s">
        <v>4180</v>
      </c>
      <c r="I5359" s="4">
        <v>19.440000000000001</v>
      </c>
    </row>
    <row r="5360" spans="1:9" x14ac:dyDescent="0.2">
      <c r="A5360">
        <v>102</v>
      </c>
      <c r="B5360">
        <v>697562</v>
      </c>
      <c r="C5360" s="3">
        <v>43194</v>
      </c>
      <c r="D5360">
        <v>46860</v>
      </c>
      <c r="E5360" t="s">
        <v>4016</v>
      </c>
      <c r="F5360">
        <v>42283</v>
      </c>
      <c r="G5360" t="s">
        <v>4071</v>
      </c>
      <c r="H5360" t="s">
        <v>4072</v>
      </c>
      <c r="I5360" s="4">
        <v>0.32</v>
      </c>
    </row>
    <row r="5361" spans="1:9" x14ac:dyDescent="0.2">
      <c r="A5361">
        <v>102</v>
      </c>
      <c r="B5361">
        <v>697563</v>
      </c>
      <c r="C5361" s="3">
        <v>43194</v>
      </c>
      <c r="D5361">
        <v>46860</v>
      </c>
      <c r="E5361" t="s">
        <v>4016</v>
      </c>
      <c r="F5361">
        <v>42283</v>
      </c>
      <c r="G5361" t="s">
        <v>4085</v>
      </c>
      <c r="H5361" t="s">
        <v>4086</v>
      </c>
      <c r="I5361" s="4">
        <v>0.32</v>
      </c>
    </row>
    <row r="5362" spans="1:9" x14ac:dyDescent="0.2">
      <c r="A5362">
        <v>102</v>
      </c>
      <c r="B5362">
        <v>697564</v>
      </c>
      <c r="C5362" s="3">
        <v>43194</v>
      </c>
      <c r="D5362">
        <v>46860</v>
      </c>
      <c r="E5362" t="s">
        <v>4016</v>
      </c>
      <c r="F5362">
        <v>42283</v>
      </c>
      <c r="G5362" t="s">
        <v>4155</v>
      </c>
      <c r="H5362" t="s">
        <v>4156</v>
      </c>
      <c r="I5362" s="4">
        <v>0.32</v>
      </c>
    </row>
    <row r="5363" spans="1:9" x14ac:dyDescent="0.2">
      <c r="A5363">
        <v>102</v>
      </c>
      <c r="B5363">
        <v>697565</v>
      </c>
      <c r="C5363" s="3">
        <v>43194</v>
      </c>
      <c r="D5363">
        <v>46860</v>
      </c>
      <c r="E5363" t="s">
        <v>4016</v>
      </c>
      <c r="F5363">
        <v>42283</v>
      </c>
      <c r="G5363" t="s">
        <v>4131</v>
      </c>
      <c r="H5363" t="s">
        <v>4132</v>
      </c>
      <c r="I5363" s="4">
        <v>0.32</v>
      </c>
    </row>
    <row r="5364" spans="1:9" x14ac:dyDescent="0.2">
      <c r="A5364">
        <v>102</v>
      </c>
      <c r="B5364">
        <v>697566</v>
      </c>
      <c r="C5364" s="3">
        <v>43194</v>
      </c>
      <c r="D5364">
        <v>46860</v>
      </c>
      <c r="E5364" t="s">
        <v>4016</v>
      </c>
      <c r="F5364">
        <v>42283</v>
      </c>
      <c r="G5364" t="s">
        <v>4147</v>
      </c>
      <c r="H5364" t="s">
        <v>4148</v>
      </c>
      <c r="I5364" s="4">
        <v>0.97</v>
      </c>
    </row>
    <row r="5365" spans="1:9" x14ac:dyDescent="0.2">
      <c r="A5365">
        <v>102</v>
      </c>
      <c r="B5365">
        <v>697570</v>
      </c>
      <c r="C5365" s="3">
        <v>43194</v>
      </c>
      <c r="D5365">
        <v>46860</v>
      </c>
      <c r="E5365" t="s">
        <v>4016</v>
      </c>
      <c r="F5365">
        <v>42283</v>
      </c>
      <c r="G5365" t="s">
        <v>4199</v>
      </c>
      <c r="H5365" t="s">
        <v>4200</v>
      </c>
      <c r="I5365" s="4">
        <v>1.1299999999999999</v>
      </c>
    </row>
    <row r="5366" spans="1:9" x14ac:dyDescent="0.2">
      <c r="A5366">
        <v>102</v>
      </c>
      <c r="B5366">
        <v>697572</v>
      </c>
      <c r="C5366" s="3">
        <v>43194</v>
      </c>
      <c r="D5366">
        <v>46860</v>
      </c>
      <c r="E5366" t="s">
        <v>4016</v>
      </c>
      <c r="F5366">
        <v>42283</v>
      </c>
      <c r="G5366" t="s">
        <v>4129</v>
      </c>
      <c r="H5366" t="s">
        <v>4130</v>
      </c>
      <c r="I5366" s="4">
        <v>5.18</v>
      </c>
    </row>
    <row r="5367" spans="1:9" x14ac:dyDescent="0.2">
      <c r="A5367">
        <v>102</v>
      </c>
      <c r="B5367">
        <v>697593</v>
      </c>
      <c r="C5367" s="3">
        <v>43194</v>
      </c>
      <c r="D5367">
        <v>46870</v>
      </c>
      <c r="E5367" t="s">
        <v>4016</v>
      </c>
      <c r="F5367">
        <v>42284</v>
      </c>
      <c r="G5367" t="s">
        <v>4259</v>
      </c>
      <c r="H5367" t="s">
        <v>4260</v>
      </c>
      <c r="I5367" s="4">
        <v>4399.49</v>
      </c>
    </row>
    <row r="5368" spans="1:9" x14ac:dyDescent="0.2">
      <c r="A5368">
        <v>102</v>
      </c>
      <c r="B5368">
        <v>697594</v>
      </c>
      <c r="C5368" s="3">
        <v>43194</v>
      </c>
      <c r="D5368">
        <v>46870</v>
      </c>
      <c r="E5368" t="s">
        <v>4016</v>
      </c>
      <c r="F5368">
        <v>42284</v>
      </c>
      <c r="G5368" t="s">
        <v>4487</v>
      </c>
      <c r="H5368" t="s">
        <v>4497</v>
      </c>
      <c r="I5368" s="4">
        <v>347.55</v>
      </c>
    </row>
    <row r="5369" spans="1:9" x14ac:dyDescent="0.2">
      <c r="A5369">
        <v>102</v>
      </c>
      <c r="B5369">
        <v>697609</v>
      </c>
      <c r="C5369" s="3">
        <v>43207</v>
      </c>
      <c r="D5369">
        <v>47020</v>
      </c>
      <c r="E5369" t="s">
        <v>4016</v>
      </c>
      <c r="F5369">
        <v>42286</v>
      </c>
      <c r="G5369" t="s">
        <v>4077</v>
      </c>
      <c r="H5369" t="s">
        <v>4078</v>
      </c>
      <c r="I5369" s="4">
        <v>276.48</v>
      </c>
    </row>
    <row r="5370" spans="1:9" x14ac:dyDescent="0.2">
      <c r="A5370">
        <v>102</v>
      </c>
      <c r="B5370">
        <v>697613</v>
      </c>
      <c r="C5370" s="3">
        <v>43207</v>
      </c>
      <c r="D5370">
        <v>47020</v>
      </c>
      <c r="E5370" t="s">
        <v>4016</v>
      </c>
      <c r="F5370">
        <v>42286</v>
      </c>
      <c r="G5370" t="s">
        <v>4129</v>
      </c>
      <c r="H5370" t="s">
        <v>4130</v>
      </c>
      <c r="I5370" s="4">
        <v>10.37</v>
      </c>
    </row>
    <row r="5371" spans="1:9" x14ac:dyDescent="0.2">
      <c r="A5371">
        <v>102</v>
      </c>
      <c r="B5371">
        <v>697615</v>
      </c>
      <c r="C5371" s="3">
        <v>43207</v>
      </c>
      <c r="D5371">
        <v>47020</v>
      </c>
      <c r="E5371" t="s">
        <v>4016</v>
      </c>
      <c r="F5371">
        <v>42286</v>
      </c>
      <c r="G5371" t="s">
        <v>4017</v>
      </c>
      <c r="H5371" t="s">
        <v>4018</v>
      </c>
      <c r="I5371" s="4">
        <v>3.46</v>
      </c>
    </row>
    <row r="5372" spans="1:9" x14ac:dyDescent="0.2">
      <c r="A5372">
        <v>102</v>
      </c>
      <c r="B5372">
        <v>697618</v>
      </c>
      <c r="C5372" s="3">
        <v>43207</v>
      </c>
      <c r="D5372">
        <v>47020</v>
      </c>
      <c r="E5372" t="s">
        <v>4016</v>
      </c>
      <c r="F5372">
        <v>42286</v>
      </c>
      <c r="G5372" t="s">
        <v>4107</v>
      </c>
      <c r="H5372" t="s">
        <v>4108</v>
      </c>
      <c r="I5372" s="4">
        <v>86.4</v>
      </c>
    </row>
    <row r="5373" spans="1:9" x14ac:dyDescent="0.2">
      <c r="A5373">
        <v>102</v>
      </c>
      <c r="B5373">
        <v>697619</v>
      </c>
      <c r="C5373" s="3">
        <v>43207</v>
      </c>
      <c r="D5373">
        <v>47020</v>
      </c>
      <c r="E5373" t="s">
        <v>4016</v>
      </c>
      <c r="F5373">
        <v>42286</v>
      </c>
      <c r="G5373" t="s">
        <v>4133</v>
      </c>
      <c r="H5373" t="s">
        <v>4134</v>
      </c>
      <c r="I5373" s="4">
        <v>34.56</v>
      </c>
    </row>
    <row r="5374" spans="1:9" x14ac:dyDescent="0.2">
      <c r="A5374">
        <v>102</v>
      </c>
      <c r="B5374">
        <v>697621</v>
      </c>
      <c r="C5374" s="3">
        <v>43207</v>
      </c>
      <c r="D5374">
        <v>47020</v>
      </c>
      <c r="E5374" t="s">
        <v>4016</v>
      </c>
      <c r="F5374">
        <v>42286</v>
      </c>
      <c r="G5374" t="s">
        <v>4137</v>
      </c>
      <c r="H5374" t="s">
        <v>4138</v>
      </c>
      <c r="I5374" s="4">
        <v>10.37</v>
      </c>
    </row>
    <row r="5375" spans="1:9" x14ac:dyDescent="0.2">
      <c r="A5375">
        <v>102</v>
      </c>
      <c r="B5375">
        <v>697622</v>
      </c>
      <c r="C5375" s="3">
        <v>43207</v>
      </c>
      <c r="D5375">
        <v>47020</v>
      </c>
      <c r="E5375" t="s">
        <v>4016</v>
      </c>
      <c r="F5375">
        <v>42286</v>
      </c>
      <c r="G5375" t="s">
        <v>4139</v>
      </c>
      <c r="H5375" t="s">
        <v>4140</v>
      </c>
      <c r="I5375" s="4">
        <v>10.37</v>
      </c>
    </row>
    <row r="5376" spans="1:9" x14ac:dyDescent="0.2">
      <c r="A5376">
        <v>102</v>
      </c>
      <c r="B5376">
        <v>697623</v>
      </c>
      <c r="C5376" s="3">
        <v>43207</v>
      </c>
      <c r="D5376">
        <v>47020</v>
      </c>
      <c r="E5376" t="s">
        <v>4016</v>
      </c>
      <c r="F5376">
        <v>42286</v>
      </c>
      <c r="G5376" t="s">
        <v>4141</v>
      </c>
      <c r="H5376" t="s">
        <v>4142</v>
      </c>
      <c r="I5376" s="4">
        <v>10.37</v>
      </c>
    </row>
    <row r="5377" spans="1:9" x14ac:dyDescent="0.2">
      <c r="A5377">
        <v>102</v>
      </c>
      <c r="B5377">
        <v>697624</v>
      </c>
      <c r="C5377" s="3">
        <v>43207</v>
      </c>
      <c r="D5377">
        <v>47020</v>
      </c>
      <c r="E5377" t="s">
        <v>4016</v>
      </c>
      <c r="F5377">
        <v>42286</v>
      </c>
      <c r="G5377" t="s">
        <v>4155</v>
      </c>
      <c r="H5377" t="s">
        <v>4156</v>
      </c>
      <c r="I5377" s="4">
        <v>1.38</v>
      </c>
    </row>
    <row r="5378" spans="1:9" x14ac:dyDescent="0.2">
      <c r="A5378">
        <v>102</v>
      </c>
      <c r="B5378">
        <v>697625</v>
      </c>
      <c r="C5378" s="3">
        <v>43207</v>
      </c>
      <c r="D5378">
        <v>47020</v>
      </c>
      <c r="E5378" t="s">
        <v>4016</v>
      </c>
      <c r="F5378">
        <v>42286</v>
      </c>
      <c r="G5378" t="s">
        <v>4099</v>
      </c>
      <c r="H5378" t="s">
        <v>4100</v>
      </c>
      <c r="I5378" s="4">
        <v>10.37</v>
      </c>
    </row>
    <row r="5379" spans="1:9" x14ac:dyDescent="0.2">
      <c r="A5379">
        <v>102</v>
      </c>
      <c r="B5379">
        <v>697626</v>
      </c>
      <c r="C5379" s="3">
        <v>43207</v>
      </c>
      <c r="D5379">
        <v>47020</v>
      </c>
      <c r="E5379" t="s">
        <v>4016</v>
      </c>
      <c r="F5379">
        <v>42286</v>
      </c>
      <c r="G5379" t="s">
        <v>4143</v>
      </c>
      <c r="H5379" t="s">
        <v>4144</v>
      </c>
      <c r="I5379" s="4">
        <v>34.56</v>
      </c>
    </row>
    <row r="5380" spans="1:9" x14ac:dyDescent="0.2">
      <c r="A5380">
        <v>102</v>
      </c>
      <c r="B5380">
        <v>697627</v>
      </c>
      <c r="C5380" s="3">
        <v>43207</v>
      </c>
      <c r="D5380">
        <v>47020</v>
      </c>
      <c r="E5380" t="s">
        <v>4016</v>
      </c>
      <c r="F5380">
        <v>42286</v>
      </c>
      <c r="G5380" t="s">
        <v>4105</v>
      </c>
      <c r="H5380" t="s">
        <v>4106</v>
      </c>
      <c r="I5380" s="4">
        <v>6.91</v>
      </c>
    </row>
    <row r="5381" spans="1:9" x14ac:dyDescent="0.2">
      <c r="A5381">
        <v>102</v>
      </c>
      <c r="B5381">
        <v>697629</v>
      </c>
      <c r="C5381" s="3">
        <v>43207</v>
      </c>
      <c r="D5381">
        <v>47020</v>
      </c>
      <c r="E5381" t="s">
        <v>4016</v>
      </c>
      <c r="F5381">
        <v>42286</v>
      </c>
      <c r="G5381" t="s">
        <v>4169</v>
      </c>
      <c r="H5381" t="s">
        <v>4170</v>
      </c>
      <c r="I5381" s="4">
        <v>8.2899999999999991</v>
      </c>
    </row>
    <row r="5382" spans="1:9" x14ac:dyDescent="0.2">
      <c r="A5382">
        <v>102</v>
      </c>
      <c r="B5382">
        <v>699444</v>
      </c>
      <c r="C5382" s="3">
        <v>43207</v>
      </c>
      <c r="D5382">
        <v>47020</v>
      </c>
      <c r="E5382" t="s">
        <v>4016</v>
      </c>
      <c r="F5382">
        <v>42286</v>
      </c>
      <c r="G5382" t="s">
        <v>4089</v>
      </c>
      <c r="H5382" t="s">
        <v>4090</v>
      </c>
      <c r="I5382" s="4">
        <v>156.21</v>
      </c>
    </row>
    <row r="5383" spans="1:9" x14ac:dyDescent="0.2">
      <c r="A5383">
        <v>102</v>
      </c>
      <c r="B5383">
        <v>699445</v>
      </c>
      <c r="C5383" s="3">
        <v>43207</v>
      </c>
      <c r="D5383">
        <v>47020</v>
      </c>
      <c r="E5383" t="s">
        <v>4016</v>
      </c>
      <c r="F5383">
        <v>42286</v>
      </c>
      <c r="G5383" t="s">
        <v>4131</v>
      </c>
      <c r="H5383" t="s">
        <v>4132</v>
      </c>
      <c r="I5383" s="4">
        <v>0.69</v>
      </c>
    </row>
    <row r="5384" spans="1:9" x14ac:dyDescent="0.2">
      <c r="A5384">
        <v>102</v>
      </c>
      <c r="B5384">
        <v>699446</v>
      </c>
      <c r="C5384" s="3">
        <v>43207</v>
      </c>
      <c r="D5384">
        <v>47020</v>
      </c>
      <c r="E5384" t="s">
        <v>4016</v>
      </c>
      <c r="F5384">
        <v>42286</v>
      </c>
      <c r="G5384" t="s">
        <v>4085</v>
      </c>
      <c r="H5384" t="s">
        <v>4086</v>
      </c>
      <c r="I5384" s="4">
        <v>0.69</v>
      </c>
    </row>
    <row r="5385" spans="1:9" x14ac:dyDescent="0.2">
      <c r="A5385">
        <v>102</v>
      </c>
      <c r="B5385">
        <v>699447</v>
      </c>
      <c r="C5385" s="3">
        <v>43207</v>
      </c>
      <c r="D5385">
        <v>47020</v>
      </c>
      <c r="E5385" t="s">
        <v>4016</v>
      </c>
      <c r="F5385">
        <v>42286</v>
      </c>
      <c r="G5385" t="s">
        <v>4035</v>
      </c>
      <c r="H5385" t="s">
        <v>4036</v>
      </c>
      <c r="I5385" s="4">
        <v>6.91</v>
      </c>
    </row>
    <row r="5386" spans="1:9" x14ac:dyDescent="0.2">
      <c r="A5386">
        <v>102</v>
      </c>
      <c r="B5386">
        <v>699448</v>
      </c>
      <c r="C5386" s="3">
        <v>43207</v>
      </c>
      <c r="D5386">
        <v>47020</v>
      </c>
      <c r="E5386" t="s">
        <v>4016</v>
      </c>
      <c r="F5386">
        <v>42286</v>
      </c>
      <c r="G5386" t="s">
        <v>4117</v>
      </c>
      <c r="H5386" t="s">
        <v>4118</v>
      </c>
      <c r="I5386" s="4">
        <v>13.82</v>
      </c>
    </row>
    <row r="5387" spans="1:9" x14ac:dyDescent="0.2">
      <c r="A5387">
        <v>102</v>
      </c>
      <c r="B5387">
        <v>699450</v>
      </c>
      <c r="C5387" s="3">
        <v>43207</v>
      </c>
      <c r="D5387">
        <v>47020</v>
      </c>
      <c r="E5387" t="s">
        <v>4016</v>
      </c>
      <c r="F5387">
        <v>42286</v>
      </c>
      <c r="G5387" t="s">
        <v>4147</v>
      </c>
      <c r="H5387" t="s">
        <v>4148</v>
      </c>
      <c r="I5387" s="4">
        <v>6.91</v>
      </c>
    </row>
    <row r="5388" spans="1:9" x14ac:dyDescent="0.2">
      <c r="A5388">
        <v>102</v>
      </c>
      <c r="B5388">
        <v>699452</v>
      </c>
      <c r="C5388" s="3">
        <v>43207</v>
      </c>
      <c r="D5388">
        <v>47020</v>
      </c>
      <c r="E5388" t="s">
        <v>4016</v>
      </c>
      <c r="F5388">
        <v>42286</v>
      </c>
      <c r="G5388" t="s">
        <v>4135</v>
      </c>
      <c r="H5388" t="s">
        <v>4136</v>
      </c>
      <c r="I5388" s="4">
        <v>1.38</v>
      </c>
    </row>
    <row r="5389" spans="1:9" x14ac:dyDescent="0.2">
      <c r="A5389">
        <v>102</v>
      </c>
      <c r="B5389">
        <v>699453</v>
      </c>
      <c r="C5389" s="3">
        <v>43207</v>
      </c>
      <c r="D5389">
        <v>47020</v>
      </c>
      <c r="E5389" t="s">
        <v>4016</v>
      </c>
      <c r="F5389">
        <v>42286</v>
      </c>
      <c r="G5389" t="s">
        <v>4145</v>
      </c>
      <c r="H5389" t="s">
        <v>4146</v>
      </c>
      <c r="I5389" s="4">
        <v>0.69</v>
      </c>
    </row>
    <row r="5390" spans="1:9" x14ac:dyDescent="0.2">
      <c r="A5390">
        <v>102</v>
      </c>
      <c r="B5390">
        <v>697681</v>
      </c>
      <c r="C5390" s="3">
        <v>43208</v>
      </c>
      <c r="D5390">
        <v>47041</v>
      </c>
      <c r="E5390" t="s">
        <v>4016</v>
      </c>
      <c r="F5390">
        <v>42292</v>
      </c>
      <c r="G5390" t="s">
        <v>4067</v>
      </c>
      <c r="H5390" t="s">
        <v>4068</v>
      </c>
      <c r="I5390" s="4">
        <v>138.24</v>
      </c>
    </row>
    <row r="5391" spans="1:9" x14ac:dyDescent="0.2">
      <c r="A5391">
        <v>102</v>
      </c>
      <c r="B5391">
        <v>697682</v>
      </c>
      <c r="C5391" s="3">
        <v>43208</v>
      </c>
      <c r="D5391">
        <v>47041</v>
      </c>
      <c r="E5391" t="s">
        <v>4016</v>
      </c>
      <c r="F5391">
        <v>42292</v>
      </c>
      <c r="G5391" t="s">
        <v>4105</v>
      </c>
      <c r="H5391" t="s">
        <v>4106</v>
      </c>
      <c r="I5391" s="4">
        <v>6.91</v>
      </c>
    </row>
    <row r="5392" spans="1:9" x14ac:dyDescent="0.2">
      <c r="A5392">
        <v>102</v>
      </c>
      <c r="B5392">
        <v>697683</v>
      </c>
      <c r="C5392" s="3">
        <v>43208</v>
      </c>
      <c r="D5392">
        <v>47041</v>
      </c>
      <c r="E5392" t="s">
        <v>4016</v>
      </c>
      <c r="F5392">
        <v>42292</v>
      </c>
      <c r="G5392" t="s">
        <v>4107</v>
      </c>
      <c r="H5392" t="s">
        <v>4108</v>
      </c>
      <c r="I5392" s="4">
        <v>131.33000000000001</v>
      </c>
    </row>
    <row r="5393" spans="1:9" x14ac:dyDescent="0.2">
      <c r="A5393">
        <v>102</v>
      </c>
      <c r="B5393">
        <v>697685</v>
      </c>
      <c r="C5393" s="3">
        <v>43208</v>
      </c>
      <c r="D5393">
        <v>47041</v>
      </c>
      <c r="E5393" t="s">
        <v>4016</v>
      </c>
      <c r="F5393">
        <v>42292</v>
      </c>
      <c r="G5393" t="s">
        <v>4169</v>
      </c>
      <c r="H5393" t="s">
        <v>4170</v>
      </c>
      <c r="I5393" s="4">
        <v>10.37</v>
      </c>
    </row>
    <row r="5394" spans="1:9" x14ac:dyDescent="0.2">
      <c r="A5394">
        <v>102</v>
      </c>
      <c r="B5394">
        <v>697690</v>
      </c>
      <c r="C5394" s="3">
        <v>43208</v>
      </c>
      <c r="D5394">
        <v>47041</v>
      </c>
      <c r="E5394" t="s">
        <v>4016</v>
      </c>
      <c r="F5394">
        <v>42292</v>
      </c>
      <c r="G5394" t="s">
        <v>4133</v>
      </c>
      <c r="H5394" t="s">
        <v>4134</v>
      </c>
      <c r="I5394" s="4">
        <v>38.020000000000003</v>
      </c>
    </row>
    <row r="5395" spans="1:9" x14ac:dyDescent="0.2">
      <c r="A5395">
        <v>102</v>
      </c>
      <c r="B5395">
        <v>697694</v>
      </c>
      <c r="C5395" s="3">
        <v>43208</v>
      </c>
      <c r="D5395">
        <v>47041</v>
      </c>
      <c r="E5395" t="s">
        <v>4016</v>
      </c>
      <c r="F5395">
        <v>42292</v>
      </c>
      <c r="G5395" t="s">
        <v>4171</v>
      </c>
      <c r="H5395" t="s">
        <v>4172</v>
      </c>
      <c r="I5395" s="4">
        <v>27.65</v>
      </c>
    </row>
    <row r="5396" spans="1:9" x14ac:dyDescent="0.2">
      <c r="A5396">
        <v>102</v>
      </c>
      <c r="B5396">
        <v>697695</v>
      </c>
      <c r="C5396" s="3">
        <v>43208</v>
      </c>
      <c r="D5396">
        <v>47041</v>
      </c>
      <c r="E5396" t="s">
        <v>4016</v>
      </c>
      <c r="F5396">
        <v>42292</v>
      </c>
      <c r="G5396" t="s">
        <v>4129</v>
      </c>
      <c r="H5396" t="s">
        <v>4130</v>
      </c>
      <c r="I5396" s="4">
        <v>8.64</v>
      </c>
    </row>
    <row r="5397" spans="1:9" x14ac:dyDescent="0.2">
      <c r="A5397">
        <v>102</v>
      </c>
      <c r="B5397">
        <v>697697</v>
      </c>
      <c r="C5397" s="3">
        <v>43208</v>
      </c>
      <c r="D5397">
        <v>47041</v>
      </c>
      <c r="E5397" t="s">
        <v>4016</v>
      </c>
      <c r="F5397">
        <v>42292</v>
      </c>
      <c r="G5397" t="s">
        <v>4131</v>
      </c>
      <c r="H5397" t="s">
        <v>4132</v>
      </c>
      <c r="I5397" s="4">
        <v>0.35</v>
      </c>
    </row>
    <row r="5398" spans="1:9" x14ac:dyDescent="0.2">
      <c r="A5398">
        <v>102</v>
      </c>
      <c r="B5398">
        <v>699592</v>
      </c>
      <c r="C5398" s="3">
        <v>43208</v>
      </c>
      <c r="D5398">
        <v>47041</v>
      </c>
      <c r="E5398" t="s">
        <v>4016</v>
      </c>
      <c r="F5398">
        <v>42292</v>
      </c>
      <c r="G5398" t="s">
        <v>4033</v>
      </c>
      <c r="H5398" t="s">
        <v>4034</v>
      </c>
      <c r="I5398" s="4">
        <v>152.75</v>
      </c>
    </row>
    <row r="5399" spans="1:9" x14ac:dyDescent="0.2">
      <c r="A5399">
        <v>102</v>
      </c>
      <c r="B5399">
        <v>699593</v>
      </c>
      <c r="C5399" s="3">
        <v>43208</v>
      </c>
      <c r="D5399">
        <v>47041</v>
      </c>
      <c r="E5399" t="s">
        <v>4016</v>
      </c>
      <c r="F5399">
        <v>42292</v>
      </c>
      <c r="G5399" t="s">
        <v>4117</v>
      </c>
      <c r="H5399" t="s">
        <v>4118</v>
      </c>
      <c r="I5399" s="4">
        <v>8.2899999999999991</v>
      </c>
    </row>
    <row r="5400" spans="1:9" x14ac:dyDescent="0.2">
      <c r="A5400">
        <v>102</v>
      </c>
      <c r="B5400">
        <v>699594</v>
      </c>
      <c r="C5400" s="3">
        <v>43208</v>
      </c>
      <c r="D5400">
        <v>47041</v>
      </c>
      <c r="E5400" t="s">
        <v>4016</v>
      </c>
      <c r="F5400">
        <v>42292</v>
      </c>
      <c r="G5400" t="s">
        <v>4089</v>
      </c>
      <c r="H5400" t="s">
        <v>4090</v>
      </c>
      <c r="I5400" s="4">
        <v>110.59</v>
      </c>
    </row>
    <row r="5401" spans="1:9" x14ac:dyDescent="0.2">
      <c r="A5401">
        <v>102</v>
      </c>
      <c r="B5401">
        <v>699605</v>
      </c>
      <c r="C5401" s="3">
        <v>43208</v>
      </c>
      <c r="D5401">
        <v>47041</v>
      </c>
      <c r="E5401" t="s">
        <v>4016</v>
      </c>
      <c r="F5401">
        <v>42292</v>
      </c>
      <c r="G5401" t="s">
        <v>4173</v>
      </c>
      <c r="H5401" t="s">
        <v>4174</v>
      </c>
      <c r="I5401" s="4">
        <v>6.91</v>
      </c>
    </row>
    <row r="5402" spans="1:9" x14ac:dyDescent="0.2">
      <c r="A5402">
        <v>102</v>
      </c>
      <c r="B5402">
        <v>699606</v>
      </c>
      <c r="C5402" s="3">
        <v>43208</v>
      </c>
      <c r="D5402">
        <v>47041</v>
      </c>
      <c r="E5402" t="s">
        <v>4016</v>
      </c>
      <c r="F5402">
        <v>42292</v>
      </c>
      <c r="G5402" t="s">
        <v>4085</v>
      </c>
      <c r="H5402" t="s">
        <v>4086</v>
      </c>
      <c r="I5402" s="4">
        <v>0.69</v>
      </c>
    </row>
    <row r="5403" spans="1:9" x14ac:dyDescent="0.2">
      <c r="A5403">
        <v>102</v>
      </c>
      <c r="B5403">
        <v>699611</v>
      </c>
      <c r="C5403" s="3">
        <v>43208</v>
      </c>
      <c r="D5403">
        <v>47041</v>
      </c>
      <c r="E5403" t="s">
        <v>4016</v>
      </c>
      <c r="F5403">
        <v>42292</v>
      </c>
      <c r="G5403" t="s">
        <v>4155</v>
      </c>
      <c r="H5403" t="s">
        <v>4156</v>
      </c>
      <c r="I5403" s="4">
        <v>0.69</v>
      </c>
    </row>
    <row r="5404" spans="1:9" x14ac:dyDescent="0.2">
      <c r="A5404">
        <v>102</v>
      </c>
      <c r="B5404">
        <v>699612</v>
      </c>
      <c r="C5404" s="3">
        <v>43208</v>
      </c>
      <c r="D5404">
        <v>47041</v>
      </c>
      <c r="E5404" t="s">
        <v>4016</v>
      </c>
      <c r="F5404">
        <v>42292</v>
      </c>
      <c r="G5404" t="s">
        <v>4127</v>
      </c>
      <c r="H5404" t="s">
        <v>4128</v>
      </c>
      <c r="I5404" s="4">
        <v>1.38</v>
      </c>
    </row>
    <row r="5405" spans="1:9" x14ac:dyDescent="0.2">
      <c r="A5405">
        <v>102</v>
      </c>
      <c r="B5405">
        <v>699613</v>
      </c>
      <c r="C5405" s="3">
        <v>43208</v>
      </c>
      <c r="D5405">
        <v>47041</v>
      </c>
      <c r="E5405" t="s">
        <v>4016</v>
      </c>
      <c r="F5405">
        <v>42292</v>
      </c>
      <c r="G5405" t="s">
        <v>4139</v>
      </c>
      <c r="H5405" t="s">
        <v>4140</v>
      </c>
      <c r="I5405" s="4">
        <v>6.91</v>
      </c>
    </row>
    <row r="5406" spans="1:9" x14ac:dyDescent="0.2">
      <c r="A5406">
        <v>102</v>
      </c>
      <c r="B5406">
        <v>699614</v>
      </c>
      <c r="C5406" s="3">
        <v>43208</v>
      </c>
      <c r="D5406">
        <v>47041</v>
      </c>
      <c r="E5406" t="s">
        <v>4016</v>
      </c>
      <c r="F5406">
        <v>42292</v>
      </c>
      <c r="G5406" t="s">
        <v>4175</v>
      </c>
      <c r="H5406" t="s">
        <v>4176</v>
      </c>
      <c r="I5406" s="4">
        <v>41.47</v>
      </c>
    </row>
    <row r="5407" spans="1:9" x14ac:dyDescent="0.2">
      <c r="A5407">
        <v>102</v>
      </c>
      <c r="B5407">
        <v>697750</v>
      </c>
      <c r="C5407" s="3">
        <v>43195</v>
      </c>
      <c r="D5407">
        <v>46892</v>
      </c>
      <c r="E5407" t="s">
        <v>4016</v>
      </c>
      <c r="F5407">
        <v>42293</v>
      </c>
      <c r="G5407" t="s">
        <v>4259</v>
      </c>
      <c r="H5407" t="s">
        <v>4260</v>
      </c>
      <c r="I5407" s="4">
        <v>4022.55</v>
      </c>
    </row>
    <row r="5408" spans="1:9" x14ac:dyDescent="0.2">
      <c r="A5408">
        <v>102</v>
      </c>
      <c r="B5408">
        <v>697751</v>
      </c>
      <c r="C5408" s="3">
        <v>43195</v>
      </c>
      <c r="D5408">
        <v>46892</v>
      </c>
      <c r="E5408" t="s">
        <v>4016</v>
      </c>
      <c r="F5408">
        <v>42293</v>
      </c>
      <c r="G5408" t="s">
        <v>4487</v>
      </c>
      <c r="H5408" t="s">
        <v>4497</v>
      </c>
      <c r="I5408" s="4">
        <v>315</v>
      </c>
    </row>
    <row r="5409" spans="1:9" x14ac:dyDescent="0.2">
      <c r="A5409">
        <v>102</v>
      </c>
      <c r="B5409">
        <v>697951</v>
      </c>
      <c r="C5409" s="3">
        <v>43199</v>
      </c>
      <c r="D5409">
        <v>46916</v>
      </c>
      <c r="E5409" t="s">
        <v>4016</v>
      </c>
      <c r="F5409">
        <v>42295</v>
      </c>
      <c r="G5409" t="s">
        <v>4033</v>
      </c>
      <c r="H5409" t="s">
        <v>4034</v>
      </c>
      <c r="I5409" s="4">
        <v>100</v>
      </c>
    </row>
    <row r="5410" spans="1:9" x14ac:dyDescent="0.2">
      <c r="A5410">
        <v>102</v>
      </c>
      <c r="B5410">
        <v>697822</v>
      </c>
      <c r="C5410" s="3">
        <v>43203</v>
      </c>
      <c r="D5410">
        <v>46991</v>
      </c>
      <c r="E5410" t="s">
        <v>4016</v>
      </c>
      <c r="F5410">
        <v>42300</v>
      </c>
      <c r="G5410" t="s">
        <v>4041</v>
      </c>
      <c r="H5410" t="s">
        <v>4042</v>
      </c>
      <c r="I5410" s="4">
        <v>214.52</v>
      </c>
    </row>
    <row r="5411" spans="1:9" x14ac:dyDescent="0.2">
      <c r="A5411">
        <v>102</v>
      </c>
      <c r="B5411">
        <v>697823</v>
      </c>
      <c r="C5411" s="3">
        <v>43203</v>
      </c>
      <c r="D5411">
        <v>46991</v>
      </c>
      <c r="E5411" t="s">
        <v>4016</v>
      </c>
      <c r="F5411">
        <v>42300</v>
      </c>
      <c r="G5411" t="s">
        <v>4043</v>
      </c>
      <c r="H5411" t="s">
        <v>4044</v>
      </c>
      <c r="I5411" s="4">
        <v>13.62</v>
      </c>
    </row>
    <row r="5412" spans="1:9" x14ac:dyDescent="0.2">
      <c r="A5412">
        <v>102</v>
      </c>
      <c r="B5412">
        <v>697824</v>
      </c>
      <c r="C5412" s="3">
        <v>43203</v>
      </c>
      <c r="D5412">
        <v>46991</v>
      </c>
      <c r="E5412" t="s">
        <v>4016</v>
      </c>
      <c r="F5412">
        <v>42300</v>
      </c>
      <c r="G5412" t="s">
        <v>4045</v>
      </c>
      <c r="H5412" t="s">
        <v>4046</v>
      </c>
      <c r="I5412" s="4">
        <v>3.41</v>
      </c>
    </row>
    <row r="5413" spans="1:9" x14ac:dyDescent="0.2">
      <c r="A5413">
        <v>102</v>
      </c>
      <c r="B5413">
        <v>697825</v>
      </c>
      <c r="C5413" s="3">
        <v>43203</v>
      </c>
      <c r="D5413">
        <v>46991</v>
      </c>
      <c r="E5413" t="s">
        <v>4016</v>
      </c>
      <c r="F5413">
        <v>42300</v>
      </c>
      <c r="G5413" t="s">
        <v>4035</v>
      </c>
      <c r="H5413" t="s">
        <v>4036</v>
      </c>
      <c r="I5413" s="4">
        <v>102.15</v>
      </c>
    </row>
    <row r="5414" spans="1:9" x14ac:dyDescent="0.2">
      <c r="A5414">
        <v>102</v>
      </c>
      <c r="B5414">
        <v>697826</v>
      </c>
      <c r="C5414" s="3">
        <v>43203</v>
      </c>
      <c r="D5414">
        <v>46991</v>
      </c>
      <c r="E5414" t="s">
        <v>4016</v>
      </c>
      <c r="F5414">
        <v>42300</v>
      </c>
      <c r="G5414" t="s">
        <v>4047</v>
      </c>
      <c r="H5414" t="s">
        <v>4048</v>
      </c>
      <c r="I5414" s="4">
        <v>3.41</v>
      </c>
    </row>
    <row r="5415" spans="1:9" x14ac:dyDescent="0.2">
      <c r="A5415">
        <v>102</v>
      </c>
      <c r="B5415">
        <v>697827</v>
      </c>
      <c r="C5415" s="3">
        <v>43203</v>
      </c>
      <c r="D5415">
        <v>46991</v>
      </c>
      <c r="E5415" t="s">
        <v>4016</v>
      </c>
      <c r="F5415">
        <v>42300</v>
      </c>
      <c r="G5415" t="s">
        <v>4049</v>
      </c>
      <c r="H5415" t="s">
        <v>4050</v>
      </c>
      <c r="I5415" s="4">
        <v>3.41</v>
      </c>
    </row>
    <row r="5416" spans="1:9" x14ac:dyDescent="0.2">
      <c r="A5416">
        <v>102</v>
      </c>
      <c r="B5416">
        <v>697828</v>
      </c>
      <c r="C5416" s="3">
        <v>43203</v>
      </c>
      <c r="D5416">
        <v>46991</v>
      </c>
      <c r="E5416" t="s">
        <v>4016</v>
      </c>
      <c r="F5416">
        <v>42300</v>
      </c>
      <c r="G5416" t="s">
        <v>4055</v>
      </c>
      <c r="H5416" t="s">
        <v>4056</v>
      </c>
      <c r="I5416" s="4">
        <v>8.17</v>
      </c>
    </row>
    <row r="5417" spans="1:9" x14ac:dyDescent="0.2">
      <c r="A5417">
        <v>102</v>
      </c>
      <c r="B5417">
        <v>697829</v>
      </c>
      <c r="C5417" s="3">
        <v>43203</v>
      </c>
      <c r="D5417">
        <v>46991</v>
      </c>
      <c r="E5417" t="s">
        <v>4016</v>
      </c>
      <c r="F5417">
        <v>42300</v>
      </c>
      <c r="G5417" t="s">
        <v>4051</v>
      </c>
      <c r="H5417" t="s">
        <v>4052</v>
      </c>
      <c r="I5417" s="4">
        <v>10.56</v>
      </c>
    </row>
    <row r="5418" spans="1:9" x14ac:dyDescent="0.2">
      <c r="A5418">
        <v>102</v>
      </c>
      <c r="B5418">
        <v>697830</v>
      </c>
      <c r="C5418" s="3">
        <v>43203</v>
      </c>
      <c r="D5418">
        <v>46991</v>
      </c>
      <c r="E5418" t="s">
        <v>4016</v>
      </c>
      <c r="F5418">
        <v>42300</v>
      </c>
      <c r="G5418" t="s">
        <v>4057</v>
      </c>
      <c r="H5418" t="s">
        <v>4058</v>
      </c>
      <c r="I5418" s="4">
        <v>204.3</v>
      </c>
    </row>
    <row r="5419" spans="1:9" x14ac:dyDescent="0.2">
      <c r="A5419">
        <v>102</v>
      </c>
      <c r="B5419">
        <v>697831</v>
      </c>
      <c r="C5419" s="3">
        <v>43203</v>
      </c>
      <c r="D5419">
        <v>46991</v>
      </c>
      <c r="E5419" t="s">
        <v>4016</v>
      </c>
      <c r="F5419">
        <v>42300</v>
      </c>
      <c r="G5419" t="s">
        <v>4065</v>
      </c>
      <c r="H5419" t="s">
        <v>4066</v>
      </c>
      <c r="I5419" s="4">
        <v>7.15</v>
      </c>
    </row>
    <row r="5420" spans="1:9" x14ac:dyDescent="0.2">
      <c r="A5420">
        <v>102</v>
      </c>
      <c r="B5420">
        <v>697832</v>
      </c>
      <c r="C5420" s="3">
        <v>43203</v>
      </c>
      <c r="D5420">
        <v>46991</v>
      </c>
      <c r="E5420" t="s">
        <v>4016</v>
      </c>
      <c r="F5420">
        <v>42300</v>
      </c>
      <c r="G5420" t="s">
        <v>4059</v>
      </c>
      <c r="H5420" t="s">
        <v>4060</v>
      </c>
      <c r="I5420" s="4">
        <v>1.36</v>
      </c>
    </row>
    <row r="5421" spans="1:9" x14ac:dyDescent="0.2">
      <c r="A5421">
        <v>102</v>
      </c>
      <c r="B5421">
        <v>697833</v>
      </c>
      <c r="C5421" s="3">
        <v>43203</v>
      </c>
      <c r="D5421">
        <v>46991</v>
      </c>
      <c r="E5421" t="s">
        <v>4016</v>
      </c>
      <c r="F5421">
        <v>42300</v>
      </c>
      <c r="G5421" t="s">
        <v>4053</v>
      </c>
      <c r="H5421" t="s">
        <v>4054</v>
      </c>
      <c r="I5421" s="4">
        <v>20.43</v>
      </c>
    </row>
    <row r="5422" spans="1:9" x14ac:dyDescent="0.2">
      <c r="A5422">
        <v>102</v>
      </c>
      <c r="B5422">
        <v>697834</v>
      </c>
      <c r="C5422" s="3">
        <v>43203</v>
      </c>
      <c r="D5422">
        <v>46991</v>
      </c>
      <c r="E5422" t="s">
        <v>4016</v>
      </c>
      <c r="F5422">
        <v>42300</v>
      </c>
      <c r="G5422" t="s">
        <v>4033</v>
      </c>
      <c r="H5422" t="s">
        <v>4034</v>
      </c>
      <c r="I5422" s="4">
        <v>88.53</v>
      </c>
    </row>
    <row r="5423" spans="1:9" x14ac:dyDescent="0.2">
      <c r="A5423">
        <v>102</v>
      </c>
      <c r="B5423">
        <v>697999</v>
      </c>
      <c r="C5423" s="3">
        <v>43201</v>
      </c>
      <c r="D5423">
        <v>46963</v>
      </c>
      <c r="E5423" t="s">
        <v>4016</v>
      </c>
      <c r="F5423">
        <v>42302</v>
      </c>
      <c r="G5423" t="s">
        <v>4317</v>
      </c>
      <c r="H5423" t="s">
        <v>4318</v>
      </c>
      <c r="I5423" s="4">
        <v>54</v>
      </c>
    </row>
    <row r="5424" spans="1:9" x14ac:dyDescent="0.2">
      <c r="A5424">
        <v>102</v>
      </c>
      <c r="B5424">
        <v>698005</v>
      </c>
      <c r="C5424" s="3">
        <v>43202</v>
      </c>
      <c r="D5424">
        <v>46989</v>
      </c>
      <c r="E5424" t="s">
        <v>4016</v>
      </c>
      <c r="F5424">
        <v>42303</v>
      </c>
      <c r="G5424" t="s">
        <v>4317</v>
      </c>
      <c r="H5424" t="s">
        <v>4318</v>
      </c>
      <c r="I5424" s="4">
        <v>648</v>
      </c>
    </row>
    <row r="5425" spans="1:9" x14ac:dyDescent="0.2">
      <c r="A5425">
        <v>102</v>
      </c>
      <c r="B5425">
        <v>698042</v>
      </c>
      <c r="C5425" s="3">
        <v>43207</v>
      </c>
      <c r="D5425">
        <v>47029</v>
      </c>
      <c r="E5425" t="s">
        <v>4016</v>
      </c>
      <c r="F5425">
        <v>42305</v>
      </c>
      <c r="G5425" t="s">
        <v>4135</v>
      </c>
      <c r="H5425" t="s">
        <v>4136</v>
      </c>
      <c r="I5425" s="4">
        <v>0.33</v>
      </c>
    </row>
    <row r="5426" spans="1:9" x14ac:dyDescent="0.2">
      <c r="A5426">
        <v>102</v>
      </c>
      <c r="B5426">
        <v>698043</v>
      </c>
      <c r="C5426" s="3">
        <v>43207</v>
      </c>
      <c r="D5426">
        <v>47029</v>
      </c>
      <c r="E5426" t="s">
        <v>4016</v>
      </c>
      <c r="F5426">
        <v>42305</v>
      </c>
      <c r="G5426" t="s">
        <v>4385</v>
      </c>
      <c r="H5426" t="s">
        <v>4386</v>
      </c>
      <c r="I5426" s="4">
        <v>6.5</v>
      </c>
    </row>
    <row r="5427" spans="1:9" x14ac:dyDescent="0.2">
      <c r="A5427">
        <v>102</v>
      </c>
      <c r="B5427">
        <v>698044</v>
      </c>
      <c r="C5427" s="3">
        <v>43207</v>
      </c>
      <c r="D5427">
        <v>47029</v>
      </c>
      <c r="E5427" t="s">
        <v>4016</v>
      </c>
      <c r="F5427">
        <v>42305</v>
      </c>
      <c r="G5427" t="s">
        <v>4111</v>
      </c>
      <c r="H5427" t="s">
        <v>4112</v>
      </c>
      <c r="I5427" s="4">
        <v>0.78</v>
      </c>
    </row>
    <row r="5428" spans="1:9" x14ac:dyDescent="0.2">
      <c r="A5428">
        <v>102</v>
      </c>
      <c r="B5428">
        <v>698045</v>
      </c>
      <c r="C5428" s="3">
        <v>43207</v>
      </c>
      <c r="D5428">
        <v>47029</v>
      </c>
      <c r="E5428" t="s">
        <v>4016</v>
      </c>
      <c r="F5428">
        <v>42305</v>
      </c>
      <c r="G5428" t="s">
        <v>4355</v>
      </c>
      <c r="H5428" t="s">
        <v>4356</v>
      </c>
      <c r="I5428" s="4">
        <v>1.63</v>
      </c>
    </row>
    <row r="5429" spans="1:9" x14ac:dyDescent="0.2">
      <c r="A5429">
        <v>102</v>
      </c>
      <c r="B5429">
        <v>698046</v>
      </c>
      <c r="C5429" s="3">
        <v>43207</v>
      </c>
      <c r="D5429">
        <v>47029</v>
      </c>
      <c r="E5429" t="s">
        <v>4016</v>
      </c>
      <c r="F5429">
        <v>42305</v>
      </c>
      <c r="G5429" t="s">
        <v>4119</v>
      </c>
      <c r="H5429" t="s">
        <v>4120</v>
      </c>
      <c r="I5429" s="4">
        <v>4.55</v>
      </c>
    </row>
    <row r="5430" spans="1:9" x14ac:dyDescent="0.2">
      <c r="A5430">
        <v>102</v>
      </c>
      <c r="B5430">
        <v>698047</v>
      </c>
      <c r="C5430" s="3">
        <v>43207</v>
      </c>
      <c r="D5430">
        <v>47029</v>
      </c>
      <c r="E5430" t="s">
        <v>4016</v>
      </c>
      <c r="F5430">
        <v>42305</v>
      </c>
      <c r="G5430" t="s">
        <v>4089</v>
      </c>
      <c r="H5430" t="s">
        <v>4090</v>
      </c>
      <c r="I5430" s="4">
        <v>13</v>
      </c>
    </row>
    <row r="5431" spans="1:9" x14ac:dyDescent="0.2">
      <c r="A5431">
        <v>102</v>
      </c>
      <c r="B5431">
        <v>698048</v>
      </c>
      <c r="C5431" s="3">
        <v>43207</v>
      </c>
      <c r="D5431">
        <v>47029</v>
      </c>
      <c r="E5431" t="s">
        <v>4016</v>
      </c>
      <c r="F5431">
        <v>42305</v>
      </c>
      <c r="G5431" t="s">
        <v>4103</v>
      </c>
      <c r="H5431" t="s">
        <v>4104</v>
      </c>
      <c r="I5431" s="4">
        <v>1.95</v>
      </c>
    </row>
    <row r="5432" spans="1:9" x14ac:dyDescent="0.2">
      <c r="A5432">
        <v>102</v>
      </c>
      <c r="B5432">
        <v>698049</v>
      </c>
      <c r="C5432" s="3">
        <v>43207</v>
      </c>
      <c r="D5432">
        <v>47029</v>
      </c>
      <c r="E5432" t="s">
        <v>4016</v>
      </c>
      <c r="F5432">
        <v>42305</v>
      </c>
      <c r="G5432" t="s">
        <v>4399</v>
      </c>
      <c r="H5432" t="s">
        <v>4400</v>
      </c>
      <c r="I5432" s="4">
        <v>3.58</v>
      </c>
    </row>
    <row r="5433" spans="1:9" x14ac:dyDescent="0.2">
      <c r="A5433">
        <v>102</v>
      </c>
      <c r="B5433">
        <v>698051</v>
      </c>
      <c r="C5433" s="3">
        <v>43207</v>
      </c>
      <c r="D5433">
        <v>47029</v>
      </c>
      <c r="E5433" t="s">
        <v>4016</v>
      </c>
      <c r="F5433">
        <v>42305</v>
      </c>
      <c r="G5433" t="s">
        <v>4033</v>
      </c>
      <c r="H5433" t="s">
        <v>4034</v>
      </c>
      <c r="I5433" s="4">
        <v>8.4499999999999993</v>
      </c>
    </row>
    <row r="5434" spans="1:9" x14ac:dyDescent="0.2">
      <c r="A5434">
        <v>102</v>
      </c>
      <c r="B5434">
        <v>698052</v>
      </c>
      <c r="C5434" s="3">
        <v>43207</v>
      </c>
      <c r="D5434">
        <v>47029</v>
      </c>
      <c r="E5434" t="s">
        <v>4016</v>
      </c>
      <c r="F5434">
        <v>42305</v>
      </c>
      <c r="G5434" t="s">
        <v>4133</v>
      </c>
      <c r="H5434" t="s">
        <v>4134</v>
      </c>
      <c r="I5434" s="4">
        <v>0.2</v>
      </c>
    </row>
    <row r="5435" spans="1:9" x14ac:dyDescent="0.2">
      <c r="A5435">
        <v>102</v>
      </c>
      <c r="B5435">
        <v>698053</v>
      </c>
      <c r="C5435" s="3">
        <v>43207</v>
      </c>
      <c r="D5435">
        <v>47029</v>
      </c>
      <c r="E5435" t="s">
        <v>4016</v>
      </c>
      <c r="F5435">
        <v>42305</v>
      </c>
      <c r="G5435" t="s">
        <v>4401</v>
      </c>
      <c r="H5435" t="s">
        <v>4402</v>
      </c>
      <c r="I5435" s="4">
        <v>0.65</v>
      </c>
    </row>
    <row r="5436" spans="1:9" x14ac:dyDescent="0.2">
      <c r="A5436">
        <v>102</v>
      </c>
      <c r="B5436">
        <v>698054</v>
      </c>
      <c r="C5436" s="3">
        <v>43207</v>
      </c>
      <c r="D5436">
        <v>47029</v>
      </c>
      <c r="E5436" t="s">
        <v>4016</v>
      </c>
      <c r="F5436">
        <v>42305</v>
      </c>
      <c r="G5436" t="s">
        <v>4411</v>
      </c>
      <c r="H5436" t="s">
        <v>4412</v>
      </c>
      <c r="I5436" s="4">
        <v>2.6</v>
      </c>
    </row>
    <row r="5437" spans="1:9" x14ac:dyDescent="0.2">
      <c r="A5437">
        <v>102</v>
      </c>
      <c r="B5437">
        <v>698055</v>
      </c>
      <c r="C5437" s="3">
        <v>43207</v>
      </c>
      <c r="D5437">
        <v>47029</v>
      </c>
      <c r="E5437" t="s">
        <v>4016</v>
      </c>
      <c r="F5437">
        <v>42305</v>
      </c>
      <c r="G5437" t="s">
        <v>4413</v>
      </c>
      <c r="H5437" t="s">
        <v>4414</v>
      </c>
      <c r="I5437" s="4">
        <v>2.41</v>
      </c>
    </row>
    <row r="5438" spans="1:9" x14ac:dyDescent="0.2">
      <c r="A5438">
        <v>102</v>
      </c>
      <c r="B5438">
        <v>698056</v>
      </c>
      <c r="C5438" s="3">
        <v>43207</v>
      </c>
      <c r="D5438">
        <v>47029</v>
      </c>
      <c r="E5438" t="s">
        <v>4016</v>
      </c>
      <c r="F5438">
        <v>42305</v>
      </c>
      <c r="G5438" t="s">
        <v>4415</v>
      </c>
      <c r="H5438" t="s">
        <v>4416</v>
      </c>
      <c r="I5438" s="4">
        <v>9.75</v>
      </c>
    </row>
    <row r="5439" spans="1:9" x14ac:dyDescent="0.2">
      <c r="A5439">
        <v>102</v>
      </c>
      <c r="B5439">
        <v>698057</v>
      </c>
      <c r="C5439" s="3">
        <v>43207</v>
      </c>
      <c r="D5439">
        <v>47029</v>
      </c>
      <c r="E5439" t="s">
        <v>4016</v>
      </c>
      <c r="F5439">
        <v>42305</v>
      </c>
      <c r="G5439" t="s">
        <v>4167</v>
      </c>
      <c r="H5439" t="s">
        <v>4168</v>
      </c>
      <c r="I5439" s="4">
        <v>1.3</v>
      </c>
    </row>
    <row r="5440" spans="1:9" x14ac:dyDescent="0.2">
      <c r="A5440">
        <v>102</v>
      </c>
      <c r="B5440">
        <v>698058</v>
      </c>
      <c r="C5440" s="3">
        <v>43207</v>
      </c>
      <c r="D5440">
        <v>47029</v>
      </c>
      <c r="E5440" t="s">
        <v>4016</v>
      </c>
      <c r="F5440">
        <v>42305</v>
      </c>
      <c r="G5440" t="s">
        <v>4163</v>
      </c>
      <c r="H5440" t="s">
        <v>4164</v>
      </c>
      <c r="I5440" s="4">
        <v>1.95</v>
      </c>
    </row>
    <row r="5441" spans="1:9" x14ac:dyDescent="0.2">
      <c r="A5441">
        <v>102</v>
      </c>
      <c r="B5441">
        <v>698041</v>
      </c>
      <c r="C5441" s="3">
        <v>43208</v>
      </c>
      <c r="D5441">
        <v>47029</v>
      </c>
      <c r="E5441" t="s">
        <v>4016</v>
      </c>
      <c r="F5441">
        <v>42305</v>
      </c>
      <c r="G5441" t="s">
        <v>4105</v>
      </c>
      <c r="H5441" t="s">
        <v>4106</v>
      </c>
      <c r="I5441" s="4">
        <v>3.45</v>
      </c>
    </row>
    <row r="5442" spans="1:9" x14ac:dyDescent="0.2">
      <c r="A5442">
        <v>102</v>
      </c>
      <c r="B5442">
        <v>698050</v>
      </c>
      <c r="C5442" s="3">
        <v>43208</v>
      </c>
      <c r="D5442">
        <v>47029</v>
      </c>
      <c r="E5442" t="s">
        <v>4016</v>
      </c>
      <c r="F5442">
        <v>42305</v>
      </c>
      <c r="G5442" t="s">
        <v>4409</v>
      </c>
      <c r="H5442" t="s">
        <v>4410</v>
      </c>
      <c r="I5442" s="4">
        <v>1.95</v>
      </c>
    </row>
    <row r="5443" spans="1:9" x14ac:dyDescent="0.2">
      <c r="A5443">
        <v>102</v>
      </c>
      <c r="B5443">
        <v>698356</v>
      </c>
      <c r="C5443" s="3">
        <v>43202</v>
      </c>
      <c r="D5443">
        <v>46971</v>
      </c>
      <c r="E5443" t="s">
        <v>4016</v>
      </c>
      <c r="F5443">
        <v>42323</v>
      </c>
      <c r="G5443" t="s">
        <v>4323</v>
      </c>
      <c r="H5443" t="s">
        <v>4324</v>
      </c>
      <c r="I5443" s="4">
        <v>469.7</v>
      </c>
    </row>
    <row r="5444" spans="1:9" x14ac:dyDescent="0.2">
      <c r="A5444">
        <v>102</v>
      </c>
      <c r="B5444">
        <v>698855</v>
      </c>
      <c r="C5444" s="3">
        <v>43202</v>
      </c>
      <c r="D5444">
        <v>46978</v>
      </c>
      <c r="E5444" t="s">
        <v>4016</v>
      </c>
      <c r="F5444">
        <v>42324</v>
      </c>
      <c r="G5444" t="s">
        <v>4323</v>
      </c>
      <c r="H5444" t="s">
        <v>4324</v>
      </c>
      <c r="I5444" s="4">
        <v>465.3</v>
      </c>
    </row>
    <row r="5445" spans="1:9" x14ac:dyDescent="0.2">
      <c r="A5445">
        <v>102</v>
      </c>
      <c r="B5445">
        <v>698414</v>
      </c>
      <c r="C5445" s="3">
        <v>43201</v>
      </c>
      <c r="D5445">
        <v>46962</v>
      </c>
      <c r="E5445" t="s">
        <v>4016</v>
      </c>
      <c r="F5445">
        <v>42332</v>
      </c>
      <c r="G5445" t="s">
        <v>4259</v>
      </c>
      <c r="H5445" t="s">
        <v>4260</v>
      </c>
      <c r="I5445" s="4">
        <v>3721.62</v>
      </c>
    </row>
    <row r="5446" spans="1:9" x14ac:dyDescent="0.2">
      <c r="A5446">
        <v>102</v>
      </c>
      <c r="B5446">
        <v>698415</v>
      </c>
      <c r="C5446" s="3">
        <v>43201</v>
      </c>
      <c r="D5446">
        <v>46962</v>
      </c>
      <c r="E5446" t="s">
        <v>4016</v>
      </c>
      <c r="F5446">
        <v>42332</v>
      </c>
      <c r="G5446" t="s">
        <v>4487</v>
      </c>
      <c r="H5446" t="s">
        <v>4497</v>
      </c>
      <c r="I5446" s="4">
        <v>294</v>
      </c>
    </row>
    <row r="5447" spans="1:9" x14ac:dyDescent="0.2">
      <c r="A5447">
        <v>102</v>
      </c>
      <c r="B5447">
        <v>698420</v>
      </c>
      <c r="C5447" s="3">
        <v>43209</v>
      </c>
      <c r="D5447">
        <v>47065</v>
      </c>
      <c r="E5447" t="s">
        <v>4016</v>
      </c>
      <c r="F5447">
        <v>42333</v>
      </c>
      <c r="G5447" t="s">
        <v>4033</v>
      </c>
      <c r="H5447" t="s">
        <v>4034</v>
      </c>
      <c r="I5447" s="4">
        <v>63</v>
      </c>
    </row>
    <row r="5448" spans="1:9" x14ac:dyDescent="0.2">
      <c r="A5448">
        <v>102</v>
      </c>
      <c r="B5448">
        <v>698421</v>
      </c>
      <c r="C5448" s="3">
        <v>43209</v>
      </c>
      <c r="D5448">
        <v>47065</v>
      </c>
      <c r="E5448" t="s">
        <v>4016</v>
      </c>
      <c r="F5448">
        <v>42333</v>
      </c>
      <c r="G5448" t="s">
        <v>4325</v>
      </c>
      <c r="H5448" t="s">
        <v>4326</v>
      </c>
      <c r="I5448" s="4">
        <v>360</v>
      </c>
    </row>
    <row r="5449" spans="1:9" x14ac:dyDescent="0.2">
      <c r="A5449">
        <v>102</v>
      </c>
      <c r="B5449">
        <v>698423</v>
      </c>
      <c r="C5449" s="3">
        <v>43209</v>
      </c>
      <c r="D5449">
        <v>47063</v>
      </c>
      <c r="E5449" t="s">
        <v>4016</v>
      </c>
      <c r="F5449">
        <v>42334</v>
      </c>
      <c r="G5449" t="s">
        <v>4033</v>
      </c>
      <c r="H5449" t="s">
        <v>4034</v>
      </c>
      <c r="I5449" s="4">
        <v>63</v>
      </c>
    </row>
    <row r="5450" spans="1:9" x14ac:dyDescent="0.2">
      <c r="A5450">
        <v>102</v>
      </c>
      <c r="B5450">
        <v>698424</v>
      </c>
      <c r="C5450" s="3">
        <v>43209</v>
      </c>
      <c r="D5450">
        <v>47063</v>
      </c>
      <c r="E5450" t="s">
        <v>4016</v>
      </c>
      <c r="F5450">
        <v>42334</v>
      </c>
      <c r="G5450" t="s">
        <v>4325</v>
      </c>
      <c r="H5450" t="s">
        <v>4326</v>
      </c>
      <c r="I5450" s="4">
        <v>360</v>
      </c>
    </row>
    <row r="5451" spans="1:9" x14ac:dyDescent="0.2">
      <c r="A5451">
        <v>102</v>
      </c>
      <c r="B5451">
        <v>698426</v>
      </c>
      <c r="C5451" s="3">
        <v>43209</v>
      </c>
      <c r="D5451">
        <v>47062</v>
      </c>
      <c r="E5451" t="s">
        <v>4016</v>
      </c>
      <c r="F5451">
        <v>42335</v>
      </c>
      <c r="G5451" t="s">
        <v>4033</v>
      </c>
      <c r="H5451" t="s">
        <v>4034</v>
      </c>
      <c r="I5451" s="4">
        <v>63</v>
      </c>
    </row>
    <row r="5452" spans="1:9" x14ac:dyDescent="0.2">
      <c r="A5452">
        <v>102</v>
      </c>
      <c r="B5452">
        <v>698427</v>
      </c>
      <c r="C5452" s="3">
        <v>43209</v>
      </c>
      <c r="D5452">
        <v>47062</v>
      </c>
      <c r="E5452" t="s">
        <v>4016</v>
      </c>
      <c r="F5452">
        <v>42335</v>
      </c>
      <c r="G5452" t="s">
        <v>4325</v>
      </c>
      <c r="H5452" t="s">
        <v>4326</v>
      </c>
      <c r="I5452" s="4">
        <v>360</v>
      </c>
    </row>
    <row r="5453" spans="1:9" x14ac:dyDescent="0.2">
      <c r="A5453">
        <v>102</v>
      </c>
      <c r="B5453">
        <v>698878</v>
      </c>
      <c r="C5453" s="3">
        <v>43202</v>
      </c>
      <c r="D5453">
        <v>46983</v>
      </c>
      <c r="E5453" t="s">
        <v>4016</v>
      </c>
      <c r="F5453">
        <v>42336</v>
      </c>
      <c r="G5453" t="s">
        <v>4323</v>
      </c>
      <c r="H5453" t="s">
        <v>4324</v>
      </c>
      <c r="I5453" s="4">
        <v>465.3</v>
      </c>
    </row>
    <row r="5454" spans="1:9" x14ac:dyDescent="0.2">
      <c r="A5454">
        <v>102</v>
      </c>
      <c r="B5454">
        <v>698446</v>
      </c>
      <c r="C5454" s="3">
        <v>43209</v>
      </c>
      <c r="D5454">
        <v>47070</v>
      </c>
      <c r="E5454" t="s">
        <v>4016</v>
      </c>
      <c r="F5454">
        <v>42338</v>
      </c>
      <c r="G5454" t="s">
        <v>4035</v>
      </c>
      <c r="H5454" t="s">
        <v>4036</v>
      </c>
      <c r="I5454" s="4">
        <v>388.89</v>
      </c>
    </row>
    <row r="5455" spans="1:9" x14ac:dyDescent="0.2">
      <c r="A5455">
        <v>102</v>
      </c>
      <c r="B5455">
        <v>698448</v>
      </c>
      <c r="C5455" s="3">
        <v>43209</v>
      </c>
      <c r="D5455">
        <v>47070</v>
      </c>
      <c r="E5455" t="s">
        <v>4016</v>
      </c>
      <c r="F5455">
        <v>42338</v>
      </c>
      <c r="G5455" t="s">
        <v>4021</v>
      </c>
      <c r="H5455" t="s">
        <v>4022</v>
      </c>
      <c r="I5455" s="4">
        <v>88.23</v>
      </c>
    </row>
    <row r="5456" spans="1:9" x14ac:dyDescent="0.2">
      <c r="A5456">
        <v>102</v>
      </c>
      <c r="B5456">
        <v>699772</v>
      </c>
      <c r="C5456" s="3">
        <v>43209</v>
      </c>
      <c r="D5456">
        <v>47070</v>
      </c>
      <c r="E5456" t="s">
        <v>4016</v>
      </c>
      <c r="F5456">
        <v>42338</v>
      </c>
      <c r="G5456" t="s">
        <v>4019</v>
      </c>
      <c r="H5456" t="s">
        <v>4020</v>
      </c>
      <c r="I5456" s="4">
        <v>34.770000000000003</v>
      </c>
    </row>
    <row r="5457" spans="1:9" x14ac:dyDescent="0.2">
      <c r="A5457">
        <v>102</v>
      </c>
      <c r="B5457">
        <v>699773</v>
      </c>
      <c r="C5457" s="3">
        <v>43209</v>
      </c>
      <c r="D5457">
        <v>47070</v>
      </c>
      <c r="E5457" t="s">
        <v>4016</v>
      </c>
      <c r="F5457">
        <v>42338</v>
      </c>
      <c r="G5457" t="s">
        <v>4027</v>
      </c>
      <c r="H5457" t="s">
        <v>4028</v>
      </c>
      <c r="I5457" s="4">
        <v>0.1</v>
      </c>
    </row>
    <row r="5458" spans="1:9" x14ac:dyDescent="0.2">
      <c r="A5458">
        <v>102</v>
      </c>
      <c r="B5458">
        <v>699787</v>
      </c>
      <c r="C5458" s="3">
        <v>43209</v>
      </c>
      <c r="D5458">
        <v>47070</v>
      </c>
      <c r="E5458" t="s">
        <v>4016</v>
      </c>
      <c r="F5458">
        <v>42338</v>
      </c>
      <c r="G5458" t="s">
        <v>4017</v>
      </c>
      <c r="H5458" t="s">
        <v>4018</v>
      </c>
      <c r="I5458" s="4">
        <v>4.1500000000000004</v>
      </c>
    </row>
    <row r="5459" spans="1:9" x14ac:dyDescent="0.2">
      <c r="A5459">
        <v>102</v>
      </c>
      <c r="B5459">
        <v>699789</v>
      </c>
      <c r="C5459" s="3">
        <v>43209</v>
      </c>
      <c r="D5459">
        <v>47070</v>
      </c>
      <c r="E5459" t="s">
        <v>4016</v>
      </c>
      <c r="F5459">
        <v>42338</v>
      </c>
      <c r="G5459" t="s">
        <v>4269</v>
      </c>
      <c r="H5459" t="s">
        <v>4270</v>
      </c>
      <c r="I5459" s="4">
        <v>2.85</v>
      </c>
    </row>
    <row r="5460" spans="1:9" x14ac:dyDescent="0.2">
      <c r="A5460">
        <v>102</v>
      </c>
      <c r="B5460">
        <v>698479</v>
      </c>
      <c r="C5460" s="3">
        <v>43209</v>
      </c>
      <c r="D5460">
        <v>47075</v>
      </c>
      <c r="E5460" t="s">
        <v>4016</v>
      </c>
      <c r="F5460">
        <v>42342</v>
      </c>
      <c r="G5460" t="s">
        <v>4021</v>
      </c>
      <c r="H5460" t="s">
        <v>4022</v>
      </c>
      <c r="I5460" s="4">
        <v>88.23</v>
      </c>
    </row>
    <row r="5461" spans="1:9" x14ac:dyDescent="0.2">
      <c r="A5461">
        <v>102</v>
      </c>
      <c r="B5461">
        <v>698480</v>
      </c>
      <c r="C5461" s="3">
        <v>43209</v>
      </c>
      <c r="D5461">
        <v>47075</v>
      </c>
      <c r="E5461" t="s">
        <v>4016</v>
      </c>
      <c r="F5461">
        <v>42342</v>
      </c>
      <c r="G5461" t="s">
        <v>4027</v>
      </c>
      <c r="H5461" t="s">
        <v>4028</v>
      </c>
      <c r="I5461" s="4">
        <v>0.16</v>
      </c>
    </row>
    <row r="5462" spans="1:9" x14ac:dyDescent="0.2">
      <c r="A5462">
        <v>102</v>
      </c>
      <c r="B5462">
        <v>698481</v>
      </c>
      <c r="C5462" s="3">
        <v>43209</v>
      </c>
      <c r="D5462">
        <v>47075</v>
      </c>
      <c r="E5462" t="s">
        <v>4016</v>
      </c>
      <c r="F5462">
        <v>42342</v>
      </c>
      <c r="G5462" t="s">
        <v>4083</v>
      </c>
      <c r="H5462" t="s">
        <v>4084</v>
      </c>
      <c r="I5462" s="4">
        <v>1.3</v>
      </c>
    </row>
    <row r="5463" spans="1:9" x14ac:dyDescent="0.2">
      <c r="A5463">
        <v>102</v>
      </c>
      <c r="B5463">
        <v>699813</v>
      </c>
      <c r="C5463" s="3">
        <v>43209</v>
      </c>
      <c r="D5463">
        <v>47075</v>
      </c>
      <c r="E5463" t="s">
        <v>4016</v>
      </c>
      <c r="F5463">
        <v>42342</v>
      </c>
      <c r="G5463" t="s">
        <v>4019</v>
      </c>
      <c r="H5463" t="s">
        <v>4020</v>
      </c>
      <c r="I5463" s="4">
        <v>34.770000000000003</v>
      </c>
    </row>
    <row r="5464" spans="1:9" x14ac:dyDescent="0.2">
      <c r="A5464">
        <v>102</v>
      </c>
      <c r="B5464">
        <v>699814</v>
      </c>
      <c r="C5464" s="3">
        <v>43209</v>
      </c>
      <c r="D5464">
        <v>47075</v>
      </c>
      <c r="E5464" t="s">
        <v>4016</v>
      </c>
      <c r="F5464">
        <v>42342</v>
      </c>
      <c r="G5464" t="s">
        <v>4017</v>
      </c>
      <c r="H5464" t="s">
        <v>4018</v>
      </c>
      <c r="I5464" s="4">
        <v>4.1500000000000004</v>
      </c>
    </row>
    <row r="5465" spans="1:9" x14ac:dyDescent="0.2">
      <c r="A5465">
        <v>102</v>
      </c>
      <c r="B5465">
        <v>699815</v>
      </c>
      <c r="C5465" s="3">
        <v>43209</v>
      </c>
      <c r="D5465">
        <v>47075</v>
      </c>
      <c r="E5465" t="s">
        <v>4016</v>
      </c>
      <c r="F5465">
        <v>42342</v>
      </c>
      <c r="G5465" t="s">
        <v>4273</v>
      </c>
      <c r="H5465" t="s">
        <v>4274</v>
      </c>
      <c r="I5465" s="4">
        <v>3.32</v>
      </c>
    </row>
    <row r="5466" spans="1:9" x14ac:dyDescent="0.2">
      <c r="A5466">
        <v>102</v>
      </c>
      <c r="B5466">
        <v>699816</v>
      </c>
      <c r="C5466" s="3">
        <v>43209</v>
      </c>
      <c r="D5466">
        <v>47075</v>
      </c>
      <c r="E5466" t="s">
        <v>4016</v>
      </c>
      <c r="F5466">
        <v>42342</v>
      </c>
      <c r="G5466" t="s">
        <v>4035</v>
      </c>
      <c r="H5466" t="s">
        <v>4036</v>
      </c>
      <c r="I5466" s="4">
        <v>387.07</v>
      </c>
    </row>
    <row r="5467" spans="1:9" x14ac:dyDescent="0.2">
      <c r="A5467">
        <v>102</v>
      </c>
      <c r="B5467">
        <v>698505</v>
      </c>
      <c r="C5467" s="3">
        <v>43210</v>
      </c>
      <c r="D5467">
        <v>47087</v>
      </c>
      <c r="E5467" t="s">
        <v>4016</v>
      </c>
      <c r="F5467">
        <v>42346</v>
      </c>
      <c r="G5467" t="s">
        <v>4017</v>
      </c>
      <c r="H5467" t="s">
        <v>4018</v>
      </c>
      <c r="I5467" s="4">
        <v>9.7200000000000006</v>
      </c>
    </row>
    <row r="5468" spans="1:9" x14ac:dyDescent="0.2">
      <c r="A5468">
        <v>102</v>
      </c>
      <c r="B5468">
        <v>698506</v>
      </c>
      <c r="C5468" s="3">
        <v>43210</v>
      </c>
      <c r="D5468">
        <v>47087</v>
      </c>
      <c r="E5468" t="s">
        <v>4016</v>
      </c>
      <c r="F5468">
        <v>42346</v>
      </c>
      <c r="G5468" t="s">
        <v>4019</v>
      </c>
      <c r="H5468" t="s">
        <v>4020</v>
      </c>
      <c r="I5468" s="4">
        <v>58.32</v>
      </c>
    </row>
    <row r="5469" spans="1:9" x14ac:dyDescent="0.2">
      <c r="A5469">
        <v>102</v>
      </c>
      <c r="B5469">
        <v>698507</v>
      </c>
      <c r="C5469" s="3">
        <v>43210</v>
      </c>
      <c r="D5469">
        <v>47087</v>
      </c>
      <c r="E5469" t="s">
        <v>4016</v>
      </c>
      <c r="F5469">
        <v>42346</v>
      </c>
      <c r="G5469" t="s">
        <v>4025</v>
      </c>
      <c r="H5469" t="s">
        <v>4026</v>
      </c>
      <c r="I5469" s="4">
        <v>2.5299999999999998</v>
      </c>
    </row>
    <row r="5470" spans="1:9" x14ac:dyDescent="0.2">
      <c r="A5470">
        <v>102</v>
      </c>
      <c r="B5470">
        <v>698508</v>
      </c>
      <c r="C5470" s="3">
        <v>43210</v>
      </c>
      <c r="D5470">
        <v>47087</v>
      </c>
      <c r="E5470" t="s">
        <v>4016</v>
      </c>
      <c r="F5470">
        <v>42346</v>
      </c>
      <c r="G5470" t="s">
        <v>4037</v>
      </c>
      <c r="H5470" t="s">
        <v>4038</v>
      </c>
      <c r="I5470" s="4">
        <v>8.7899999999999991</v>
      </c>
    </row>
    <row r="5471" spans="1:9" x14ac:dyDescent="0.2">
      <c r="A5471">
        <v>102</v>
      </c>
      <c r="B5471">
        <v>698509</v>
      </c>
      <c r="C5471" s="3">
        <v>43210</v>
      </c>
      <c r="D5471">
        <v>47087</v>
      </c>
      <c r="E5471" t="s">
        <v>4016</v>
      </c>
      <c r="F5471">
        <v>42346</v>
      </c>
      <c r="G5471" t="s">
        <v>4033</v>
      </c>
      <c r="H5471" t="s">
        <v>4034</v>
      </c>
      <c r="I5471" s="4">
        <v>90.71</v>
      </c>
    </row>
    <row r="5472" spans="1:9" x14ac:dyDescent="0.2">
      <c r="A5472">
        <v>102</v>
      </c>
      <c r="B5472">
        <v>698510</v>
      </c>
      <c r="C5472" s="3">
        <v>43210</v>
      </c>
      <c r="D5472">
        <v>47087</v>
      </c>
      <c r="E5472" t="s">
        <v>4016</v>
      </c>
      <c r="F5472">
        <v>42346</v>
      </c>
      <c r="G5472" t="s">
        <v>4021</v>
      </c>
      <c r="H5472" t="s">
        <v>4022</v>
      </c>
      <c r="I5472" s="4">
        <v>43.74</v>
      </c>
    </row>
    <row r="5473" spans="1:9" x14ac:dyDescent="0.2">
      <c r="A5473">
        <v>102</v>
      </c>
      <c r="B5473">
        <v>698511</v>
      </c>
      <c r="C5473" s="3">
        <v>43210</v>
      </c>
      <c r="D5473">
        <v>47087</v>
      </c>
      <c r="E5473" t="s">
        <v>4016</v>
      </c>
      <c r="F5473">
        <v>42346</v>
      </c>
      <c r="G5473" t="s">
        <v>4035</v>
      </c>
      <c r="H5473" t="s">
        <v>4036</v>
      </c>
      <c r="I5473" s="4">
        <v>116.64</v>
      </c>
    </row>
    <row r="5474" spans="1:9" x14ac:dyDescent="0.2">
      <c r="A5474">
        <v>102</v>
      </c>
      <c r="B5474">
        <v>698512</v>
      </c>
      <c r="C5474" s="3">
        <v>43210</v>
      </c>
      <c r="D5474">
        <v>47087</v>
      </c>
      <c r="E5474" t="s">
        <v>4016</v>
      </c>
      <c r="F5474">
        <v>42346</v>
      </c>
      <c r="G5474" t="s">
        <v>4331</v>
      </c>
      <c r="H5474" t="s">
        <v>4332</v>
      </c>
      <c r="I5474" s="4">
        <v>57.66</v>
      </c>
    </row>
    <row r="5475" spans="1:9" x14ac:dyDescent="0.2">
      <c r="A5475">
        <v>102</v>
      </c>
      <c r="B5475">
        <v>698514</v>
      </c>
      <c r="C5475" s="3">
        <v>43210</v>
      </c>
      <c r="D5475">
        <v>47087</v>
      </c>
      <c r="E5475" t="s">
        <v>4016</v>
      </c>
      <c r="F5475">
        <v>42346</v>
      </c>
      <c r="G5475" t="s">
        <v>4039</v>
      </c>
      <c r="H5475" t="s">
        <v>4040</v>
      </c>
      <c r="I5475" s="4">
        <v>0.12</v>
      </c>
    </row>
    <row r="5476" spans="1:9" x14ac:dyDescent="0.2">
      <c r="A5476">
        <v>102</v>
      </c>
      <c r="B5476">
        <v>700205</v>
      </c>
      <c r="C5476" s="3">
        <v>43210</v>
      </c>
      <c r="D5476">
        <v>47087</v>
      </c>
      <c r="E5476" t="s">
        <v>4016</v>
      </c>
      <c r="F5476">
        <v>42346</v>
      </c>
      <c r="G5476" t="s">
        <v>4093</v>
      </c>
      <c r="H5476" t="s">
        <v>4094</v>
      </c>
      <c r="I5476" s="4">
        <v>0.57999999999999996</v>
      </c>
    </row>
    <row r="5477" spans="1:9" x14ac:dyDescent="0.2">
      <c r="A5477">
        <v>102</v>
      </c>
      <c r="B5477">
        <v>698526</v>
      </c>
      <c r="C5477" s="3">
        <v>43210</v>
      </c>
      <c r="D5477">
        <v>47088</v>
      </c>
      <c r="E5477" t="s">
        <v>4016</v>
      </c>
      <c r="F5477">
        <v>42348</v>
      </c>
      <c r="G5477" t="s">
        <v>4039</v>
      </c>
      <c r="H5477" t="s">
        <v>4040</v>
      </c>
      <c r="I5477" s="4">
        <v>0.13</v>
      </c>
    </row>
    <row r="5478" spans="1:9" x14ac:dyDescent="0.2">
      <c r="A5478">
        <v>102</v>
      </c>
      <c r="B5478">
        <v>698527</v>
      </c>
      <c r="C5478" s="3">
        <v>43210</v>
      </c>
      <c r="D5478">
        <v>47088</v>
      </c>
      <c r="E5478" t="s">
        <v>4016</v>
      </c>
      <c r="F5478">
        <v>42348</v>
      </c>
      <c r="G5478" t="s">
        <v>4021</v>
      </c>
      <c r="H5478" t="s">
        <v>4022</v>
      </c>
      <c r="I5478" s="4">
        <v>88.23</v>
      </c>
    </row>
    <row r="5479" spans="1:9" x14ac:dyDescent="0.2">
      <c r="A5479">
        <v>102</v>
      </c>
      <c r="B5479">
        <v>700206</v>
      </c>
      <c r="C5479" s="3">
        <v>43210</v>
      </c>
      <c r="D5479">
        <v>47088</v>
      </c>
      <c r="E5479" t="s">
        <v>4016</v>
      </c>
      <c r="F5479">
        <v>42348</v>
      </c>
      <c r="G5479" t="s">
        <v>4019</v>
      </c>
      <c r="H5479" t="s">
        <v>4020</v>
      </c>
      <c r="I5479" s="4">
        <v>34.770000000000003</v>
      </c>
    </row>
    <row r="5480" spans="1:9" x14ac:dyDescent="0.2">
      <c r="A5480">
        <v>102</v>
      </c>
      <c r="B5480">
        <v>700207</v>
      </c>
      <c r="C5480" s="3">
        <v>43210</v>
      </c>
      <c r="D5480">
        <v>47088</v>
      </c>
      <c r="E5480" t="s">
        <v>4016</v>
      </c>
      <c r="F5480">
        <v>42348</v>
      </c>
      <c r="G5480" t="s">
        <v>4017</v>
      </c>
      <c r="H5480" t="s">
        <v>4018</v>
      </c>
      <c r="I5480" s="4">
        <v>4.1500000000000004</v>
      </c>
    </row>
    <row r="5481" spans="1:9" x14ac:dyDescent="0.2">
      <c r="A5481">
        <v>102</v>
      </c>
      <c r="B5481">
        <v>700208</v>
      </c>
      <c r="C5481" s="3">
        <v>43210</v>
      </c>
      <c r="D5481">
        <v>47088</v>
      </c>
      <c r="E5481" t="s">
        <v>4016</v>
      </c>
      <c r="F5481">
        <v>42348</v>
      </c>
      <c r="G5481" t="s">
        <v>4037</v>
      </c>
      <c r="H5481" t="s">
        <v>4038</v>
      </c>
      <c r="I5481" s="4">
        <v>3.32</v>
      </c>
    </row>
    <row r="5482" spans="1:9" x14ac:dyDescent="0.2">
      <c r="A5482">
        <v>102</v>
      </c>
      <c r="B5482">
        <v>700209</v>
      </c>
      <c r="C5482" s="3">
        <v>43210</v>
      </c>
      <c r="D5482">
        <v>47088</v>
      </c>
      <c r="E5482" t="s">
        <v>4016</v>
      </c>
      <c r="F5482">
        <v>42348</v>
      </c>
      <c r="G5482" t="s">
        <v>4035</v>
      </c>
      <c r="H5482" t="s">
        <v>4036</v>
      </c>
      <c r="I5482" s="4">
        <v>388.39</v>
      </c>
    </row>
    <row r="5483" spans="1:9" x14ac:dyDescent="0.2">
      <c r="A5483">
        <v>102</v>
      </c>
      <c r="B5483">
        <v>698552</v>
      </c>
      <c r="C5483" s="3">
        <v>43209</v>
      </c>
      <c r="D5483">
        <v>47082</v>
      </c>
      <c r="E5483" t="s">
        <v>4016</v>
      </c>
      <c r="F5483">
        <v>42352</v>
      </c>
      <c r="G5483" t="s">
        <v>4017</v>
      </c>
      <c r="H5483" t="s">
        <v>4018</v>
      </c>
      <c r="I5483" s="4">
        <v>3.32</v>
      </c>
    </row>
    <row r="5484" spans="1:9" x14ac:dyDescent="0.2">
      <c r="A5484">
        <v>102</v>
      </c>
      <c r="B5484">
        <v>698554</v>
      </c>
      <c r="C5484" s="3">
        <v>43209</v>
      </c>
      <c r="D5484">
        <v>47082</v>
      </c>
      <c r="E5484" t="s">
        <v>4016</v>
      </c>
      <c r="F5484">
        <v>42352</v>
      </c>
      <c r="G5484" t="s">
        <v>4019</v>
      </c>
      <c r="H5484" t="s">
        <v>4020</v>
      </c>
      <c r="I5484" s="4">
        <v>27.81</v>
      </c>
    </row>
    <row r="5485" spans="1:9" x14ac:dyDescent="0.2">
      <c r="A5485">
        <v>102</v>
      </c>
      <c r="B5485">
        <v>698555</v>
      </c>
      <c r="C5485" s="3">
        <v>43209</v>
      </c>
      <c r="D5485">
        <v>47082</v>
      </c>
      <c r="E5485" t="s">
        <v>4016</v>
      </c>
      <c r="F5485">
        <v>42352</v>
      </c>
      <c r="G5485" t="s">
        <v>4027</v>
      </c>
      <c r="H5485" t="s">
        <v>4028</v>
      </c>
      <c r="I5485" s="4">
        <v>0.02</v>
      </c>
    </row>
    <row r="5486" spans="1:9" x14ac:dyDescent="0.2">
      <c r="A5486">
        <v>102</v>
      </c>
      <c r="B5486">
        <v>698558</v>
      </c>
      <c r="C5486" s="3">
        <v>43209</v>
      </c>
      <c r="D5486">
        <v>47082</v>
      </c>
      <c r="E5486" t="s">
        <v>4016</v>
      </c>
      <c r="F5486">
        <v>42352</v>
      </c>
      <c r="G5486" t="s">
        <v>4021</v>
      </c>
      <c r="H5486" t="s">
        <v>4022</v>
      </c>
      <c r="I5486" s="4">
        <v>80.55</v>
      </c>
    </row>
    <row r="5487" spans="1:9" x14ac:dyDescent="0.2">
      <c r="A5487">
        <v>102</v>
      </c>
      <c r="B5487">
        <v>699856</v>
      </c>
      <c r="C5487" s="3">
        <v>43209</v>
      </c>
      <c r="D5487">
        <v>47082</v>
      </c>
      <c r="E5487" t="s">
        <v>4016</v>
      </c>
      <c r="F5487">
        <v>42352</v>
      </c>
      <c r="G5487" t="s">
        <v>4035</v>
      </c>
      <c r="H5487" t="s">
        <v>4036</v>
      </c>
      <c r="I5487" s="4">
        <v>310.73</v>
      </c>
    </row>
    <row r="5488" spans="1:9" x14ac:dyDescent="0.2">
      <c r="A5488">
        <v>102</v>
      </c>
      <c r="B5488">
        <v>699857</v>
      </c>
      <c r="C5488" s="3">
        <v>43209</v>
      </c>
      <c r="D5488">
        <v>47082</v>
      </c>
      <c r="E5488" t="s">
        <v>4016</v>
      </c>
      <c r="F5488">
        <v>42352</v>
      </c>
      <c r="G5488" t="s">
        <v>4039</v>
      </c>
      <c r="H5488" t="s">
        <v>4040</v>
      </c>
      <c r="I5488" s="4">
        <v>0.14000000000000001</v>
      </c>
    </row>
    <row r="5489" spans="1:9" x14ac:dyDescent="0.2">
      <c r="A5489">
        <v>102</v>
      </c>
      <c r="B5489">
        <v>699858</v>
      </c>
      <c r="C5489" s="3">
        <v>43209</v>
      </c>
      <c r="D5489">
        <v>47082</v>
      </c>
      <c r="E5489" t="s">
        <v>4016</v>
      </c>
      <c r="F5489">
        <v>42352</v>
      </c>
      <c r="G5489" t="s">
        <v>4061</v>
      </c>
      <c r="H5489" t="s">
        <v>4062</v>
      </c>
      <c r="I5489" s="4">
        <v>0.93</v>
      </c>
    </row>
    <row r="5490" spans="1:9" x14ac:dyDescent="0.2">
      <c r="A5490">
        <v>102</v>
      </c>
      <c r="B5490">
        <v>699859</v>
      </c>
      <c r="C5490" s="3">
        <v>43209</v>
      </c>
      <c r="D5490">
        <v>47082</v>
      </c>
      <c r="E5490" t="s">
        <v>4016</v>
      </c>
      <c r="F5490">
        <v>42352</v>
      </c>
      <c r="G5490" t="s">
        <v>4217</v>
      </c>
      <c r="H5490" t="s">
        <v>4218</v>
      </c>
      <c r="I5490" s="4">
        <v>1.49</v>
      </c>
    </row>
    <row r="5491" spans="1:9" x14ac:dyDescent="0.2">
      <c r="A5491">
        <v>102</v>
      </c>
      <c r="B5491">
        <v>698583</v>
      </c>
      <c r="C5491" s="3">
        <v>43213</v>
      </c>
      <c r="D5491">
        <v>47096</v>
      </c>
      <c r="E5491" t="s">
        <v>4016</v>
      </c>
      <c r="F5491">
        <v>42356</v>
      </c>
      <c r="G5491" t="s">
        <v>4291</v>
      </c>
      <c r="H5491" t="s">
        <v>4292</v>
      </c>
      <c r="I5491" s="4">
        <v>405</v>
      </c>
    </row>
    <row r="5492" spans="1:9" x14ac:dyDescent="0.2">
      <c r="A5492">
        <v>102</v>
      </c>
      <c r="B5492">
        <v>698592</v>
      </c>
      <c r="C5492" s="3">
        <v>43213</v>
      </c>
      <c r="D5492">
        <v>47098</v>
      </c>
      <c r="E5492" t="s">
        <v>4016</v>
      </c>
      <c r="F5492">
        <v>42358</v>
      </c>
      <c r="G5492" t="s">
        <v>4291</v>
      </c>
      <c r="H5492" t="s">
        <v>4292</v>
      </c>
      <c r="I5492" s="4">
        <v>405</v>
      </c>
    </row>
    <row r="5493" spans="1:9" x14ac:dyDescent="0.2">
      <c r="A5493">
        <v>102</v>
      </c>
      <c r="B5493">
        <v>698601</v>
      </c>
      <c r="C5493" s="3">
        <v>43213</v>
      </c>
      <c r="D5493">
        <v>47097</v>
      </c>
      <c r="E5493" t="s">
        <v>4016</v>
      </c>
      <c r="F5493">
        <v>42360</v>
      </c>
      <c r="G5493" t="s">
        <v>4291</v>
      </c>
      <c r="H5493" t="s">
        <v>4292</v>
      </c>
      <c r="I5493" s="4">
        <v>405</v>
      </c>
    </row>
    <row r="5494" spans="1:9" x14ac:dyDescent="0.2">
      <c r="A5494">
        <v>102</v>
      </c>
      <c r="B5494">
        <v>698617</v>
      </c>
      <c r="C5494" s="3">
        <v>43213</v>
      </c>
      <c r="D5494">
        <v>47100</v>
      </c>
      <c r="E5494" t="s">
        <v>4016</v>
      </c>
      <c r="F5494">
        <v>42363</v>
      </c>
      <c r="G5494" t="s">
        <v>4041</v>
      </c>
      <c r="H5494" t="s">
        <v>4042</v>
      </c>
      <c r="I5494" s="4">
        <v>385.4</v>
      </c>
    </row>
    <row r="5495" spans="1:9" x14ac:dyDescent="0.2">
      <c r="A5495">
        <v>102</v>
      </c>
      <c r="B5495">
        <v>698621</v>
      </c>
      <c r="C5495" s="3">
        <v>43213</v>
      </c>
      <c r="D5495">
        <v>47100</v>
      </c>
      <c r="E5495" t="s">
        <v>4016</v>
      </c>
      <c r="F5495">
        <v>42363</v>
      </c>
      <c r="G5495" t="s">
        <v>4051</v>
      </c>
      <c r="H5495" t="s">
        <v>4052</v>
      </c>
      <c r="I5495" s="4">
        <v>9.48</v>
      </c>
    </row>
    <row r="5496" spans="1:9" x14ac:dyDescent="0.2">
      <c r="A5496">
        <v>102</v>
      </c>
      <c r="B5496">
        <v>698623</v>
      </c>
      <c r="C5496" s="3">
        <v>43213</v>
      </c>
      <c r="D5496">
        <v>47100</v>
      </c>
      <c r="E5496" t="s">
        <v>4016</v>
      </c>
      <c r="F5496">
        <v>42363</v>
      </c>
      <c r="G5496" t="s">
        <v>4093</v>
      </c>
      <c r="H5496" t="s">
        <v>4094</v>
      </c>
      <c r="I5496" s="4">
        <v>0.38</v>
      </c>
    </row>
    <row r="5497" spans="1:9" x14ac:dyDescent="0.2">
      <c r="A5497">
        <v>102</v>
      </c>
      <c r="B5497">
        <v>700280</v>
      </c>
      <c r="C5497" s="3">
        <v>43213</v>
      </c>
      <c r="D5497">
        <v>47100</v>
      </c>
      <c r="E5497" t="s">
        <v>4016</v>
      </c>
      <c r="F5497">
        <v>42363</v>
      </c>
      <c r="G5497" t="s">
        <v>4091</v>
      </c>
      <c r="H5497" t="s">
        <v>4092</v>
      </c>
      <c r="I5497" s="4">
        <v>1.26</v>
      </c>
    </row>
    <row r="5498" spans="1:9" x14ac:dyDescent="0.2">
      <c r="A5498">
        <v>102</v>
      </c>
      <c r="B5498">
        <v>700281</v>
      </c>
      <c r="C5498" s="3">
        <v>43213</v>
      </c>
      <c r="D5498">
        <v>47100</v>
      </c>
      <c r="E5498" t="s">
        <v>4016</v>
      </c>
      <c r="F5498">
        <v>42363</v>
      </c>
      <c r="G5498" t="s">
        <v>4047</v>
      </c>
      <c r="H5498" t="s">
        <v>4048</v>
      </c>
      <c r="I5498" s="4">
        <v>5.05</v>
      </c>
    </row>
    <row r="5499" spans="1:9" x14ac:dyDescent="0.2">
      <c r="A5499">
        <v>102</v>
      </c>
      <c r="B5499">
        <v>700320</v>
      </c>
      <c r="C5499" s="3">
        <v>43213</v>
      </c>
      <c r="D5499">
        <v>47100</v>
      </c>
      <c r="E5499" t="s">
        <v>4016</v>
      </c>
      <c r="F5499">
        <v>42363</v>
      </c>
      <c r="G5499" t="s">
        <v>4055</v>
      </c>
      <c r="H5499" t="s">
        <v>4056</v>
      </c>
      <c r="I5499" s="4">
        <v>12</v>
      </c>
    </row>
    <row r="5500" spans="1:9" x14ac:dyDescent="0.2">
      <c r="A5500">
        <v>102</v>
      </c>
      <c r="B5500">
        <v>700321</v>
      </c>
      <c r="C5500" s="3">
        <v>43213</v>
      </c>
      <c r="D5500">
        <v>47100</v>
      </c>
      <c r="E5500" t="s">
        <v>4016</v>
      </c>
      <c r="F5500">
        <v>42363</v>
      </c>
      <c r="G5500" t="s">
        <v>4033</v>
      </c>
      <c r="H5500" t="s">
        <v>4034</v>
      </c>
      <c r="I5500" s="4">
        <v>218.22</v>
      </c>
    </row>
    <row r="5501" spans="1:9" x14ac:dyDescent="0.2">
      <c r="A5501">
        <v>102</v>
      </c>
      <c r="B5501">
        <v>698631</v>
      </c>
      <c r="C5501" s="3">
        <v>43213</v>
      </c>
      <c r="D5501">
        <v>47103</v>
      </c>
      <c r="E5501" t="s">
        <v>4016</v>
      </c>
      <c r="F5501">
        <v>42365</v>
      </c>
      <c r="G5501" t="s">
        <v>4041</v>
      </c>
      <c r="H5501" t="s">
        <v>4042</v>
      </c>
      <c r="I5501" s="4">
        <v>398.16</v>
      </c>
    </row>
    <row r="5502" spans="1:9" x14ac:dyDescent="0.2">
      <c r="A5502">
        <v>102</v>
      </c>
      <c r="B5502">
        <v>698633</v>
      </c>
      <c r="C5502" s="3">
        <v>43213</v>
      </c>
      <c r="D5502">
        <v>47103</v>
      </c>
      <c r="E5502" t="s">
        <v>4016</v>
      </c>
      <c r="F5502">
        <v>42365</v>
      </c>
      <c r="G5502" t="s">
        <v>4035</v>
      </c>
      <c r="H5502" t="s">
        <v>4036</v>
      </c>
      <c r="I5502" s="4">
        <v>176.96</v>
      </c>
    </row>
    <row r="5503" spans="1:9" x14ac:dyDescent="0.2">
      <c r="A5503">
        <v>102</v>
      </c>
      <c r="B5503">
        <v>698634</v>
      </c>
      <c r="C5503" s="3">
        <v>43213</v>
      </c>
      <c r="D5503">
        <v>47103</v>
      </c>
      <c r="E5503" t="s">
        <v>4016</v>
      </c>
      <c r="F5503">
        <v>42365</v>
      </c>
      <c r="G5503" t="s">
        <v>4047</v>
      </c>
      <c r="H5503" t="s">
        <v>4048</v>
      </c>
      <c r="I5503" s="4">
        <v>5.0599999999999996</v>
      </c>
    </row>
    <row r="5504" spans="1:9" x14ac:dyDescent="0.2">
      <c r="A5504">
        <v>102</v>
      </c>
      <c r="B5504">
        <v>698636</v>
      </c>
      <c r="C5504" s="3">
        <v>43213</v>
      </c>
      <c r="D5504">
        <v>47103</v>
      </c>
      <c r="E5504" t="s">
        <v>4016</v>
      </c>
      <c r="F5504">
        <v>42365</v>
      </c>
      <c r="G5504" t="s">
        <v>4339</v>
      </c>
      <c r="H5504" t="s">
        <v>4340</v>
      </c>
      <c r="I5504" s="4">
        <v>5.0599999999999996</v>
      </c>
    </row>
    <row r="5505" spans="1:9" x14ac:dyDescent="0.2">
      <c r="A5505">
        <v>102</v>
      </c>
      <c r="B5505">
        <v>698637</v>
      </c>
      <c r="C5505" s="3">
        <v>43213</v>
      </c>
      <c r="D5505">
        <v>47103</v>
      </c>
      <c r="E5505" t="s">
        <v>4016</v>
      </c>
      <c r="F5505">
        <v>42365</v>
      </c>
      <c r="G5505" t="s">
        <v>4101</v>
      </c>
      <c r="H5505" t="s">
        <v>4102</v>
      </c>
      <c r="I5505" s="4">
        <v>9.48</v>
      </c>
    </row>
    <row r="5506" spans="1:9" x14ac:dyDescent="0.2">
      <c r="A5506">
        <v>102</v>
      </c>
      <c r="B5506">
        <v>698638</v>
      </c>
      <c r="C5506" s="3">
        <v>43213</v>
      </c>
      <c r="D5506">
        <v>47103</v>
      </c>
      <c r="E5506" t="s">
        <v>4016</v>
      </c>
      <c r="F5506">
        <v>42365</v>
      </c>
      <c r="G5506" t="s">
        <v>4055</v>
      </c>
      <c r="H5506" t="s">
        <v>4056</v>
      </c>
      <c r="I5506" s="4">
        <v>3.16</v>
      </c>
    </row>
    <row r="5507" spans="1:9" x14ac:dyDescent="0.2">
      <c r="A5507">
        <v>102</v>
      </c>
      <c r="B5507">
        <v>700322</v>
      </c>
      <c r="C5507" s="3">
        <v>43213</v>
      </c>
      <c r="D5507">
        <v>47103</v>
      </c>
      <c r="E5507" t="s">
        <v>4016</v>
      </c>
      <c r="F5507">
        <v>42365</v>
      </c>
      <c r="G5507" t="s">
        <v>4091</v>
      </c>
      <c r="H5507" t="s">
        <v>4092</v>
      </c>
      <c r="I5507" s="4">
        <v>1.26</v>
      </c>
    </row>
    <row r="5508" spans="1:9" x14ac:dyDescent="0.2">
      <c r="A5508">
        <v>102</v>
      </c>
      <c r="B5508">
        <v>700323</v>
      </c>
      <c r="C5508" s="3">
        <v>43213</v>
      </c>
      <c r="D5508">
        <v>47103</v>
      </c>
      <c r="E5508" t="s">
        <v>4016</v>
      </c>
      <c r="F5508">
        <v>42365</v>
      </c>
      <c r="G5508" t="s">
        <v>4033</v>
      </c>
      <c r="H5508" t="s">
        <v>4034</v>
      </c>
      <c r="I5508" s="4">
        <v>32.86</v>
      </c>
    </row>
    <row r="5509" spans="1:9" x14ac:dyDescent="0.2">
      <c r="A5509">
        <v>102</v>
      </c>
      <c r="B5509">
        <v>698648</v>
      </c>
      <c r="C5509" s="3">
        <v>43209</v>
      </c>
      <c r="D5509">
        <v>47078</v>
      </c>
      <c r="E5509" t="s">
        <v>4016</v>
      </c>
      <c r="F5509">
        <v>42367</v>
      </c>
      <c r="G5509" t="s">
        <v>4017</v>
      </c>
      <c r="H5509" t="s">
        <v>4018</v>
      </c>
      <c r="I5509" s="4">
        <v>4.8600000000000003</v>
      </c>
    </row>
    <row r="5510" spans="1:9" x14ac:dyDescent="0.2">
      <c r="A5510">
        <v>102</v>
      </c>
      <c r="B5510">
        <v>698649</v>
      </c>
      <c r="C5510" s="3">
        <v>43209</v>
      </c>
      <c r="D5510">
        <v>47078</v>
      </c>
      <c r="E5510" t="s">
        <v>4016</v>
      </c>
      <c r="F5510">
        <v>42367</v>
      </c>
      <c r="G5510" t="s">
        <v>4019</v>
      </c>
      <c r="H5510" t="s">
        <v>4020</v>
      </c>
      <c r="I5510" s="4">
        <v>29.16</v>
      </c>
    </row>
    <row r="5511" spans="1:9" x14ac:dyDescent="0.2">
      <c r="A5511">
        <v>102</v>
      </c>
      <c r="B5511">
        <v>698652</v>
      </c>
      <c r="C5511" s="3">
        <v>43209</v>
      </c>
      <c r="D5511">
        <v>47078</v>
      </c>
      <c r="E5511" t="s">
        <v>4016</v>
      </c>
      <c r="F5511">
        <v>42367</v>
      </c>
      <c r="G5511" t="s">
        <v>4033</v>
      </c>
      <c r="H5511" t="s">
        <v>4034</v>
      </c>
      <c r="I5511" s="4">
        <v>45.2</v>
      </c>
    </row>
    <row r="5512" spans="1:9" x14ac:dyDescent="0.2">
      <c r="A5512">
        <v>102</v>
      </c>
      <c r="B5512">
        <v>698653</v>
      </c>
      <c r="C5512" s="3">
        <v>43209</v>
      </c>
      <c r="D5512">
        <v>47078</v>
      </c>
      <c r="E5512" t="s">
        <v>4016</v>
      </c>
      <c r="F5512">
        <v>42367</v>
      </c>
      <c r="G5512" t="s">
        <v>4021</v>
      </c>
      <c r="H5512" t="s">
        <v>4022</v>
      </c>
      <c r="I5512" s="4">
        <v>21.87</v>
      </c>
    </row>
    <row r="5513" spans="1:9" x14ac:dyDescent="0.2">
      <c r="A5513">
        <v>102</v>
      </c>
      <c r="B5513">
        <v>698655</v>
      </c>
      <c r="C5513" s="3">
        <v>43209</v>
      </c>
      <c r="D5513">
        <v>47078</v>
      </c>
      <c r="E5513" t="s">
        <v>4016</v>
      </c>
      <c r="F5513">
        <v>42367</v>
      </c>
      <c r="G5513" t="s">
        <v>4027</v>
      </c>
      <c r="H5513" t="s">
        <v>4028</v>
      </c>
      <c r="I5513" s="4">
        <v>0.16</v>
      </c>
    </row>
    <row r="5514" spans="1:9" x14ac:dyDescent="0.2">
      <c r="A5514">
        <v>102</v>
      </c>
      <c r="B5514">
        <v>698656</v>
      </c>
      <c r="C5514" s="3">
        <v>43209</v>
      </c>
      <c r="D5514">
        <v>47078</v>
      </c>
      <c r="E5514" t="s">
        <v>4016</v>
      </c>
      <c r="F5514">
        <v>42367</v>
      </c>
      <c r="G5514" t="s">
        <v>4035</v>
      </c>
      <c r="H5514" t="s">
        <v>4036</v>
      </c>
      <c r="I5514" s="4">
        <v>58.32</v>
      </c>
    </row>
    <row r="5515" spans="1:9" x14ac:dyDescent="0.2">
      <c r="A5515">
        <v>102</v>
      </c>
      <c r="B5515">
        <v>698657</v>
      </c>
      <c r="C5515" s="3">
        <v>43209</v>
      </c>
      <c r="D5515">
        <v>47078</v>
      </c>
      <c r="E5515" t="s">
        <v>4016</v>
      </c>
      <c r="F5515">
        <v>42367</v>
      </c>
      <c r="G5515" t="s">
        <v>4331</v>
      </c>
      <c r="H5515" t="s">
        <v>4332</v>
      </c>
      <c r="I5515" s="4">
        <v>28.83</v>
      </c>
    </row>
    <row r="5516" spans="1:9" x14ac:dyDescent="0.2">
      <c r="A5516">
        <v>102</v>
      </c>
      <c r="B5516">
        <v>699844</v>
      </c>
      <c r="C5516" s="3">
        <v>43209</v>
      </c>
      <c r="D5516">
        <v>47078</v>
      </c>
      <c r="E5516" t="s">
        <v>4016</v>
      </c>
      <c r="F5516">
        <v>42367</v>
      </c>
      <c r="G5516" t="s">
        <v>4039</v>
      </c>
      <c r="H5516" t="s">
        <v>4040</v>
      </c>
      <c r="I5516" s="4">
        <v>0.04</v>
      </c>
    </row>
    <row r="5517" spans="1:9" x14ac:dyDescent="0.2">
      <c r="A5517">
        <v>102</v>
      </c>
      <c r="B5517">
        <v>699845</v>
      </c>
      <c r="C5517" s="3">
        <v>43209</v>
      </c>
      <c r="D5517">
        <v>47078</v>
      </c>
      <c r="E5517" t="s">
        <v>4016</v>
      </c>
      <c r="F5517">
        <v>42367</v>
      </c>
      <c r="G5517" t="s">
        <v>4025</v>
      </c>
      <c r="H5517" t="s">
        <v>4026</v>
      </c>
      <c r="I5517" s="4">
        <v>1.26</v>
      </c>
    </row>
    <row r="5518" spans="1:9" x14ac:dyDescent="0.2">
      <c r="A5518">
        <v>102</v>
      </c>
      <c r="B5518">
        <v>699846</v>
      </c>
      <c r="C5518" s="3">
        <v>43209</v>
      </c>
      <c r="D5518">
        <v>47078</v>
      </c>
      <c r="E5518" t="s">
        <v>4016</v>
      </c>
      <c r="F5518">
        <v>42367</v>
      </c>
      <c r="G5518" t="s">
        <v>4093</v>
      </c>
      <c r="H5518" t="s">
        <v>4094</v>
      </c>
      <c r="I5518" s="4">
        <v>0.28999999999999998</v>
      </c>
    </row>
    <row r="5519" spans="1:9" x14ac:dyDescent="0.2">
      <c r="A5519">
        <v>102</v>
      </c>
      <c r="B5519">
        <v>699847</v>
      </c>
      <c r="C5519" s="3">
        <v>43209</v>
      </c>
      <c r="D5519">
        <v>47078</v>
      </c>
      <c r="E5519" t="s">
        <v>4016</v>
      </c>
      <c r="F5519">
        <v>42367</v>
      </c>
      <c r="G5519" t="s">
        <v>4277</v>
      </c>
      <c r="H5519" t="s">
        <v>4278</v>
      </c>
      <c r="I5519" s="4">
        <v>4.41</v>
      </c>
    </row>
    <row r="5520" spans="1:9" x14ac:dyDescent="0.2">
      <c r="A5520">
        <v>102</v>
      </c>
      <c r="B5520">
        <v>698666</v>
      </c>
      <c r="C5520" s="3">
        <v>43213</v>
      </c>
      <c r="D5520">
        <v>47095</v>
      </c>
      <c r="E5520" t="s">
        <v>4016</v>
      </c>
      <c r="F5520">
        <v>42369</v>
      </c>
      <c r="G5520" t="s">
        <v>4053</v>
      </c>
      <c r="H5520" t="s">
        <v>4054</v>
      </c>
      <c r="I5520" s="4">
        <v>0.81</v>
      </c>
    </row>
    <row r="5521" spans="1:9" x14ac:dyDescent="0.2">
      <c r="A5521">
        <v>102</v>
      </c>
      <c r="B5521">
        <v>698668</v>
      </c>
      <c r="C5521" s="3">
        <v>43213</v>
      </c>
      <c r="D5521">
        <v>47095</v>
      </c>
      <c r="E5521" t="s">
        <v>4016</v>
      </c>
      <c r="F5521">
        <v>42369</v>
      </c>
      <c r="G5521" t="s">
        <v>4033</v>
      </c>
      <c r="H5521" t="s">
        <v>4034</v>
      </c>
      <c r="I5521" s="4">
        <v>91.24</v>
      </c>
    </row>
    <row r="5522" spans="1:9" x14ac:dyDescent="0.2">
      <c r="A5522">
        <v>102</v>
      </c>
      <c r="B5522">
        <v>698669</v>
      </c>
      <c r="C5522" s="3">
        <v>43213</v>
      </c>
      <c r="D5522">
        <v>47095</v>
      </c>
      <c r="E5522" t="s">
        <v>4016</v>
      </c>
      <c r="F5522">
        <v>42369</v>
      </c>
      <c r="G5522" t="s">
        <v>4029</v>
      </c>
      <c r="H5522" t="s">
        <v>4030</v>
      </c>
      <c r="I5522" s="4">
        <v>0.78</v>
      </c>
    </row>
    <row r="5523" spans="1:9" x14ac:dyDescent="0.2">
      <c r="A5523">
        <v>102</v>
      </c>
      <c r="B5523">
        <v>698670</v>
      </c>
      <c r="C5523" s="3">
        <v>43213</v>
      </c>
      <c r="D5523">
        <v>47095</v>
      </c>
      <c r="E5523" t="s">
        <v>4016</v>
      </c>
      <c r="F5523">
        <v>42369</v>
      </c>
      <c r="G5523" t="s">
        <v>4371</v>
      </c>
      <c r="H5523" t="s">
        <v>4372</v>
      </c>
      <c r="I5523" s="4">
        <v>35.64</v>
      </c>
    </row>
    <row r="5524" spans="1:9" x14ac:dyDescent="0.2">
      <c r="A5524">
        <v>102</v>
      </c>
      <c r="B5524">
        <v>698671</v>
      </c>
      <c r="C5524" s="3">
        <v>43213</v>
      </c>
      <c r="D5524">
        <v>47095</v>
      </c>
      <c r="E5524" t="s">
        <v>4016</v>
      </c>
      <c r="F5524">
        <v>42369</v>
      </c>
      <c r="G5524" t="s">
        <v>4031</v>
      </c>
      <c r="H5524" t="s">
        <v>4032</v>
      </c>
      <c r="I5524" s="4">
        <v>3.24</v>
      </c>
    </row>
    <row r="5525" spans="1:9" x14ac:dyDescent="0.2">
      <c r="A5525">
        <v>102</v>
      </c>
      <c r="B5525">
        <v>700268</v>
      </c>
      <c r="C5525" s="3">
        <v>43213</v>
      </c>
      <c r="D5525">
        <v>47095</v>
      </c>
      <c r="E5525" t="s">
        <v>4016</v>
      </c>
      <c r="F5525">
        <v>42369</v>
      </c>
      <c r="G5525" t="s">
        <v>4035</v>
      </c>
      <c r="H5525" t="s">
        <v>4036</v>
      </c>
      <c r="I5525" s="4">
        <v>193.1</v>
      </c>
    </row>
    <row r="5526" spans="1:9" x14ac:dyDescent="0.2">
      <c r="A5526">
        <v>102</v>
      </c>
      <c r="B5526">
        <v>698679</v>
      </c>
      <c r="C5526" s="3">
        <v>43214</v>
      </c>
      <c r="D5526">
        <v>47119</v>
      </c>
      <c r="E5526" t="s">
        <v>4016</v>
      </c>
      <c r="F5526">
        <v>42371</v>
      </c>
      <c r="G5526" t="s">
        <v>4103</v>
      </c>
      <c r="H5526" t="s">
        <v>4104</v>
      </c>
      <c r="I5526" s="4">
        <v>29.7</v>
      </c>
    </row>
    <row r="5527" spans="1:9" x14ac:dyDescent="0.2">
      <c r="A5527">
        <v>102</v>
      </c>
      <c r="B5527">
        <v>698680</v>
      </c>
      <c r="C5527" s="3">
        <v>43214</v>
      </c>
      <c r="D5527">
        <v>47119</v>
      </c>
      <c r="E5527" t="s">
        <v>4016</v>
      </c>
      <c r="F5527">
        <v>42371</v>
      </c>
      <c r="G5527" t="s">
        <v>4033</v>
      </c>
      <c r="H5527" t="s">
        <v>4034</v>
      </c>
      <c r="I5527" s="4">
        <v>32.94</v>
      </c>
    </row>
    <row r="5528" spans="1:9" x14ac:dyDescent="0.2">
      <c r="A5528">
        <v>102</v>
      </c>
      <c r="B5528">
        <v>698681</v>
      </c>
      <c r="C5528" s="3">
        <v>43214</v>
      </c>
      <c r="D5528">
        <v>47119</v>
      </c>
      <c r="E5528" t="s">
        <v>4016</v>
      </c>
      <c r="F5528">
        <v>42371</v>
      </c>
      <c r="G5528" t="s">
        <v>4107</v>
      </c>
      <c r="H5528" t="s">
        <v>4108</v>
      </c>
      <c r="I5528" s="4">
        <v>211.68</v>
      </c>
    </row>
    <row r="5529" spans="1:9" x14ac:dyDescent="0.2">
      <c r="A5529">
        <v>102</v>
      </c>
      <c r="B5529">
        <v>698682</v>
      </c>
      <c r="C5529" s="3">
        <v>43214</v>
      </c>
      <c r="D5529">
        <v>47119</v>
      </c>
      <c r="E5529" t="s">
        <v>4016</v>
      </c>
      <c r="F5529">
        <v>42371</v>
      </c>
      <c r="G5529" t="s">
        <v>4105</v>
      </c>
      <c r="H5529" t="s">
        <v>4106</v>
      </c>
      <c r="I5529" s="4">
        <v>5.4</v>
      </c>
    </row>
    <row r="5530" spans="1:9" x14ac:dyDescent="0.2">
      <c r="A5530">
        <v>102</v>
      </c>
      <c r="B5530">
        <v>698683</v>
      </c>
      <c r="C5530" s="3">
        <v>43214</v>
      </c>
      <c r="D5530">
        <v>47119</v>
      </c>
      <c r="E5530" t="s">
        <v>4016</v>
      </c>
      <c r="F5530">
        <v>42371</v>
      </c>
      <c r="G5530" t="s">
        <v>4147</v>
      </c>
      <c r="H5530" t="s">
        <v>4148</v>
      </c>
      <c r="I5530" s="4">
        <v>5.4</v>
      </c>
    </row>
    <row r="5531" spans="1:9" x14ac:dyDescent="0.2">
      <c r="A5531">
        <v>102</v>
      </c>
      <c r="B5531">
        <v>698684</v>
      </c>
      <c r="C5531" s="3">
        <v>43214</v>
      </c>
      <c r="D5531">
        <v>47119</v>
      </c>
      <c r="E5531" t="s">
        <v>4016</v>
      </c>
      <c r="F5531">
        <v>42371</v>
      </c>
      <c r="G5531" t="s">
        <v>4199</v>
      </c>
      <c r="H5531" t="s">
        <v>4200</v>
      </c>
      <c r="I5531" s="4">
        <v>2.16</v>
      </c>
    </row>
    <row r="5532" spans="1:9" x14ac:dyDescent="0.2">
      <c r="A5532">
        <v>102</v>
      </c>
      <c r="B5532">
        <v>698685</v>
      </c>
      <c r="C5532" s="3">
        <v>43214</v>
      </c>
      <c r="D5532">
        <v>47119</v>
      </c>
      <c r="E5532" t="s">
        <v>4016</v>
      </c>
      <c r="F5532">
        <v>42371</v>
      </c>
      <c r="G5532" t="s">
        <v>4117</v>
      </c>
      <c r="H5532" t="s">
        <v>4118</v>
      </c>
      <c r="I5532" s="4">
        <v>5.4</v>
      </c>
    </row>
    <row r="5533" spans="1:9" x14ac:dyDescent="0.2">
      <c r="A5533">
        <v>102</v>
      </c>
      <c r="B5533">
        <v>698686</v>
      </c>
      <c r="C5533" s="3">
        <v>43214</v>
      </c>
      <c r="D5533">
        <v>47119</v>
      </c>
      <c r="E5533" t="s">
        <v>4016</v>
      </c>
      <c r="F5533">
        <v>42371</v>
      </c>
      <c r="G5533" t="s">
        <v>4089</v>
      </c>
      <c r="H5533" t="s">
        <v>4090</v>
      </c>
      <c r="I5533" s="4">
        <v>232.2</v>
      </c>
    </row>
    <row r="5534" spans="1:9" x14ac:dyDescent="0.2">
      <c r="A5534">
        <v>102</v>
      </c>
      <c r="B5534">
        <v>698687</v>
      </c>
      <c r="C5534" s="3">
        <v>43214</v>
      </c>
      <c r="D5534">
        <v>47119</v>
      </c>
      <c r="E5534" t="s">
        <v>4016</v>
      </c>
      <c r="F5534">
        <v>42371</v>
      </c>
      <c r="G5534" t="s">
        <v>4085</v>
      </c>
      <c r="H5534" t="s">
        <v>4086</v>
      </c>
      <c r="I5534" s="4">
        <v>1.62</v>
      </c>
    </row>
    <row r="5535" spans="1:9" x14ac:dyDescent="0.2">
      <c r="A5535">
        <v>102</v>
      </c>
      <c r="B5535">
        <v>698688</v>
      </c>
      <c r="C5535" s="3">
        <v>43214</v>
      </c>
      <c r="D5535">
        <v>47119</v>
      </c>
      <c r="E5535" t="s">
        <v>4016</v>
      </c>
      <c r="F5535">
        <v>42371</v>
      </c>
      <c r="G5535" t="s">
        <v>4119</v>
      </c>
      <c r="H5535" t="s">
        <v>4120</v>
      </c>
      <c r="I5535" s="4">
        <v>5.4</v>
      </c>
    </row>
    <row r="5536" spans="1:9" x14ac:dyDescent="0.2">
      <c r="A5536">
        <v>102</v>
      </c>
      <c r="B5536">
        <v>698689</v>
      </c>
      <c r="C5536" s="3">
        <v>43214</v>
      </c>
      <c r="D5536">
        <v>47119</v>
      </c>
      <c r="E5536" t="s">
        <v>4016</v>
      </c>
      <c r="F5536">
        <v>42371</v>
      </c>
      <c r="G5536" t="s">
        <v>4353</v>
      </c>
      <c r="H5536" t="s">
        <v>4354</v>
      </c>
      <c r="I5536" s="4">
        <v>8.1</v>
      </c>
    </row>
    <row r="5537" spans="1:9" x14ac:dyDescent="0.2">
      <c r="A5537">
        <v>102</v>
      </c>
      <c r="B5537">
        <v>698697</v>
      </c>
      <c r="C5537" s="3">
        <v>43214</v>
      </c>
      <c r="D5537">
        <v>47126</v>
      </c>
      <c r="E5537" t="s">
        <v>4016</v>
      </c>
      <c r="F5537">
        <v>42373</v>
      </c>
      <c r="G5537" t="s">
        <v>4103</v>
      </c>
      <c r="H5537" t="s">
        <v>4104</v>
      </c>
      <c r="I5537" s="4">
        <v>32.4</v>
      </c>
    </row>
    <row r="5538" spans="1:9" x14ac:dyDescent="0.2">
      <c r="A5538">
        <v>102</v>
      </c>
      <c r="B5538">
        <v>698698</v>
      </c>
      <c r="C5538" s="3">
        <v>43214</v>
      </c>
      <c r="D5538">
        <v>47126</v>
      </c>
      <c r="E5538" t="s">
        <v>4016</v>
      </c>
      <c r="F5538">
        <v>42373</v>
      </c>
      <c r="G5538" t="s">
        <v>4089</v>
      </c>
      <c r="H5538" t="s">
        <v>4090</v>
      </c>
      <c r="I5538" s="4">
        <v>291.60000000000002</v>
      </c>
    </row>
    <row r="5539" spans="1:9" x14ac:dyDescent="0.2">
      <c r="A5539">
        <v>102</v>
      </c>
      <c r="B5539">
        <v>698700</v>
      </c>
      <c r="C5539" s="3">
        <v>43214</v>
      </c>
      <c r="D5539">
        <v>47126</v>
      </c>
      <c r="E5539" t="s">
        <v>4016</v>
      </c>
      <c r="F5539">
        <v>42373</v>
      </c>
      <c r="G5539" t="s">
        <v>4119</v>
      </c>
      <c r="H5539" t="s">
        <v>4120</v>
      </c>
      <c r="I5539" s="4">
        <v>25.92</v>
      </c>
    </row>
    <row r="5540" spans="1:9" x14ac:dyDescent="0.2">
      <c r="A5540">
        <v>102</v>
      </c>
      <c r="B5540">
        <v>698701</v>
      </c>
      <c r="C5540" s="3">
        <v>43214</v>
      </c>
      <c r="D5540">
        <v>47126</v>
      </c>
      <c r="E5540" t="s">
        <v>4016</v>
      </c>
      <c r="F5540">
        <v>42373</v>
      </c>
      <c r="G5540" t="s">
        <v>4107</v>
      </c>
      <c r="H5540" t="s">
        <v>4108</v>
      </c>
      <c r="I5540" s="4">
        <v>238.14</v>
      </c>
    </row>
    <row r="5541" spans="1:9" x14ac:dyDescent="0.2">
      <c r="A5541">
        <v>102</v>
      </c>
      <c r="B5541">
        <v>698702</v>
      </c>
      <c r="C5541" s="3">
        <v>43214</v>
      </c>
      <c r="D5541">
        <v>47126</v>
      </c>
      <c r="E5541" t="s">
        <v>4016</v>
      </c>
      <c r="F5541">
        <v>42373</v>
      </c>
      <c r="G5541" t="s">
        <v>4121</v>
      </c>
      <c r="H5541" t="s">
        <v>4122</v>
      </c>
      <c r="I5541" s="4">
        <v>6.48</v>
      </c>
    </row>
    <row r="5542" spans="1:9" x14ac:dyDescent="0.2">
      <c r="A5542">
        <v>102</v>
      </c>
      <c r="B5542">
        <v>698705</v>
      </c>
      <c r="C5542" s="3">
        <v>43214</v>
      </c>
      <c r="D5542">
        <v>47126</v>
      </c>
      <c r="E5542" t="s">
        <v>4016</v>
      </c>
      <c r="F5542">
        <v>42373</v>
      </c>
      <c r="G5542" t="s">
        <v>4123</v>
      </c>
      <c r="H5542" t="s">
        <v>4124</v>
      </c>
      <c r="I5542" s="4">
        <v>12.96</v>
      </c>
    </row>
    <row r="5543" spans="1:9" x14ac:dyDescent="0.2">
      <c r="A5543">
        <v>102</v>
      </c>
      <c r="B5543">
        <v>698706</v>
      </c>
      <c r="C5543" s="3">
        <v>43214</v>
      </c>
      <c r="D5543">
        <v>47126</v>
      </c>
      <c r="E5543" t="s">
        <v>4016</v>
      </c>
      <c r="F5543">
        <v>42373</v>
      </c>
      <c r="G5543" t="s">
        <v>4125</v>
      </c>
      <c r="H5543" t="s">
        <v>4126</v>
      </c>
      <c r="I5543" s="4">
        <v>6.48</v>
      </c>
    </row>
    <row r="5544" spans="1:9" x14ac:dyDescent="0.2">
      <c r="A5544">
        <v>102</v>
      </c>
      <c r="B5544">
        <v>700385</v>
      </c>
      <c r="C5544" s="3">
        <v>43214</v>
      </c>
      <c r="D5544">
        <v>47126</v>
      </c>
      <c r="E5544" t="s">
        <v>4016</v>
      </c>
      <c r="F5544">
        <v>42373</v>
      </c>
      <c r="G5544" t="s">
        <v>4129</v>
      </c>
      <c r="H5544" t="s">
        <v>4130</v>
      </c>
      <c r="I5544" s="4">
        <v>27.86</v>
      </c>
    </row>
    <row r="5545" spans="1:9" x14ac:dyDescent="0.2">
      <c r="A5545">
        <v>102</v>
      </c>
      <c r="B5545">
        <v>700393</v>
      </c>
      <c r="C5545" s="3">
        <v>43214</v>
      </c>
      <c r="D5545">
        <v>47126</v>
      </c>
      <c r="E5545" t="s">
        <v>4016</v>
      </c>
      <c r="F5545">
        <v>42373</v>
      </c>
      <c r="G5545" t="s">
        <v>4085</v>
      </c>
      <c r="H5545" t="s">
        <v>4086</v>
      </c>
      <c r="I5545" s="4">
        <v>0.97</v>
      </c>
    </row>
    <row r="5546" spans="1:9" x14ac:dyDescent="0.2">
      <c r="A5546">
        <v>102</v>
      </c>
      <c r="B5546">
        <v>700399</v>
      </c>
      <c r="C5546" s="3">
        <v>43214</v>
      </c>
      <c r="D5546">
        <v>47126</v>
      </c>
      <c r="E5546" t="s">
        <v>4016</v>
      </c>
      <c r="F5546">
        <v>42373</v>
      </c>
      <c r="G5546" t="s">
        <v>4127</v>
      </c>
      <c r="H5546" t="s">
        <v>4128</v>
      </c>
      <c r="I5546" s="4">
        <v>1.94</v>
      </c>
    </row>
    <row r="5547" spans="1:9" x14ac:dyDescent="0.2">
      <c r="A5547">
        <v>102</v>
      </c>
      <c r="B5547">
        <v>698707</v>
      </c>
      <c r="C5547" s="3">
        <v>43215</v>
      </c>
      <c r="D5547">
        <v>47126</v>
      </c>
      <c r="E5547" t="s">
        <v>4016</v>
      </c>
      <c r="F5547">
        <v>42373</v>
      </c>
      <c r="G5547" t="s">
        <v>4053</v>
      </c>
      <c r="H5547" t="s">
        <v>4054</v>
      </c>
      <c r="I5547" s="4">
        <v>3.24</v>
      </c>
    </row>
    <row r="5548" spans="1:9" x14ac:dyDescent="0.2">
      <c r="A5548">
        <v>102</v>
      </c>
      <c r="B5548">
        <v>698714</v>
      </c>
      <c r="C5548" s="3">
        <v>43213</v>
      </c>
      <c r="D5548">
        <v>47106</v>
      </c>
      <c r="E5548" t="s">
        <v>4016</v>
      </c>
      <c r="F5548">
        <v>42375</v>
      </c>
      <c r="G5548" t="s">
        <v>4147</v>
      </c>
      <c r="H5548" t="s">
        <v>4148</v>
      </c>
      <c r="I5548" s="4">
        <v>1.8</v>
      </c>
    </row>
    <row r="5549" spans="1:9" x14ac:dyDescent="0.2">
      <c r="A5549">
        <v>102</v>
      </c>
      <c r="B5549">
        <v>698715</v>
      </c>
      <c r="C5549" s="3">
        <v>43213</v>
      </c>
      <c r="D5549">
        <v>47106</v>
      </c>
      <c r="E5549" t="s">
        <v>4016</v>
      </c>
      <c r="F5549">
        <v>42375</v>
      </c>
      <c r="G5549" t="s">
        <v>4067</v>
      </c>
      <c r="H5549" t="s">
        <v>4068</v>
      </c>
      <c r="I5549" s="4">
        <v>10</v>
      </c>
    </row>
    <row r="5550" spans="1:9" x14ac:dyDescent="0.2">
      <c r="A5550">
        <v>102</v>
      </c>
      <c r="B5550">
        <v>698716</v>
      </c>
      <c r="C5550" s="3">
        <v>43213</v>
      </c>
      <c r="D5550">
        <v>47106</v>
      </c>
      <c r="E5550" t="s">
        <v>4016</v>
      </c>
      <c r="F5550">
        <v>42375</v>
      </c>
      <c r="G5550" t="s">
        <v>4135</v>
      </c>
      <c r="H5550" t="s">
        <v>4136</v>
      </c>
      <c r="I5550" s="4">
        <v>0.2</v>
      </c>
    </row>
    <row r="5551" spans="1:9" x14ac:dyDescent="0.2">
      <c r="A5551">
        <v>102</v>
      </c>
      <c r="B5551">
        <v>698717</v>
      </c>
      <c r="C5551" s="3">
        <v>43213</v>
      </c>
      <c r="D5551">
        <v>47106</v>
      </c>
      <c r="E5551" t="s">
        <v>4016</v>
      </c>
      <c r="F5551">
        <v>42375</v>
      </c>
      <c r="G5551" t="s">
        <v>4119</v>
      </c>
      <c r="H5551" t="s">
        <v>4120</v>
      </c>
      <c r="I5551" s="4">
        <v>1</v>
      </c>
    </row>
    <row r="5552" spans="1:9" x14ac:dyDescent="0.2">
      <c r="A5552">
        <v>102</v>
      </c>
      <c r="B5552">
        <v>698718</v>
      </c>
      <c r="C5552" s="3">
        <v>43213</v>
      </c>
      <c r="D5552">
        <v>47106</v>
      </c>
      <c r="E5552" t="s">
        <v>4016</v>
      </c>
      <c r="F5552">
        <v>42375</v>
      </c>
      <c r="G5552" t="s">
        <v>4085</v>
      </c>
      <c r="H5552" t="s">
        <v>4086</v>
      </c>
      <c r="I5552" s="4">
        <v>0.1</v>
      </c>
    </row>
    <row r="5553" spans="1:9" x14ac:dyDescent="0.2">
      <c r="A5553">
        <v>102</v>
      </c>
      <c r="B5553">
        <v>698719</v>
      </c>
      <c r="C5553" s="3">
        <v>43213</v>
      </c>
      <c r="D5553">
        <v>47106</v>
      </c>
      <c r="E5553" t="s">
        <v>4016</v>
      </c>
      <c r="F5553">
        <v>42375</v>
      </c>
      <c r="G5553" t="s">
        <v>4129</v>
      </c>
      <c r="H5553" t="s">
        <v>4130</v>
      </c>
      <c r="I5553" s="4">
        <v>2</v>
      </c>
    </row>
    <row r="5554" spans="1:9" x14ac:dyDescent="0.2">
      <c r="A5554">
        <v>102</v>
      </c>
      <c r="B5554">
        <v>698720</v>
      </c>
      <c r="C5554" s="3">
        <v>43213</v>
      </c>
      <c r="D5554">
        <v>47106</v>
      </c>
      <c r="E5554" t="s">
        <v>4016</v>
      </c>
      <c r="F5554">
        <v>42375</v>
      </c>
      <c r="G5554" t="s">
        <v>4071</v>
      </c>
      <c r="H5554" t="s">
        <v>4072</v>
      </c>
      <c r="I5554" s="4">
        <v>0.1</v>
      </c>
    </row>
    <row r="5555" spans="1:9" x14ac:dyDescent="0.2">
      <c r="A5555">
        <v>102</v>
      </c>
      <c r="B5555">
        <v>698721</v>
      </c>
      <c r="C5555" s="3">
        <v>43213</v>
      </c>
      <c r="D5555">
        <v>47106</v>
      </c>
      <c r="E5555" t="s">
        <v>4016</v>
      </c>
      <c r="F5555">
        <v>42375</v>
      </c>
      <c r="G5555" t="s">
        <v>4089</v>
      </c>
      <c r="H5555" t="s">
        <v>4090</v>
      </c>
      <c r="I5555" s="4">
        <v>13</v>
      </c>
    </row>
    <row r="5556" spans="1:9" x14ac:dyDescent="0.2">
      <c r="A5556">
        <v>102</v>
      </c>
      <c r="B5556">
        <v>698722</v>
      </c>
      <c r="C5556" s="3">
        <v>43213</v>
      </c>
      <c r="D5556">
        <v>47106</v>
      </c>
      <c r="E5556" t="s">
        <v>4016</v>
      </c>
      <c r="F5556">
        <v>42375</v>
      </c>
      <c r="G5556" t="s">
        <v>4077</v>
      </c>
      <c r="H5556" t="s">
        <v>4078</v>
      </c>
      <c r="I5556" s="4">
        <v>6</v>
      </c>
    </row>
    <row r="5557" spans="1:9" x14ac:dyDescent="0.2">
      <c r="A5557">
        <v>102</v>
      </c>
      <c r="B5557">
        <v>698723</v>
      </c>
      <c r="C5557" s="3">
        <v>43213</v>
      </c>
      <c r="D5557">
        <v>47106</v>
      </c>
      <c r="E5557" t="s">
        <v>4016</v>
      </c>
      <c r="F5557">
        <v>42375</v>
      </c>
      <c r="G5557" t="s">
        <v>4117</v>
      </c>
      <c r="H5557" t="s">
        <v>4118</v>
      </c>
      <c r="I5557" s="4">
        <v>1.4</v>
      </c>
    </row>
    <row r="5558" spans="1:9" x14ac:dyDescent="0.2">
      <c r="A5558">
        <v>102</v>
      </c>
      <c r="B5558">
        <v>698724</v>
      </c>
      <c r="C5558" s="3">
        <v>43213</v>
      </c>
      <c r="D5558">
        <v>47106</v>
      </c>
      <c r="E5558" t="s">
        <v>4016</v>
      </c>
      <c r="F5558">
        <v>42375</v>
      </c>
      <c r="G5558" t="s">
        <v>4107</v>
      </c>
      <c r="H5558" t="s">
        <v>4108</v>
      </c>
      <c r="I5558" s="4">
        <v>33</v>
      </c>
    </row>
    <row r="5559" spans="1:9" x14ac:dyDescent="0.2">
      <c r="A5559">
        <v>102</v>
      </c>
      <c r="B5559">
        <v>698725</v>
      </c>
      <c r="C5559" s="3">
        <v>43213</v>
      </c>
      <c r="D5559">
        <v>47106</v>
      </c>
      <c r="E5559" t="s">
        <v>4016</v>
      </c>
      <c r="F5559">
        <v>42375</v>
      </c>
      <c r="G5559" t="s">
        <v>4035</v>
      </c>
      <c r="H5559" t="s">
        <v>4036</v>
      </c>
      <c r="I5559" s="4">
        <v>3.4</v>
      </c>
    </row>
    <row r="5560" spans="1:9" x14ac:dyDescent="0.2">
      <c r="A5560">
        <v>102</v>
      </c>
      <c r="B5560">
        <v>698726</v>
      </c>
      <c r="C5560" s="3">
        <v>43213</v>
      </c>
      <c r="D5560">
        <v>47106</v>
      </c>
      <c r="E5560" t="s">
        <v>4016</v>
      </c>
      <c r="F5560">
        <v>42375</v>
      </c>
      <c r="G5560" t="s">
        <v>4033</v>
      </c>
      <c r="H5560" t="s">
        <v>4034</v>
      </c>
      <c r="I5560" s="4">
        <v>8.6999999999999993</v>
      </c>
    </row>
    <row r="5561" spans="1:9" x14ac:dyDescent="0.2">
      <c r="A5561">
        <v>102</v>
      </c>
      <c r="B5561">
        <v>698727</v>
      </c>
      <c r="C5561" s="3">
        <v>43213</v>
      </c>
      <c r="D5561">
        <v>47106</v>
      </c>
      <c r="E5561" t="s">
        <v>4016</v>
      </c>
      <c r="F5561">
        <v>42375</v>
      </c>
      <c r="G5561" t="s">
        <v>4081</v>
      </c>
      <c r="H5561" t="s">
        <v>4082</v>
      </c>
      <c r="I5561" s="4">
        <v>7.5</v>
      </c>
    </row>
    <row r="5562" spans="1:9" x14ac:dyDescent="0.2">
      <c r="A5562">
        <v>102</v>
      </c>
      <c r="B5562">
        <v>698728</v>
      </c>
      <c r="C5562" s="3">
        <v>43213</v>
      </c>
      <c r="D5562">
        <v>47106</v>
      </c>
      <c r="E5562" t="s">
        <v>4016</v>
      </c>
      <c r="F5562">
        <v>42375</v>
      </c>
      <c r="G5562" t="s">
        <v>4179</v>
      </c>
      <c r="H5562" t="s">
        <v>4180</v>
      </c>
      <c r="I5562" s="4">
        <v>1.5</v>
      </c>
    </row>
    <row r="5563" spans="1:9" x14ac:dyDescent="0.2">
      <c r="A5563">
        <v>102</v>
      </c>
      <c r="B5563">
        <v>698729</v>
      </c>
      <c r="C5563" s="3">
        <v>43213</v>
      </c>
      <c r="D5563">
        <v>47106</v>
      </c>
      <c r="E5563" t="s">
        <v>4016</v>
      </c>
      <c r="F5563">
        <v>42375</v>
      </c>
      <c r="G5563" t="s">
        <v>4133</v>
      </c>
      <c r="H5563" t="s">
        <v>4134</v>
      </c>
      <c r="I5563" s="4">
        <v>4</v>
      </c>
    </row>
    <row r="5564" spans="1:9" x14ac:dyDescent="0.2">
      <c r="A5564">
        <v>102</v>
      </c>
      <c r="B5564">
        <v>698730</v>
      </c>
      <c r="C5564" s="3">
        <v>43213</v>
      </c>
      <c r="D5564">
        <v>47106</v>
      </c>
      <c r="E5564" t="s">
        <v>4016</v>
      </c>
      <c r="F5564">
        <v>42375</v>
      </c>
      <c r="G5564" t="s">
        <v>4353</v>
      </c>
      <c r="H5564" t="s">
        <v>4354</v>
      </c>
      <c r="I5564" s="4">
        <v>4</v>
      </c>
    </row>
    <row r="5565" spans="1:9" x14ac:dyDescent="0.2">
      <c r="A5565">
        <v>102</v>
      </c>
      <c r="B5565">
        <v>698731</v>
      </c>
      <c r="C5565" s="3">
        <v>43213</v>
      </c>
      <c r="D5565">
        <v>47106</v>
      </c>
      <c r="E5565" t="s">
        <v>4016</v>
      </c>
      <c r="F5565">
        <v>42375</v>
      </c>
      <c r="G5565" t="s">
        <v>4199</v>
      </c>
      <c r="H5565" t="s">
        <v>4200</v>
      </c>
      <c r="I5565" s="4">
        <v>0.3</v>
      </c>
    </row>
    <row r="5566" spans="1:9" x14ac:dyDescent="0.2">
      <c r="A5566">
        <v>102</v>
      </c>
      <c r="B5566">
        <v>698713</v>
      </c>
      <c r="C5566" s="3">
        <v>43214</v>
      </c>
      <c r="D5566">
        <v>47106</v>
      </c>
      <c r="E5566" t="s">
        <v>4016</v>
      </c>
      <c r="F5566">
        <v>42375</v>
      </c>
      <c r="G5566" t="s">
        <v>4105</v>
      </c>
      <c r="H5566" t="s">
        <v>4106</v>
      </c>
      <c r="I5566" s="4">
        <v>2</v>
      </c>
    </row>
    <row r="5567" spans="1:9" x14ac:dyDescent="0.2">
      <c r="A5567">
        <v>102</v>
      </c>
      <c r="B5567">
        <v>698824</v>
      </c>
      <c r="C5567" s="3">
        <v>43202</v>
      </c>
      <c r="D5567">
        <v>46976</v>
      </c>
      <c r="E5567" t="s">
        <v>4016</v>
      </c>
      <c r="F5567">
        <v>42382</v>
      </c>
      <c r="G5567" t="s">
        <v>4265</v>
      </c>
      <c r="H5567" t="s">
        <v>4266</v>
      </c>
      <c r="I5567" s="4">
        <v>33</v>
      </c>
    </row>
    <row r="5568" spans="1:9" x14ac:dyDescent="0.2">
      <c r="A5568">
        <v>102</v>
      </c>
      <c r="B5568">
        <v>698825</v>
      </c>
      <c r="C5568" s="3">
        <v>43202</v>
      </c>
      <c r="D5568">
        <v>46976</v>
      </c>
      <c r="E5568" t="s">
        <v>4016</v>
      </c>
      <c r="F5568">
        <v>42382</v>
      </c>
      <c r="G5568" t="s">
        <v>4033</v>
      </c>
      <c r="H5568" t="s">
        <v>4034</v>
      </c>
      <c r="I5568" s="4">
        <v>61.72</v>
      </c>
    </row>
    <row r="5569" spans="1:9" x14ac:dyDescent="0.2">
      <c r="A5569">
        <v>102</v>
      </c>
      <c r="B5569">
        <v>698826</v>
      </c>
      <c r="C5569" s="3">
        <v>43202</v>
      </c>
      <c r="D5569">
        <v>46976</v>
      </c>
      <c r="E5569" t="s">
        <v>4016</v>
      </c>
      <c r="F5569">
        <v>42382</v>
      </c>
      <c r="G5569" t="s">
        <v>4093</v>
      </c>
      <c r="H5569" t="s">
        <v>4094</v>
      </c>
      <c r="I5569" s="4">
        <v>0.1</v>
      </c>
    </row>
    <row r="5570" spans="1:9" x14ac:dyDescent="0.2">
      <c r="A5570">
        <v>102</v>
      </c>
      <c r="B5570">
        <v>698827</v>
      </c>
      <c r="C5570" s="3">
        <v>43202</v>
      </c>
      <c r="D5570">
        <v>46976</v>
      </c>
      <c r="E5570" t="s">
        <v>4016</v>
      </c>
      <c r="F5570">
        <v>42382</v>
      </c>
      <c r="G5570" t="s">
        <v>4025</v>
      </c>
      <c r="H5570" t="s">
        <v>4026</v>
      </c>
      <c r="I5570" s="4">
        <v>0.9</v>
      </c>
    </row>
    <row r="5571" spans="1:9" x14ac:dyDescent="0.2">
      <c r="A5571">
        <v>102</v>
      </c>
      <c r="B5571">
        <v>698828</v>
      </c>
      <c r="C5571" s="3">
        <v>43202</v>
      </c>
      <c r="D5571">
        <v>46976</v>
      </c>
      <c r="E5571" t="s">
        <v>4016</v>
      </c>
      <c r="F5571">
        <v>42382</v>
      </c>
      <c r="G5571" t="s">
        <v>4263</v>
      </c>
      <c r="H5571" t="s">
        <v>4264</v>
      </c>
      <c r="I5571" s="4">
        <v>1.43</v>
      </c>
    </row>
    <row r="5572" spans="1:9" x14ac:dyDescent="0.2">
      <c r="A5572">
        <v>102</v>
      </c>
      <c r="B5572">
        <v>698829</v>
      </c>
      <c r="C5572" s="3">
        <v>43202</v>
      </c>
      <c r="D5572">
        <v>46976</v>
      </c>
      <c r="E5572" t="s">
        <v>4016</v>
      </c>
      <c r="F5572">
        <v>42382</v>
      </c>
      <c r="G5572" t="s">
        <v>4027</v>
      </c>
      <c r="H5572" t="s">
        <v>4028</v>
      </c>
      <c r="I5572" s="4">
        <v>0.06</v>
      </c>
    </row>
    <row r="5573" spans="1:9" x14ac:dyDescent="0.2">
      <c r="A5573">
        <v>102</v>
      </c>
      <c r="B5573">
        <v>698830</v>
      </c>
      <c r="C5573" s="3">
        <v>43202</v>
      </c>
      <c r="D5573">
        <v>46976</v>
      </c>
      <c r="E5573" t="s">
        <v>4016</v>
      </c>
      <c r="F5573">
        <v>42382</v>
      </c>
      <c r="G5573" t="s">
        <v>4273</v>
      </c>
      <c r="H5573" t="s">
        <v>4274</v>
      </c>
      <c r="I5573" s="4">
        <v>2.75</v>
      </c>
    </row>
    <row r="5574" spans="1:9" x14ac:dyDescent="0.2">
      <c r="A5574">
        <v>102</v>
      </c>
      <c r="B5574">
        <v>698831</v>
      </c>
      <c r="C5574" s="3">
        <v>43202</v>
      </c>
      <c r="D5574">
        <v>46976</v>
      </c>
      <c r="E5574" t="s">
        <v>4016</v>
      </c>
      <c r="F5574">
        <v>42382</v>
      </c>
      <c r="G5574" t="s">
        <v>4039</v>
      </c>
      <c r="H5574" t="s">
        <v>4040</v>
      </c>
      <c r="I5574" s="4">
        <v>0.04</v>
      </c>
    </row>
    <row r="5575" spans="1:9" x14ac:dyDescent="0.2">
      <c r="A5575">
        <v>102</v>
      </c>
      <c r="B5575">
        <v>698912</v>
      </c>
      <c r="C5575" s="3">
        <v>43202</v>
      </c>
      <c r="D5575">
        <v>46985</v>
      </c>
      <c r="E5575" t="s">
        <v>4016</v>
      </c>
      <c r="F5575">
        <v>42384</v>
      </c>
      <c r="G5575" t="s">
        <v>4323</v>
      </c>
      <c r="H5575" t="s">
        <v>4324</v>
      </c>
      <c r="I5575" s="4">
        <v>468.6</v>
      </c>
    </row>
    <row r="5576" spans="1:9" x14ac:dyDescent="0.2">
      <c r="A5576">
        <v>102</v>
      </c>
      <c r="B5576">
        <v>698905</v>
      </c>
      <c r="C5576" s="3">
        <v>43206</v>
      </c>
      <c r="D5576">
        <v>47004</v>
      </c>
      <c r="E5576" t="s">
        <v>4016</v>
      </c>
      <c r="F5576">
        <v>42387</v>
      </c>
      <c r="G5576" t="s">
        <v>4257</v>
      </c>
      <c r="H5576" t="s">
        <v>4492</v>
      </c>
      <c r="I5576" s="4">
        <v>350</v>
      </c>
    </row>
    <row r="5577" spans="1:9" x14ac:dyDescent="0.2">
      <c r="A5577">
        <v>102</v>
      </c>
      <c r="B5577">
        <v>698922</v>
      </c>
      <c r="C5577" s="3">
        <v>43202</v>
      </c>
      <c r="D5577">
        <v>46988</v>
      </c>
      <c r="E5577" t="s">
        <v>4016</v>
      </c>
      <c r="F5577">
        <v>42388</v>
      </c>
      <c r="G5577" t="s">
        <v>4259</v>
      </c>
      <c r="H5577" t="s">
        <v>4260</v>
      </c>
      <c r="I5577" s="4">
        <v>4519.1099999999997</v>
      </c>
    </row>
    <row r="5578" spans="1:9" x14ac:dyDescent="0.2">
      <c r="A5578">
        <v>102</v>
      </c>
      <c r="B5578">
        <v>698923</v>
      </c>
      <c r="C5578" s="3">
        <v>43202</v>
      </c>
      <c r="D5578">
        <v>46988</v>
      </c>
      <c r="E5578" t="s">
        <v>4016</v>
      </c>
      <c r="F5578">
        <v>42388</v>
      </c>
      <c r="G5578" t="s">
        <v>4487</v>
      </c>
      <c r="H5578" t="s">
        <v>4497</v>
      </c>
      <c r="I5578" s="4">
        <v>357</v>
      </c>
    </row>
    <row r="5579" spans="1:9" x14ac:dyDescent="0.2">
      <c r="A5579">
        <v>102</v>
      </c>
      <c r="B5579">
        <v>698945</v>
      </c>
      <c r="C5579" s="3">
        <v>43206</v>
      </c>
      <c r="D5579">
        <v>47005</v>
      </c>
      <c r="E5579" t="s">
        <v>4016</v>
      </c>
      <c r="F5579">
        <v>42389</v>
      </c>
      <c r="G5579" t="s">
        <v>4257</v>
      </c>
      <c r="H5579" t="s">
        <v>4492</v>
      </c>
      <c r="I5579" s="4">
        <v>350</v>
      </c>
    </row>
    <row r="5580" spans="1:9" x14ac:dyDescent="0.2">
      <c r="A5580">
        <v>102</v>
      </c>
      <c r="B5580">
        <v>698986</v>
      </c>
      <c r="C5580" s="3">
        <v>43220</v>
      </c>
      <c r="D5580">
        <v>47204</v>
      </c>
      <c r="E5580" t="s">
        <v>4016</v>
      </c>
      <c r="F5580">
        <v>42391</v>
      </c>
      <c r="G5580" t="s">
        <v>4139</v>
      </c>
      <c r="H5580" t="s">
        <v>4140</v>
      </c>
      <c r="I5580" s="4">
        <v>4.32</v>
      </c>
    </row>
    <row r="5581" spans="1:9" x14ac:dyDescent="0.2">
      <c r="A5581">
        <v>102</v>
      </c>
      <c r="B5581">
        <v>698987</v>
      </c>
      <c r="C5581" s="3">
        <v>43220</v>
      </c>
      <c r="D5581">
        <v>47204</v>
      </c>
      <c r="E5581" t="s">
        <v>4016</v>
      </c>
      <c r="F5581">
        <v>42391</v>
      </c>
      <c r="G5581" t="s">
        <v>4313</v>
      </c>
      <c r="H5581" t="s">
        <v>4314</v>
      </c>
      <c r="I5581" s="4">
        <v>9.7200000000000006</v>
      </c>
    </row>
    <row r="5582" spans="1:9" x14ac:dyDescent="0.2">
      <c r="A5582">
        <v>102</v>
      </c>
      <c r="B5582">
        <v>698988</v>
      </c>
      <c r="C5582" s="3">
        <v>43220</v>
      </c>
      <c r="D5582">
        <v>47204</v>
      </c>
      <c r="E5582" t="s">
        <v>4016</v>
      </c>
      <c r="F5582">
        <v>42391</v>
      </c>
      <c r="G5582" t="s">
        <v>4067</v>
      </c>
      <c r="H5582" t="s">
        <v>4068</v>
      </c>
      <c r="I5582" s="4">
        <v>18.989999999999998</v>
      </c>
    </row>
    <row r="5583" spans="1:9" x14ac:dyDescent="0.2">
      <c r="A5583">
        <v>102</v>
      </c>
      <c r="B5583">
        <v>698989</v>
      </c>
      <c r="C5583" s="3">
        <v>43220</v>
      </c>
      <c r="D5583">
        <v>47204</v>
      </c>
      <c r="E5583" t="s">
        <v>4016</v>
      </c>
      <c r="F5583">
        <v>42391</v>
      </c>
      <c r="G5583" t="s">
        <v>4069</v>
      </c>
      <c r="H5583" t="s">
        <v>4070</v>
      </c>
      <c r="I5583" s="4">
        <v>24.84</v>
      </c>
    </row>
    <row r="5584" spans="1:9" x14ac:dyDescent="0.2">
      <c r="A5584">
        <v>102</v>
      </c>
      <c r="B5584">
        <v>698990</v>
      </c>
      <c r="C5584" s="3">
        <v>43220</v>
      </c>
      <c r="D5584">
        <v>47204</v>
      </c>
      <c r="E5584" t="s">
        <v>4016</v>
      </c>
      <c r="F5584">
        <v>42391</v>
      </c>
      <c r="G5584" t="s">
        <v>4087</v>
      </c>
      <c r="H5584" t="s">
        <v>4088</v>
      </c>
      <c r="I5584" s="4">
        <v>0.13</v>
      </c>
    </row>
    <row r="5585" spans="1:9" x14ac:dyDescent="0.2">
      <c r="A5585">
        <v>102</v>
      </c>
      <c r="B5585">
        <v>698991</v>
      </c>
      <c r="C5585" s="3">
        <v>43220</v>
      </c>
      <c r="D5585">
        <v>47204</v>
      </c>
      <c r="E5585" t="s">
        <v>4016</v>
      </c>
      <c r="F5585">
        <v>42391</v>
      </c>
      <c r="G5585" t="s">
        <v>4315</v>
      </c>
      <c r="H5585" t="s">
        <v>4316</v>
      </c>
      <c r="I5585" s="4">
        <v>4.32</v>
      </c>
    </row>
    <row r="5586" spans="1:9" x14ac:dyDescent="0.2">
      <c r="A5586">
        <v>102</v>
      </c>
      <c r="B5586">
        <v>698992</v>
      </c>
      <c r="C5586" s="3">
        <v>43220</v>
      </c>
      <c r="D5586">
        <v>47204</v>
      </c>
      <c r="E5586" t="s">
        <v>4016</v>
      </c>
      <c r="F5586">
        <v>42391</v>
      </c>
      <c r="G5586" t="s">
        <v>4085</v>
      </c>
      <c r="H5586" t="s">
        <v>4086</v>
      </c>
      <c r="I5586" s="4">
        <v>0.09</v>
      </c>
    </row>
    <row r="5587" spans="1:9" x14ac:dyDescent="0.2">
      <c r="A5587">
        <v>102</v>
      </c>
      <c r="B5587">
        <v>698993</v>
      </c>
      <c r="C5587" s="3">
        <v>43220</v>
      </c>
      <c r="D5587">
        <v>47204</v>
      </c>
      <c r="E5587" t="s">
        <v>4016</v>
      </c>
      <c r="F5587">
        <v>42391</v>
      </c>
      <c r="G5587" t="s">
        <v>4071</v>
      </c>
      <c r="H5587" t="s">
        <v>4072</v>
      </c>
      <c r="I5587" s="4">
        <v>0.22</v>
      </c>
    </row>
    <row r="5588" spans="1:9" x14ac:dyDescent="0.2">
      <c r="A5588">
        <v>102</v>
      </c>
      <c r="B5588">
        <v>698994</v>
      </c>
      <c r="C5588" s="3">
        <v>43220</v>
      </c>
      <c r="D5588">
        <v>47204</v>
      </c>
      <c r="E5588" t="s">
        <v>4016</v>
      </c>
      <c r="F5588">
        <v>42391</v>
      </c>
      <c r="G5588" t="s">
        <v>4073</v>
      </c>
      <c r="H5588" t="s">
        <v>4491</v>
      </c>
      <c r="I5588" s="4">
        <v>7.67</v>
      </c>
    </row>
    <row r="5589" spans="1:9" x14ac:dyDescent="0.2">
      <c r="A5589">
        <v>102</v>
      </c>
      <c r="B5589">
        <v>698995</v>
      </c>
      <c r="C5589" s="3">
        <v>43220</v>
      </c>
      <c r="D5589">
        <v>47204</v>
      </c>
      <c r="E5589" t="s">
        <v>4016</v>
      </c>
      <c r="F5589">
        <v>42391</v>
      </c>
      <c r="G5589" t="s">
        <v>4075</v>
      </c>
      <c r="H5589" t="s">
        <v>4076</v>
      </c>
      <c r="I5589" s="4">
        <v>10.8</v>
      </c>
    </row>
    <row r="5590" spans="1:9" x14ac:dyDescent="0.2">
      <c r="A5590">
        <v>102</v>
      </c>
      <c r="B5590">
        <v>698997</v>
      </c>
      <c r="C5590" s="3">
        <v>43220</v>
      </c>
      <c r="D5590">
        <v>47204</v>
      </c>
      <c r="E5590" t="s">
        <v>4016</v>
      </c>
      <c r="F5590">
        <v>42391</v>
      </c>
      <c r="G5590" t="s">
        <v>4077</v>
      </c>
      <c r="H5590" t="s">
        <v>4078</v>
      </c>
      <c r="I5590" s="4">
        <v>12.42</v>
      </c>
    </row>
    <row r="5591" spans="1:9" x14ac:dyDescent="0.2">
      <c r="A5591">
        <v>102</v>
      </c>
      <c r="B5591">
        <v>698998</v>
      </c>
      <c r="C5591" s="3">
        <v>43220</v>
      </c>
      <c r="D5591">
        <v>47204</v>
      </c>
      <c r="E5591" t="s">
        <v>4016</v>
      </c>
      <c r="F5591">
        <v>42391</v>
      </c>
      <c r="G5591" t="s">
        <v>4079</v>
      </c>
      <c r="H5591" t="s">
        <v>4080</v>
      </c>
      <c r="I5591" s="4">
        <v>3.24</v>
      </c>
    </row>
    <row r="5592" spans="1:9" x14ac:dyDescent="0.2">
      <c r="A5592">
        <v>102</v>
      </c>
      <c r="B5592">
        <v>701307</v>
      </c>
      <c r="C5592" s="3">
        <v>43220</v>
      </c>
      <c r="D5592">
        <v>47204</v>
      </c>
      <c r="E5592" t="s">
        <v>4016</v>
      </c>
      <c r="F5592">
        <v>42391</v>
      </c>
      <c r="G5592" t="s">
        <v>4081</v>
      </c>
      <c r="H5592" t="s">
        <v>4082</v>
      </c>
      <c r="I5592" s="4">
        <v>0.32</v>
      </c>
    </row>
    <row r="5593" spans="1:9" x14ac:dyDescent="0.2">
      <c r="A5593">
        <v>102</v>
      </c>
      <c r="B5593">
        <v>698996</v>
      </c>
      <c r="C5593" s="3">
        <v>43222</v>
      </c>
      <c r="D5593">
        <v>47204</v>
      </c>
      <c r="E5593" t="s">
        <v>4016</v>
      </c>
      <c r="F5593">
        <v>42391</v>
      </c>
      <c r="G5593" t="s">
        <v>4089</v>
      </c>
      <c r="H5593" t="s">
        <v>4090</v>
      </c>
      <c r="I5593" s="4">
        <v>10.93</v>
      </c>
    </row>
    <row r="5594" spans="1:9" x14ac:dyDescent="0.2">
      <c r="A5594">
        <v>102</v>
      </c>
      <c r="B5594">
        <v>699008</v>
      </c>
      <c r="C5594" s="3">
        <v>43220</v>
      </c>
      <c r="D5594">
        <v>47206</v>
      </c>
      <c r="E5594" t="s">
        <v>4016</v>
      </c>
      <c r="F5594">
        <v>42393</v>
      </c>
      <c r="G5594" t="s">
        <v>4069</v>
      </c>
      <c r="H5594" t="s">
        <v>4070</v>
      </c>
      <c r="I5594" s="4">
        <v>25.81</v>
      </c>
    </row>
    <row r="5595" spans="1:9" x14ac:dyDescent="0.2">
      <c r="A5595">
        <v>102</v>
      </c>
      <c r="B5595">
        <v>699011</v>
      </c>
      <c r="C5595" s="3">
        <v>43220</v>
      </c>
      <c r="D5595">
        <v>47206</v>
      </c>
      <c r="E5595" t="s">
        <v>4016</v>
      </c>
      <c r="F5595">
        <v>42393</v>
      </c>
      <c r="G5595" t="s">
        <v>4071</v>
      </c>
      <c r="H5595" t="s">
        <v>4072</v>
      </c>
      <c r="I5595" s="4">
        <v>0.27</v>
      </c>
    </row>
    <row r="5596" spans="1:9" x14ac:dyDescent="0.2">
      <c r="A5596">
        <v>102</v>
      </c>
      <c r="B5596">
        <v>699012</v>
      </c>
      <c r="C5596" s="3">
        <v>43220</v>
      </c>
      <c r="D5596">
        <v>47206</v>
      </c>
      <c r="E5596" t="s">
        <v>4016</v>
      </c>
      <c r="F5596">
        <v>42393</v>
      </c>
      <c r="G5596" t="s">
        <v>4073</v>
      </c>
      <c r="H5596" t="s">
        <v>4491</v>
      </c>
      <c r="I5596" s="4">
        <v>24.84</v>
      </c>
    </row>
    <row r="5597" spans="1:9" x14ac:dyDescent="0.2">
      <c r="A5597">
        <v>102</v>
      </c>
      <c r="B5597">
        <v>699013</v>
      </c>
      <c r="C5597" s="3">
        <v>43220</v>
      </c>
      <c r="D5597">
        <v>47206</v>
      </c>
      <c r="E5597" t="s">
        <v>4016</v>
      </c>
      <c r="F5597">
        <v>42393</v>
      </c>
      <c r="G5597" t="s">
        <v>4075</v>
      </c>
      <c r="H5597" t="s">
        <v>4076</v>
      </c>
      <c r="I5597" s="4">
        <v>10.8</v>
      </c>
    </row>
    <row r="5598" spans="1:9" x14ac:dyDescent="0.2">
      <c r="A5598">
        <v>102</v>
      </c>
      <c r="B5598">
        <v>699016</v>
      </c>
      <c r="C5598" s="3">
        <v>43220</v>
      </c>
      <c r="D5598">
        <v>47206</v>
      </c>
      <c r="E5598" t="s">
        <v>4016</v>
      </c>
      <c r="F5598">
        <v>42393</v>
      </c>
      <c r="G5598" t="s">
        <v>4077</v>
      </c>
      <c r="H5598" t="s">
        <v>4078</v>
      </c>
      <c r="I5598" s="4">
        <v>12.42</v>
      </c>
    </row>
    <row r="5599" spans="1:9" x14ac:dyDescent="0.2">
      <c r="A5599">
        <v>102</v>
      </c>
      <c r="B5599">
        <v>699017</v>
      </c>
      <c r="C5599" s="3">
        <v>43220</v>
      </c>
      <c r="D5599">
        <v>47206</v>
      </c>
      <c r="E5599" t="s">
        <v>4016</v>
      </c>
      <c r="F5599">
        <v>42393</v>
      </c>
      <c r="G5599" t="s">
        <v>4079</v>
      </c>
      <c r="H5599" t="s">
        <v>4080</v>
      </c>
      <c r="I5599" s="4">
        <v>3.24</v>
      </c>
    </row>
    <row r="5600" spans="1:9" x14ac:dyDescent="0.2">
      <c r="A5600">
        <v>102</v>
      </c>
      <c r="B5600">
        <v>699018</v>
      </c>
      <c r="C5600" s="3">
        <v>43220</v>
      </c>
      <c r="D5600">
        <v>47206</v>
      </c>
      <c r="E5600" t="s">
        <v>4016</v>
      </c>
      <c r="F5600">
        <v>42393</v>
      </c>
      <c r="G5600" t="s">
        <v>4081</v>
      </c>
      <c r="H5600" t="s">
        <v>4082</v>
      </c>
      <c r="I5600" s="4">
        <v>0.22</v>
      </c>
    </row>
    <row r="5601" spans="1:9" x14ac:dyDescent="0.2">
      <c r="A5601">
        <v>102</v>
      </c>
      <c r="B5601">
        <v>699019</v>
      </c>
      <c r="C5601" s="3">
        <v>43220</v>
      </c>
      <c r="D5601">
        <v>47206</v>
      </c>
      <c r="E5601" t="s">
        <v>4016</v>
      </c>
      <c r="F5601">
        <v>42393</v>
      </c>
      <c r="G5601" t="s">
        <v>4083</v>
      </c>
      <c r="H5601" t="s">
        <v>4084</v>
      </c>
      <c r="I5601" s="4">
        <v>0.02</v>
      </c>
    </row>
    <row r="5602" spans="1:9" x14ac:dyDescent="0.2">
      <c r="A5602">
        <v>102</v>
      </c>
      <c r="B5602">
        <v>701310</v>
      </c>
      <c r="C5602" s="3">
        <v>43220</v>
      </c>
      <c r="D5602">
        <v>47206</v>
      </c>
      <c r="E5602" t="s">
        <v>4016</v>
      </c>
      <c r="F5602">
        <v>42393</v>
      </c>
      <c r="G5602" t="s">
        <v>4067</v>
      </c>
      <c r="H5602" t="s">
        <v>4068</v>
      </c>
      <c r="I5602" s="4">
        <v>19.18</v>
      </c>
    </row>
    <row r="5603" spans="1:9" x14ac:dyDescent="0.2">
      <c r="A5603">
        <v>102</v>
      </c>
      <c r="B5603">
        <v>701311</v>
      </c>
      <c r="C5603" s="3">
        <v>43220</v>
      </c>
      <c r="D5603">
        <v>47206</v>
      </c>
      <c r="E5603" t="s">
        <v>4016</v>
      </c>
      <c r="F5603">
        <v>42393</v>
      </c>
      <c r="G5603" t="s">
        <v>4089</v>
      </c>
      <c r="H5603" t="s">
        <v>4090</v>
      </c>
      <c r="I5603" s="4">
        <v>10.78</v>
      </c>
    </row>
    <row r="5604" spans="1:9" x14ac:dyDescent="0.2">
      <c r="A5604">
        <v>102</v>
      </c>
      <c r="B5604">
        <v>701312</v>
      </c>
      <c r="C5604" s="3">
        <v>43220</v>
      </c>
      <c r="D5604">
        <v>47206</v>
      </c>
      <c r="E5604" t="s">
        <v>4016</v>
      </c>
      <c r="F5604">
        <v>42393</v>
      </c>
      <c r="G5604" t="s">
        <v>4027</v>
      </c>
      <c r="H5604" t="s">
        <v>4028</v>
      </c>
      <c r="I5604" s="4">
        <v>0.03</v>
      </c>
    </row>
    <row r="5605" spans="1:9" x14ac:dyDescent="0.2">
      <c r="A5605">
        <v>102</v>
      </c>
      <c r="B5605">
        <v>701313</v>
      </c>
      <c r="C5605" s="3">
        <v>43220</v>
      </c>
      <c r="D5605">
        <v>47206</v>
      </c>
      <c r="E5605" t="s">
        <v>4016</v>
      </c>
      <c r="F5605">
        <v>42393</v>
      </c>
      <c r="G5605" t="s">
        <v>4087</v>
      </c>
      <c r="H5605" t="s">
        <v>4088</v>
      </c>
      <c r="I5605" s="4">
        <v>0.19</v>
      </c>
    </row>
    <row r="5606" spans="1:9" x14ac:dyDescent="0.2">
      <c r="A5606">
        <v>102</v>
      </c>
      <c r="B5606">
        <v>701314</v>
      </c>
      <c r="C5606" s="3">
        <v>43220</v>
      </c>
      <c r="D5606">
        <v>47206</v>
      </c>
      <c r="E5606" t="s">
        <v>4016</v>
      </c>
      <c r="F5606">
        <v>42393</v>
      </c>
      <c r="G5606" t="s">
        <v>4085</v>
      </c>
      <c r="H5606" t="s">
        <v>4086</v>
      </c>
      <c r="I5606" s="4">
        <v>0.19</v>
      </c>
    </row>
    <row r="5607" spans="1:9" x14ac:dyDescent="0.2">
      <c r="A5607">
        <v>102</v>
      </c>
      <c r="B5607">
        <v>699047</v>
      </c>
      <c r="C5607" s="3">
        <v>43222</v>
      </c>
      <c r="D5607">
        <v>47213</v>
      </c>
      <c r="E5607" t="s">
        <v>4016</v>
      </c>
      <c r="F5607">
        <v>42397</v>
      </c>
      <c r="G5607" t="s">
        <v>4133</v>
      </c>
      <c r="H5607" t="s">
        <v>4134</v>
      </c>
      <c r="I5607" s="4">
        <v>19.440000000000001</v>
      </c>
    </row>
    <row r="5608" spans="1:9" x14ac:dyDescent="0.2">
      <c r="A5608">
        <v>102</v>
      </c>
      <c r="B5608">
        <v>699048</v>
      </c>
      <c r="C5608" s="3">
        <v>43222</v>
      </c>
      <c r="D5608">
        <v>47213</v>
      </c>
      <c r="E5608" t="s">
        <v>4016</v>
      </c>
      <c r="F5608">
        <v>42397</v>
      </c>
      <c r="G5608" t="s">
        <v>4089</v>
      </c>
      <c r="H5608" t="s">
        <v>4090</v>
      </c>
      <c r="I5608" s="4">
        <v>136.08000000000001</v>
      </c>
    </row>
    <row r="5609" spans="1:9" x14ac:dyDescent="0.2">
      <c r="A5609">
        <v>102</v>
      </c>
      <c r="B5609">
        <v>699049</v>
      </c>
      <c r="C5609" s="3">
        <v>43222</v>
      </c>
      <c r="D5609">
        <v>47213</v>
      </c>
      <c r="E5609" t="s">
        <v>4016</v>
      </c>
      <c r="F5609">
        <v>42397</v>
      </c>
      <c r="G5609" t="s">
        <v>4119</v>
      </c>
      <c r="H5609" t="s">
        <v>4120</v>
      </c>
      <c r="I5609" s="4">
        <v>4.8600000000000003</v>
      </c>
    </row>
    <row r="5610" spans="1:9" x14ac:dyDescent="0.2">
      <c r="A5610">
        <v>102</v>
      </c>
      <c r="B5610">
        <v>699052</v>
      </c>
      <c r="C5610" s="3">
        <v>43222</v>
      </c>
      <c r="D5610">
        <v>47213</v>
      </c>
      <c r="E5610" t="s">
        <v>4016</v>
      </c>
      <c r="F5610">
        <v>42397</v>
      </c>
      <c r="G5610" t="s">
        <v>4105</v>
      </c>
      <c r="H5610" t="s">
        <v>4106</v>
      </c>
      <c r="I5610" s="4">
        <v>12.96</v>
      </c>
    </row>
    <row r="5611" spans="1:9" x14ac:dyDescent="0.2">
      <c r="A5611">
        <v>102</v>
      </c>
      <c r="B5611">
        <v>699053</v>
      </c>
      <c r="C5611" s="3">
        <v>43222</v>
      </c>
      <c r="D5611">
        <v>47213</v>
      </c>
      <c r="E5611" t="s">
        <v>4016</v>
      </c>
      <c r="F5611">
        <v>42397</v>
      </c>
      <c r="G5611" t="s">
        <v>4113</v>
      </c>
      <c r="H5611" t="s">
        <v>4114</v>
      </c>
      <c r="I5611" s="4">
        <v>3.24</v>
      </c>
    </row>
    <row r="5612" spans="1:9" x14ac:dyDescent="0.2">
      <c r="A5612">
        <v>102</v>
      </c>
      <c r="B5612">
        <v>699054</v>
      </c>
      <c r="C5612" s="3">
        <v>43222</v>
      </c>
      <c r="D5612">
        <v>47213</v>
      </c>
      <c r="E5612" t="s">
        <v>4016</v>
      </c>
      <c r="F5612">
        <v>42397</v>
      </c>
      <c r="G5612" t="s">
        <v>4115</v>
      </c>
      <c r="H5612" t="s">
        <v>4116</v>
      </c>
      <c r="I5612" s="4">
        <v>3.24</v>
      </c>
    </row>
    <row r="5613" spans="1:9" x14ac:dyDescent="0.2">
      <c r="A5613">
        <v>102</v>
      </c>
      <c r="B5613">
        <v>699057</v>
      </c>
      <c r="C5613" s="3">
        <v>43222</v>
      </c>
      <c r="D5613">
        <v>47213</v>
      </c>
      <c r="E5613" t="s">
        <v>4016</v>
      </c>
      <c r="F5613">
        <v>42397</v>
      </c>
      <c r="G5613" t="s">
        <v>4167</v>
      </c>
      <c r="H5613" t="s">
        <v>4168</v>
      </c>
      <c r="I5613" s="4">
        <v>3.24</v>
      </c>
    </row>
    <row r="5614" spans="1:9" x14ac:dyDescent="0.2">
      <c r="A5614">
        <v>102</v>
      </c>
      <c r="B5614">
        <v>699058</v>
      </c>
      <c r="C5614" s="3">
        <v>43222</v>
      </c>
      <c r="D5614">
        <v>47213</v>
      </c>
      <c r="E5614" t="s">
        <v>4016</v>
      </c>
      <c r="F5614">
        <v>42397</v>
      </c>
      <c r="G5614" t="s">
        <v>4163</v>
      </c>
      <c r="H5614" t="s">
        <v>4164</v>
      </c>
      <c r="I5614" s="4">
        <v>4.8600000000000003</v>
      </c>
    </row>
    <row r="5615" spans="1:9" x14ac:dyDescent="0.2">
      <c r="A5615">
        <v>102</v>
      </c>
      <c r="B5615">
        <v>699059</v>
      </c>
      <c r="C5615" s="3">
        <v>43222</v>
      </c>
      <c r="D5615">
        <v>47213</v>
      </c>
      <c r="E5615" t="s">
        <v>4016</v>
      </c>
      <c r="F5615">
        <v>42397</v>
      </c>
      <c r="G5615" t="s">
        <v>4121</v>
      </c>
      <c r="H5615" t="s">
        <v>4122</v>
      </c>
      <c r="I5615" s="4">
        <v>0.65</v>
      </c>
    </row>
    <row r="5616" spans="1:9" x14ac:dyDescent="0.2">
      <c r="A5616">
        <v>102</v>
      </c>
      <c r="B5616">
        <v>701363</v>
      </c>
      <c r="C5616" s="3">
        <v>43222</v>
      </c>
      <c r="D5616">
        <v>47213</v>
      </c>
      <c r="E5616" t="s">
        <v>4016</v>
      </c>
      <c r="F5616">
        <v>42397</v>
      </c>
      <c r="G5616" t="s">
        <v>4107</v>
      </c>
      <c r="H5616" t="s">
        <v>4108</v>
      </c>
      <c r="I5616" s="4">
        <v>130.57</v>
      </c>
    </row>
    <row r="5617" spans="1:9" x14ac:dyDescent="0.2">
      <c r="A5617">
        <v>102</v>
      </c>
      <c r="B5617">
        <v>701364</v>
      </c>
      <c r="C5617" s="3">
        <v>43222</v>
      </c>
      <c r="D5617">
        <v>47213</v>
      </c>
      <c r="E5617" t="s">
        <v>4016</v>
      </c>
      <c r="F5617">
        <v>42397</v>
      </c>
      <c r="G5617" t="s">
        <v>4127</v>
      </c>
      <c r="H5617" t="s">
        <v>4128</v>
      </c>
      <c r="I5617" s="4">
        <v>0.32</v>
      </c>
    </row>
    <row r="5618" spans="1:9" x14ac:dyDescent="0.2">
      <c r="A5618">
        <v>102</v>
      </c>
      <c r="B5618">
        <v>701365</v>
      </c>
      <c r="C5618" s="3">
        <v>43222</v>
      </c>
      <c r="D5618">
        <v>47213</v>
      </c>
      <c r="E5618" t="s">
        <v>4016</v>
      </c>
      <c r="F5618">
        <v>42397</v>
      </c>
      <c r="G5618" t="s">
        <v>4155</v>
      </c>
      <c r="H5618" t="s">
        <v>4156</v>
      </c>
      <c r="I5618" s="4">
        <v>0.32</v>
      </c>
    </row>
    <row r="5619" spans="1:9" x14ac:dyDescent="0.2">
      <c r="A5619">
        <v>102</v>
      </c>
      <c r="B5619">
        <v>701367</v>
      </c>
      <c r="C5619" s="3">
        <v>43222</v>
      </c>
      <c r="D5619">
        <v>47213</v>
      </c>
      <c r="E5619" t="s">
        <v>4016</v>
      </c>
      <c r="F5619">
        <v>42397</v>
      </c>
      <c r="G5619" t="s">
        <v>4135</v>
      </c>
      <c r="H5619" t="s">
        <v>4136</v>
      </c>
      <c r="I5619" s="4">
        <v>4.21</v>
      </c>
    </row>
    <row r="5620" spans="1:9" x14ac:dyDescent="0.2">
      <c r="A5620">
        <v>102</v>
      </c>
      <c r="B5620">
        <v>699070</v>
      </c>
      <c r="C5620" s="3">
        <v>43222</v>
      </c>
      <c r="D5620">
        <v>47212</v>
      </c>
      <c r="E5620" t="s">
        <v>4016</v>
      </c>
      <c r="F5620">
        <v>42399</v>
      </c>
      <c r="G5620" t="s">
        <v>4133</v>
      </c>
      <c r="H5620" t="s">
        <v>4134</v>
      </c>
      <c r="I5620" s="4">
        <v>8.64</v>
      </c>
    </row>
    <row r="5621" spans="1:9" x14ac:dyDescent="0.2">
      <c r="A5621">
        <v>102</v>
      </c>
      <c r="B5621">
        <v>699071</v>
      </c>
      <c r="C5621" s="3">
        <v>43222</v>
      </c>
      <c r="D5621">
        <v>47212</v>
      </c>
      <c r="E5621" t="s">
        <v>4016</v>
      </c>
      <c r="F5621">
        <v>42399</v>
      </c>
      <c r="G5621" t="s">
        <v>4089</v>
      </c>
      <c r="H5621" t="s">
        <v>4090</v>
      </c>
      <c r="I5621" s="4">
        <v>86.4</v>
      </c>
    </row>
    <row r="5622" spans="1:9" x14ac:dyDescent="0.2">
      <c r="A5622">
        <v>102</v>
      </c>
      <c r="B5622">
        <v>699072</v>
      </c>
      <c r="C5622" s="3">
        <v>43222</v>
      </c>
      <c r="D5622">
        <v>47212</v>
      </c>
      <c r="E5622" t="s">
        <v>4016</v>
      </c>
      <c r="F5622">
        <v>42399</v>
      </c>
      <c r="G5622" t="s">
        <v>4119</v>
      </c>
      <c r="H5622" t="s">
        <v>4120</v>
      </c>
      <c r="I5622" s="4">
        <v>7.56</v>
      </c>
    </row>
    <row r="5623" spans="1:9" x14ac:dyDescent="0.2">
      <c r="A5623">
        <v>102</v>
      </c>
      <c r="B5623">
        <v>699074</v>
      </c>
      <c r="C5623" s="3">
        <v>43222</v>
      </c>
      <c r="D5623">
        <v>47212</v>
      </c>
      <c r="E5623" t="s">
        <v>4016</v>
      </c>
      <c r="F5623">
        <v>42399</v>
      </c>
      <c r="G5623" t="s">
        <v>4127</v>
      </c>
      <c r="H5623" t="s">
        <v>4128</v>
      </c>
      <c r="I5623" s="4">
        <v>0.65</v>
      </c>
    </row>
    <row r="5624" spans="1:9" x14ac:dyDescent="0.2">
      <c r="A5624">
        <v>102</v>
      </c>
      <c r="B5624">
        <v>699075</v>
      </c>
      <c r="C5624" s="3">
        <v>43222</v>
      </c>
      <c r="D5624">
        <v>47212</v>
      </c>
      <c r="E5624" t="s">
        <v>4016</v>
      </c>
      <c r="F5624">
        <v>42399</v>
      </c>
      <c r="G5624" t="s">
        <v>4183</v>
      </c>
      <c r="H5624" t="s">
        <v>4184</v>
      </c>
      <c r="I5624" s="4">
        <v>2.16</v>
      </c>
    </row>
    <row r="5625" spans="1:9" x14ac:dyDescent="0.2">
      <c r="A5625">
        <v>102</v>
      </c>
      <c r="B5625">
        <v>699076</v>
      </c>
      <c r="C5625" s="3">
        <v>43222</v>
      </c>
      <c r="D5625">
        <v>47212</v>
      </c>
      <c r="E5625" t="s">
        <v>4016</v>
      </c>
      <c r="F5625">
        <v>42399</v>
      </c>
      <c r="G5625" t="s">
        <v>4185</v>
      </c>
      <c r="H5625" t="s">
        <v>4186</v>
      </c>
      <c r="I5625" s="4">
        <v>10.8</v>
      </c>
    </row>
    <row r="5626" spans="1:9" x14ac:dyDescent="0.2">
      <c r="A5626">
        <v>102</v>
      </c>
      <c r="B5626">
        <v>699077</v>
      </c>
      <c r="C5626" s="3">
        <v>43222</v>
      </c>
      <c r="D5626">
        <v>47212</v>
      </c>
      <c r="E5626" t="s">
        <v>4016</v>
      </c>
      <c r="F5626">
        <v>42399</v>
      </c>
      <c r="G5626" t="s">
        <v>4123</v>
      </c>
      <c r="H5626" t="s">
        <v>4124</v>
      </c>
      <c r="I5626" s="4">
        <v>4.32</v>
      </c>
    </row>
    <row r="5627" spans="1:9" x14ac:dyDescent="0.2">
      <c r="A5627">
        <v>102</v>
      </c>
      <c r="B5627">
        <v>699078</v>
      </c>
      <c r="C5627" s="3">
        <v>43222</v>
      </c>
      <c r="D5627">
        <v>47212</v>
      </c>
      <c r="E5627" t="s">
        <v>4016</v>
      </c>
      <c r="F5627">
        <v>42399</v>
      </c>
      <c r="G5627" t="s">
        <v>4129</v>
      </c>
      <c r="H5627" t="s">
        <v>4130</v>
      </c>
      <c r="I5627" s="4">
        <v>10.8</v>
      </c>
    </row>
    <row r="5628" spans="1:9" x14ac:dyDescent="0.2">
      <c r="A5628">
        <v>102</v>
      </c>
      <c r="B5628">
        <v>699079</v>
      </c>
      <c r="C5628" s="3">
        <v>43222</v>
      </c>
      <c r="D5628">
        <v>47212</v>
      </c>
      <c r="E5628" t="s">
        <v>4016</v>
      </c>
      <c r="F5628">
        <v>42399</v>
      </c>
      <c r="G5628" t="s">
        <v>4121</v>
      </c>
      <c r="H5628" t="s">
        <v>4122</v>
      </c>
      <c r="I5628" s="4">
        <v>10.8</v>
      </c>
    </row>
    <row r="5629" spans="1:9" x14ac:dyDescent="0.2">
      <c r="A5629">
        <v>102</v>
      </c>
      <c r="B5629">
        <v>699080</v>
      </c>
      <c r="C5629" s="3">
        <v>43222</v>
      </c>
      <c r="D5629">
        <v>47212</v>
      </c>
      <c r="E5629" t="s">
        <v>4016</v>
      </c>
      <c r="F5629">
        <v>42399</v>
      </c>
      <c r="G5629" t="s">
        <v>4187</v>
      </c>
      <c r="H5629" t="s">
        <v>4188</v>
      </c>
      <c r="I5629" s="4">
        <v>0.65</v>
      </c>
    </row>
    <row r="5630" spans="1:9" x14ac:dyDescent="0.2">
      <c r="A5630">
        <v>102</v>
      </c>
      <c r="B5630">
        <v>699082</v>
      </c>
      <c r="C5630" s="3">
        <v>43222</v>
      </c>
      <c r="D5630">
        <v>47212</v>
      </c>
      <c r="E5630" t="s">
        <v>4016</v>
      </c>
      <c r="F5630">
        <v>42399</v>
      </c>
      <c r="G5630" t="s">
        <v>4155</v>
      </c>
      <c r="H5630" t="s">
        <v>4156</v>
      </c>
      <c r="I5630" s="4">
        <v>0.22</v>
      </c>
    </row>
    <row r="5631" spans="1:9" x14ac:dyDescent="0.2">
      <c r="A5631">
        <v>102</v>
      </c>
      <c r="B5631">
        <v>701360</v>
      </c>
      <c r="C5631" s="3">
        <v>43222</v>
      </c>
      <c r="D5631">
        <v>47212</v>
      </c>
      <c r="E5631" t="s">
        <v>4016</v>
      </c>
      <c r="F5631">
        <v>42399</v>
      </c>
      <c r="G5631" t="s">
        <v>4111</v>
      </c>
      <c r="H5631" t="s">
        <v>4112</v>
      </c>
      <c r="I5631" s="4">
        <v>0.43</v>
      </c>
    </row>
    <row r="5632" spans="1:9" x14ac:dyDescent="0.2">
      <c r="A5632">
        <v>102</v>
      </c>
      <c r="B5632">
        <v>701361</v>
      </c>
      <c r="C5632" s="3">
        <v>43222</v>
      </c>
      <c r="D5632">
        <v>47212</v>
      </c>
      <c r="E5632" t="s">
        <v>4016</v>
      </c>
      <c r="F5632">
        <v>42399</v>
      </c>
      <c r="G5632" t="s">
        <v>4189</v>
      </c>
      <c r="H5632" t="s">
        <v>4190</v>
      </c>
      <c r="I5632" s="4">
        <v>0.43</v>
      </c>
    </row>
    <row r="5633" spans="1:9" x14ac:dyDescent="0.2">
      <c r="A5633">
        <v>102</v>
      </c>
      <c r="B5633">
        <v>701362</v>
      </c>
      <c r="C5633" s="3">
        <v>43222</v>
      </c>
      <c r="D5633">
        <v>47212</v>
      </c>
      <c r="E5633" t="s">
        <v>4016</v>
      </c>
      <c r="F5633">
        <v>42399</v>
      </c>
      <c r="G5633" t="s">
        <v>4107</v>
      </c>
      <c r="H5633" t="s">
        <v>4108</v>
      </c>
      <c r="I5633" s="4">
        <v>72.14</v>
      </c>
    </row>
    <row r="5634" spans="1:9" x14ac:dyDescent="0.2">
      <c r="A5634">
        <v>102</v>
      </c>
      <c r="B5634">
        <v>699094</v>
      </c>
      <c r="C5634" s="3">
        <v>43214</v>
      </c>
      <c r="D5634">
        <v>47133</v>
      </c>
      <c r="E5634" t="s">
        <v>4016</v>
      </c>
      <c r="F5634">
        <v>42401</v>
      </c>
      <c r="G5634" t="s">
        <v>4107</v>
      </c>
      <c r="H5634" t="s">
        <v>4108</v>
      </c>
      <c r="I5634" s="4">
        <v>114.65</v>
      </c>
    </row>
    <row r="5635" spans="1:9" x14ac:dyDescent="0.2">
      <c r="A5635">
        <v>102</v>
      </c>
      <c r="B5635">
        <v>699095</v>
      </c>
      <c r="C5635" s="3">
        <v>43214</v>
      </c>
      <c r="D5635">
        <v>47133</v>
      </c>
      <c r="E5635" t="s">
        <v>4016</v>
      </c>
      <c r="F5635">
        <v>42401</v>
      </c>
      <c r="G5635" t="s">
        <v>4157</v>
      </c>
      <c r="H5635" t="s">
        <v>4158</v>
      </c>
      <c r="I5635" s="4">
        <v>13.76</v>
      </c>
    </row>
    <row r="5636" spans="1:9" x14ac:dyDescent="0.2">
      <c r="A5636">
        <v>102</v>
      </c>
      <c r="B5636">
        <v>699099</v>
      </c>
      <c r="C5636" s="3">
        <v>43214</v>
      </c>
      <c r="D5636">
        <v>47133</v>
      </c>
      <c r="E5636" t="s">
        <v>4016</v>
      </c>
      <c r="F5636">
        <v>42401</v>
      </c>
      <c r="G5636" t="s">
        <v>4085</v>
      </c>
      <c r="H5636" t="s">
        <v>4086</v>
      </c>
      <c r="I5636" s="4">
        <v>1.38</v>
      </c>
    </row>
    <row r="5637" spans="1:9" x14ac:dyDescent="0.2">
      <c r="A5637">
        <v>102</v>
      </c>
      <c r="B5637">
        <v>699100</v>
      </c>
      <c r="C5637" s="3">
        <v>43214</v>
      </c>
      <c r="D5637">
        <v>47133</v>
      </c>
      <c r="E5637" t="s">
        <v>4016</v>
      </c>
      <c r="F5637">
        <v>42401</v>
      </c>
      <c r="G5637" t="s">
        <v>4163</v>
      </c>
      <c r="H5637" t="s">
        <v>4164</v>
      </c>
      <c r="I5637" s="4">
        <v>22.93</v>
      </c>
    </row>
    <row r="5638" spans="1:9" x14ac:dyDescent="0.2">
      <c r="A5638">
        <v>102</v>
      </c>
      <c r="B5638">
        <v>699101</v>
      </c>
      <c r="C5638" s="3">
        <v>43214</v>
      </c>
      <c r="D5638">
        <v>47133</v>
      </c>
      <c r="E5638" t="s">
        <v>4016</v>
      </c>
      <c r="F5638">
        <v>42401</v>
      </c>
      <c r="G5638" t="s">
        <v>4133</v>
      </c>
      <c r="H5638" t="s">
        <v>4134</v>
      </c>
      <c r="I5638" s="4">
        <v>22.93</v>
      </c>
    </row>
    <row r="5639" spans="1:9" x14ac:dyDescent="0.2">
      <c r="A5639">
        <v>102</v>
      </c>
      <c r="B5639">
        <v>699102</v>
      </c>
      <c r="C5639" s="3">
        <v>43214</v>
      </c>
      <c r="D5639">
        <v>47133</v>
      </c>
      <c r="E5639" t="s">
        <v>4016</v>
      </c>
      <c r="F5639">
        <v>42401</v>
      </c>
      <c r="G5639" t="s">
        <v>4135</v>
      </c>
      <c r="H5639" t="s">
        <v>4136</v>
      </c>
      <c r="I5639" s="4">
        <v>4.13</v>
      </c>
    </row>
    <row r="5640" spans="1:9" x14ac:dyDescent="0.2">
      <c r="A5640">
        <v>102</v>
      </c>
      <c r="B5640">
        <v>699103</v>
      </c>
      <c r="C5640" s="3">
        <v>43214</v>
      </c>
      <c r="D5640">
        <v>47133</v>
      </c>
      <c r="E5640" t="s">
        <v>4016</v>
      </c>
      <c r="F5640">
        <v>42401</v>
      </c>
      <c r="G5640" t="s">
        <v>4167</v>
      </c>
      <c r="H5640" t="s">
        <v>4168</v>
      </c>
      <c r="I5640" s="4">
        <v>13.76</v>
      </c>
    </row>
    <row r="5641" spans="1:9" x14ac:dyDescent="0.2">
      <c r="A5641">
        <v>102</v>
      </c>
      <c r="B5641">
        <v>699104</v>
      </c>
      <c r="C5641" s="3">
        <v>43214</v>
      </c>
      <c r="D5641">
        <v>47133</v>
      </c>
      <c r="E5641" t="s">
        <v>4016</v>
      </c>
      <c r="F5641">
        <v>42401</v>
      </c>
      <c r="G5641" t="s">
        <v>4113</v>
      </c>
      <c r="H5641" t="s">
        <v>4114</v>
      </c>
      <c r="I5641" s="4">
        <v>4.59</v>
      </c>
    </row>
    <row r="5642" spans="1:9" x14ac:dyDescent="0.2">
      <c r="A5642">
        <v>102</v>
      </c>
      <c r="B5642">
        <v>699106</v>
      </c>
      <c r="C5642" s="3">
        <v>43214</v>
      </c>
      <c r="D5642">
        <v>47133</v>
      </c>
      <c r="E5642" t="s">
        <v>4016</v>
      </c>
      <c r="F5642">
        <v>42401</v>
      </c>
      <c r="G5642" t="s">
        <v>4077</v>
      </c>
      <c r="H5642" t="s">
        <v>4078</v>
      </c>
      <c r="I5642" s="4">
        <v>50.45</v>
      </c>
    </row>
    <row r="5643" spans="1:9" x14ac:dyDescent="0.2">
      <c r="A5643">
        <v>102</v>
      </c>
      <c r="B5643">
        <v>699107</v>
      </c>
      <c r="C5643" s="3">
        <v>43214</v>
      </c>
      <c r="D5643">
        <v>47133</v>
      </c>
      <c r="E5643" t="s">
        <v>4016</v>
      </c>
      <c r="F5643">
        <v>42401</v>
      </c>
      <c r="G5643" t="s">
        <v>4165</v>
      </c>
      <c r="H5643" t="s">
        <v>4166</v>
      </c>
      <c r="I5643" s="4">
        <v>45.86</v>
      </c>
    </row>
    <row r="5644" spans="1:9" x14ac:dyDescent="0.2">
      <c r="A5644">
        <v>102</v>
      </c>
      <c r="B5644">
        <v>699108</v>
      </c>
      <c r="C5644" s="3">
        <v>43214</v>
      </c>
      <c r="D5644">
        <v>47133</v>
      </c>
      <c r="E5644" t="s">
        <v>4016</v>
      </c>
      <c r="F5644">
        <v>42401</v>
      </c>
      <c r="G5644" t="s">
        <v>4121</v>
      </c>
      <c r="H5644" t="s">
        <v>4122</v>
      </c>
      <c r="I5644" s="4">
        <v>4.59</v>
      </c>
    </row>
    <row r="5645" spans="1:9" x14ac:dyDescent="0.2">
      <c r="A5645">
        <v>102</v>
      </c>
      <c r="B5645">
        <v>699110</v>
      </c>
      <c r="C5645" s="3">
        <v>43214</v>
      </c>
      <c r="D5645">
        <v>47133</v>
      </c>
      <c r="E5645" t="s">
        <v>4016</v>
      </c>
      <c r="F5645">
        <v>42401</v>
      </c>
      <c r="G5645" t="s">
        <v>4033</v>
      </c>
      <c r="H5645" t="s">
        <v>4034</v>
      </c>
      <c r="I5645" s="4">
        <v>50.45</v>
      </c>
    </row>
    <row r="5646" spans="1:9" x14ac:dyDescent="0.2">
      <c r="A5646">
        <v>102</v>
      </c>
      <c r="B5646">
        <v>700410</v>
      </c>
      <c r="C5646" s="3">
        <v>43214</v>
      </c>
      <c r="D5646">
        <v>47133</v>
      </c>
      <c r="E5646" t="s">
        <v>4016</v>
      </c>
      <c r="F5646">
        <v>42401</v>
      </c>
      <c r="G5646" t="s">
        <v>4127</v>
      </c>
      <c r="H5646" t="s">
        <v>4128</v>
      </c>
      <c r="I5646" s="4">
        <v>1.83</v>
      </c>
    </row>
    <row r="5647" spans="1:9" x14ac:dyDescent="0.2">
      <c r="A5647">
        <v>102</v>
      </c>
      <c r="B5647">
        <v>700411</v>
      </c>
      <c r="C5647" s="3">
        <v>43214</v>
      </c>
      <c r="D5647">
        <v>47133</v>
      </c>
      <c r="E5647" t="s">
        <v>4016</v>
      </c>
      <c r="F5647">
        <v>42401</v>
      </c>
      <c r="G5647" t="s">
        <v>4119</v>
      </c>
      <c r="H5647" t="s">
        <v>4120</v>
      </c>
      <c r="I5647" s="4">
        <v>9.17</v>
      </c>
    </row>
    <row r="5648" spans="1:9" x14ac:dyDescent="0.2">
      <c r="A5648">
        <v>102</v>
      </c>
      <c r="B5648">
        <v>700412</v>
      </c>
      <c r="C5648" s="3">
        <v>43214</v>
      </c>
      <c r="D5648">
        <v>47133</v>
      </c>
      <c r="E5648" t="s">
        <v>4016</v>
      </c>
      <c r="F5648">
        <v>42401</v>
      </c>
      <c r="G5648" t="s">
        <v>4089</v>
      </c>
      <c r="H5648" t="s">
        <v>4090</v>
      </c>
      <c r="I5648" s="4">
        <v>61.45</v>
      </c>
    </row>
    <row r="5649" spans="1:9" x14ac:dyDescent="0.2">
      <c r="A5649">
        <v>102</v>
      </c>
      <c r="B5649">
        <v>700413</v>
      </c>
      <c r="C5649" s="3">
        <v>43214</v>
      </c>
      <c r="D5649">
        <v>47133</v>
      </c>
      <c r="E5649" t="s">
        <v>4016</v>
      </c>
      <c r="F5649">
        <v>42401</v>
      </c>
      <c r="G5649" t="s">
        <v>4115</v>
      </c>
      <c r="H5649" t="s">
        <v>4116</v>
      </c>
      <c r="I5649" s="4">
        <v>9.17</v>
      </c>
    </row>
    <row r="5650" spans="1:9" x14ac:dyDescent="0.2">
      <c r="A5650">
        <v>102</v>
      </c>
      <c r="B5650">
        <v>699105</v>
      </c>
      <c r="C5650" s="3">
        <v>43215</v>
      </c>
      <c r="D5650">
        <v>47133</v>
      </c>
      <c r="E5650" t="s">
        <v>4016</v>
      </c>
      <c r="F5650">
        <v>42401</v>
      </c>
      <c r="G5650" t="s">
        <v>4105</v>
      </c>
      <c r="H5650" t="s">
        <v>4106</v>
      </c>
      <c r="I5650" s="4">
        <v>27.52</v>
      </c>
    </row>
    <row r="5651" spans="1:9" x14ac:dyDescent="0.2">
      <c r="A5651">
        <v>102</v>
      </c>
      <c r="B5651">
        <v>699120</v>
      </c>
      <c r="C5651" s="3">
        <v>43214</v>
      </c>
      <c r="D5651">
        <v>47117</v>
      </c>
      <c r="E5651" t="s">
        <v>4016</v>
      </c>
      <c r="F5651">
        <v>42403</v>
      </c>
      <c r="G5651" t="s">
        <v>4077</v>
      </c>
      <c r="H5651" t="s">
        <v>4078</v>
      </c>
      <c r="I5651" s="4">
        <v>276.48</v>
      </c>
    </row>
    <row r="5652" spans="1:9" x14ac:dyDescent="0.2">
      <c r="A5652">
        <v>102</v>
      </c>
      <c r="B5652">
        <v>699124</v>
      </c>
      <c r="C5652" s="3">
        <v>43214</v>
      </c>
      <c r="D5652">
        <v>47117</v>
      </c>
      <c r="E5652" t="s">
        <v>4016</v>
      </c>
      <c r="F5652">
        <v>42403</v>
      </c>
      <c r="G5652" t="s">
        <v>4129</v>
      </c>
      <c r="H5652" t="s">
        <v>4130</v>
      </c>
      <c r="I5652" s="4">
        <v>10.37</v>
      </c>
    </row>
    <row r="5653" spans="1:9" x14ac:dyDescent="0.2">
      <c r="A5653">
        <v>102</v>
      </c>
      <c r="B5653">
        <v>699125</v>
      </c>
      <c r="C5653" s="3">
        <v>43214</v>
      </c>
      <c r="D5653">
        <v>47117</v>
      </c>
      <c r="E5653" t="s">
        <v>4016</v>
      </c>
      <c r="F5653">
        <v>42403</v>
      </c>
      <c r="G5653" t="s">
        <v>4147</v>
      </c>
      <c r="H5653" t="s">
        <v>4148</v>
      </c>
      <c r="I5653" s="4">
        <v>6.91</v>
      </c>
    </row>
    <row r="5654" spans="1:9" x14ac:dyDescent="0.2">
      <c r="A5654">
        <v>102</v>
      </c>
      <c r="B5654">
        <v>699126</v>
      </c>
      <c r="C5654" s="3">
        <v>43214</v>
      </c>
      <c r="D5654">
        <v>47117</v>
      </c>
      <c r="E5654" t="s">
        <v>4016</v>
      </c>
      <c r="F5654">
        <v>42403</v>
      </c>
      <c r="G5654" t="s">
        <v>4017</v>
      </c>
      <c r="H5654" t="s">
        <v>4018</v>
      </c>
      <c r="I5654" s="4">
        <v>3.46</v>
      </c>
    </row>
    <row r="5655" spans="1:9" x14ac:dyDescent="0.2">
      <c r="A5655">
        <v>102</v>
      </c>
      <c r="B5655">
        <v>699129</v>
      </c>
      <c r="C5655" s="3">
        <v>43214</v>
      </c>
      <c r="D5655">
        <v>47117</v>
      </c>
      <c r="E5655" t="s">
        <v>4016</v>
      </c>
      <c r="F5655">
        <v>42403</v>
      </c>
      <c r="G5655" t="s">
        <v>4107</v>
      </c>
      <c r="H5655" t="s">
        <v>4108</v>
      </c>
      <c r="I5655" s="4">
        <v>86.4</v>
      </c>
    </row>
    <row r="5656" spans="1:9" x14ac:dyDescent="0.2">
      <c r="A5656">
        <v>102</v>
      </c>
      <c r="B5656">
        <v>699130</v>
      </c>
      <c r="C5656" s="3">
        <v>43214</v>
      </c>
      <c r="D5656">
        <v>47117</v>
      </c>
      <c r="E5656" t="s">
        <v>4016</v>
      </c>
      <c r="F5656">
        <v>42403</v>
      </c>
      <c r="G5656" t="s">
        <v>4133</v>
      </c>
      <c r="H5656" t="s">
        <v>4134</v>
      </c>
      <c r="I5656" s="4">
        <v>34.56</v>
      </c>
    </row>
    <row r="5657" spans="1:9" x14ac:dyDescent="0.2">
      <c r="A5657">
        <v>102</v>
      </c>
      <c r="B5657">
        <v>699132</v>
      </c>
      <c r="C5657" s="3">
        <v>43214</v>
      </c>
      <c r="D5657">
        <v>47117</v>
      </c>
      <c r="E5657" t="s">
        <v>4016</v>
      </c>
      <c r="F5657">
        <v>42403</v>
      </c>
      <c r="G5657" t="s">
        <v>4137</v>
      </c>
      <c r="H5657" t="s">
        <v>4138</v>
      </c>
      <c r="I5657" s="4">
        <v>10.37</v>
      </c>
    </row>
    <row r="5658" spans="1:9" x14ac:dyDescent="0.2">
      <c r="A5658">
        <v>102</v>
      </c>
      <c r="B5658">
        <v>699133</v>
      </c>
      <c r="C5658" s="3">
        <v>43214</v>
      </c>
      <c r="D5658">
        <v>47117</v>
      </c>
      <c r="E5658" t="s">
        <v>4016</v>
      </c>
      <c r="F5658">
        <v>42403</v>
      </c>
      <c r="G5658" t="s">
        <v>4139</v>
      </c>
      <c r="H5658" t="s">
        <v>4140</v>
      </c>
      <c r="I5658" s="4">
        <v>10.37</v>
      </c>
    </row>
    <row r="5659" spans="1:9" x14ac:dyDescent="0.2">
      <c r="A5659">
        <v>102</v>
      </c>
      <c r="B5659">
        <v>699134</v>
      </c>
      <c r="C5659" s="3">
        <v>43214</v>
      </c>
      <c r="D5659">
        <v>47117</v>
      </c>
      <c r="E5659" t="s">
        <v>4016</v>
      </c>
      <c r="F5659">
        <v>42403</v>
      </c>
      <c r="G5659" t="s">
        <v>4141</v>
      </c>
      <c r="H5659" t="s">
        <v>4142</v>
      </c>
      <c r="I5659" s="4">
        <v>10.37</v>
      </c>
    </row>
    <row r="5660" spans="1:9" x14ac:dyDescent="0.2">
      <c r="A5660">
        <v>102</v>
      </c>
      <c r="B5660">
        <v>699136</v>
      </c>
      <c r="C5660" s="3">
        <v>43214</v>
      </c>
      <c r="D5660">
        <v>47117</v>
      </c>
      <c r="E5660" t="s">
        <v>4016</v>
      </c>
      <c r="F5660">
        <v>42403</v>
      </c>
      <c r="G5660" t="s">
        <v>4099</v>
      </c>
      <c r="H5660" t="s">
        <v>4100</v>
      </c>
      <c r="I5660" s="4">
        <v>10.37</v>
      </c>
    </row>
    <row r="5661" spans="1:9" x14ac:dyDescent="0.2">
      <c r="A5661">
        <v>102</v>
      </c>
      <c r="B5661">
        <v>699137</v>
      </c>
      <c r="C5661" s="3">
        <v>43214</v>
      </c>
      <c r="D5661">
        <v>47117</v>
      </c>
      <c r="E5661" t="s">
        <v>4016</v>
      </c>
      <c r="F5661">
        <v>42403</v>
      </c>
      <c r="G5661" t="s">
        <v>4143</v>
      </c>
      <c r="H5661" t="s">
        <v>4144</v>
      </c>
      <c r="I5661" s="4">
        <v>34.56</v>
      </c>
    </row>
    <row r="5662" spans="1:9" x14ac:dyDescent="0.2">
      <c r="A5662">
        <v>102</v>
      </c>
      <c r="B5662">
        <v>700341</v>
      </c>
      <c r="C5662" s="3">
        <v>43214</v>
      </c>
      <c r="D5662">
        <v>47117</v>
      </c>
      <c r="E5662" t="s">
        <v>4016</v>
      </c>
      <c r="F5662">
        <v>42403</v>
      </c>
      <c r="G5662" t="s">
        <v>4089</v>
      </c>
      <c r="H5662" t="s">
        <v>4090</v>
      </c>
      <c r="I5662" s="4">
        <v>156.21</v>
      </c>
    </row>
    <row r="5663" spans="1:9" x14ac:dyDescent="0.2">
      <c r="A5663">
        <v>102</v>
      </c>
      <c r="B5663">
        <v>700342</v>
      </c>
      <c r="C5663" s="3">
        <v>43214</v>
      </c>
      <c r="D5663">
        <v>47117</v>
      </c>
      <c r="E5663" t="s">
        <v>4016</v>
      </c>
      <c r="F5663">
        <v>42403</v>
      </c>
      <c r="G5663" t="s">
        <v>4035</v>
      </c>
      <c r="H5663" t="s">
        <v>4036</v>
      </c>
      <c r="I5663" s="4">
        <v>6.91</v>
      </c>
    </row>
    <row r="5664" spans="1:9" x14ac:dyDescent="0.2">
      <c r="A5664">
        <v>102</v>
      </c>
      <c r="B5664">
        <v>700343</v>
      </c>
      <c r="C5664" s="3">
        <v>43214</v>
      </c>
      <c r="D5664">
        <v>47117</v>
      </c>
      <c r="E5664" t="s">
        <v>4016</v>
      </c>
      <c r="F5664">
        <v>42403</v>
      </c>
      <c r="G5664" t="s">
        <v>4131</v>
      </c>
      <c r="H5664" t="s">
        <v>4132</v>
      </c>
      <c r="I5664" s="4">
        <v>0.69</v>
      </c>
    </row>
    <row r="5665" spans="1:9" x14ac:dyDescent="0.2">
      <c r="A5665">
        <v>102</v>
      </c>
      <c r="B5665">
        <v>700344</v>
      </c>
      <c r="C5665" s="3">
        <v>43214</v>
      </c>
      <c r="D5665">
        <v>47117</v>
      </c>
      <c r="E5665" t="s">
        <v>4016</v>
      </c>
      <c r="F5665">
        <v>42403</v>
      </c>
      <c r="G5665" t="s">
        <v>4155</v>
      </c>
      <c r="H5665" t="s">
        <v>4156</v>
      </c>
      <c r="I5665" s="4">
        <v>1.38</v>
      </c>
    </row>
    <row r="5666" spans="1:9" x14ac:dyDescent="0.2">
      <c r="A5666">
        <v>102</v>
      </c>
      <c r="B5666">
        <v>700345</v>
      </c>
      <c r="C5666" s="3">
        <v>43214</v>
      </c>
      <c r="D5666">
        <v>47117</v>
      </c>
      <c r="E5666" t="s">
        <v>4016</v>
      </c>
      <c r="F5666">
        <v>42403</v>
      </c>
      <c r="G5666" t="s">
        <v>4085</v>
      </c>
      <c r="H5666" t="s">
        <v>4086</v>
      </c>
      <c r="I5666" s="4">
        <v>0.69</v>
      </c>
    </row>
    <row r="5667" spans="1:9" x14ac:dyDescent="0.2">
      <c r="A5667">
        <v>102</v>
      </c>
      <c r="B5667">
        <v>700346</v>
      </c>
      <c r="C5667" s="3">
        <v>43214</v>
      </c>
      <c r="D5667">
        <v>47117</v>
      </c>
      <c r="E5667" t="s">
        <v>4016</v>
      </c>
      <c r="F5667">
        <v>42403</v>
      </c>
      <c r="G5667" t="s">
        <v>4135</v>
      </c>
      <c r="H5667" t="s">
        <v>4136</v>
      </c>
      <c r="I5667" s="4">
        <v>1.38</v>
      </c>
    </row>
    <row r="5668" spans="1:9" x14ac:dyDescent="0.2">
      <c r="A5668">
        <v>102</v>
      </c>
      <c r="B5668">
        <v>700347</v>
      </c>
      <c r="C5668" s="3">
        <v>43214</v>
      </c>
      <c r="D5668">
        <v>47117</v>
      </c>
      <c r="E5668" t="s">
        <v>4016</v>
      </c>
      <c r="F5668">
        <v>42403</v>
      </c>
      <c r="G5668" t="s">
        <v>4169</v>
      </c>
      <c r="H5668" t="s">
        <v>4170</v>
      </c>
      <c r="I5668" s="4">
        <v>8.2899999999999991</v>
      </c>
    </row>
    <row r="5669" spans="1:9" x14ac:dyDescent="0.2">
      <c r="A5669">
        <v>102</v>
      </c>
      <c r="B5669">
        <v>700348</v>
      </c>
      <c r="C5669" s="3">
        <v>43214</v>
      </c>
      <c r="D5669">
        <v>47117</v>
      </c>
      <c r="E5669" t="s">
        <v>4016</v>
      </c>
      <c r="F5669">
        <v>42403</v>
      </c>
      <c r="G5669" t="s">
        <v>4117</v>
      </c>
      <c r="H5669" t="s">
        <v>4118</v>
      </c>
      <c r="I5669" s="4">
        <v>13.82</v>
      </c>
    </row>
    <row r="5670" spans="1:9" x14ac:dyDescent="0.2">
      <c r="A5670">
        <v>102</v>
      </c>
      <c r="B5670">
        <v>700350</v>
      </c>
      <c r="C5670" s="3">
        <v>43214</v>
      </c>
      <c r="D5670">
        <v>47117</v>
      </c>
      <c r="E5670" t="s">
        <v>4016</v>
      </c>
      <c r="F5670">
        <v>42403</v>
      </c>
      <c r="G5670" t="s">
        <v>4145</v>
      </c>
      <c r="H5670" t="s">
        <v>4146</v>
      </c>
      <c r="I5670" s="4">
        <v>0.69</v>
      </c>
    </row>
    <row r="5671" spans="1:9" x14ac:dyDescent="0.2">
      <c r="A5671">
        <v>102</v>
      </c>
      <c r="B5671">
        <v>700486</v>
      </c>
      <c r="C5671" s="3">
        <v>43215</v>
      </c>
      <c r="D5671">
        <v>47117</v>
      </c>
      <c r="E5671" t="s">
        <v>4016</v>
      </c>
      <c r="F5671">
        <v>42403</v>
      </c>
      <c r="G5671" t="s">
        <v>4105</v>
      </c>
      <c r="H5671" t="s">
        <v>4106</v>
      </c>
      <c r="I5671" s="4">
        <v>6.91</v>
      </c>
    </row>
    <row r="5672" spans="1:9" x14ac:dyDescent="0.2">
      <c r="A5672">
        <v>102</v>
      </c>
      <c r="B5672">
        <v>699151</v>
      </c>
      <c r="C5672" s="3">
        <v>43214</v>
      </c>
      <c r="D5672">
        <v>47134</v>
      </c>
      <c r="E5672" t="s">
        <v>4016</v>
      </c>
      <c r="F5672">
        <v>42405</v>
      </c>
      <c r="G5672" t="s">
        <v>4169</v>
      </c>
      <c r="H5672" t="s">
        <v>4170</v>
      </c>
      <c r="I5672" s="4">
        <v>3.46</v>
      </c>
    </row>
    <row r="5673" spans="1:9" x14ac:dyDescent="0.2">
      <c r="A5673">
        <v>102</v>
      </c>
      <c r="B5673">
        <v>699152</v>
      </c>
      <c r="C5673" s="3">
        <v>43214</v>
      </c>
      <c r="D5673">
        <v>47134</v>
      </c>
      <c r="E5673" t="s">
        <v>4016</v>
      </c>
      <c r="F5673">
        <v>42405</v>
      </c>
      <c r="G5673" t="s">
        <v>4085</v>
      </c>
      <c r="H5673" t="s">
        <v>4086</v>
      </c>
      <c r="I5673" s="4">
        <v>0.35</v>
      </c>
    </row>
    <row r="5674" spans="1:9" x14ac:dyDescent="0.2">
      <c r="A5674">
        <v>102</v>
      </c>
      <c r="B5674">
        <v>699153</v>
      </c>
      <c r="C5674" s="3">
        <v>43214</v>
      </c>
      <c r="D5674">
        <v>47134</v>
      </c>
      <c r="E5674" t="s">
        <v>4016</v>
      </c>
      <c r="F5674">
        <v>42405</v>
      </c>
      <c r="G5674" t="s">
        <v>4129</v>
      </c>
      <c r="H5674" t="s">
        <v>4130</v>
      </c>
      <c r="I5674" s="4">
        <v>11.52</v>
      </c>
    </row>
    <row r="5675" spans="1:9" x14ac:dyDescent="0.2">
      <c r="A5675">
        <v>102</v>
      </c>
      <c r="B5675">
        <v>699154</v>
      </c>
      <c r="C5675" s="3">
        <v>43214</v>
      </c>
      <c r="D5675">
        <v>47134</v>
      </c>
      <c r="E5675" t="s">
        <v>4016</v>
      </c>
      <c r="F5675">
        <v>42405</v>
      </c>
      <c r="G5675" t="s">
        <v>4117</v>
      </c>
      <c r="H5675" t="s">
        <v>4118</v>
      </c>
      <c r="I5675" s="4">
        <v>9.2200000000000006</v>
      </c>
    </row>
    <row r="5676" spans="1:9" x14ac:dyDescent="0.2">
      <c r="A5676">
        <v>102</v>
      </c>
      <c r="B5676">
        <v>699157</v>
      </c>
      <c r="C5676" s="3">
        <v>43214</v>
      </c>
      <c r="D5676">
        <v>47134</v>
      </c>
      <c r="E5676" t="s">
        <v>4016</v>
      </c>
      <c r="F5676">
        <v>42405</v>
      </c>
      <c r="G5676" t="s">
        <v>4035</v>
      </c>
      <c r="H5676" t="s">
        <v>4036</v>
      </c>
      <c r="I5676" s="4">
        <v>4.6100000000000003</v>
      </c>
    </row>
    <row r="5677" spans="1:9" x14ac:dyDescent="0.2">
      <c r="A5677">
        <v>102</v>
      </c>
      <c r="B5677">
        <v>699159</v>
      </c>
      <c r="C5677" s="3">
        <v>43214</v>
      </c>
      <c r="D5677">
        <v>47134</v>
      </c>
      <c r="E5677" t="s">
        <v>4016</v>
      </c>
      <c r="F5677">
        <v>42405</v>
      </c>
      <c r="G5677" t="s">
        <v>4177</v>
      </c>
      <c r="H5677" t="s">
        <v>4178</v>
      </c>
      <c r="I5677" s="4">
        <v>3.46</v>
      </c>
    </row>
    <row r="5678" spans="1:9" x14ac:dyDescent="0.2">
      <c r="A5678">
        <v>102</v>
      </c>
      <c r="B5678">
        <v>699162</v>
      </c>
      <c r="C5678" s="3">
        <v>43214</v>
      </c>
      <c r="D5678">
        <v>47134</v>
      </c>
      <c r="E5678" t="s">
        <v>4016</v>
      </c>
      <c r="F5678">
        <v>42405</v>
      </c>
      <c r="G5678" t="s">
        <v>4133</v>
      </c>
      <c r="H5678" t="s">
        <v>4134</v>
      </c>
      <c r="I5678" s="4">
        <v>23.04</v>
      </c>
    </row>
    <row r="5679" spans="1:9" x14ac:dyDescent="0.2">
      <c r="A5679">
        <v>102</v>
      </c>
      <c r="B5679">
        <v>699163</v>
      </c>
      <c r="C5679" s="3">
        <v>43214</v>
      </c>
      <c r="D5679">
        <v>47134</v>
      </c>
      <c r="E5679" t="s">
        <v>4016</v>
      </c>
      <c r="F5679">
        <v>42405</v>
      </c>
      <c r="G5679" t="s">
        <v>4017</v>
      </c>
      <c r="H5679" t="s">
        <v>4018</v>
      </c>
      <c r="I5679" s="4">
        <v>9.2200000000000006</v>
      </c>
    </row>
    <row r="5680" spans="1:9" x14ac:dyDescent="0.2">
      <c r="A5680">
        <v>102</v>
      </c>
      <c r="B5680">
        <v>699164</v>
      </c>
      <c r="C5680" s="3">
        <v>43214</v>
      </c>
      <c r="D5680">
        <v>47134</v>
      </c>
      <c r="E5680" t="s">
        <v>4016</v>
      </c>
      <c r="F5680">
        <v>42405</v>
      </c>
      <c r="G5680" t="s">
        <v>4139</v>
      </c>
      <c r="H5680" t="s">
        <v>4140</v>
      </c>
      <c r="I5680" s="4">
        <v>3.46</v>
      </c>
    </row>
    <row r="5681" spans="1:9" x14ac:dyDescent="0.2">
      <c r="A5681">
        <v>102</v>
      </c>
      <c r="B5681">
        <v>700414</v>
      </c>
      <c r="C5681" s="3">
        <v>43214</v>
      </c>
      <c r="D5681">
        <v>47134</v>
      </c>
      <c r="E5681" t="s">
        <v>4016</v>
      </c>
      <c r="F5681">
        <v>42405</v>
      </c>
      <c r="G5681" t="s">
        <v>4135</v>
      </c>
      <c r="H5681" t="s">
        <v>4136</v>
      </c>
      <c r="I5681" s="4">
        <v>0.69</v>
      </c>
    </row>
    <row r="5682" spans="1:9" x14ac:dyDescent="0.2">
      <c r="A5682">
        <v>102</v>
      </c>
      <c r="B5682">
        <v>700415</v>
      </c>
      <c r="C5682" s="3">
        <v>43214</v>
      </c>
      <c r="D5682">
        <v>47134</v>
      </c>
      <c r="E5682" t="s">
        <v>4016</v>
      </c>
      <c r="F5682">
        <v>42405</v>
      </c>
      <c r="G5682" t="s">
        <v>4089</v>
      </c>
      <c r="H5682" t="s">
        <v>4090</v>
      </c>
      <c r="I5682" s="4">
        <v>31.56</v>
      </c>
    </row>
    <row r="5683" spans="1:9" x14ac:dyDescent="0.2">
      <c r="A5683">
        <v>102</v>
      </c>
      <c r="B5683">
        <v>700416</v>
      </c>
      <c r="C5683" s="3">
        <v>43214</v>
      </c>
      <c r="D5683">
        <v>47134</v>
      </c>
      <c r="E5683" t="s">
        <v>4016</v>
      </c>
      <c r="F5683">
        <v>42405</v>
      </c>
      <c r="G5683" t="s">
        <v>4099</v>
      </c>
      <c r="H5683" t="s">
        <v>4100</v>
      </c>
      <c r="I5683" s="4">
        <v>6.91</v>
      </c>
    </row>
    <row r="5684" spans="1:9" x14ac:dyDescent="0.2">
      <c r="A5684">
        <v>102</v>
      </c>
      <c r="B5684">
        <v>700417</v>
      </c>
      <c r="C5684" s="3">
        <v>43214</v>
      </c>
      <c r="D5684">
        <v>47134</v>
      </c>
      <c r="E5684" t="s">
        <v>4016</v>
      </c>
      <c r="F5684">
        <v>42405</v>
      </c>
      <c r="G5684" t="s">
        <v>4147</v>
      </c>
      <c r="H5684" t="s">
        <v>4148</v>
      </c>
      <c r="I5684" s="4">
        <v>2.2999999999999998</v>
      </c>
    </row>
    <row r="5685" spans="1:9" x14ac:dyDescent="0.2">
      <c r="A5685">
        <v>102</v>
      </c>
      <c r="B5685">
        <v>700418</v>
      </c>
      <c r="C5685" s="3">
        <v>43214</v>
      </c>
      <c r="D5685">
        <v>47134</v>
      </c>
      <c r="E5685" t="s">
        <v>4016</v>
      </c>
      <c r="F5685">
        <v>42405</v>
      </c>
      <c r="G5685" t="s">
        <v>4155</v>
      </c>
      <c r="H5685" t="s">
        <v>4156</v>
      </c>
      <c r="I5685" s="4">
        <v>0.46</v>
      </c>
    </row>
    <row r="5686" spans="1:9" x14ac:dyDescent="0.2">
      <c r="A5686">
        <v>102</v>
      </c>
      <c r="B5686">
        <v>700419</v>
      </c>
      <c r="C5686" s="3">
        <v>43214</v>
      </c>
      <c r="D5686">
        <v>47134</v>
      </c>
      <c r="E5686" t="s">
        <v>4016</v>
      </c>
      <c r="F5686">
        <v>42405</v>
      </c>
      <c r="G5686" t="s">
        <v>4131</v>
      </c>
      <c r="H5686" t="s">
        <v>4132</v>
      </c>
      <c r="I5686" s="4">
        <v>0.46</v>
      </c>
    </row>
    <row r="5687" spans="1:9" x14ac:dyDescent="0.2">
      <c r="A5687">
        <v>102</v>
      </c>
      <c r="B5687">
        <v>700420</v>
      </c>
      <c r="C5687" s="3">
        <v>43214</v>
      </c>
      <c r="D5687">
        <v>47134</v>
      </c>
      <c r="E5687" t="s">
        <v>4016</v>
      </c>
      <c r="F5687">
        <v>42405</v>
      </c>
      <c r="G5687" t="s">
        <v>4127</v>
      </c>
      <c r="H5687" t="s">
        <v>4128</v>
      </c>
      <c r="I5687" s="4">
        <v>0.69</v>
      </c>
    </row>
    <row r="5688" spans="1:9" x14ac:dyDescent="0.2">
      <c r="A5688">
        <v>102</v>
      </c>
      <c r="B5688">
        <v>700421</v>
      </c>
      <c r="C5688" s="3">
        <v>43214</v>
      </c>
      <c r="D5688">
        <v>47134</v>
      </c>
      <c r="E5688" t="s">
        <v>4016</v>
      </c>
      <c r="F5688">
        <v>42405</v>
      </c>
      <c r="G5688" t="s">
        <v>4199</v>
      </c>
      <c r="H5688" t="s">
        <v>4200</v>
      </c>
      <c r="I5688" s="4">
        <v>2.0699999999999998</v>
      </c>
    </row>
    <row r="5689" spans="1:9" x14ac:dyDescent="0.2">
      <c r="A5689">
        <v>102</v>
      </c>
      <c r="B5689">
        <v>700426</v>
      </c>
      <c r="C5689" s="3">
        <v>43214</v>
      </c>
      <c r="D5689">
        <v>47134</v>
      </c>
      <c r="E5689" t="s">
        <v>4016</v>
      </c>
      <c r="F5689">
        <v>42405</v>
      </c>
      <c r="G5689" t="s">
        <v>4077</v>
      </c>
      <c r="H5689" t="s">
        <v>4078</v>
      </c>
      <c r="I5689" s="4">
        <v>48.38</v>
      </c>
    </row>
    <row r="5690" spans="1:9" x14ac:dyDescent="0.2">
      <c r="A5690">
        <v>102</v>
      </c>
      <c r="B5690">
        <v>699155</v>
      </c>
      <c r="C5690" s="3">
        <v>43215</v>
      </c>
      <c r="D5690">
        <v>47134</v>
      </c>
      <c r="E5690" t="s">
        <v>4016</v>
      </c>
      <c r="F5690">
        <v>42405</v>
      </c>
      <c r="G5690" t="s">
        <v>4179</v>
      </c>
      <c r="H5690" t="s">
        <v>4180</v>
      </c>
      <c r="I5690" s="4">
        <v>32.26</v>
      </c>
    </row>
    <row r="5691" spans="1:9" x14ac:dyDescent="0.2">
      <c r="A5691">
        <v>102</v>
      </c>
      <c r="B5691">
        <v>699168</v>
      </c>
      <c r="C5691" s="3">
        <v>43215</v>
      </c>
      <c r="D5691">
        <v>47134</v>
      </c>
      <c r="E5691" t="s">
        <v>4016</v>
      </c>
      <c r="F5691">
        <v>42405</v>
      </c>
      <c r="G5691" t="s">
        <v>4033</v>
      </c>
      <c r="H5691" t="s">
        <v>4034</v>
      </c>
      <c r="I5691" s="4">
        <v>36.06</v>
      </c>
    </row>
    <row r="5692" spans="1:9" x14ac:dyDescent="0.2">
      <c r="A5692">
        <v>102</v>
      </c>
      <c r="B5692">
        <v>700485</v>
      </c>
      <c r="C5692" s="3">
        <v>43215</v>
      </c>
      <c r="D5692">
        <v>47134</v>
      </c>
      <c r="E5692" t="s">
        <v>4016</v>
      </c>
      <c r="F5692">
        <v>42405</v>
      </c>
      <c r="G5692" t="s">
        <v>4145</v>
      </c>
      <c r="H5692" t="s">
        <v>4146</v>
      </c>
      <c r="I5692" s="4">
        <v>0.23</v>
      </c>
    </row>
    <row r="5693" spans="1:9" x14ac:dyDescent="0.2">
      <c r="A5693">
        <v>102</v>
      </c>
      <c r="B5693">
        <v>699180</v>
      </c>
      <c r="C5693" s="3">
        <v>43215</v>
      </c>
      <c r="D5693">
        <v>47146</v>
      </c>
      <c r="E5693" t="s">
        <v>4016</v>
      </c>
      <c r="F5693">
        <v>42407</v>
      </c>
      <c r="G5693" t="s">
        <v>4067</v>
      </c>
      <c r="H5693" t="s">
        <v>4068</v>
      </c>
      <c r="I5693" s="4">
        <v>138.24</v>
      </c>
    </row>
    <row r="5694" spans="1:9" x14ac:dyDescent="0.2">
      <c r="A5694">
        <v>102</v>
      </c>
      <c r="B5694">
        <v>699181</v>
      </c>
      <c r="C5694" s="3">
        <v>43215</v>
      </c>
      <c r="D5694">
        <v>47146</v>
      </c>
      <c r="E5694" t="s">
        <v>4016</v>
      </c>
      <c r="F5694">
        <v>42407</v>
      </c>
      <c r="G5694" t="s">
        <v>4105</v>
      </c>
      <c r="H5694" t="s">
        <v>4106</v>
      </c>
      <c r="I5694" s="4">
        <v>6.91</v>
      </c>
    </row>
    <row r="5695" spans="1:9" x14ac:dyDescent="0.2">
      <c r="A5695">
        <v>102</v>
      </c>
      <c r="B5695">
        <v>699182</v>
      </c>
      <c r="C5695" s="3">
        <v>43215</v>
      </c>
      <c r="D5695">
        <v>47146</v>
      </c>
      <c r="E5695" t="s">
        <v>4016</v>
      </c>
      <c r="F5695">
        <v>42407</v>
      </c>
      <c r="G5695" t="s">
        <v>4107</v>
      </c>
      <c r="H5695" t="s">
        <v>4108</v>
      </c>
      <c r="I5695" s="4">
        <v>131.33000000000001</v>
      </c>
    </row>
    <row r="5696" spans="1:9" x14ac:dyDescent="0.2">
      <c r="A5696">
        <v>102</v>
      </c>
      <c r="B5696">
        <v>699184</v>
      </c>
      <c r="C5696" s="3">
        <v>43215</v>
      </c>
      <c r="D5696">
        <v>47146</v>
      </c>
      <c r="E5696" t="s">
        <v>4016</v>
      </c>
      <c r="F5696">
        <v>42407</v>
      </c>
      <c r="G5696" t="s">
        <v>4169</v>
      </c>
      <c r="H5696" t="s">
        <v>4170</v>
      </c>
      <c r="I5696" s="4">
        <v>10.37</v>
      </c>
    </row>
    <row r="5697" spans="1:9" x14ac:dyDescent="0.2">
      <c r="A5697">
        <v>102</v>
      </c>
      <c r="B5697">
        <v>699189</v>
      </c>
      <c r="C5697" s="3">
        <v>43215</v>
      </c>
      <c r="D5697">
        <v>47146</v>
      </c>
      <c r="E5697" t="s">
        <v>4016</v>
      </c>
      <c r="F5697">
        <v>42407</v>
      </c>
      <c r="G5697" t="s">
        <v>4133</v>
      </c>
      <c r="H5697" t="s">
        <v>4134</v>
      </c>
      <c r="I5697" s="4">
        <v>38.020000000000003</v>
      </c>
    </row>
    <row r="5698" spans="1:9" x14ac:dyDescent="0.2">
      <c r="A5698">
        <v>102</v>
      </c>
      <c r="B5698">
        <v>699193</v>
      </c>
      <c r="C5698" s="3">
        <v>43215</v>
      </c>
      <c r="D5698">
        <v>47146</v>
      </c>
      <c r="E5698" t="s">
        <v>4016</v>
      </c>
      <c r="F5698">
        <v>42407</v>
      </c>
      <c r="G5698" t="s">
        <v>4171</v>
      </c>
      <c r="H5698" t="s">
        <v>4172</v>
      </c>
      <c r="I5698" s="4">
        <v>27.65</v>
      </c>
    </row>
    <row r="5699" spans="1:9" x14ac:dyDescent="0.2">
      <c r="A5699">
        <v>102</v>
      </c>
      <c r="B5699">
        <v>699194</v>
      </c>
      <c r="C5699" s="3">
        <v>43215</v>
      </c>
      <c r="D5699">
        <v>47146</v>
      </c>
      <c r="E5699" t="s">
        <v>4016</v>
      </c>
      <c r="F5699">
        <v>42407</v>
      </c>
      <c r="G5699" t="s">
        <v>4129</v>
      </c>
      <c r="H5699" t="s">
        <v>4130</v>
      </c>
      <c r="I5699" s="4">
        <v>8.64</v>
      </c>
    </row>
    <row r="5700" spans="1:9" x14ac:dyDescent="0.2">
      <c r="A5700">
        <v>102</v>
      </c>
      <c r="B5700">
        <v>700487</v>
      </c>
      <c r="C5700" s="3">
        <v>43215</v>
      </c>
      <c r="D5700">
        <v>47146</v>
      </c>
      <c r="E5700" t="s">
        <v>4016</v>
      </c>
      <c r="F5700">
        <v>42407</v>
      </c>
      <c r="G5700" t="s">
        <v>4175</v>
      </c>
      <c r="H5700" t="s">
        <v>4176</v>
      </c>
      <c r="I5700" s="4">
        <v>41.47</v>
      </c>
    </row>
    <row r="5701" spans="1:9" x14ac:dyDescent="0.2">
      <c r="A5701">
        <v>102</v>
      </c>
      <c r="B5701">
        <v>700492</v>
      </c>
      <c r="C5701" s="3">
        <v>43215</v>
      </c>
      <c r="D5701">
        <v>47146</v>
      </c>
      <c r="E5701" t="s">
        <v>4016</v>
      </c>
      <c r="F5701">
        <v>42407</v>
      </c>
      <c r="G5701" t="s">
        <v>4117</v>
      </c>
      <c r="H5701" t="s">
        <v>4118</v>
      </c>
      <c r="I5701" s="4">
        <v>8.2899999999999991</v>
      </c>
    </row>
    <row r="5702" spans="1:9" x14ac:dyDescent="0.2">
      <c r="A5702">
        <v>102</v>
      </c>
      <c r="B5702">
        <v>700493</v>
      </c>
      <c r="C5702" s="3">
        <v>43215</v>
      </c>
      <c r="D5702">
        <v>47146</v>
      </c>
      <c r="E5702" t="s">
        <v>4016</v>
      </c>
      <c r="F5702">
        <v>42407</v>
      </c>
      <c r="G5702" t="s">
        <v>4173</v>
      </c>
      <c r="H5702" t="s">
        <v>4174</v>
      </c>
      <c r="I5702" s="4">
        <v>6.91</v>
      </c>
    </row>
    <row r="5703" spans="1:9" x14ac:dyDescent="0.2">
      <c r="A5703">
        <v>102</v>
      </c>
      <c r="B5703">
        <v>700494</v>
      </c>
      <c r="C5703" s="3">
        <v>43215</v>
      </c>
      <c r="D5703">
        <v>47146</v>
      </c>
      <c r="E5703" t="s">
        <v>4016</v>
      </c>
      <c r="F5703">
        <v>42407</v>
      </c>
      <c r="G5703" t="s">
        <v>4089</v>
      </c>
      <c r="H5703" t="s">
        <v>4090</v>
      </c>
      <c r="I5703" s="4">
        <v>110.59</v>
      </c>
    </row>
    <row r="5704" spans="1:9" x14ac:dyDescent="0.2">
      <c r="A5704">
        <v>102</v>
      </c>
      <c r="B5704">
        <v>700497</v>
      </c>
      <c r="C5704" s="3">
        <v>43215</v>
      </c>
      <c r="D5704">
        <v>47146</v>
      </c>
      <c r="E5704" t="s">
        <v>4016</v>
      </c>
      <c r="F5704">
        <v>42407</v>
      </c>
      <c r="G5704" t="s">
        <v>4085</v>
      </c>
      <c r="H5704" t="s">
        <v>4086</v>
      </c>
      <c r="I5704" s="4">
        <v>0.69</v>
      </c>
    </row>
    <row r="5705" spans="1:9" x14ac:dyDescent="0.2">
      <c r="A5705">
        <v>102</v>
      </c>
      <c r="B5705">
        <v>700498</v>
      </c>
      <c r="C5705" s="3">
        <v>43215</v>
      </c>
      <c r="D5705">
        <v>47146</v>
      </c>
      <c r="E5705" t="s">
        <v>4016</v>
      </c>
      <c r="F5705">
        <v>42407</v>
      </c>
      <c r="G5705" t="s">
        <v>4033</v>
      </c>
      <c r="H5705" t="s">
        <v>4034</v>
      </c>
      <c r="I5705" s="4">
        <v>152.75</v>
      </c>
    </row>
    <row r="5706" spans="1:9" x14ac:dyDescent="0.2">
      <c r="A5706">
        <v>102</v>
      </c>
      <c r="B5706">
        <v>700499</v>
      </c>
      <c r="C5706" s="3">
        <v>43215</v>
      </c>
      <c r="D5706">
        <v>47146</v>
      </c>
      <c r="E5706" t="s">
        <v>4016</v>
      </c>
      <c r="F5706">
        <v>42407</v>
      </c>
      <c r="G5706" t="s">
        <v>4139</v>
      </c>
      <c r="H5706" t="s">
        <v>4140</v>
      </c>
      <c r="I5706" s="4">
        <v>6.91</v>
      </c>
    </row>
    <row r="5707" spans="1:9" x14ac:dyDescent="0.2">
      <c r="A5707">
        <v>102</v>
      </c>
      <c r="B5707">
        <v>700500</v>
      </c>
      <c r="C5707" s="3">
        <v>43215</v>
      </c>
      <c r="D5707">
        <v>47146</v>
      </c>
      <c r="E5707" t="s">
        <v>4016</v>
      </c>
      <c r="F5707">
        <v>42407</v>
      </c>
      <c r="G5707" t="s">
        <v>4155</v>
      </c>
      <c r="H5707" t="s">
        <v>4156</v>
      </c>
      <c r="I5707" s="4">
        <v>0.69</v>
      </c>
    </row>
    <row r="5708" spans="1:9" x14ac:dyDescent="0.2">
      <c r="A5708">
        <v>102</v>
      </c>
      <c r="B5708">
        <v>700501</v>
      </c>
      <c r="C5708" s="3">
        <v>43215</v>
      </c>
      <c r="D5708">
        <v>47146</v>
      </c>
      <c r="E5708" t="s">
        <v>4016</v>
      </c>
      <c r="F5708">
        <v>42407</v>
      </c>
      <c r="G5708" t="s">
        <v>4127</v>
      </c>
      <c r="H5708" t="s">
        <v>4128</v>
      </c>
      <c r="I5708" s="4">
        <v>1.38</v>
      </c>
    </row>
    <row r="5709" spans="1:9" x14ac:dyDescent="0.2">
      <c r="A5709">
        <v>102</v>
      </c>
      <c r="B5709">
        <v>700502</v>
      </c>
      <c r="C5709" s="3">
        <v>43215</v>
      </c>
      <c r="D5709">
        <v>47146</v>
      </c>
      <c r="E5709" t="s">
        <v>4016</v>
      </c>
      <c r="F5709">
        <v>42407</v>
      </c>
      <c r="G5709" t="s">
        <v>4131</v>
      </c>
      <c r="H5709" t="s">
        <v>4132</v>
      </c>
      <c r="I5709" s="4">
        <v>0.34</v>
      </c>
    </row>
    <row r="5710" spans="1:9" x14ac:dyDescent="0.2">
      <c r="A5710">
        <v>102</v>
      </c>
      <c r="B5710">
        <v>699276</v>
      </c>
      <c r="C5710" s="3">
        <v>43222</v>
      </c>
      <c r="D5710">
        <v>47216</v>
      </c>
      <c r="E5710" t="s">
        <v>4016</v>
      </c>
      <c r="F5710">
        <v>42415</v>
      </c>
      <c r="G5710" t="s">
        <v>4033</v>
      </c>
      <c r="H5710" t="s">
        <v>4034</v>
      </c>
      <c r="I5710" s="4">
        <v>27.78</v>
      </c>
    </row>
    <row r="5711" spans="1:9" x14ac:dyDescent="0.2">
      <c r="A5711">
        <v>102</v>
      </c>
      <c r="B5711">
        <v>699277</v>
      </c>
      <c r="C5711" s="3">
        <v>43222</v>
      </c>
      <c r="D5711">
        <v>47216</v>
      </c>
      <c r="E5711" t="s">
        <v>4016</v>
      </c>
      <c r="F5711">
        <v>42415</v>
      </c>
      <c r="G5711" t="s">
        <v>4191</v>
      </c>
      <c r="H5711" t="s">
        <v>4192</v>
      </c>
      <c r="I5711" s="4">
        <v>4.32</v>
      </c>
    </row>
    <row r="5712" spans="1:9" x14ac:dyDescent="0.2">
      <c r="A5712">
        <v>102</v>
      </c>
      <c r="B5712">
        <v>699278</v>
      </c>
      <c r="C5712" s="3">
        <v>43222</v>
      </c>
      <c r="D5712">
        <v>47216</v>
      </c>
      <c r="E5712" t="s">
        <v>4016</v>
      </c>
      <c r="F5712">
        <v>42415</v>
      </c>
      <c r="G5712" t="s">
        <v>4197</v>
      </c>
      <c r="H5712" t="s">
        <v>4198</v>
      </c>
      <c r="I5712" s="4">
        <v>1.73</v>
      </c>
    </row>
    <row r="5713" spans="1:9" x14ac:dyDescent="0.2">
      <c r="A5713">
        <v>102</v>
      </c>
      <c r="B5713">
        <v>699279</v>
      </c>
      <c r="C5713" s="3">
        <v>43222</v>
      </c>
      <c r="D5713">
        <v>47216</v>
      </c>
      <c r="E5713" t="s">
        <v>4016</v>
      </c>
      <c r="F5713">
        <v>42415</v>
      </c>
      <c r="G5713" t="s">
        <v>4089</v>
      </c>
      <c r="H5713" t="s">
        <v>4090</v>
      </c>
      <c r="I5713" s="4">
        <v>14</v>
      </c>
    </row>
    <row r="5714" spans="1:9" x14ac:dyDescent="0.2">
      <c r="A5714">
        <v>102</v>
      </c>
      <c r="B5714">
        <v>699280</v>
      </c>
      <c r="C5714" s="3">
        <v>43222</v>
      </c>
      <c r="D5714">
        <v>47216</v>
      </c>
      <c r="E5714" t="s">
        <v>4016</v>
      </c>
      <c r="F5714">
        <v>42415</v>
      </c>
      <c r="G5714" t="s">
        <v>4067</v>
      </c>
      <c r="H5714" t="s">
        <v>4068</v>
      </c>
      <c r="I5714" s="4">
        <v>12.96</v>
      </c>
    </row>
    <row r="5715" spans="1:9" x14ac:dyDescent="0.2">
      <c r="A5715">
        <v>102</v>
      </c>
      <c r="B5715">
        <v>699285</v>
      </c>
      <c r="C5715" s="3">
        <v>43222</v>
      </c>
      <c r="D5715">
        <v>47216</v>
      </c>
      <c r="E5715" t="s">
        <v>4016</v>
      </c>
      <c r="F5715">
        <v>42415</v>
      </c>
      <c r="G5715" t="s">
        <v>4085</v>
      </c>
      <c r="H5715" t="s">
        <v>4086</v>
      </c>
      <c r="I5715" s="4">
        <v>0.09</v>
      </c>
    </row>
    <row r="5716" spans="1:9" x14ac:dyDescent="0.2">
      <c r="A5716">
        <v>102</v>
      </c>
      <c r="B5716">
        <v>699288</v>
      </c>
      <c r="C5716" s="3">
        <v>43222</v>
      </c>
      <c r="D5716">
        <v>47216</v>
      </c>
      <c r="E5716" t="s">
        <v>4016</v>
      </c>
      <c r="F5716">
        <v>42415</v>
      </c>
      <c r="G5716" t="s">
        <v>4129</v>
      </c>
      <c r="H5716" t="s">
        <v>4130</v>
      </c>
      <c r="I5716" s="4">
        <v>6.05</v>
      </c>
    </row>
    <row r="5717" spans="1:9" x14ac:dyDescent="0.2">
      <c r="A5717">
        <v>102</v>
      </c>
      <c r="B5717">
        <v>701448</v>
      </c>
      <c r="C5717" s="3">
        <v>43222</v>
      </c>
      <c r="D5717">
        <v>47216</v>
      </c>
      <c r="E5717" t="s">
        <v>4016</v>
      </c>
      <c r="F5717">
        <v>42415</v>
      </c>
      <c r="G5717" t="s">
        <v>4195</v>
      </c>
      <c r="H5717" t="s">
        <v>4196</v>
      </c>
      <c r="I5717" s="4">
        <v>2.59</v>
      </c>
    </row>
    <row r="5718" spans="1:9" x14ac:dyDescent="0.2">
      <c r="A5718">
        <v>102</v>
      </c>
      <c r="B5718">
        <v>701449</v>
      </c>
      <c r="C5718" s="3">
        <v>43222</v>
      </c>
      <c r="D5718">
        <v>47216</v>
      </c>
      <c r="E5718" t="s">
        <v>4016</v>
      </c>
      <c r="F5718">
        <v>42415</v>
      </c>
      <c r="G5718" t="s">
        <v>4193</v>
      </c>
      <c r="H5718" t="s">
        <v>4194</v>
      </c>
      <c r="I5718" s="4">
        <v>3.02</v>
      </c>
    </row>
    <row r="5719" spans="1:9" x14ac:dyDescent="0.2">
      <c r="A5719">
        <v>102</v>
      </c>
      <c r="B5719">
        <v>701450</v>
      </c>
      <c r="C5719" s="3">
        <v>43222</v>
      </c>
      <c r="D5719">
        <v>47216</v>
      </c>
      <c r="E5719" t="s">
        <v>4016</v>
      </c>
      <c r="F5719">
        <v>42415</v>
      </c>
      <c r="G5719" t="s">
        <v>4139</v>
      </c>
      <c r="H5719" t="s">
        <v>4140</v>
      </c>
      <c r="I5719" s="4">
        <v>0.43</v>
      </c>
    </row>
    <row r="5720" spans="1:9" x14ac:dyDescent="0.2">
      <c r="A5720">
        <v>102</v>
      </c>
      <c r="B5720">
        <v>701451</v>
      </c>
      <c r="C5720" s="3">
        <v>43222</v>
      </c>
      <c r="D5720">
        <v>47216</v>
      </c>
      <c r="E5720" t="s">
        <v>4016</v>
      </c>
      <c r="F5720">
        <v>42415</v>
      </c>
      <c r="G5720" t="s">
        <v>4035</v>
      </c>
      <c r="H5720" t="s">
        <v>4036</v>
      </c>
      <c r="I5720" s="4">
        <v>0.86</v>
      </c>
    </row>
    <row r="5721" spans="1:9" x14ac:dyDescent="0.2">
      <c r="A5721">
        <v>102</v>
      </c>
      <c r="B5721">
        <v>701452</v>
      </c>
      <c r="C5721" s="3">
        <v>43222</v>
      </c>
      <c r="D5721">
        <v>47216</v>
      </c>
      <c r="E5721" t="s">
        <v>4016</v>
      </c>
      <c r="F5721">
        <v>42415</v>
      </c>
      <c r="G5721" t="s">
        <v>4119</v>
      </c>
      <c r="H5721" t="s">
        <v>4120</v>
      </c>
      <c r="I5721" s="4">
        <v>0.6</v>
      </c>
    </row>
    <row r="5722" spans="1:9" x14ac:dyDescent="0.2">
      <c r="A5722">
        <v>102</v>
      </c>
      <c r="B5722">
        <v>701453</v>
      </c>
      <c r="C5722" s="3">
        <v>43222</v>
      </c>
      <c r="D5722">
        <v>47216</v>
      </c>
      <c r="E5722" t="s">
        <v>4016</v>
      </c>
      <c r="F5722">
        <v>42415</v>
      </c>
      <c r="G5722" t="s">
        <v>4131</v>
      </c>
      <c r="H5722" t="s">
        <v>4132</v>
      </c>
      <c r="I5722" s="4">
        <v>0.04</v>
      </c>
    </row>
    <row r="5723" spans="1:9" x14ac:dyDescent="0.2">
      <c r="A5723">
        <v>102</v>
      </c>
      <c r="B5723">
        <v>701454</v>
      </c>
      <c r="C5723" s="3">
        <v>43222</v>
      </c>
      <c r="D5723">
        <v>47216</v>
      </c>
      <c r="E5723" t="s">
        <v>4016</v>
      </c>
      <c r="F5723">
        <v>42415</v>
      </c>
      <c r="G5723" t="s">
        <v>4133</v>
      </c>
      <c r="H5723" t="s">
        <v>4134</v>
      </c>
      <c r="I5723" s="4">
        <v>4.75</v>
      </c>
    </row>
    <row r="5724" spans="1:9" x14ac:dyDescent="0.2">
      <c r="A5724">
        <v>102</v>
      </c>
      <c r="B5724">
        <v>701455</v>
      </c>
      <c r="C5724" s="3">
        <v>43222</v>
      </c>
      <c r="D5724">
        <v>47216</v>
      </c>
      <c r="E5724" t="s">
        <v>4016</v>
      </c>
      <c r="F5724">
        <v>42415</v>
      </c>
      <c r="G5724" t="s">
        <v>4107</v>
      </c>
      <c r="H5724" t="s">
        <v>4108</v>
      </c>
      <c r="I5724" s="4">
        <v>7.17</v>
      </c>
    </row>
    <row r="5725" spans="1:9" x14ac:dyDescent="0.2">
      <c r="A5725">
        <v>102</v>
      </c>
      <c r="B5725">
        <v>699331</v>
      </c>
      <c r="C5725" s="3">
        <v>43207</v>
      </c>
      <c r="D5725">
        <v>47021</v>
      </c>
      <c r="E5725" t="s">
        <v>4016</v>
      </c>
      <c r="F5725">
        <v>42419</v>
      </c>
      <c r="G5725" t="s">
        <v>4089</v>
      </c>
      <c r="H5725" t="s">
        <v>4090</v>
      </c>
      <c r="I5725" s="4">
        <v>19.440000000000001</v>
      </c>
    </row>
    <row r="5726" spans="1:9" x14ac:dyDescent="0.2">
      <c r="A5726">
        <v>102</v>
      </c>
      <c r="B5726">
        <v>699332</v>
      </c>
      <c r="C5726" s="3">
        <v>43207</v>
      </c>
      <c r="D5726">
        <v>47021</v>
      </c>
      <c r="E5726" t="s">
        <v>4016</v>
      </c>
      <c r="F5726">
        <v>42419</v>
      </c>
      <c r="G5726" t="s">
        <v>4033</v>
      </c>
      <c r="H5726" t="s">
        <v>4034</v>
      </c>
      <c r="I5726" s="4">
        <v>38.42</v>
      </c>
    </row>
    <row r="5727" spans="1:9" x14ac:dyDescent="0.2">
      <c r="A5727">
        <v>102</v>
      </c>
      <c r="B5727">
        <v>699333</v>
      </c>
      <c r="C5727" s="3">
        <v>43207</v>
      </c>
      <c r="D5727">
        <v>47021</v>
      </c>
      <c r="E5727" t="s">
        <v>4016</v>
      </c>
      <c r="F5727">
        <v>42419</v>
      </c>
      <c r="G5727" t="s">
        <v>4107</v>
      </c>
      <c r="H5727" t="s">
        <v>4108</v>
      </c>
      <c r="I5727" s="4">
        <v>18.89</v>
      </c>
    </row>
    <row r="5728" spans="1:9" x14ac:dyDescent="0.2">
      <c r="A5728">
        <v>102</v>
      </c>
      <c r="B5728">
        <v>699334</v>
      </c>
      <c r="C5728" s="3">
        <v>43207</v>
      </c>
      <c r="D5728">
        <v>47021</v>
      </c>
      <c r="E5728" t="s">
        <v>4016</v>
      </c>
      <c r="F5728">
        <v>42419</v>
      </c>
      <c r="G5728" t="s">
        <v>4133</v>
      </c>
      <c r="H5728" t="s">
        <v>4134</v>
      </c>
      <c r="I5728" s="4">
        <v>10.08</v>
      </c>
    </row>
    <row r="5729" spans="1:9" x14ac:dyDescent="0.2">
      <c r="A5729">
        <v>102</v>
      </c>
      <c r="B5729">
        <v>699335</v>
      </c>
      <c r="C5729" s="3">
        <v>43207</v>
      </c>
      <c r="D5729">
        <v>47021</v>
      </c>
      <c r="E5729" t="s">
        <v>4016</v>
      </c>
      <c r="F5729">
        <v>42419</v>
      </c>
      <c r="G5729" t="s">
        <v>4203</v>
      </c>
      <c r="H5729" t="s">
        <v>4204</v>
      </c>
      <c r="I5729" s="4">
        <v>18.72</v>
      </c>
    </row>
    <row r="5730" spans="1:9" x14ac:dyDescent="0.2">
      <c r="A5730">
        <v>102</v>
      </c>
      <c r="B5730">
        <v>699336</v>
      </c>
      <c r="C5730" s="3">
        <v>43207</v>
      </c>
      <c r="D5730">
        <v>47021</v>
      </c>
      <c r="E5730" t="s">
        <v>4016</v>
      </c>
      <c r="F5730">
        <v>42419</v>
      </c>
      <c r="G5730" t="s">
        <v>4077</v>
      </c>
      <c r="H5730" t="s">
        <v>4078</v>
      </c>
      <c r="I5730" s="4">
        <v>28.8</v>
      </c>
    </row>
    <row r="5731" spans="1:9" x14ac:dyDescent="0.2">
      <c r="A5731">
        <v>102</v>
      </c>
      <c r="B5731">
        <v>699337</v>
      </c>
      <c r="C5731" s="3">
        <v>43207</v>
      </c>
      <c r="D5731">
        <v>47021</v>
      </c>
      <c r="E5731" t="s">
        <v>4016</v>
      </c>
      <c r="F5731">
        <v>42419</v>
      </c>
      <c r="G5731" t="s">
        <v>4117</v>
      </c>
      <c r="H5731" t="s">
        <v>4118</v>
      </c>
      <c r="I5731" s="4">
        <v>1.01</v>
      </c>
    </row>
    <row r="5732" spans="1:9" x14ac:dyDescent="0.2">
      <c r="A5732">
        <v>102</v>
      </c>
      <c r="B5732">
        <v>699338</v>
      </c>
      <c r="C5732" s="3">
        <v>43207</v>
      </c>
      <c r="D5732">
        <v>47021</v>
      </c>
      <c r="E5732" t="s">
        <v>4016</v>
      </c>
      <c r="F5732">
        <v>42419</v>
      </c>
      <c r="G5732" t="s">
        <v>4205</v>
      </c>
      <c r="H5732" t="s">
        <v>4206</v>
      </c>
      <c r="I5732" s="4">
        <v>1.44</v>
      </c>
    </row>
    <row r="5733" spans="1:9" x14ac:dyDescent="0.2">
      <c r="A5733">
        <v>102</v>
      </c>
      <c r="B5733">
        <v>699339</v>
      </c>
      <c r="C5733" s="3">
        <v>43207</v>
      </c>
      <c r="D5733">
        <v>47021</v>
      </c>
      <c r="E5733" t="s">
        <v>4016</v>
      </c>
      <c r="F5733">
        <v>42419</v>
      </c>
      <c r="G5733" t="s">
        <v>4169</v>
      </c>
      <c r="H5733" t="s">
        <v>4170</v>
      </c>
      <c r="I5733" s="4">
        <v>2.16</v>
      </c>
    </row>
    <row r="5734" spans="1:9" x14ac:dyDescent="0.2">
      <c r="A5734">
        <v>102</v>
      </c>
      <c r="B5734">
        <v>699340</v>
      </c>
      <c r="C5734" s="3">
        <v>43207</v>
      </c>
      <c r="D5734">
        <v>47021</v>
      </c>
      <c r="E5734" t="s">
        <v>4016</v>
      </c>
      <c r="F5734">
        <v>42419</v>
      </c>
      <c r="G5734" t="s">
        <v>4155</v>
      </c>
      <c r="H5734" t="s">
        <v>4156</v>
      </c>
      <c r="I5734" s="4">
        <v>0.28999999999999998</v>
      </c>
    </row>
    <row r="5735" spans="1:9" x14ac:dyDescent="0.2">
      <c r="A5735">
        <v>102</v>
      </c>
      <c r="B5735">
        <v>699341</v>
      </c>
      <c r="C5735" s="3">
        <v>43207</v>
      </c>
      <c r="D5735">
        <v>47021</v>
      </c>
      <c r="E5735" t="s">
        <v>4016</v>
      </c>
      <c r="F5735">
        <v>42419</v>
      </c>
      <c r="G5735" t="s">
        <v>4135</v>
      </c>
      <c r="H5735" t="s">
        <v>4136</v>
      </c>
      <c r="I5735" s="4">
        <v>0.43</v>
      </c>
    </row>
    <row r="5736" spans="1:9" x14ac:dyDescent="0.2">
      <c r="A5736">
        <v>102</v>
      </c>
      <c r="B5736">
        <v>699330</v>
      </c>
      <c r="C5736" s="3">
        <v>43208</v>
      </c>
      <c r="D5736">
        <v>47021</v>
      </c>
      <c r="E5736" t="s">
        <v>4016</v>
      </c>
      <c r="F5736">
        <v>42419</v>
      </c>
      <c r="G5736" t="s">
        <v>4201</v>
      </c>
      <c r="H5736" t="s">
        <v>4202</v>
      </c>
      <c r="I5736" s="4">
        <v>4.32</v>
      </c>
    </row>
    <row r="5737" spans="1:9" x14ac:dyDescent="0.2">
      <c r="A5737">
        <v>102</v>
      </c>
      <c r="B5737">
        <v>699352</v>
      </c>
      <c r="C5737" s="3">
        <v>43207</v>
      </c>
      <c r="D5737">
        <v>47019</v>
      </c>
      <c r="E5737" t="s">
        <v>4016</v>
      </c>
      <c r="F5737">
        <v>42420</v>
      </c>
      <c r="G5737" t="s">
        <v>4359</v>
      </c>
      <c r="H5737" t="s">
        <v>4360</v>
      </c>
      <c r="I5737" s="4">
        <v>0.1</v>
      </c>
    </row>
    <row r="5738" spans="1:9" x14ac:dyDescent="0.2">
      <c r="A5738">
        <v>102</v>
      </c>
      <c r="B5738">
        <v>699353</v>
      </c>
      <c r="C5738" s="3">
        <v>43207</v>
      </c>
      <c r="D5738">
        <v>47019</v>
      </c>
      <c r="E5738" t="s">
        <v>4016</v>
      </c>
      <c r="F5738">
        <v>42420</v>
      </c>
      <c r="G5738" t="s">
        <v>4085</v>
      </c>
      <c r="H5738" t="s">
        <v>4086</v>
      </c>
      <c r="I5738" s="4">
        <v>0.3</v>
      </c>
    </row>
    <row r="5739" spans="1:9" x14ac:dyDescent="0.2">
      <c r="A5739">
        <v>102</v>
      </c>
      <c r="B5739">
        <v>699354</v>
      </c>
      <c r="C5739" s="3">
        <v>43207</v>
      </c>
      <c r="D5739">
        <v>47019</v>
      </c>
      <c r="E5739" t="s">
        <v>4016</v>
      </c>
      <c r="F5739">
        <v>42420</v>
      </c>
      <c r="G5739" t="s">
        <v>4089</v>
      </c>
      <c r="H5739" t="s">
        <v>4090</v>
      </c>
      <c r="I5739" s="4">
        <v>3.8</v>
      </c>
    </row>
    <row r="5740" spans="1:9" x14ac:dyDescent="0.2">
      <c r="A5740">
        <v>102</v>
      </c>
      <c r="B5740">
        <v>699356</v>
      </c>
      <c r="C5740" s="3">
        <v>43207</v>
      </c>
      <c r="D5740">
        <v>47019</v>
      </c>
      <c r="E5740" t="s">
        <v>4016</v>
      </c>
      <c r="F5740">
        <v>42420</v>
      </c>
      <c r="G5740" t="s">
        <v>4367</v>
      </c>
      <c r="H5740" t="s">
        <v>4368</v>
      </c>
      <c r="I5740" s="4">
        <v>15</v>
      </c>
    </row>
    <row r="5741" spans="1:9" x14ac:dyDescent="0.2">
      <c r="A5741">
        <v>102</v>
      </c>
      <c r="B5741">
        <v>699357</v>
      </c>
      <c r="C5741" s="3">
        <v>43207</v>
      </c>
      <c r="D5741">
        <v>47019</v>
      </c>
      <c r="E5741" t="s">
        <v>4016</v>
      </c>
      <c r="F5741">
        <v>42420</v>
      </c>
      <c r="G5741" t="s">
        <v>4079</v>
      </c>
      <c r="H5741" t="s">
        <v>4080</v>
      </c>
      <c r="I5741" s="4">
        <v>19.2</v>
      </c>
    </row>
    <row r="5742" spans="1:9" x14ac:dyDescent="0.2">
      <c r="A5742">
        <v>102</v>
      </c>
      <c r="B5742">
        <v>699358</v>
      </c>
      <c r="C5742" s="3">
        <v>43207</v>
      </c>
      <c r="D5742">
        <v>47019</v>
      </c>
      <c r="E5742" t="s">
        <v>4016</v>
      </c>
      <c r="F5742">
        <v>42420</v>
      </c>
      <c r="G5742" t="s">
        <v>4441</v>
      </c>
      <c r="H5742" t="s">
        <v>4442</v>
      </c>
      <c r="I5742" s="4">
        <v>2.4</v>
      </c>
    </row>
    <row r="5743" spans="1:9" x14ac:dyDescent="0.2">
      <c r="A5743">
        <v>102</v>
      </c>
      <c r="B5743">
        <v>699359</v>
      </c>
      <c r="C5743" s="3">
        <v>43207</v>
      </c>
      <c r="D5743">
        <v>47019</v>
      </c>
      <c r="E5743" t="s">
        <v>4016</v>
      </c>
      <c r="F5743">
        <v>42420</v>
      </c>
      <c r="G5743" t="s">
        <v>4309</v>
      </c>
      <c r="H5743" t="s">
        <v>4310</v>
      </c>
      <c r="I5743" s="4">
        <v>2.76</v>
      </c>
    </row>
    <row r="5744" spans="1:9" x14ac:dyDescent="0.2">
      <c r="A5744">
        <v>102</v>
      </c>
      <c r="B5744">
        <v>699360</v>
      </c>
      <c r="C5744" s="3">
        <v>43207</v>
      </c>
      <c r="D5744">
        <v>47019</v>
      </c>
      <c r="E5744" t="s">
        <v>4016</v>
      </c>
      <c r="F5744">
        <v>42420</v>
      </c>
      <c r="G5744" t="s">
        <v>4185</v>
      </c>
      <c r="H5744" t="s">
        <v>4186</v>
      </c>
      <c r="I5744" s="4">
        <v>84</v>
      </c>
    </row>
    <row r="5745" spans="1:9" x14ac:dyDescent="0.2">
      <c r="A5745">
        <v>102</v>
      </c>
      <c r="B5745">
        <v>699443</v>
      </c>
      <c r="C5745" s="3">
        <v>43207</v>
      </c>
      <c r="D5745">
        <v>47019</v>
      </c>
      <c r="E5745" t="s">
        <v>4016</v>
      </c>
      <c r="F5745">
        <v>42420</v>
      </c>
      <c r="G5745" t="s">
        <v>4077</v>
      </c>
      <c r="H5745" t="s">
        <v>4078</v>
      </c>
      <c r="I5745" s="4">
        <v>72.430000000000007</v>
      </c>
    </row>
    <row r="5746" spans="1:9" x14ac:dyDescent="0.2">
      <c r="A5746">
        <v>102</v>
      </c>
      <c r="B5746">
        <v>699400</v>
      </c>
      <c r="C5746" s="3">
        <v>43208</v>
      </c>
      <c r="D5746">
        <v>47040</v>
      </c>
      <c r="E5746" t="s">
        <v>4016</v>
      </c>
      <c r="F5746">
        <v>42424</v>
      </c>
      <c r="G5746" t="s">
        <v>4067</v>
      </c>
      <c r="H5746" t="s">
        <v>4068</v>
      </c>
      <c r="I5746" s="4">
        <v>96.77</v>
      </c>
    </row>
    <row r="5747" spans="1:9" x14ac:dyDescent="0.2">
      <c r="A5747">
        <v>102</v>
      </c>
      <c r="B5747">
        <v>699401</v>
      </c>
      <c r="C5747" s="3">
        <v>43208</v>
      </c>
      <c r="D5747">
        <v>47040</v>
      </c>
      <c r="E5747" t="s">
        <v>4016</v>
      </c>
      <c r="F5747">
        <v>42424</v>
      </c>
      <c r="G5747" t="s">
        <v>4077</v>
      </c>
      <c r="H5747" t="s">
        <v>4078</v>
      </c>
      <c r="I5747" s="4">
        <v>201.14</v>
      </c>
    </row>
    <row r="5748" spans="1:9" x14ac:dyDescent="0.2">
      <c r="A5748">
        <v>102</v>
      </c>
      <c r="B5748">
        <v>699402</v>
      </c>
      <c r="C5748" s="3">
        <v>43208</v>
      </c>
      <c r="D5748">
        <v>47040</v>
      </c>
      <c r="E5748" t="s">
        <v>4016</v>
      </c>
      <c r="F5748">
        <v>42424</v>
      </c>
      <c r="G5748" t="s">
        <v>4171</v>
      </c>
      <c r="H5748" t="s">
        <v>4172</v>
      </c>
      <c r="I5748" s="4">
        <v>27.65</v>
      </c>
    </row>
    <row r="5749" spans="1:9" x14ac:dyDescent="0.2">
      <c r="A5749">
        <v>102</v>
      </c>
      <c r="B5749">
        <v>699404</v>
      </c>
      <c r="C5749" s="3">
        <v>43208</v>
      </c>
      <c r="D5749">
        <v>47040</v>
      </c>
      <c r="E5749" t="s">
        <v>4016</v>
      </c>
      <c r="F5749">
        <v>42424</v>
      </c>
      <c r="G5749" t="s">
        <v>4169</v>
      </c>
      <c r="H5749" t="s">
        <v>4170</v>
      </c>
      <c r="I5749" s="4">
        <v>10.37</v>
      </c>
    </row>
    <row r="5750" spans="1:9" x14ac:dyDescent="0.2">
      <c r="A5750">
        <v>102</v>
      </c>
      <c r="B5750">
        <v>699406</v>
      </c>
      <c r="C5750" s="3">
        <v>43208</v>
      </c>
      <c r="D5750">
        <v>47040</v>
      </c>
      <c r="E5750" t="s">
        <v>4016</v>
      </c>
      <c r="F5750">
        <v>42424</v>
      </c>
      <c r="G5750" t="s">
        <v>4183</v>
      </c>
      <c r="H5750" t="s">
        <v>4184</v>
      </c>
      <c r="I5750" s="4">
        <v>6.91</v>
      </c>
    </row>
    <row r="5751" spans="1:9" x14ac:dyDescent="0.2">
      <c r="A5751">
        <v>102</v>
      </c>
      <c r="B5751">
        <v>699410</v>
      </c>
      <c r="C5751" s="3">
        <v>43208</v>
      </c>
      <c r="D5751">
        <v>47040</v>
      </c>
      <c r="E5751" t="s">
        <v>4016</v>
      </c>
      <c r="F5751">
        <v>42424</v>
      </c>
      <c r="G5751" t="s">
        <v>4179</v>
      </c>
      <c r="H5751" t="s">
        <v>4180</v>
      </c>
      <c r="I5751" s="4">
        <v>27.65</v>
      </c>
    </row>
    <row r="5752" spans="1:9" x14ac:dyDescent="0.2">
      <c r="A5752">
        <v>102</v>
      </c>
      <c r="B5752">
        <v>699412</v>
      </c>
      <c r="C5752" s="3">
        <v>43208</v>
      </c>
      <c r="D5752">
        <v>47040</v>
      </c>
      <c r="E5752" t="s">
        <v>4016</v>
      </c>
      <c r="F5752">
        <v>42424</v>
      </c>
      <c r="G5752" t="s">
        <v>4121</v>
      </c>
      <c r="H5752" t="s">
        <v>4122</v>
      </c>
      <c r="I5752" s="4">
        <v>5.53</v>
      </c>
    </row>
    <row r="5753" spans="1:9" x14ac:dyDescent="0.2">
      <c r="A5753">
        <v>102</v>
      </c>
      <c r="B5753">
        <v>699413</v>
      </c>
      <c r="C5753" s="3">
        <v>43208</v>
      </c>
      <c r="D5753">
        <v>47040</v>
      </c>
      <c r="E5753" t="s">
        <v>4016</v>
      </c>
      <c r="F5753">
        <v>42424</v>
      </c>
      <c r="G5753" t="s">
        <v>4133</v>
      </c>
      <c r="H5753" t="s">
        <v>4134</v>
      </c>
      <c r="I5753" s="4">
        <v>34.56</v>
      </c>
    </row>
    <row r="5754" spans="1:9" x14ac:dyDescent="0.2">
      <c r="A5754">
        <v>102</v>
      </c>
      <c r="B5754">
        <v>699414</v>
      </c>
      <c r="C5754" s="3">
        <v>43208</v>
      </c>
      <c r="D5754">
        <v>47040</v>
      </c>
      <c r="E5754" t="s">
        <v>4016</v>
      </c>
      <c r="F5754">
        <v>42424</v>
      </c>
      <c r="G5754" t="s">
        <v>4163</v>
      </c>
      <c r="H5754" t="s">
        <v>4164</v>
      </c>
      <c r="I5754" s="4">
        <v>13.82</v>
      </c>
    </row>
    <row r="5755" spans="1:9" x14ac:dyDescent="0.2">
      <c r="A5755">
        <v>102</v>
      </c>
      <c r="B5755">
        <v>699418</v>
      </c>
      <c r="C5755" s="3">
        <v>43208</v>
      </c>
      <c r="D5755">
        <v>47040</v>
      </c>
      <c r="E5755" t="s">
        <v>4016</v>
      </c>
      <c r="F5755">
        <v>42424</v>
      </c>
      <c r="G5755" t="s">
        <v>4131</v>
      </c>
      <c r="H5755" t="s">
        <v>4132</v>
      </c>
      <c r="I5755" s="4">
        <v>0.35</v>
      </c>
    </row>
    <row r="5756" spans="1:9" x14ac:dyDescent="0.2">
      <c r="A5756">
        <v>102</v>
      </c>
      <c r="B5756">
        <v>699583</v>
      </c>
      <c r="C5756" s="3">
        <v>43208</v>
      </c>
      <c r="D5756">
        <v>47040</v>
      </c>
      <c r="E5756" t="s">
        <v>4016</v>
      </c>
      <c r="F5756">
        <v>42424</v>
      </c>
      <c r="G5756" t="s">
        <v>4117</v>
      </c>
      <c r="H5756" t="s">
        <v>4118</v>
      </c>
      <c r="I5756" s="4">
        <v>13.82</v>
      </c>
    </row>
    <row r="5757" spans="1:9" x14ac:dyDescent="0.2">
      <c r="A5757">
        <v>102</v>
      </c>
      <c r="B5757">
        <v>699584</v>
      </c>
      <c r="C5757" s="3">
        <v>43208</v>
      </c>
      <c r="D5757">
        <v>47040</v>
      </c>
      <c r="E5757" t="s">
        <v>4016</v>
      </c>
      <c r="F5757">
        <v>42424</v>
      </c>
      <c r="G5757" t="s">
        <v>4035</v>
      </c>
      <c r="H5757" t="s">
        <v>4036</v>
      </c>
      <c r="I5757" s="4">
        <v>6.91</v>
      </c>
    </row>
    <row r="5758" spans="1:9" x14ac:dyDescent="0.2">
      <c r="A5758">
        <v>102</v>
      </c>
      <c r="B5758">
        <v>699585</v>
      </c>
      <c r="C5758" s="3">
        <v>43208</v>
      </c>
      <c r="D5758">
        <v>47040</v>
      </c>
      <c r="E5758" t="s">
        <v>4016</v>
      </c>
      <c r="F5758">
        <v>42424</v>
      </c>
      <c r="G5758" t="s">
        <v>4085</v>
      </c>
      <c r="H5758" t="s">
        <v>4086</v>
      </c>
      <c r="I5758" s="4">
        <v>0.69</v>
      </c>
    </row>
    <row r="5759" spans="1:9" x14ac:dyDescent="0.2">
      <c r="A5759">
        <v>102</v>
      </c>
      <c r="B5759">
        <v>699586</v>
      </c>
      <c r="C5759" s="3">
        <v>43208</v>
      </c>
      <c r="D5759">
        <v>47040</v>
      </c>
      <c r="E5759" t="s">
        <v>4016</v>
      </c>
      <c r="F5759">
        <v>42424</v>
      </c>
      <c r="G5759" t="s">
        <v>4155</v>
      </c>
      <c r="H5759" t="s">
        <v>4156</v>
      </c>
      <c r="I5759" s="4">
        <v>0.69</v>
      </c>
    </row>
    <row r="5760" spans="1:9" x14ac:dyDescent="0.2">
      <c r="A5760">
        <v>102</v>
      </c>
      <c r="B5760">
        <v>699587</v>
      </c>
      <c r="C5760" s="3">
        <v>43208</v>
      </c>
      <c r="D5760">
        <v>47040</v>
      </c>
      <c r="E5760" t="s">
        <v>4016</v>
      </c>
      <c r="F5760">
        <v>42424</v>
      </c>
      <c r="G5760" t="s">
        <v>4089</v>
      </c>
      <c r="H5760" t="s">
        <v>4090</v>
      </c>
      <c r="I5760" s="4">
        <v>93.31</v>
      </c>
    </row>
    <row r="5761" spans="1:9" x14ac:dyDescent="0.2">
      <c r="A5761">
        <v>102</v>
      </c>
      <c r="B5761">
        <v>699588</v>
      </c>
      <c r="C5761" s="3">
        <v>43208</v>
      </c>
      <c r="D5761">
        <v>47040</v>
      </c>
      <c r="E5761" t="s">
        <v>4016</v>
      </c>
      <c r="F5761">
        <v>42424</v>
      </c>
      <c r="G5761" t="s">
        <v>4129</v>
      </c>
      <c r="H5761" t="s">
        <v>4130</v>
      </c>
      <c r="I5761" s="4">
        <v>6.91</v>
      </c>
    </row>
    <row r="5762" spans="1:9" x14ac:dyDescent="0.2">
      <c r="A5762">
        <v>102</v>
      </c>
      <c r="B5762">
        <v>699589</v>
      </c>
      <c r="C5762" s="3">
        <v>43208</v>
      </c>
      <c r="D5762">
        <v>47040</v>
      </c>
      <c r="E5762" t="s">
        <v>4016</v>
      </c>
      <c r="F5762">
        <v>42424</v>
      </c>
      <c r="G5762" t="s">
        <v>4173</v>
      </c>
      <c r="H5762" t="s">
        <v>4174</v>
      </c>
      <c r="I5762" s="4">
        <v>6.91</v>
      </c>
    </row>
    <row r="5763" spans="1:9" x14ac:dyDescent="0.2">
      <c r="A5763">
        <v>102</v>
      </c>
      <c r="B5763">
        <v>699590</v>
      </c>
      <c r="C5763" s="3">
        <v>43208</v>
      </c>
      <c r="D5763">
        <v>47040</v>
      </c>
      <c r="E5763" t="s">
        <v>4016</v>
      </c>
      <c r="F5763">
        <v>42424</v>
      </c>
      <c r="G5763" t="s">
        <v>4033</v>
      </c>
      <c r="H5763" t="s">
        <v>4034</v>
      </c>
      <c r="I5763" s="4">
        <v>136.51</v>
      </c>
    </row>
    <row r="5764" spans="1:9" x14ac:dyDescent="0.2">
      <c r="A5764">
        <v>102</v>
      </c>
      <c r="B5764">
        <v>699591</v>
      </c>
      <c r="C5764" s="3">
        <v>43208</v>
      </c>
      <c r="D5764">
        <v>47040</v>
      </c>
      <c r="E5764" t="s">
        <v>4016</v>
      </c>
      <c r="F5764">
        <v>42424</v>
      </c>
      <c r="G5764" t="s">
        <v>4145</v>
      </c>
      <c r="H5764" t="s">
        <v>4146</v>
      </c>
      <c r="I5764" s="4">
        <v>0.69</v>
      </c>
    </row>
    <row r="5765" spans="1:9" x14ac:dyDescent="0.2">
      <c r="A5765">
        <v>102</v>
      </c>
      <c r="B5765">
        <v>699636</v>
      </c>
      <c r="C5765" s="3">
        <v>43210</v>
      </c>
      <c r="D5765">
        <v>47090</v>
      </c>
      <c r="E5765" t="s">
        <v>4016</v>
      </c>
      <c r="F5765">
        <v>42429</v>
      </c>
      <c r="G5765" t="s">
        <v>4017</v>
      </c>
      <c r="H5765" t="s">
        <v>4018</v>
      </c>
      <c r="I5765" s="4">
        <v>3.23</v>
      </c>
    </row>
    <row r="5766" spans="1:9" x14ac:dyDescent="0.2">
      <c r="A5766">
        <v>102</v>
      </c>
      <c r="B5766">
        <v>699637</v>
      </c>
      <c r="C5766" s="3">
        <v>43210</v>
      </c>
      <c r="D5766">
        <v>47090</v>
      </c>
      <c r="E5766" t="s">
        <v>4016</v>
      </c>
      <c r="F5766">
        <v>42429</v>
      </c>
      <c r="G5766" t="s">
        <v>4019</v>
      </c>
      <c r="H5766" t="s">
        <v>4020</v>
      </c>
      <c r="I5766" s="4">
        <v>19.350000000000001</v>
      </c>
    </row>
    <row r="5767" spans="1:9" x14ac:dyDescent="0.2">
      <c r="A5767">
        <v>102</v>
      </c>
      <c r="B5767">
        <v>699638</v>
      </c>
      <c r="C5767" s="3">
        <v>43210</v>
      </c>
      <c r="D5767">
        <v>47090</v>
      </c>
      <c r="E5767" t="s">
        <v>4016</v>
      </c>
      <c r="F5767">
        <v>42429</v>
      </c>
      <c r="G5767" t="s">
        <v>4025</v>
      </c>
      <c r="H5767" t="s">
        <v>4026</v>
      </c>
      <c r="I5767" s="4">
        <v>0.84</v>
      </c>
    </row>
    <row r="5768" spans="1:9" x14ac:dyDescent="0.2">
      <c r="A5768">
        <v>102</v>
      </c>
      <c r="B5768">
        <v>699639</v>
      </c>
      <c r="C5768" s="3">
        <v>43210</v>
      </c>
      <c r="D5768">
        <v>47090</v>
      </c>
      <c r="E5768" t="s">
        <v>4016</v>
      </c>
      <c r="F5768">
        <v>42429</v>
      </c>
      <c r="G5768" t="s">
        <v>4273</v>
      </c>
      <c r="H5768" t="s">
        <v>4274</v>
      </c>
      <c r="I5768" s="4">
        <v>2.98</v>
      </c>
    </row>
    <row r="5769" spans="1:9" x14ac:dyDescent="0.2">
      <c r="A5769">
        <v>102</v>
      </c>
      <c r="B5769">
        <v>699640</v>
      </c>
      <c r="C5769" s="3">
        <v>43210</v>
      </c>
      <c r="D5769">
        <v>47090</v>
      </c>
      <c r="E5769" t="s">
        <v>4016</v>
      </c>
      <c r="F5769">
        <v>42429</v>
      </c>
      <c r="G5769" t="s">
        <v>4033</v>
      </c>
      <c r="H5769" t="s">
        <v>4034</v>
      </c>
      <c r="I5769" s="4">
        <v>29.95</v>
      </c>
    </row>
    <row r="5770" spans="1:9" x14ac:dyDescent="0.2">
      <c r="A5770">
        <v>102</v>
      </c>
      <c r="B5770">
        <v>699641</v>
      </c>
      <c r="C5770" s="3">
        <v>43210</v>
      </c>
      <c r="D5770">
        <v>47090</v>
      </c>
      <c r="E5770" t="s">
        <v>4016</v>
      </c>
      <c r="F5770">
        <v>42429</v>
      </c>
      <c r="G5770" t="s">
        <v>4021</v>
      </c>
      <c r="H5770" t="s">
        <v>4022</v>
      </c>
      <c r="I5770" s="4">
        <v>14.51</v>
      </c>
    </row>
    <row r="5771" spans="1:9" x14ac:dyDescent="0.2">
      <c r="A5771">
        <v>102</v>
      </c>
      <c r="B5771">
        <v>699642</v>
      </c>
      <c r="C5771" s="3">
        <v>43210</v>
      </c>
      <c r="D5771">
        <v>47090</v>
      </c>
      <c r="E5771" t="s">
        <v>4016</v>
      </c>
      <c r="F5771">
        <v>42429</v>
      </c>
      <c r="G5771" t="s">
        <v>4035</v>
      </c>
      <c r="H5771" t="s">
        <v>4036</v>
      </c>
      <c r="I5771" s="4">
        <v>38.700000000000003</v>
      </c>
    </row>
    <row r="5772" spans="1:9" x14ac:dyDescent="0.2">
      <c r="A5772">
        <v>102</v>
      </c>
      <c r="B5772">
        <v>699643</v>
      </c>
      <c r="C5772" s="3">
        <v>43210</v>
      </c>
      <c r="D5772">
        <v>47090</v>
      </c>
      <c r="E5772" t="s">
        <v>4016</v>
      </c>
      <c r="F5772">
        <v>42429</v>
      </c>
      <c r="G5772" t="s">
        <v>4331</v>
      </c>
      <c r="H5772" t="s">
        <v>4332</v>
      </c>
      <c r="I5772" s="4">
        <v>19.13</v>
      </c>
    </row>
    <row r="5773" spans="1:9" x14ac:dyDescent="0.2">
      <c r="A5773">
        <v>102</v>
      </c>
      <c r="B5773">
        <v>699644</v>
      </c>
      <c r="C5773" s="3">
        <v>43210</v>
      </c>
      <c r="D5773">
        <v>47090</v>
      </c>
      <c r="E5773" t="s">
        <v>4016</v>
      </c>
      <c r="F5773">
        <v>42429</v>
      </c>
      <c r="G5773" t="s">
        <v>4093</v>
      </c>
      <c r="H5773" t="s">
        <v>4094</v>
      </c>
      <c r="I5773" s="4">
        <v>0.19</v>
      </c>
    </row>
    <row r="5774" spans="1:9" x14ac:dyDescent="0.2">
      <c r="A5774">
        <v>102</v>
      </c>
      <c r="B5774">
        <v>699645</v>
      </c>
      <c r="C5774" s="3">
        <v>43210</v>
      </c>
      <c r="D5774">
        <v>47090</v>
      </c>
      <c r="E5774" t="s">
        <v>4016</v>
      </c>
      <c r="F5774">
        <v>42429</v>
      </c>
      <c r="G5774" t="s">
        <v>4039</v>
      </c>
      <c r="H5774" t="s">
        <v>4040</v>
      </c>
      <c r="I5774" s="4">
        <v>0.05</v>
      </c>
    </row>
    <row r="5775" spans="1:9" x14ac:dyDescent="0.2">
      <c r="A5775">
        <v>102</v>
      </c>
      <c r="B5775">
        <v>699646</v>
      </c>
      <c r="C5775" s="3">
        <v>43210</v>
      </c>
      <c r="D5775">
        <v>47090</v>
      </c>
      <c r="E5775" t="s">
        <v>4016</v>
      </c>
      <c r="F5775">
        <v>42429</v>
      </c>
      <c r="G5775" t="s">
        <v>4027</v>
      </c>
      <c r="H5775" t="s">
        <v>4028</v>
      </c>
      <c r="I5775" s="4">
        <v>0.08</v>
      </c>
    </row>
    <row r="5776" spans="1:9" x14ac:dyDescent="0.2">
      <c r="A5776">
        <v>102</v>
      </c>
      <c r="B5776">
        <v>699656</v>
      </c>
      <c r="C5776" s="3">
        <v>43213</v>
      </c>
      <c r="D5776">
        <v>47094</v>
      </c>
      <c r="E5776" t="s">
        <v>4016</v>
      </c>
      <c r="F5776">
        <v>42431</v>
      </c>
      <c r="G5776" t="s">
        <v>4017</v>
      </c>
      <c r="H5776" t="s">
        <v>4018</v>
      </c>
      <c r="I5776" s="4">
        <v>3.65</v>
      </c>
    </row>
    <row r="5777" spans="1:9" x14ac:dyDescent="0.2">
      <c r="A5777">
        <v>102</v>
      </c>
      <c r="B5777">
        <v>699657</v>
      </c>
      <c r="C5777" s="3">
        <v>43213</v>
      </c>
      <c r="D5777">
        <v>47094</v>
      </c>
      <c r="E5777" t="s">
        <v>4016</v>
      </c>
      <c r="F5777">
        <v>42431</v>
      </c>
      <c r="G5777" t="s">
        <v>4019</v>
      </c>
      <c r="H5777" t="s">
        <v>4020</v>
      </c>
      <c r="I5777" s="4">
        <v>21.87</v>
      </c>
    </row>
    <row r="5778" spans="1:9" x14ac:dyDescent="0.2">
      <c r="A5778">
        <v>102</v>
      </c>
      <c r="B5778">
        <v>699658</v>
      </c>
      <c r="C5778" s="3">
        <v>43213</v>
      </c>
      <c r="D5778">
        <v>47094</v>
      </c>
      <c r="E5778" t="s">
        <v>4016</v>
      </c>
      <c r="F5778">
        <v>42431</v>
      </c>
      <c r="G5778" t="s">
        <v>4025</v>
      </c>
      <c r="H5778" t="s">
        <v>4026</v>
      </c>
      <c r="I5778" s="4">
        <v>0.95</v>
      </c>
    </row>
    <row r="5779" spans="1:9" x14ac:dyDescent="0.2">
      <c r="A5779">
        <v>102</v>
      </c>
      <c r="B5779">
        <v>699661</v>
      </c>
      <c r="C5779" s="3">
        <v>43213</v>
      </c>
      <c r="D5779">
        <v>47094</v>
      </c>
      <c r="E5779" t="s">
        <v>4016</v>
      </c>
      <c r="F5779">
        <v>42431</v>
      </c>
      <c r="G5779" t="s">
        <v>4021</v>
      </c>
      <c r="H5779" t="s">
        <v>4022</v>
      </c>
      <c r="I5779" s="4">
        <v>16.420000000000002</v>
      </c>
    </row>
    <row r="5780" spans="1:9" x14ac:dyDescent="0.2">
      <c r="A5780">
        <v>102</v>
      </c>
      <c r="B5780">
        <v>699663</v>
      </c>
      <c r="C5780" s="3">
        <v>43213</v>
      </c>
      <c r="D5780">
        <v>47094</v>
      </c>
      <c r="E5780" t="s">
        <v>4016</v>
      </c>
      <c r="F5780">
        <v>42431</v>
      </c>
      <c r="G5780" t="s">
        <v>4035</v>
      </c>
      <c r="H5780" t="s">
        <v>4036</v>
      </c>
      <c r="I5780" s="4">
        <v>43.74</v>
      </c>
    </row>
    <row r="5781" spans="1:9" x14ac:dyDescent="0.2">
      <c r="A5781">
        <v>102</v>
      </c>
      <c r="B5781">
        <v>699665</v>
      </c>
      <c r="C5781" s="3">
        <v>43213</v>
      </c>
      <c r="D5781">
        <v>47094</v>
      </c>
      <c r="E5781" t="s">
        <v>4016</v>
      </c>
      <c r="F5781">
        <v>42431</v>
      </c>
      <c r="G5781" t="s">
        <v>4093</v>
      </c>
      <c r="H5781" t="s">
        <v>4094</v>
      </c>
      <c r="I5781" s="4">
        <v>0.22</v>
      </c>
    </row>
    <row r="5782" spans="1:9" x14ac:dyDescent="0.2">
      <c r="A5782">
        <v>102</v>
      </c>
      <c r="B5782">
        <v>699666</v>
      </c>
      <c r="C5782" s="3">
        <v>43213</v>
      </c>
      <c r="D5782">
        <v>47094</v>
      </c>
      <c r="E5782" t="s">
        <v>4016</v>
      </c>
      <c r="F5782">
        <v>42431</v>
      </c>
      <c r="G5782" t="s">
        <v>4039</v>
      </c>
      <c r="H5782" t="s">
        <v>4040</v>
      </c>
      <c r="I5782" s="4">
        <v>0.1</v>
      </c>
    </row>
    <row r="5783" spans="1:9" x14ac:dyDescent="0.2">
      <c r="A5783">
        <v>102</v>
      </c>
      <c r="B5783">
        <v>700257</v>
      </c>
      <c r="C5783" s="3">
        <v>43213</v>
      </c>
      <c r="D5783">
        <v>47094</v>
      </c>
      <c r="E5783" t="s">
        <v>4016</v>
      </c>
      <c r="F5783">
        <v>42431</v>
      </c>
      <c r="G5783" t="s">
        <v>4027</v>
      </c>
      <c r="H5783" t="s">
        <v>4028</v>
      </c>
      <c r="I5783" s="4">
        <v>0.01</v>
      </c>
    </row>
    <row r="5784" spans="1:9" x14ac:dyDescent="0.2">
      <c r="A5784">
        <v>102</v>
      </c>
      <c r="B5784">
        <v>700258</v>
      </c>
      <c r="C5784" s="3">
        <v>43213</v>
      </c>
      <c r="D5784">
        <v>47094</v>
      </c>
      <c r="E5784" t="s">
        <v>4016</v>
      </c>
      <c r="F5784">
        <v>42431</v>
      </c>
      <c r="G5784" t="s">
        <v>4331</v>
      </c>
      <c r="H5784" t="s">
        <v>4332</v>
      </c>
      <c r="I5784" s="4">
        <v>21.62</v>
      </c>
    </row>
    <row r="5785" spans="1:9" x14ac:dyDescent="0.2">
      <c r="A5785">
        <v>102</v>
      </c>
      <c r="B5785">
        <v>700259</v>
      </c>
      <c r="C5785" s="3">
        <v>43213</v>
      </c>
      <c r="D5785">
        <v>47094</v>
      </c>
      <c r="E5785" t="s">
        <v>4016</v>
      </c>
      <c r="F5785">
        <v>42431</v>
      </c>
      <c r="G5785" t="s">
        <v>4033</v>
      </c>
      <c r="H5785" t="s">
        <v>4034</v>
      </c>
      <c r="I5785" s="4">
        <v>33.86</v>
      </c>
    </row>
    <row r="5786" spans="1:9" x14ac:dyDescent="0.2">
      <c r="A5786">
        <v>102</v>
      </c>
      <c r="B5786">
        <v>700260</v>
      </c>
      <c r="C5786" s="3">
        <v>43213</v>
      </c>
      <c r="D5786">
        <v>47094</v>
      </c>
      <c r="E5786" t="s">
        <v>4016</v>
      </c>
      <c r="F5786">
        <v>42431</v>
      </c>
      <c r="G5786" t="s">
        <v>4061</v>
      </c>
      <c r="H5786" t="s">
        <v>4062</v>
      </c>
      <c r="I5786" s="4">
        <v>1.34</v>
      </c>
    </row>
    <row r="5787" spans="1:9" x14ac:dyDescent="0.2">
      <c r="A5787">
        <v>102</v>
      </c>
      <c r="B5787">
        <v>700261</v>
      </c>
      <c r="C5787" s="3">
        <v>43213</v>
      </c>
      <c r="D5787">
        <v>47094</v>
      </c>
      <c r="E5787" t="s">
        <v>4016</v>
      </c>
      <c r="F5787">
        <v>42431</v>
      </c>
      <c r="G5787" t="s">
        <v>4217</v>
      </c>
      <c r="H5787" t="s">
        <v>4218</v>
      </c>
      <c r="I5787" s="4">
        <v>2.04</v>
      </c>
    </row>
    <row r="5788" spans="1:9" x14ac:dyDescent="0.2">
      <c r="A5788">
        <v>102</v>
      </c>
      <c r="B5788">
        <v>699702</v>
      </c>
      <c r="C5788" s="3">
        <v>43213</v>
      </c>
      <c r="D5788">
        <v>47104</v>
      </c>
      <c r="E5788" t="s">
        <v>4016</v>
      </c>
      <c r="F5788">
        <v>42435</v>
      </c>
      <c r="G5788" t="s">
        <v>4135</v>
      </c>
      <c r="H5788" t="s">
        <v>4136</v>
      </c>
      <c r="I5788" s="4">
        <v>0.76</v>
      </c>
    </row>
    <row r="5789" spans="1:9" x14ac:dyDescent="0.2">
      <c r="A5789">
        <v>102</v>
      </c>
      <c r="B5789">
        <v>699703</v>
      </c>
      <c r="C5789" s="3">
        <v>43213</v>
      </c>
      <c r="D5789">
        <v>47104</v>
      </c>
      <c r="E5789" t="s">
        <v>4016</v>
      </c>
      <c r="F5789">
        <v>42435</v>
      </c>
      <c r="G5789" t="s">
        <v>4119</v>
      </c>
      <c r="H5789" t="s">
        <v>4120</v>
      </c>
      <c r="I5789" s="4">
        <v>1.52</v>
      </c>
    </row>
    <row r="5790" spans="1:9" x14ac:dyDescent="0.2">
      <c r="A5790">
        <v>102</v>
      </c>
      <c r="B5790">
        <v>699704</v>
      </c>
      <c r="C5790" s="3">
        <v>43213</v>
      </c>
      <c r="D5790">
        <v>47104</v>
      </c>
      <c r="E5790" t="s">
        <v>4016</v>
      </c>
      <c r="F5790">
        <v>42435</v>
      </c>
      <c r="G5790" t="s">
        <v>4301</v>
      </c>
      <c r="H5790" t="s">
        <v>4302</v>
      </c>
      <c r="I5790" s="4">
        <v>7.6</v>
      </c>
    </row>
    <row r="5791" spans="1:9" x14ac:dyDescent="0.2">
      <c r="A5791">
        <v>102</v>
      </c>
      <c r="B5791">
        <v>699705</v>
      </c>
      <c r="C5791" s="3">
        <v>43213</v>
      </c>
      <c r="D5791">
        <v>47104</v>
      </c>
      <c r="E5791" t="s">
        <v>4016</v>
      </c>
      <c r="F5791">
        <v>42435</v>
      </c>
      <c r="G5791" t="s">
        <v>4185</v>
      </c>
      <c r="H5791" t="s">
        <v>4186</v>
      </c>
      <c r="I5791" s="4">
        <v>7.6</v>
      </c>
    </row>
    <row r="5792" spans="1:9" x14ac:dyDescent="0.2">
      <c r="A5792">
        <v>102</v>
      </c>
      <c r="B5792">
        <v>699706</v>
      </c>
      <c r="C5792" s="3">
        <v>43213</v>
      </c>
      <c r="D5792">
        <v>47104</v>
      </c>
      <c r="E5792" t="s">
        <v>4016</v>
      </c>
      <c r="F5792">
        <v>42435</v>
      </c>
      <c r="G5792" t="s">
        <v>4035</v>
      </c>
      <c r="H5792" t="s">
        <v>4036</v>
      </c>
      <c r="I5792" s="4">
        <v>0.76</v>
      </c>
    </row>
    <row r="5793" spans="1:9" x14ac:dyDescent="0.2">
      <c r="A5793">
        <v>102</v>
      </c>
      <c r="B5793">
        <v>699710</v>
      </c>
      <c r="C5793" s="3">
        <v>43213</v>
      </c>
      <c r="D5793">
        <v>47104</v>
      </c>
      <c r="E5793" t="s">
        <v>4016</v>
      </c>
      <c r="F5793">
        <v>42435</v>
      </c>
      <c r="G5793" t="s">
        <v>4510</v>
      </c>
      <c r="H5793" t="s">
        <v>4511</v>
      </c>
      <c r="I5793" s="4">
        <v>3.8</v>
      </c>
    </row>
    <row r="5794" spans="1:9" x14ac:dyDescent="0.2">
      <c r="A5794">
        <v>102</v>
      </c>
      <c r="B5794">
        <v>699711</v>
      </c>
      <c r="C5794" s="3">
        <v>43213</v>
      </c>
      <c r="D5794">
        <v>47104</v>
      </c>
      <c r="E5794" t="s">
        <v>4016</v>
      </c>
      <c r="F5794">
        <v>42435</v>
      </c>
      <c r="G5794" t="s">
        <v>4021</v>
      </c>
      <c r="H5794" t="s">
        <v>4022</v>
      </c>
      <c r="I5794" s="4">
        <v>3.8</v>
      </c>
    </row>
    <row r="5795" spans="1:9" x14ac:dyDescent="0.2">
      <c r="A5795">
        <v>102</v>
      </c>
      <c r="B5795">
        <v>699712</v>
      </c>
      <c r="C5795" s="3">
        <v>43213</v>
      </c>
      <c r="D5795">
        <v>47104</v>
      </c>
      <c r="E5795" t="s">
        <v>4016</v>
      </c>
      <c r="F5795">
        <v>42435</v>
      </c>
      <c r="G5795" t="s">
        <v>4133</v>
      </c>
      <c r="H5795" t="s">
        <v>4134</v>
      </c>
      <c r="I5795" s="4">
        <v>0.76</v>
      </c>
    </row>
    <row r="5796" spans="1:9" x14ac:dyDescent="0.2">
      <c r="A5796">
        <v>102</v>
      </c>
      <c r="B5796">
        <v>699713</v>
      </c>
      <c r="C5796" s="3">
        <v>43213</v>
      </c>
      <c r="D5796">
        <v>47104</v>
      </c>
      <c r="E5796" t="s">
        <v>4016</v>
      </c>
      <c r="F5796">
        <v>42435</v>
      </c>
      <c r="G5796" t="s">
        <v>4463</v>
      </c>
      <c r="H5796" t="s">
        <v>4464</v>
      </c>
      <c r="I5796" s="4">
        <v>1.52</v>
      </c>
    </row>
    <row r="5797" spans="1:9" x14ac:dyDescent="0.2">
      <c r="A5797">
        <v>102</v>
      </c>
      <c r="B5797">
        <v>699714</v>
      </c>
      <c r="C5797" s="3">
        <v>43213</v>
      </c>
      <c r="D5797">
        <v>47104</v>
      </c>
      <c r="E5797" t="s">
        <v>4016</v>
      </c>
      <c r="F5797">
        <v>42435</v>
      </c>
      <c r="G5797" t="s">
        <v>4459</v>
      </c>
      <c r="H5797" t="s">
        <v>4460</v>
      </c>
      <c r="I5797" s="4">
        <v>18.239999999999998</v>
      </c>
    </row>
    <row r="5798" spans="1:9" x14ac:dyDescent="0.2">
      <c r="A5798">
        <v>102</v>
      </c>
      <c r="B5798">
        <v>699715</v>
      </c>
      <c r="C5798" s="3">
        <v>43213</v>
      </c>
      <c r="D5798">
        <v>47104</v>
      </c>
      <c r="E5798" t="s">
        <v>4016</v>
      </c>
      <c r="F5798">
        <v>42435</v>
      </c>
      <c r="G5798" t="s">
        <v>4065</v>
      </c>
      <c r="H5798" t="s">
        <v>4066</v>
      </c>
      <c r="I5798" s="4">
        <v>1.1399999999999999</v>
      </c>
    </row>
    <row r="5799" spans="1:9" x14ac:dyDescent="0.2">
      <c r="A5799">
        <v>102</v>
      </c>
      <c r="B5799">
        <v>699716</v>
      </c>
      <c r="C5799" s="3">
        <v>43213</v>
      </c>
      <c r="D5799">
        <v>47104</v>
      </c>
      <c r="E5799" t="s">
        <v>4016</v>
      </c>
      <c r="F5799">
        <v>42435</v>
      </c>
      <c r="G5799" t="s">
        <v>4059</v>
      </c>
      <c r="H5799" t="s">
        <v>4060</v>
      </c>
      <c r="I5799" s="4">
        <v>0.21</v>
      </c>
    </row>
    <row r="5800" spans="1:9" x14ac:dyDescent="0.2">
      <c r="A5800">
        <v>102</v>
      </c>
      <c r="B5800">
        <v>700325</v>
      </c>
      <c r="C5800" s="3">
        <v>43213</v>
      </c>
      <c r="D5800">
        <v>47104</v>
      </c>
      <c r="E5800" t="s">
        <v>4016</v>
      </c>
      <c r="F5800">
        <v>42435</v>
      </c>
      <c r="G5800" t="s">
        <v>4033</v>
      </c>
      <c r="H5800" t="s">
        <v>4034</v>
      </c>
      <c r="I5800" s="4">
        <v>13.09</v>
      </c>
    </row>
    <row r="5801" spans="1:9" x14ac:dyDescent="0.2">
      <c r="A5801">
        <v>102</v>
      </c>
      <c r="B5801">
        <v>699708</v>
      </c>
      <c r="C5801" s="3">
        <v>43214</v>
      </c>
      <c r="D5801">
        <v>47104</v>
      </c>
      <c r="E5801" t="s">
        <v>4016</v>
      </c>
      <c r="F5801">
        <v>42435</v>
      </c>
      <c r="G5801" t="s">
        <v>4183</v>
      </c>
      <c r="H5801" t="s">
        <v>4184</v>
      </c>
      <c r="I5801" s="4">
        <v>10.64</v>
      </c>
    </row>
    <row r="5802" spans="1:9" x14ac:dyDescent="0.2">
      <c r="A5802">
        <v>102</v>
      </c>
      <c r="B5802">
        <v>699742</v>
      </c>
      <c r="C5802" s="3">
        <v>43208</v>
      </c>
      <c r="D5802">
        <v>47058</v>
      </c>
      <c r="E5802" t="s">
        <v>4016</v>
      </c>
      <c r="F5802">
        <v>42436</v>
      </c>
      <c r="G5802" t="s">
        <v>4259</v>
      </c>
      <c r="H5802" t="s">
        <v>4260</v>
      </c>
      <c r="I5802" s="4">
        <v>2413.5300000000002</v>
      </c>
    </row>
    <row r="5803" spans="1:9" x14ac:dyDescent="0.2">
      <c r="A5803">
        <v>102</v>
      </c>
      <c r="B5803">
        <v>699743</v>
      </c>
      <c r="C5803" s="3">
        <v>43208</v>
      </c>
      <c r="D5803">
        <v>47058</v>
      </c>
      <c r="E5803" t="s">
        <v>4016</v>
      </c>
      <c r="F5803">
        <v>42436</v>
      </c>
      <c r="G5803" t="s">
        <v>4487</v>
      </c>
      <c r="H5803" t="s">
        <v>4497</v>
      </c>
      <c r="I5803" s="4">
        <v>189</v>
      </c>
    </row>
    <row r="5804" spans="1:9" x14ac:dyDescent="0.2">
      <c r="A5804">
        <v>102</v>
      </c>
      <c r="B5804">
        <v>699760</v>
      </c>
      <c r="C5804" s="3">
        <v>43214</v>
      </c>
      <c r="D5804">
        <v>47125</v>
      </c>
      <c r="E5804" t="s">
        <v>4016</v>
      </c>
      <c r="F5804">
        <v>42438</v>
      </c>
      <c r="G5804" t="s">
        <v>4185</v>
      </c>
      <c r="H5804" t="s">
        <v>4186</v>
      </c>
      <c r="I5804" s="4">
        <v>161.6</v>
      </c>
    </row>
    <row r="5805" spans="1:9" x14ac:dyDescent="0.2">
      <c r="A5805">
        <v>102</v>
      </c>
      <c r="B5805">
        <v>699761</v>
      </c>
      <c r="C5805" s="3">
        <v>43214</v>
      </c>
      <c r="D5805">
        <v>47125</v>
      </c>
      <c r="E5805" t="s">
        <v>4016</v>
      </c>
      <c r="F5805">
        <v>42438</v>
      </c>
      <c r="G5805" t="s">
        <v>4077</v>
      </c>
      <c r="H5805" t="s">
        <v>4078</v>
      </c>
      <c r="I5805" s="4">
        <v>20.2</v>
      </c>
    </row>
    <row r="5806" spans="1:9" x14ac:dyDescent="0.2">
      <c r="A5806">
        <v>102</v>
      </c>
      <c r="B5806">
        <v>699762</v>
      </c>
      <c r="C5806" s="3">
        <v>43214</v>
      </c>
      <c r="D5806">
        <v>47125</v>
      </c>
      <c r="E5806" t="s">
        <v>4016</v>
      </c>
      <c r="F5806">
        <v>42438</v>
      </c>
      <c r="G5806" t="s">
        <v>4089</v>
      </c>
      <c r="H5806" t="s">
        <v>4090</v>
      </c>
      <c r="I5806" s="4">
        <v>6.06</v>
      </c>
    </row>
    <row r="5807" spans="1:9" x14ac:dyDescent="0.2">
      <c r="A5807">
        <v>102</v>
      </c>
      <c r="B5807">
        <v>699763</v>
      </c>
      <c r="C5807" s="3">
        <v>43214</v>
      </c>
      <c r="D5807">
        <v>47125</v>
      </c>
      <c r="E5807" t="s">
        <v>4016</v>
      </c>
      <c r="F5807">
        <v>42438</v>
      </c>
      <c r="G5807" t="s">
        <v>4367</v>
      </c>
      <c r="H5807" t="s">
        <v>4368</v>
      </c>
      <c r="I5807" s="4">
        <v>6.06</v>
      </c>
    </row>
    <row r="5808" spans="1:9" x14ac:dyDescent="0.2">
      <c r="A5808">
        <v>102</v>
      </c>
      <c r="B5808">
        <v>699764</v>
      </c>
      <c r="C5808" s="3">
        <v>43214</v>
      </c>
      <c r="D5808">
        <v>47125</v>
      </c>
      <c r="E5808" t="s">
        <v>4016</v>
      </c>
      <c r="F5808">
        <v>42438</v>
      </c>
      <c r="G5808" t="s">
        <v>4073</v>
      </c>
      <c r="H5808" t="s">
        <v>4491</v>
      </c>
      <c r="I5808" s="4">
        <v>8.08</v>
      </c>
    </row>
    <row r="5809" spans="1:9" x14ac:dyDescent="0.2">
      <c r="A5809">
        <v>102</v>
      </c>
      <c r="B5809">
        <v>699886</v>
      </c>
      <c r="C5809" s="3">
        <v>43213</v>
      </c>
      <c r="D5809">
        <v>47102</v>
      </c>
      <c r="E5809" t="s">
        <v>4016</v>
      </c>
      <c r="F5809">
        <v>42445</v>
      </c>
      <c r="G5809" t="s">
        <v>4257</v>
      </c>
      <c r="H5809" t="s">
        <v>4492</v>
      </c>
      <c r="I5809" s="4">
        <v>350</v>
      </c>
    </row>
    <row r="5810" spans="1:9" x14ac:dyDescent="0.2">
      <c r="A5810">
        <v>102</v>
      </c>
      <c r="B5810">
        <v>699897</v>
      </c>
      <c r="C5810" s="3">
        <v>43216</v>
      </c>
      <c r="D5810">
        <v>47161</v>
      </c>
      <c r="E5810" t="s">
        <v>4016</v>
      </c>
      <c r="F5810">
        <v>42448</v>
      </c>
      <c r="G5810" t="s">
        <v>4033</v>
      </c>
      <c r="H5810" t="s">
        <v>4034</v>
      </c>
      <c r="I5810" s="4">
        <v>63</v>
      </c>
    </row>
    <row r="5811" spans="1:9" x14ac:dyDescent="0.2">
      <c r="A5811">
        <v>102</v>
      </c>
      <c r="B5811">
        <v>699898</v>
      </c>
      <c r="C5811" s="3">
        <v>43216</v>
      </c>
      <c r="D5811">
        <v>47161</v>
      </c>
      <c r="E5811" t="s">
        <v>4016</v>
      </c>
      <c r="F5811">
        <v>42448</v>
      </c>
      <c r="G5811" t="s">
        <v>4325</v>
      </c>
      <c r="H5811" t="s">
        <v>4326</v>
      </c>
      <c r="I5811" s="4">
        <v>360</v>
      </c>
    </row>
    <row r="5812" spans="1:9" x14ac:dyDescent="0.2">
      <c r="A5812">
        <v>102</v>
      </c>
      <c r="B5812">
        <v>699900</v>
      </c>
      <c r="C5812" s="3">
        <v>43216</v>
      </c>
      <c r="D5812">
        <v>47166</v>
      </c>
      <c r="E5812" t="s">
        <v>4016</v>
      </c>
      <c r="F5812">
        <v>42449</v>
      </c>
      <c r="G5812" t="s">
        <v>4033</v>
      </c>
      <c r="H5812" t="s">
        <v>4034</v>
      </c>
      <c r="I5812" s="4">
        <v>63</v>
      </c>
    </row>
    <row r="5813" spans="1:9" x14ac:dyDescent="0.2">
      <c r="A5813">
        <v>102</v>
      </c>
      <c r="B5813">
        <v>699901</v>
      </c>
      <c r="C5813" s="3">
        <v>43216</v>
      </c>
      <c r="D5813">
        <v>47166</v>
      </c>
      <c r="E5813" t="s">
        <v>4016</v>
      </c>
      <c r="F5813">
        <v>42449</v>
      </c>
      <c r="G5813" t="s">
        <v>4325</v>
      </c>
      <c r="H5813" t="s">
        <v>4326</v>
      </c>
      <c r="I5813" s="4">
        <v>360</v>
      </c>
    </row>
    <row r="5814" spans="1:9" x14ac:dyDescent="0.2">
      <c r="A5814">
        <v>102</v>
      </c>
      <c r="B5814">
        <v>699903</v>
      </c>
      <c r="C5814" s="3">
        <v>43216</v>
      </c>
      <c r="D5814">
        <v>47167</v>
      </c>
      <c r="E5814" t="s">
        <v>4016</v>
      </c>
      <c r="F5814">
        <v>42450</v>
      </c>
      <c r="G5814" t="s">
        <v>4033</v>
      </c>
      <c r="H5814" t="s">
        <v>4034</v>
      </c>
      <c r="I5814" s="4">
        <v>63</v>
      </c>
    </row>
    <row r="5815" spans="1:9" x14ac:dyDescent="0.2">
      <c r="A5815">
        <v>102</v>
      </c>
      <c r="B5815">
        <v>699904</v>
      </c>
      <c r="C5815" s="3">
        <v>43216</v>
      </c>
      <c r="D5815">
        <v>47167</v>
      </c>
      <c r="E5815" t="s">
        <v>4016</v>
      </c>
      <c r="F5815">
        <v>42450</v>
      </c>
      <c r="G5815" t="s">
        <v>4325</v>
      </c>
      <c r="H5815" t="s">
        <v>4326</v>
      </c>
      <c r="I5815" s="4">
        <v>360</v>
      </c>
    </row>
    <row r="5816" spans="1:9" x14ac:dyDescent="0.2">
      <c r="A5816">
        <v>102</v>
      </c>
      <c r="B5816">
        <v>699913</v>
      </c>
      <c r="C5816" s="3">
        <v>43216</v>
      </c>
      <c r="D5816">
        <v>47173</v>
      </c>
      <c r="E5816" t="s">
        <v>4016</v>
      </c>
      <c r="F5816">
        <v>42452</v>
      </c>
      <c r="G5816" t="s">
        <v>4319</v>
      </c>
      <c r="H5816" t="s">
        <v>4320</v>
      </c>
      <c r="I5816" s="4">
        <v>40.5</v>
      </c>
    </row>
    <row r="5817" spans="1:9" x14ac:dyDescent="0.2">
      <c r="A5817">
        <v>102</v>
      </c>
      <c r="B5817">
        <v>699914</v>
      </c>
      <c r="C5817" s="3">
        <v>43216</v>
      </c>
      <c r="D5817">
        <v>47173</v>
      </c>
      <c r="E5817" t="s">
        <v>4016</v>
      </c>
      <c r="F5817">
        <v>42452</v>
      </c>
      <c r="G5817" t="s">
        <v>4321</v>
      </c>
      <c r="H5817" t="s">
        <v>4322</v>
      </c>
      <c r="I5817" s="4">
        <v>121.5</v>
      </c>
    </row>
    <row r="5818" spans="1:9" x14ac:dyDescent="0.2">
      <c r="A5818">
        <v>102</v>
      </c>
      <c r="B5818">
        <v>699923</v>
      </c>
      <c r="C5818" s="3">
        <v>43216</v>
      </c>
      <c r="D5818">
        <v>47174</v>
      </c>
      <c r="E5818" t="s">
        <v>4016</v>
      </c>
      <c r="F5818">
        <v>42454</v>
      </c>
      <c r="G5818" t="s">
        <v>4017</v>
      </c>
      <c r="H5818" t="s">
        <v>4018</v>
      </c>
      <c r="I5818" s="4">
        <v>2.08</v>
      </c>
    </row>
    <row r="5819" spans="1:9" x14ac:dyDescent="0.2">
      <c r="A5819">
        <v>102</v>
      </c>
      <c r="B5819">
        <v>699924</v>
      </c>
      <c r="C5819" s="3">
        <v>43216</v>
      </c>
      <c r="D5819">
        <v>47174</v>
      </c>
      <c r="E5819" t="s">
        <v>4016</v>
      </c>
      <c r="F5819">
        <v>42454</v>
      </c>
      <c r="G5819" t="s">
        <v>4267</v>
      </c>
      <c r="H5819" t="s">
        <v>4268</v>
      </c>
      <c r="I5819" s="4">
        <v>3.38</v>
      </c>
    </row>
    <row r="5820" spans="1:9" x14ac:dyDescent="0.2">
      <c r="A5820">
        <v>102</v>
      </c>
      <c r="B5820">
        <v>699925</v>
      </c>
      <c r="C5820" s="3">
        <v>43216</v>
      </c>
      <c r="D5820">
        <v>47174</v>
      </c>
      <c r="E5820" t="s">
        <v>4016</v>
      </c>
      <c r="F5820">
        <v>42454</v>
      </c>
      <c r="G5820" t="s">
        <v>4019</v>
      </c>
      <c r="H5820" t="s">
        <v>4020</v>
      </c>
      <c r="I5820" s="4">
        <v>16.899999999999999</v>
      </c>
    </row>
    <row r="5821" spans="1:9" x14ac:dyDescent="0.2">
      <c r="A5821">
        <v>102</v>
      </c>
      <c r="B5821">
        <v>699926</v>
      </c>
      <c r="C5821" s="3">
        <v>43216</v>
      </c>
      <c r="D5821">
        <v>47174</v>
      </c>
      <c r="E5821" t="s">
        <v>4016</v>
      </c>
      <c r="F5821">
        <v>42454</v>
      </c>
      <c r="G5821" t="s">
        <v>4117</v>
      </c>
      <c r="H5821" t="s">
        <v>4118</v>
      </c>
      <c r="I5821" s="4">
        <v>1.3</v>
      </c>
    </row>
    <row r="5822" spans="1:9" x14ac:dyDescent="0.2">
      <c r="A5822">
        <v>102</v>
      </c>
      <c r="B5822">
        <v>699927</v>
      </c>
      <c r="C5822" s="3">
        <v>43216</v>
      </c>
      <c r="D5822">
        <v>47174</v>
      </c>
      <c r="E5822" t="s">
        <v>4016</v>
      </c>
      <c r="F5822">
        <v>42454</v>
      </c>
      <c r="G5822" t="s">
        <v>4035</v>
      </c>
      <c r="H5822" t="s">
        <v>4036</v>
      </c>
      <c r="I5822" s="4">
        <v>192.4</v>
      </c>
    </row>
    <row r="5823" spans="1:9" x14ac:dyDescent="0.2">
      <c r="A5823">
        <v>102</v>
      </c>
      <c r="B5823">
        <v>699928</v>
      </c>
      <c r="C5823" s="3">
        <v>43216</v>
      </c>
      <c r="D5823">
        <v>47174</v>
      </c>
      <c r="E5823" t="s">
        <v>4016</v>
      </c>
      <c r="F5823">
        <v>42454</v>
      </c>
      <c r="G5823" t="s">
        <v>4021</v>
      </c>
      <c r="H5823" t="s">
        <v>4022</v>
      </c>
      <c r="I5823" s="4">
        <v>43.94</v>
      </c>
    </row>
    <row r="5824" spans="1:9" x14ac:dyDescent="0.2">
      <c r="A5824">
        <v>102</v>
      </c>
      <c r="B5824">
        <v>699930</v>
      </c>
      <c r="C5824" s="3">
        <v>43216</v>
      </c>
      <c r="D5824">
        <v>47168</v>
      </c>
      <c r="E5824" t="s">
        <v>4016</v>
      </c>
      <c r="F5824">
        <v>42455</v>
      </c>
      <c r="G5824" t="s">
        <v>4033</v>
      </c>
      <c r="H5824" t="s">
        <v>4034</v>
      </c>
      <c r="I5824" s="4">
        <v>63</v>
      </c>
    </row>
    <row r="5825" spans="1:9" x14ac:dyDescent="0.2">
      <c r="A5825">
        <v>102</v>
      </c>
      <c r="B5825">
        <v>699931</v>
      </c>
      <c r="C5825" s="3">
        <v>43216</v>
      </c>
      <c r="D5825">
        <v>47168</v>
      </c>
      <c r="E5825" t="s">
        <v>4016</v>
      </c>
      <c r="F5825">
        <v>42455</v>
      </c>
      <c r="G5825" t="s">
        <v>4325</v>
      </c>
      <c r="H5825" t="s">
        <v>4326</v>
      </c>
      <c r="I5825" s="4">
        <v>360</v>
      </c>
    </row>
    <row r="5826" spans="1:9" x14ac:dyDescent="0.2">
      <c r="A5826">
        <v>102</v>
      </c>
      <c r="B5826">
        <v>699933</v>
      </c>
      <c r="C5826" s="3">
        <v>43216</v>
      </c>
      <c r="D5826">
        <v>47169</v>
      </c>
      <c r="E5826" t="s">
        <v>4016</v>
      </c>
      <c r="F5826">
        <v>42456</v>
      </c>
      <c r="G5826" t="s">
        <v>4033</v>
      </c>
      <c r="H5826" t="s">
        <v>4034</v>
      </c>
      <c r="I5826" s="4">
        <v>63</v>
      </c>
    </row>
    <row r="5827" spans="1:9" x14ac:dyDescent="0.2">
      <c r="A5827">
        <v>102</v>
      </c>
      <c r="B5827">
        <v>699934</v>
      </c>
      <c r="C5827" s="3">
        <v>43216</v>
      </c>
      <c r="D5827">
        <v>47169</v>
      </c>
      <c r="E5827" t="s">
        <v>4016</v>
      </c>
      <c r="F5827">
        <v>42456</v>
      </c>
      <c r="G5827" t="s">
        <v>4325</v>
      </c>
      <c r="H5827" t="s">
        <v>4326</v>
      </c>
      <c r="I5827" s="4">
        <v>360</v>
      </c>
    </row>
    <row r="5828" spans="1:9" x14ac:dyDescent="0.2">
      <c r="A5828">
        <v>102</v>
      </c>
      <c r="B5828">
        <v>699936</v>
      </c>
      <c r="C5828" s="3">
        <v>43216</v>
      </c>
      <c r="D5828">
        <v>47171</v>
      </c>
      <c r="E5828" t="s">
        <v>4016</v>
      </c>
      <c r="F5828">
        <v>42457</v>
      </c>
      <c r="G5828" t="s">
        <v>4033</v>
      </c>
      <c r="H5828" t="s">
        <v>4034</v>
      </c>
      <c r="I5828" s="4">
        <v>63</v>
      </c>
    </row>
    <row r="5829" spans="1:9" x14ac:dyDescent="0.2">
      <c r="A5829">
        <v>102</v>
      </c>
      <c r="B5829">
        <v>699937</v>
      </c>
      <c r="C5829" s="3">
        <v>43216</v>
      </c>
      <c r="D5829">
        <v>47171</v>
      </c>
      <c r="E5829" t="s">
        <v>4016</v>
      </c>
      <c r="F5829">
        <v>42457</v>
      </c>
      <c r="G5829" t="s">
        <v>4325</v>
      </c>
      <c r="H5829" t="s">
        <v>4326</v>
      </c>
      <c r="I5829" s="4">
        <v>360</v>
      </c>
    </row>
    <row r="5830" spans="1:9" x14ac:dyDescent="0.2">
      <c r="A5830">
        <v>102</v>
      </c>
      <c r="B5830">
        <v>699963</v>
      </c>
      <c r="C5830" s="3">
        <v>43216</v>
      </c>
      <c r="D5830">
        <v>47175</v>
      </c>
      <c r="E5830" t="s">
        <v>4016</v>
      </c>
      <c r="F5830">
        <v>42461</v>
      </c>
      <c r="G5830" t="s">
        <v>4027</v>
      </c>
      <c r="H5830" t="s">
        <v>4028</v>
      </c>
      <c r="I5830" s="4">
        <v>0.16</v>
      </c>
    </row>
    <row r="5831" spans="1:9" x14ac:dyDescent="0.2">
      <c r="A5831">
        <v>102</v>
      </c>
      <c r="B5831">
        <v>699967</v>
      </c>
      <c r="C5831" s="3">
        <v>43216</v>
      </c>
      <c r="D5831">
        <v>47175</v>
      </c>
      <c r="E5831" t="s">
        <v>4016</v>
      </c>
      <c r="F5831">
        <v>42461</v>
      </c>
      <c r="G5831" t="s">
        <v>4021</v>
      </c>
      <c r="H5831" t="s">
        <v>4022</v>
      </c>
      <c r="I5831" s="4">
        <v>88.23</v>
      </c>
    </row>
    <row r="5832" spans="1:9" x14ac:dyDescent="0.2">
      <c r="A5832">
        <v>102</v>
      </c>
      <c r="B5832">
        <v>701166</v>
      </c>
      <c r="C5832" s="3">
        <v>43216</v>
      </c>
      <c r="D5832">
        <v>47175</v>
      </c>
      <c r="E5832" t="s">
        <v>4016</v>
      </c>
      <c r="F5832">
        <v>42461</v>
      </c>
      <c r="G5832" t="s">
        <v>4019</v>
      </c>
      <c r="H5832" t="s">
        <v>4020</v>
      </c>
      <c r="I5832" s="4">
        <v>34.770000000000003</v>
      </c>
    </row>
    <row r="5833" spans="1:9" x14ac:dyDescent="0.2">
      <c r="A5833">
        <v>102</v>
      </c>
      <c r="B5833">
        <v>701167</v>
      </c>
      <c r="C5833" s="3">
        <v>43216</v>
      </c>
      <c r="D5833">
        <v>47175</v>
      </c>
      <c r="E5833" t="s">
        <v>4016</v>
      </c>
      <c r="F5833">
        <v>42461</v>
      </c>
      <c r="G5833" t="s">
        <v>4083</v>
      </c>
      <c r="H5833" t="s">
        <v>4084</v>
      </c>
      <c r="I5833" s="4">
        <v>0.62</v>
      </c>
    </row>
    <row r="5834" spans="1:9" x14ac:dyDescent="0.2">
      <c r="A5834">
        <v>102</v>
      </c>
      <c r="B5834">
        <v>701168</v>
      </c>
      <c r="C5834" s="3">
        <v>43216</v>
      </c>
      <c r="D5834">
        <v>47175</v>
      </c>
      <c r="E5834" t="s">
        <v>4016</v>
      </c>
      <c r="F5834">
        <v>42461</v>
      </c>
      <c r="G5834" t="s">
        <v>4017</v>
      </c>
      <c r="H5834" t="s">
        <v>4018</v>
      </c>
      <c r="I5834" s="4">
        <v>4.1500000000000004</v>
      </c>
    </row>
    <row r="5835" spans="1:9" x14ac:dyDescent="0.2">
      <c r="A5835">
        <v>102</v>
      </c>
      <c r="B5835">
        <v>701169</v>
      </c>
      <c r="C5835" s="3">
        <v>43216</v>
      </c>
      <c r="D5835">
        <v>47175</v>
      </c>
      <c r="E5835" t="s">
        <v>4016</v>
      </c>
      <c r="F5835">
        <v>42461</v>
      </c>
      <c r="G5835" t="s">
        <v>4277</v>
      </c>
      <c r="H5835" t="s">
        <v>4278</v>
      </c>
      <c r="I5835" s="4">
        <v>3.32</v>
      </c>
    </row>
    <row r="5836" spans="1:9" x14ac:dyDescent="0.2">
      <c r="A5836">
        <v>102</v>
      </c>
      <c r="B5836">
        <v>701175</v>
      </c>
      <c r="C5836" s="3">
        <v>43216</v>
      </c>
      <c r="D5836">
        <v>47175</v>
      </c>
      <c r="E5836" t="s">
        <v>4016</v>
      </c>
      <c r="F5836">
        <v>42461</v>
      </c>
      <c r="G5836" t="s">
        <v>4035</v>
      </c>
      <c r="H5836" t="s">
        <v>4036</v>
      </c>
      <c r="I5836" s="4">
        <v>387.74</v>
      </c>
    </row>
    <row r="5837" spans="1:9" x14ac:dyDescent="0.2">
      <c r="A5837">
        <v>102</v>
      </c>
      <c r="B5837">
        <v>699977</v>
      </c>
      <c r="C5837" s="3">
        <v>43210</v>
      </c>
      <c r="D5837">
        <v>47089</v>
      </c>
      <c r="E5837" t="s">
        <v>4016</v>
      </c>
      <c r="F5837">
        <v>42463</v>
      </c>
      <c r="G5837" t="s">
        <v>4061</v>
      </c>
      <c r="H5837" t="s">
        <v>4062</v>
      </c>
      <c r="I5837" s="4">
        <v>1.17</v>
      </c>
    </row>
    <row r="5838" spans="1:9" x14ac:dyDescent="0.2">
      <c r="A5838">
        <v>102</v>
      </c>
      <c r="B5838">
        <v>699978</v>
      </c>
      <c r="C5838" s="3">
        <v>43210</v>
      </c>
      <c r="D5838">
        <v>47089</v>
      </c>
      <c r="E5838" t="s">
        <v>4016</v>
      </c>
      <c r="F5838">
        <v>42463</v>
      </c>
      <c r="G5838" t="s">
        <v>4019</v>
      </c>
      <c r="H5838" t="s">
        <v>4020</v>
      </c>
      <c r="I5838" s="4">
        <v>34.770000000000003</v>
      </c>
    </row>
    <row r="5839" spans="1:9" x14ac:dyDescent="0.2">
      <c r="A5839">
        <v>102</v>
      </c>
      <c r="B5839">
        <v>699980</v>
      </c>
      <c r="C5839" s="3">
        <v>43210</v>
      </c>
      <c r="D5839">
        <v>47089</v>
      </c>
      <c r="E5839" t="s">
        <v>4016</v>
      </c>
      <c r="F5839">
        <v>42463</v>
      </c>
      <c r="G5839" t="s">
        <v>4035</v>
      </c>
      <c r="H5839" t="s">
        <v>4036</v>
      </c>
      <c r="I5839" s="4">
        <v>388.61</v>
      </c>
    </row>
    <row r="5840" spans="1:9" x14ac:dyDescent="0.2">
      <c r="A5840">
        <v>102</v>
      </c>
      <c r="B5840">
        <v>699982</v>
      </c>
      <c r="C5840" s="3">
        <v>43210</v>
      </c>
      <c r="D5840">
        <v>47089</v>
      </c>
      <c r="E5840" t="s">
        <v>4016</v>
      </c>
      <c r="F5840">
        <v>42463</v>
      </c>
      <c r="G5840" t="s">
        <v>4021</v>
      </c>
      <c r="H5840" t="s">
        <v>4022</v>
      </c>
      <c r="I5840" s="4">
        <v>88.23</v>
      </c>
    </row>
    <row r="5841" spans="1:9" x14ac:dyDescent="0.2">
      <c r="A5841">
        <v>102</v>
      </c>
      <c r="B5841">
        <v>699983</v>
      </c>
      <c r="C5841" s="3">
        <v>43210</v>
      </c>
      <c r="D5841">
        <v>47089</v>
      </c>
      <c r="E5841" t="s">
        <v>4016</v>
      </c>
      <c r="F5841">
        <v>42463</v>
      </c>
      <c r="G5841" t="s">
        <v>4217</v>
      </c>
      <c r="H5841" t="s">
        <v>4218</v>
      </c>
      <c r="I5841" s="4">
        <v>1.87</v>
      </c>
    </row>
    <row r="5842" spans="1:9" x14ac:dyDescent="0.2">
      <c r="A5842">
        <v>102</v>
      </c>
      <c r="B5842">
        <v>700210</v>
      </c>
      <c r="C5842" s="3">
        <v>43210</v>
      </c>
      <c r="D5842">
        <v>47089</v>
      </c>
      <c r="E5842" t="s">
        <v>4016</v>
      </c>
      <c r="F5842">
        <v>42463</v>
      </c>
      <c r="G5842" t="s">
        <v>4027</v>
      </c>
      <c r="H5842" t="s">
        <v>4028</v>
      </c>
      <c r="I5842" s="4">
        <v>0.02</v>
      </c>
    </row>
    <row r="5843" spans="1:9" x14ac:dyDescent="0.2">
      <c r="A5843">
        <v>102</v>
      </c>
      <c r="B5843">
        <v>700211</v>
      </c>
      <c r="C5843" s="3">
        <v>43210</v>
      </c>
      <c r="D5843">
        <v>47089</v>
      </c>
      <c r="E5843" t="s">
        <v>4016</v>
      </c>
      <c r="F5843">
        <v>42463</v>
      </c>
      <c r="G5843" t="s">
        <v>4039</v>
      </c>
      <c r="H5843" t="s">
        <v>4040</v>
      </c>
      <c r="I5843" s="4">
        <v>0.18</v>
      </c>
    </row>
    <row r="5844" spans="1:9" x14ac:dyDescent="0.2">
      <c r="A5844">
        <v>102</v>
      </c>
      <c r="B5844">
        <v>700212</v>
      </c>
      <c r="C5844" s="3">
        <v>43210</v>
      </c>
      <c r="D5844">
        <v>47089</v>
      </c>
      <c r="E5844" t="s">
        <v>4016</v>
      </c>
      <c r="F5844">
        <v>42463</v>
      </c>
      <c r="G5844" t="s">
        <v>4017</v>
      </c>
      <c r="H5844" t="s">
        <v>4018</v>
      </c>
      <c r="I5844" s="4">
        <v>4.1500000000000004</v>
      </c>
    </row>
    <row r="5845" spans="1:9" x14ac:dyDescent="0.2">
      <c r="A5845">
        <v>102</v>
      </c>
      <c r="B5845">
        <v>699991</v>
      </c>
      <c r="C5845" s="3">
        <v>43216</v>
      </c>
      <c r="D5845">
        <v>47179</v>
      </c>
      <c r="E5845" t="s">
        <v>4016</v>
      </c>
      <c r="F5845">
        <v>42465</v>
      </c>
      <c r="G5845" t="s">
        <v>4017</v>
      </c>
      <c r="H5845" t="s">
        <v>4018</v>
      </c>
      <c r="I5845" s="4">
        <v>4.8</v>
      </c>
    </row>
    <row r="5846" spans="1:9" x14ac:dyDescent="0.2">
      <c r="A5846">
        <v>102</v>
      </c>
      <c r="B5846">
        <v>699992</v>
      </c>
      <c r="C5846" s="3">
        <v>43216</v>
      </c>
      <c r="D5846">
        <v>47179</v>
      </c>
      <c r="E5846" t="s">
        <v>4016</v>
      </c>
      <c r="F5846">
        <v>42465</v>
      </c>
      <c r="G5846" t="s">
        <v>4019</v>
      </c>
      <c r="H5846" t="s">
        <v>4020</v>
      </c>
      <c r="I5846" s="4">
        <v>57.28</v>
      </c>
    </row>
    <row r="5847" spans="1:9" x14ac:dyDescent="0.2">
      <c r="A5847">
        <v>102</v>
      </c>
      <c r="B5847">
        <v>699993</v>
      </c>
      <c r="C5847" s="3">
        <v>43216</v>
      </c>
      <c r="D5847">
        <v>47179</v>
      </c>
      <c r="E5847" t="s">
        <v>4016</v>
      </c>
      <c r="F5847">
        <v>42465</v>
      </c>
      <c r="G5847" t="s">
        <v>4025</v>
      </c>
      <c r="H5847" t="s">
        <v>4026</v>
      </c>
      <c r="I5847" s="4">
        <v>1.44</v>
      </c>
    </row>
    <row r="5848" spans="1:9" x14ac:dyDescent="0.2">
      <c r="A5848">
        <v>102</v>
      </c>
      <c r="B5848">
        <v>699994</v>
      </c>
      <c r="C5848" s="3">
        <v>43216</v>
      </c>
      <c r="D5848">
        <v>47179</v>
      </c>
      <c r="E5848" t="s">
        <v>4016</v>
      </c>
      <c r="F5848">
        <v>42465</v>
      </c>
      <c r="G5848" t="s">
        <v>4093</v>
      </c>
      <c r="H5848" t="s">
        <v>4094</v>
      </c>
      <c r="I5848" s="4">
        <v>0.16</v>
      </c>
    </row>
    <row r="5849" spans="1:9" x14ac:dyDescent="0.2">
      <c r="A5849">
        <v>102</v>
      </c>
      <c r="B5849">
        <v>699996</v>
      </c>
      <c r="C5849" s="3">
        <v>43216</v>
      </c>
      <c r="D5849">
        <v>47179</v>
      </c>
      <c r="E5849" t="s">
        <v>4016</v>
      </c>
      <c r="F5849">
        <v>42465</v>
      </c>
      <c r="G5849" t="s">
        <v>4273</v>
      </c>
      <c r="H5849" t="s">
        <v>4274</v>
      </c>
      <c r="I5849" s="4">
        <v>4.3899999999999997</v>
      </c>
    </row>
    <row r="5850" spans="1:9" x14ac:dyDescent="0.2">
      <c r="A5850">
        <v>102</v>
      </c>
      <c r="B5850">
        <v>699997</v>
      </c>
      <c r="C5850" s="3">
        <v>43216</v>
      </c>
      <c r="D5850">
        <v>47179</v>
      </c>
      <c r="E5850" t="s">
        <v>4016</v>
      </c>
      <c r="F5850">
        <v>42465</v>
      </c>
      <c r="G5850" t="s">
        <v>4021</v>
      </c>
      <c r="H5850" t="s">
        <v>4022</v>
      </c>
      <c r="I5850" s="4">
        <v>21.6</v>
      </c>
    </row>
    <row r="5851" spans="1:9" x14ac:dyDescent="0.2">
      <c r="A5851">
        <v>102</v>
      </c>
      <c r="B5851">
        <v>699998</v>
      </c>
      <c r="C5851" s="3">
        <v>43216</v>
      </c>
      <c r="D5851">
        <v>47179</v>
      </c>
      <c r="E5851" t="s">
        <v>4016</v>
      </c>
      <c r="F5851">
        <v>42465</v>
      </c>
      <c r="G5851" t="s">
        <v>4083</v>
      </c>
      <c r="H5851" t="s">
        <v>4084</v>
      </c>
      <c r="I5851" s="4">
        <v>1.1399999999999999</v>
      </c>
    </row>
    <row r="5852" spans="1:9" x14ac:dyDescent="0.2">
      <c r="A5852">
        <v>102</v>
      </c>
      <c r="B5852">
        <v>701198</v>
      </c>
      <c r="C5852" s="3">
        <v>43216</v>
      </c>
      <c r="D5852">
        <v>47179</v>
      </c>
      <c r="E5852" t="s">
        <v>4016</v>
      </c>
      <c r="F5852">
        <v>42465</v>
      </c>
      <c r="G5852" t="s">
        <v>4027</v>
      </c>
      <c r="H5852" t="s">
        <v>4028</v>
      </c>
      <c r="I5852" s="4">
        <v>0.14000000000000001</v>
      </c>
    </row>
    <row r="5853" spans="1:9" x14ac:dyDescent="0.2">
      <c r="A5853">
        <v>102</v>
      </c>
      <c r="B5853">
        <v>701199</v>
      </c>
      <c r="C5853" s="3">
        <v>43216</v>
      </c>
      <c r="D5853">
        <v>47179</v>
      </c>
      <c r="E5853" t="s">
        <v>4016</v>
      </c>
      <c r="F5853">
        <v>42465</v>
      </c>
      <c r="G5853" t="s">
        <v>4033</v>
      </c>
      <c r="H5853" t="s">
        <v>4034</v>
      </c>
      <c r="I5853" s="4">
        <v>69.05</v>
      </c>
    </row>
    <row r="5854" spans="1:9" x14ac:dyDescent="0.2">
      <c r="A5854">
        <v>102</v>
      </c>
      <c r="B5854">
        <v>700006</v>
      </c>
      <c r="C5854" s="3">
        <v>43217</v>
      </c>
      <c r="D5854">
        <v>47188</v>
      </c>
      <c r="E5854" t="s">
        <v>4016</v>
      </c>
      <c r="F5854">
        <v>42467</v>
      </c>
      <c r="G5854" t="s">
        <v>4101</v>
      </c>
      <c r="H5854" t="s">
        <v>4102</v>
      </c>
      <c r="I5854" s="4">
        <v>50.4</v>
      </c>
    </row>
    <row r="5855" spans="1:9" x14ac:dyDescent="0.2">
      <c r="A5855">
        <v>102</v>
      </c>
      <c r="B5855">
        <v>700007</v>
      </c>
      <c r="C5855" s="3">
        <v>43217</v>
      </c>
      <c r="D5855">
        <v>47188</v>
      </c>
      <c r="E5855" t="s">
        <v>4016</v>
      </c>
      <c r="F5855">
        <v>42467</v>
      </c>
      <c r="G5855" t="s">
        <v>4321</v>
      </c>
      <c r="H5855" t="s">
        <v>4322</v>
      </c>
      <c r="I5855" s="4">
        <v>59.4</v>
      </c>
    </row>
    <row r="5856" spans="1:9" x14ac:dyDescent="0.2">
      <c r="A5856">
        <v>102</v>
      </c>
      <c r="B5856">
        <v>700008</v>
      </c>
      <c r="C5856" s="3">
        <v>43217</v>
      </c>
      <c r="D5856">
        <v>47188</v>
      </c>
      <c r="E5856" t="s">
        <v>4016</v>
      </c>
      <c r="F5856">
        <v>42467</v>
      </c>
      <c r="G5856" t="s">
        <v>4033</v>
      </c>
      <c r="H5856" t="s">
        <v>4034</v>
      </c>
      <c r="I5856" s="4">
        <v>8.93</v>
      </c>
    </row>
    <row r="5857" spans="1:9" x14ac:dyDescent="0.2">
      <c r="A5857">
        <v>102</v>
      </c>
      <c r="B5857">
        <v>700009</v>
      </c>
      <c r="C5857" s="3">
        <v>43217</v>
      </c>
      <c r="D5857">
        <v>47188</v>
      </c>
      <c r="E5857" t="s">
        <v>4016</v>
      </c>
      <c r="F5857">
        <v>42467</v>
      </c>
      <c r="G5857" t="s">
        <v>4089</v>
      </c>
      <c r="H5857" t="s">
        <v>4090</v>
      </c>
      <c r="I5857" s="4">
        <v>0.72</v>
      </c>
    </row>
    <row r="5858" spans="1:9" x14ac:dyDescent="0.2">
      <c r="A5858">
        <v>102</v>
      </c>
      <c r="B5858">
        <v>700010</v>
      </c>
      <c r="C5858" s="3">
        <v>43217</v>
      </c>
      <c r="D5858">
        <v>47188</v>
      </c>
      <c r="E5858" t="s">
        <v>4016</v>
      </c>
      <c r="F5858">
        <v>42467</v>
      </c>
      <c r="G5858" t="s">
        <v>4025</v>
      </c>
      <c r="H5858" t="s">
        <v>4026</v>
      </c>
      <c r="I5858" s="4">
        <v>0.48</v>
      </c>
    </row>
    <row r="5859" spans="1:9" x14ac:dyDescent="0.2">
      <c r="A5859">
        <v>102</v>
      </c>
      <c r="B5859">
        <v>701231</v>
      </c>
      <c r="C5859" s="3">
        <v>43217</v>
      </c>
      <c r="D5859">
        <v>47188</v>
      </c>
      <c r="E5859" t="s">
        <v>4016</v>
      </c>
      <c r="F5859">
        <v>42467</v>
      </c>
      <c r="G5859" t="s">
        <v>4093</v>
      </c>
      <c r="H5859" t="s">
        <v>4094</v>
      </c>
      <c r="I5859" s="4">
        <v>7.0000000000000007E-2</v>
      </c>
    </row>
    <row r="5860" spans="1:9" x14ac:dyDescent="0.2">
      <c r="A5860">
        <v>102</v>
      </c>
      <c r="B5860">
        <v>700020</v>
      </c>
      <c r="C5860" s="3">
        <v>43217</v>
      </c>
      <c r="D5860">
        <v>47189</v>
      </c>
      <c r="E5860" t="s">
        <v>4016</v>
      </c>
      <c r="F5860">
        <v>42469</v>
      </c>
      <c r="G5860" t="s">
        <v>4041</v>
      </c>
      <c r="H5860" t="s">
        <v>4042</v>
      </c>
      <c r="I5860" s="4">
        <v>213.84</v>
      </c>
    </row>
    <row r="5861" spans="1:9" x14ac:dyDescent="0.2">
      <c r="A5861">
        <v>102</v>
      </c>
      <c r="B5861">
        <v>700021</v>
      </c>
      <c r="C5861" s="3">
        <v>43217</v>
      </c>
      <c r="D5861">
        <v>47189</v>
      </c>
      <c r="E5861" t="s">
        <v>4016</v>
      </c>
      <c r="F5861">
        <v>42469</v>
      </c>
      <c r="G5861" t="s">
        <v>4043</v>
      </c>
      <c r="H5861" t="s">
        <v>4044</v>
      </c>
      <c r="I5861" s="4">
        <v>3.24</v>
      </c>
    </row>
    <row r="5862" spans="1:9" x14ac:dyDescent="0.2">
      <c r="A5862">
        <v>102</v>
      </c>
      <c r="B5862">
        <v>700022</v>
      </c>
      <c r="C5862" s="3">
        <v>43217</v>
      </c>
      <c r="D5862">
        <v>47189</v>
      </c>
      <c r="E5862" t="s">
        <v>4016</v>
      </c>
      <c r="F5862">
        <v>42469</v>
      </c>
      <c r="G5862" t="s">
        <v>4045</v>
      </c>
      <c r="H5862" t="s">
        <v>4046</v>
      </c>
      <c r="I5862" s="4">
        <v>3.24</v>
      </c>
    </row>
    <row r="5863" spans="1:9" x14ac:dyDescent="0.2">
      <c r="A5863">
        <v>102</v>
      </c>
      <c r="B5863">
        <v>700023</v>
      </c>
      <c r="C5863" s="3">
        <v>43217</v>
      </c>
      <c r="D5863">
        <v>47189</v>
      </c>
      <c r="E5863" t="s">
        <v>4016</v>
      </c>
      <c r="F5863">
        <v>42469</v>
      </c>
      <c r="G5863" t="s">
        <v>4047</v>
      </c>
      <c r="H5863" t="s">
        <v>4048</v>
      </c>
      <c r="I5863" s="4">
        <v>3.24</v>
      </c>
    </row>
    <row r="5864" spans="1:9" x14ac:dyDescent="0.2">
      <c r="A5864">
        <v>102</v>
      </c>
      <c r="B5864">
        <v>700024</v>
      </c>
      <c r="C5864" s="3">
        <v>43217</v>
      </c>
      <c r="D5864">
        <v>47189</v>
      </c>
      <c r="E5864" t="s">
        <v>4016</v>
      </c>
      <c r="F5864">
        <v>42469</v>
      </c>
      <c r="G5864" t="s">
        <v>4049</v>
      </c>
      <c r="H5864" t="s">
        <v>4050</v>
      </c>
      <c r="I5864" s="4">
        <v>3.24</v>
      </c>
    </row>
    <row r="5865" spans="1:9" x14ac:dyDescent="0.2">
      <c r="A5865">
        <v>102</v>
      </c>
      <c r="B5865">
        <v>700025</v>
      </c>
      <c r="C5865" s="3">
        <v>43217</v>
      </c>
      <c r="D5865">
        <v>47189</v>
      </c>
      <c r="E5865" t="s">
        <v>4016</v>
      </c>
      <c r="F5865">
        <v>42469</v>
      </c>
      <c r="G5865" t="s">
        <v>4055</v>
      </c>
      <c r="H5865" t="s">
        <v>4056</v>
      </c>
      <c r="I5865" s="4">
        <v>6.48</v>
      </c>
    </row>
    <row r="5866" spans="1:9" x14ac:dyDescent="0.2">
      <c r="A5866">
        <v>102</v>
      </c>
      <c r="B5866">
        <v>700026</v>
      </c>
      <c r="C5866" s="3">
        <v>43217</v>
      </c>
      <c r="D5866">
        <v>47189</v>
      </c>
      <c r="E5866" t="s">
        <v>4016</v>
      </c>
      <c r="F5866">
        <v>42469</v>
      </c>
      <c r="G5866" t="s">
        <v>4051</v>
      </c>
      <c r="H5866" t="s">
        <v>4052</v>
      </c>
      <c r="I5866" s="4">
        <v>9.7200000000000006</v>
      </c>
    </row>
    <row r="5867" spans="1:9" x14ac:dyDescent="0.2">
      <c r="A5867">
        <v>102</v>
      </c>
      <c r="B5867">
        <v>700027</v>
      </c>
      <c r="C5867" s="3">
        <v>43217</v>
      </c>
      <c r="D5867">
        <v>47189</v>
      </c>
      <c r="E5867" t="s">
        <v>4016</v>
      </c>
      <c r="F5867">
        <v>42469</v>
      </c>
      <c r="G5867" t="s">
        <v>4057</v>
      </c>
      <c r="H5867" t="s">
        <v>4058</v>
      </c>
      <c r="I5867" s="4">
        <v>194.4</v>
      </c>
    </row>
    <row r="5868" spans="1:9" x14ac:dyDescent="0.2">
      <c r="A5868">
        <v>102</v>
      </c>
      <c r="B5868">
        <v>700028</v>
      </c>
      <c r="C5868" s="3">
        <v>43217</v>
      </c>
      <c r="D5868">
        <v>47189</v>
      </c>
      <c r="E5868" t="s">
        <v>4016</v>
      </c>
      <c r="F5868">
        <v>42469</v>
      </c>
      <c r="G5868" t="s">
        <v>4065</v>
      </c>
      <c r="H5868" t="s">
        <v>4066</v>
      </c>
      <c r="I5868" s="4">
        <v>6.8</v>
      </c>
    </row>
    <row r="5869" spans="1:9" x14ac:dyDescent="0.2">
      <c r="A5869">
        <v>102</v>
      </c>
      <c r="B5869">
        <v>700029</v>
      </c>
      <c r="C5869" s="3">
        <v>43217</v>
      </c>
      <c r="D5869">
        <v>47189</v>
      </c>
      <c r="E5869" t="s">
        <v>4016</v>
      </c>
      <c r="F5869">
        <v>42469</v>
      </c>
      <c r="G5869" t="s">
        <v>4059</v>
      </c>
      <c r="H5869" t="s">
        <v>4060</v>
      </c>
      <c r="I5869" s="4">
        <v>1.3</v>
      </c>
    </row>
    <row r="5870" spans="1:9" x14ac:dyDescent="0.2">
      <c r="A5870">
        <v>102</v>
      </c>
      <c r="B5870">
        <v>700031</v>
      </c>
      <c r="C5870" s="3">
        <v>43217</v>
      </c>
      <c r="D5870">
        <v>47189</v>
      </c>
      <c r="E5870" t="s">
        <v>4016</v>
      </c>
      <c r="F5870">
        <v>42469</v>
      </c>
      <c r="G5870" t="s">
        <v>4033</v>
      </c>
      <c r="H5870" t="s">
        <v>4034</v>
      </c>
      <c r="I5870" s="4">
        <v>178.85</v>
      </c>
    </row>
    <row r="5871" spans="1:9" x14ac:dyDescent="0.2">
      <c r="A5871">
        <v>102</v>
      </c>
      <c r="B5871">
        <v>701232</v>
      </c>
      <c r="C5871" s="3">
        <v>43217</v>
      </c>
      <c r="D5871">
        <v>47189</v>
      </c>
      <c r="E5871" t="s">
        <v>4016</v>
      </c>
      <c r="F5871">
        <v>42469</v>
      </c>
      <c r="G5871" t="s">
        <v>4025</v>
      </c>
      <c r="H5871" t="s">
        <v>4026</v>
      </c>
      <c r="I5871" s="4">
        <v>0.97</v>
      </c>
    </row>
    <row r="5872" spans="1:9" x14ac:dyDescent="0.2">
      <c r="A5872">
        <v>102</v>
      </c>
      <c r="B5872">
        <v>700032</v>
      </c>
      <c r="C5872" s="3">
        <v>43220</v>
      </c>
      <c r="D5872">
        <v>47189</v>
      </c>
      <c r="E5872" t="s">
        <v>4016</v>
      </c>
      <c r="F5872">
        <v>42469</v>
      </c>
      <c r="G5872" t="s">
        <v>4053</v>
      </c>
      <c r="H5872" t="s">
        <v>4054</v>
      </c>
      <c r="I5872" s="4">
        <v>22.69</v>
      </c>
    </row>
    <row r="5873" spans="1:9" x14ac:dyDescent="0.2">
      <c r="A5873">
        <v>102</v>
      </c>
      <c r="B5873">
        <v>700041</v>
      </c>
      <c r="C5873" s="3">
        <v>43217</v>
      </c>
      <c r="D5873">
        <v>47190</v>
      </c>
      <c r="E5873" t="s">
        <v>4016</v>
      </c>
      <c r="F5873">
        <v>42471</v>
      </c>
      <c r="G5873" t="s">
        <v>4041</v>
      </c>
      <c r="H5873" t="s">
        <v>4042</v>
      </c>
      <c r="I5873" s="4">
        <v>214.52</v>
      </c>
    </row>
    <row r="5874" spans="1:9" x14ac:dyDescent="0.2">
      <c r="A5874">
        <v>102</v>
      </c>
      <c r="B5874">
        <v>700042</v>
      </c>
      <c r="C5874" s="3">
        <v>43217</v>
      </c>
      <c r="D5874">
        <v>47190</v>
      </c>
      <c r="E5874" t="s">
        <v>4016</v>
      </c>
      <c r="F5874">
        <v>42471</v>
      </c>
      <c r="G5874" t="s">
        <v>4043</v>
      </c>
      <c r="H5874" t="s">
        <v>4044</v>
      </c>
      <c r="I5874" s="4">
        <v>13.62</v>
      </c>
    </row>
    <row r="5875" spans="1:9" x14ac:dyDescent="0.2">
      <c r="A5875">
        <v>102</v>
      </c>
      <c r="B5875">
        <v>700044</v>
      </c>
      <c r="C5875" s="3">
        <v>43217</v>
      </c>
      <c r="D5875">
        <v>47190</v>
      </c>
      <c r="E5875" t="s">
        <v>4016</v>
      </c>
      <c r="F5875">
        <v>42471</v>
      </c>
      <c r="G5875" t="s">
        <v>4035</v>
      </c>
      <c r="H5875" t="s">
        <v>4036</v>
      </c>
      <c r="I5875" s="4">
        <v>102.15</v>
      </c>
    </row>
    <row r="5876" spans="1:9" x14ac:dyDescent="0.2">
      <c r="A5876">
        <v>102</v>
      </c>
      <c r="B5876">
        <v>700048</v>
      </c>
      <c r="C5876" s="3">
        <v>43217</v>
      </c>
      <c r="D5876">
        <v>47190</v>
      </c>
      <c r="E5876" t="s">
        <v>4016</v>
      </c>
      <c r="F5876">
        <v>42471</v>
      </c>
      <c r="G5876" t="s">
        <v>4051</v>
      </c>
      <c r="H5876" t="s">
        <v>4052</v>
      </c>
      <c r="I5876" s="4">
        <v>10.56</v>
      </c>
    </row>
    <row r="5877" spans="1:9" x14ac:dyDescent="0.2">
      <c r="A5877">
        <v>102</v>
      </c>
      <c r="B5877">
        <v>700049</v>
      </c>
      <c r="C5877" s="3">
        <v>43217</v>
      </c>
      <c r="D5877">
        <v>47190</v>
      </c>
      <c r="E5877" t="s">
        <v>4016</v>
      </c>
      <c r="F5877">
        <v>42471</v>
      </c>
      <c r="G5877" t="s">
        <v>4057</v>
      </c>
      <c r="H5877" t="s">
        <v>4058</v>
      </c>
      <c r="I5877" s="4">
        <v>204.3</v>
      </c>
    </row>
    <row r="5878" spans="1:9" x14ac:dyDescent="0.2">
      <c r="A5878">
        <v>102</v>
      </c>
      <c r="B5878">
        <v>700050</v>
      </c>
      <c r="C5878" s="3">
        <v>43217</v>
      </c>
      <c r="D5878">
        <v>47190</v>
      </c>
      <c r="E5878" t="s">
        <v>4016</v>
      </c>
      <c r="F5878">
        <v>42471</v>
      </c>
      <c r="G5878" t="s">
        <v>4065</v>
      </c>
      <c r="H5878" t="s">
        <v>4066</v>
      </c>
      <c r="I5878" s="4">
        <v>7.15</v>
      </c>
    </row>
    <row r="5879" spans="1:9" x14ac:dyDescent="0.2">
      <c r="A5879">
        <v>102</v>
      </c>
      <c r="B5879">
        <v>700051</v>
      </c>
      <c r="C5879" s="3">
        <v>43217</v>
      </c>
      <c r="D5879">
        <v>47190</v>
      </c>
      <c r="E5879" t="s">
        <v>4016</v>
      </c>
      <c r="F5879">
        <v>42471</v>
      </c>
      <c r="G5879" t="s">
        <v>4059</v>
      </c>
      <c r="H5879" t="s">
        <v>4060</v>
      </c>
      <c r="I5879" s="4">
        <v>1.36</v>
      </c>
    </row>
    <row r="5880" spans="1:9" x14ac:dyDescent="0.2">
      <c r="A5880">
        <v>102</v>
      </c>
      <c r="B5880">
        <v>700053</v>
      </c>
      <c r="C5880" s="3">
        <v>43217</v>
      </c>
      <c r="D5880">
        <v>47190</v>
      </c>
      <c r="E5880" t="s">
        <v>4016</v>
      </c>
      <c r="F5880">
        <v>42471</v>
      </c>
      <c r="G5880" t="s">
        <v>4033</v>
      </c>
      <c r="H5880" t="s">
        <v>4034</v>
      </c>
      <c r="I5880" s="4">
        <v>88.53</v>
      </c>
    </row>
    <row r="5881" spans="1:9" x14ac:dyDescent="0.2">
      <c r="A5881">
        <v>102</v>
      </c>
      <c r="B5881">
        <v>701253</v>
      </c>
      <c r="C5881" s="3">
        <v>43217</v>
      </c>
      <c r="D5881">
        <v>47190</v>
      </c>
      <c r="E5881" t="s">
        <v>4016</v>
      </c>
      <c r="F5881">
        <v>42471</v>
      </c>
      <c r="G5881" t="s">
        <v>4055</v>
      </c>
      <c r="H5881" t="s">
        <v>4056</v>
      </c>
      <c r="I5881" s="4">
        <v>8.17</v>
      </c>
    </row>
    <row r="5882" spans="1:9" x14ac:dyDescent="0.2">
      <c r="A5882">
        <v>102</v>
      </c>
      <c r="B5882">
        <v>701258</v>
      </c>
      <c r="C5882" s="3">
        <v>43217</v>
      </c>
      <c r="D5882">
        <v>47190</v>
      </c>
      <c r="E5882" t="s">
        <v>4016</v>
      </c>
      <c r="F5882">
        <v>42471</v>
      </c>
      <c r="G5882" t="s">
        <v>4047</v>
      </c>
      <c r="H5882" t="s">
        <v>4048</v>
      </c>
      <c r="I5882" s="4">
        <v>3.4</v>
      </c>
    </row>
    <row r="5883" spans="1:9" x14ac:dyDescent="0.2">
      <c r="A5883">
        <v>102</v>
      </c>
      <c r="B5883">
        <v>701259</v>
      </c>
      <c r="C5883" s="3">
        <v>43217</v>
      </c>
      <c r="D5883">
        <v>47190</v>
      </c>
      <c r="E5883" t="s">
        <v>4016</v>
      </c>
      <c r="F5883">
        <v>42471</v>
      </c>
      <c r="G5883" t="s">
        <v>4049</v>
      </c>
      <c r="H5883" t="s">
        <v>4050</v>
      </c>
      <c r="I5883" s="4">
        <v>3.4</v>
      </c>
    </row>
    <row r="5884" spans="1:9" x14ac:dyDescent="0.2">
      <c r="A5884">
        <v>102</v>
      </c>
      <c r="B5884">
        <v>701261</v>
      </c>
      <c r="C5884" s="3">
        <v>43217</v>
      </c>
      <c r="D5884">
        <v>47190</v>
      </c>
      <c r="E5884" t="s">
        <v>4016</v>
      </c>
      <c r="F5884">
        <v>42471</v>
      </c>
      <c r="G5884" t="s">
        <v>4045</v>
      </c>
      <c r="H5884" t="s">
        <v>4046</v>
      </c>
      <c r="I5884" s="4">
        <v>3.4</v>
      </c>
    </row>
    <row r="5885" spans="1:9" x14ac:dyDescent="0.2">
      <c r="A5885">
        <v>102</v>
      </c>
      <c r="B5885">
        <v>700052</v>
      </c>
      <c r="C5885" s="3">
        <v>43220</v>
      </c>
      <c r="D5885">
        <v>47190</v>
      </c>
      <c r="E5885" t="s">
        <v>4016</v>
      </c>
      <c r="F5885">
        <v>42471</v>
      </c>
      <c r="G5885" t="s">
        <v>4053</v>
      </c>
      <c r="H5885" t="s">
        <v>4054</v>
      </c>
      <c r="I5885" s="4">
        <v>20.43</v>
      </c>
    </row>
    <row r="5886" spans="1:9" x14ac:dyDescent="0.2">
      <c r="A5886">
        <v>102</v>
      </c>
      <c r="B5886">
        <v>700065</v>
      </c>
      <c r="C5886" s="3">
        <v>43217</v>
      </c>
      <c r="D5886">
        <v>47192</v>
      </c>
      <c r="E5886" t="s">
        <v>4016</v>
      </c>
      <c r="F5886">
        <v>42473</v>
      </c>
      <c r="G5886" t="s">
        <v>4035</v>
      </c>
      <c r="H5886" t="s">
        <v>4036</v>
      </c>
      <c r="I5886" s="4">
        <v>102.15</v>
      </c>
    </row>
    <row r="5887" spans="1:9" x14ac:dyDescent="0.2">
      <c r="A5887">
        <v>102</v>
      </c>
      <c r="B5887">
        <v>700068</v>
      </c>
      <c r="C5887" s="3">
        <v>43217</v>
      </c>
      <c r="D5887">
        <v>47192</v>
      </c>
      <c r="E5887" t="s">
        <v>4016</v>
      </c>
      <c r="F5887">
        <v>42473</v>
      </c>
      <c r="G5887" t="s">
        <v>4057</v>
      </c>
      <c r="H5887" t="s">
        <v>4058</v>
      </c>
      <c r="I5887" s="4">
        <v>204.3</v>
      </c>
    </row>
    <row r="5888" spans="1:9" x14ac:dyDescent="0.2">
      <c r="A5888">
        <v>102</v>
      </c>
      <c r="B5888">
        <v>700070</v>
      </c>
      <c r="C5888" s="3">
        <v>43217</v>
      </c>
      <c r="D5888">
        <v>47192</v>
      </c>
      <c r="E5888" t="s">
        <v>4016</v>
      </c>
      <c r="F5888">
        <v>42473</v>
      </c>
      <c r="G5888" t="s">
        <v>4059</v>
      </c>
      <c r="H5888" t="s">
        <v>4060</v>
      </c>
      <c r="I5888" s="4">
        <v>1.36</v>
      </c>
    </row>
    <row r="5889" spans="1:9" x14ac:dyDescent="0.2">
      <c r="A5889">
        <v>102</v>
      </c>
      <c r="B5889">
        <v>700074</v>
      </c>
      <c r="C5889" s="3">
        <v>43217</v>
      </c>
      <c r="D5889">
        <v>47192</v>
      </c>
      <c r="E5889" t="s">
        <v>4016</v>
      </c>
      <c r="F5889">
        <v>42473</v>
      </c>
      <c r="G5889" t="s">
        <v>4095</v>
      </c>
      <c r="H5889" t="s">
        <v>4096</v>
      </c>
      <c r="I5889" s="4">
        <v>0.68</v>
      </c>
    </row>
    <row r="5890" spans="1:9" x14ac:dyDescent="0.2">
      <c r="A5890">
        <v>102</v>
      </c>
      <c r="B5890">
        <v>701278</v>
      </c>
      <c r="C5890" s="3">
        <v>43217</v>
      </c>
      <c r="D5890">
        <v>47192</v>
      </c>
      <c r="E5890" t="s">
        <v>4016</v>
      </c>
      <c r="F5890">
        <v>42473</v>
      </c>
      <c r="G5890" t="s">
        <v>4041</v>
      </c>
      <c r="H5890" t="s">
        <v>4042</v>
      </c>
      <c r="I5890" s="4">
        <v>214.51</v>
      </c>
    </row>
    <row r="5891" spans="1:9" x14ac:dyDescent="0.2">
      <c r="A5891">
        <v>102</v>
      </c>
      <c r="B5891">
        <v>701279</v>
      </c>
      <c r="C5891" s="3">
        <v>43217</v>
      </c>
      <c r="D5891">
        <v>47192</v>
      </c>
      <c r="E5891" t="s">
        <v>4016</v>
      </c>
      <c r="F5891">
        <v>42473</v>
      </c>
      <c r="G5891" t="s">
        <v>4049</v>
      </c>
      <c r="H5891" t="s">
        <v>4050</v>
      </c>
      <c r="I5891" s="4">
        <v>3.4</v>
      </c>
    </row>
    <row r="5892" spans="1:9" x14ac:dyDescent="0.2">
      <c r="A5892">
        <v>102</v>
      </c>
      <c r="B5892">
        <v>701280</v>
      </c>
      <c r="C5892" s="3">
        <v>43217</v>
      </c>
      <c r="D5892">
        <v>47192</v>
      </c>
      <c r="E5892" t="s">
        <v>4016</v>
      </c>
      <c r="F5892">
        <v>42473</v>
      </c>
      <c r="G5892" t="s">
        <v>4047</v>
      </c>
      <c r="H5892" t="s">
        <v>4048</v>
      </c>
      <c r="I5892" s="4">
        <v>3.4</v>
      </c>
    </row>
    <row r="5893" spans="1:9" x14ac:dyDescent="0.2">
      <c r="A5893">
        <v>102</v>
      </c>
      <c r="B5893">
        <v>701282</v>
      </c>
      <c r="C5893" s="3">
        <v>43217</v>
      </c>
      <c r="D5893">
        <v>47192</v>
      </c>
      <c r="E5893" t="s">
        <v>4016</v>
      </c>
      <c r="F5893">
        <v>42473</v>
      </c>
      <c r="G5893" t="s">
        <v>4045</v>
      </c>
      <c r="H5893" t="s">
        <v>4046</v>
      </c>
      <c r="I5893" s="4">
        <v>3.4</v>
      </c>
    </row>
    <row r="5894" spans="1:9" x14ac:dyDescent="0.2">
      <c r="A5894">
        <v>102</v>
      </c>
      <c r="B5894">
        <v>700063</v>
      </c>
      <c r="C5894" s="3">
        <v>43220</v>
      </c>
      <c r="D5894">
        <v>47192</v>
      </c>
      <c r="E5894" t="s">
        <v>4016</v>
      </c>
      <c r="F5894">
        <v>42473</v>
      </c>
      <c r="G5894" t="s">
        <v>4043</v>
      </c>
      <c r="H5894" t="s">
        <v>4044</v>
      </c>
      <c r="I5894" s="4">
        <v>13.62</v>
      </c>
    </row>
    <row r="5895" spans="1:9" x14ac:dyDescent="0.2">
      <c r="A5895">
        <v>102</v>
      </c>
      <c r="B5895">
        <v>700071</v>
      </c>
      <c r="C5895" s="3">
        <v>43220</v>
      </c>
      <c r="D5895">
        <v>47192</v>
      </c>
      <c r="E5895" t="s">
        <v>4016</v>
      </c>
      <c r="F5895">
        <v>42473</v>
      </c>
      <c r="G5895" t="s">
        <v>4053</v>
      </c>
      <c r="H5895" t="s">
        <v>4054</v>
      </c>
      <c r="I5895" s="4">
        <v>20.49</v>
      </c>
    </row>
    <row r="5896" spans="1:9" x14ac:dyDescent="0.2">
      <c r="A5896">
        <v>102</v>
      </c>
      <c r="B5896">
        <v>700072</v>
      </c>
      <c r="C5896" s="3">
        <v>43220</v>
      </c>
      <c r="D5896">
        <v>47192</v>
      </c>
      <c r="E5896" t="s">
        <v>4016</v>
      </c>
      <c r="F5896">
        <v>42473</v>
      </c>
      <c r="G5896" t="s">
        <v>4033</v>
      </c>
      <c r="H5896" t="s">
        <v>4034</v>
      </c>
      <c r="I5896" s="4">
        <v>92.28</v>
      </c>
    </row>
    <row r="5897" spans="1:9" x14ac:dyDescent="0.2">
      <c r="A5897">
        <v>102</v>
      </c>
      <c r="B5897">
        <v>701286</v>
      </c>
      <c r="C5897" s="3">
        <v>43220</v>
      </c>
      <c r="D5897">
        <v>47192</v>
      </c>
      <c r="E5897" t="s">
        <v>4016</v>
      </c>
      <c r="F5897">
        <v>42473</v>
      </c>
      <c r="G5897" t="s">
        <v>4065</v>
      </c>
      <c r="H5897" t="s">
        <v>4066</v>
      </c>
      <c r="I5897" s="4">
        <v>7.15</v>
      </c>
    </row>
    <row r="5898" spans="1:9" x14ac:dyDescent="0.2">
      <c r="A5898">
        <v>102</v>
      </c>
      <c r="B5898">
        <v>701287</v>
      </c>
      <c r="C5898" s="3">
        <v>43220</v>
      </c>
      <c r="D5898">
        <v>47192</v>
      </c>
      <c r="E5898" t="s">
        <v>4016</v>
      </c>
      <c r="F5898">
        <v>42473</v>
      </c>
      <c r="G5898" t="s">
        <v>4285</v>
      </c>
      <c r="H5898" t="s">
        <v>4286</v>
      </c>
      <c r="I5898" s="4">
        <v>14.3</v>
      </c>
    </row>
    <row r="5899" spans="1:9" x14ac:dyDescent="0.2">
      <c r="A5899">
        <v>102</v>
      </c>
      <c r="B5899">
        <v>700188</v>
      </c>
      <c r="C5899" s="3">
        <v>43220</v>
      </c>
      <c r="D5899">
        <v>47208</v>
      </c>
      <c r="E5899" t="s">
        <v>4016</v>
      </c>
      <c r="F5899">
        <v>42487</v>
      </c>
      <c r="G5899" t="s">
        <v>4103</v>
      </c>
      <c r="H5899" t="s">
        <v>4104</v>
      </c>
      <c r="I5899" s="4">
        <v>16.2</v>
      </c>
    </row>
    <row r="5900" spans="1:9" x14ac:dyDescent="0.2">
      <c r="A5900">
        <v>102</v>
      </c>
      <c r="B5900">
        <v>700189</v>
      </c>
      <c r="C5900" s="3">
        <v>43220</v>
      </c>
      <c r="D5900">
        <v>47208</v>
      </c>
      <c r="E5900" t="s">
        <v>4016</v>
      </c>
      <c r="F5900">
        <v>42487</v>
      </c>
      <c r="G5900" t="s">
        <v>4119</v>
      </c>
      <c r="H5900" t="s">
        <v>4120</v>
      </c>
      <c r="I5900" s="4">
        <v>1.62</v>
      </c>
    </row>
    <row r="5901" spans="1:9" x14ac:dyDescent="0.2">
      <c r="A5901">
        <v>102</v>
      </c>
      <c r="B5901">
        <v>700190</v>
      </c>
      <c r="C5901" s="3">
        <v>43220</v>
      </c>
      <c r="D5901">
        <v>47208</v>
      </c>
      <c r="E5901" t="s">
        <v>4016</v>
      </c>
      <c r="F5901">
        <v>42487</v>
      </c>
      <c r="G5901" t="s">
        <v>4067</v>
      </c>
      <c r="H5901" t="s">
        <v>4068</v>
      </c>
      <c r="I5901" s="4">
        <v>63.67</v>
      </c>
    </row>
    <row r="5902" spans="1:9" x14ac:dyDescent="0.2">
      <c r="A5902">
        <v>102</v>
      </c>
      <c r="B5902">
        <v>700191</v>
      </c>
      <c r="C5902" s="3">
        <v>43220</v>
      </c>
      <c r="D5902">
        <v>47208</v>
      </c>
      <c r="E5902" t="s">
        <v>4016</v>
      </c>
      <c r="F5902">
        <v>42487</v>
      </c>
      <c r="G5902" t="s">
        <v>4107</v>
      </c>
      <c r="H5902" t="s">
        <v>4108</v>
      </c>
      <c r="I5902" s="4">
        <v>136.08000000000001</v>
      </c>
    </row>
    <row r="5903" spans="1:9" x14ac:dyDescent="0.2">
      <c r="A5903">
        <v>102</v>
      </c>
      <c r="B5903">
        <v>700193</v>
      </c>
      <c r="C5903" s="3">
        <v>43220</v>
      </c>
      <c r="D5903">
        <v>47208</v>
      </c>
      <c r="E5903" t="s">
        <v>4016</v>
      </c>
      <c r="F5903">
        <v>42487</v>
      </c>
      <c r="G5903" t="s">
        <v>4035</v>
      </c>
      <c r="H5903" t="s">
        <v>4036</v>
      </c>
      <c r="I5903" s="4">
        <v>3.24</v>
      </c>
    </row>
    <row r="5904" spans="1:9" x14ac:dyDescent="0.2">
      <c r="A5904">
        <v>102</v>
      </c>
      <c r="B5904">
        <v>700194</v>
      </c>
      <c r="C5904" s="3">
        <v>43220</v>
      </c>
      <c r="D5904">
        <v>47208</v>
      </c>
      <c r="E5904" t="s">
        <v>4016</v>
      </c>
      <c r="F5904">
        <v>42487</v>
      </c>
      <c r="G5904" t="s">
        <v>4089</v>
      </c>
      <c r="H5904" t="s">
        <v>4090</v>
      </c>
      <c r="I5904" s="4">
        <v>68.040000000000006</v>
      </c>
    </row>
    <row r="5905" spans="1:9" x14ac:dyDescent="0.2">
      <c r="A5905">
        <v>102</v>
      </c>
      <c r="B5905">
        <v>700197</v>
      </c>
      <c r="C5905" s="3">
        <v>43220</v>
      </c>
      <c r="D5905">
        <v>47208</v>
      </c>
      <c r="E5905" t="s">
        <v>4016</v>
      </c>
      <c r="F5905">
        <v>42487</v>
      </c>
      <c r="G5905" t="s">
        <v>4117</v>
      </c>
      <c r="H5905" t="s">
        <v>4118</v>
      </c>
      <c r="I5905" s="4">
        <v>3.89</v>
      </c>
    </row>
    <row r="5906" spans="1:9" x14ac:dyDescent="0.2">
      <c r="A5906">
        <v>102</v>
      </c>
      <c r="B5906">
        <v>700201</v>
      </c>
      <c r="C5906" s="3">
        <v>43220</v>
      </c>
      <c r="D5906">
        <v>47208</v>
      </c>
      <c r="E5906" t="s">
        <v>4016</v>
      </c>
      <c r="F5906">
        <v>42487</v>
      </c>
      <c r="G5906" t="s">
        <v>4135</v>
      </c>
      <c r="H5906" t="s">
        <v>4136</v>
      </c>
      <c r="I5906" s="4">
        <v>0.65</v>
      </c>
    </row>
    <row r="5907" spans="1:9" x14ac:dyDescent="0.2">
      <c r="A5907">
        <v>102</v>
      </c>
      <c r="B5907">
        <v>700202</v>
      </c>
      <c r="C5907" s="3">
        <v>43220</v>
      </c>
      <c r="D5907">
        <v>47208</v>
      </c>
      <c r="E5907" t="s">
        <v>4016</v>
      </c>
      <c r="F5907">
        <v>42487</v>
      </c>
      <c r="G5907" t="s">
        <v>4179</v>
      </c>
      <c r="H5907" t="s">
        <v>4180</v>
      </c>
      <c r="I5907" s="4">
        <v>19.440000000000001</v>
      </c>
    </row>
    <row r="5908" spans="1:9" x14ac:dyDescent="0.2">
      <c r="A5908">
        <v>102</v>
      </c>
      <c r="B5908">
        <v>700203</v>
      </c>
      <c r="C5908" s="3">
        <v>43220</v>
      </c>
      <c r="D5908">
        <v>47208</v>
      </c>
      <c r="E5908" t="s">
        <v>4016</v>
      </c>
      <c r="F5908">
        <v>42487</v>
      </c>
      <c r="G5908" t="s">
        <v>4155</v>
      </c>
      <c r="H5908" t="s">
        <v>4156</v>
      </c>
      <c r="I5908" s="4">
        <v>0.32</v>
      </c>
    </row>
    <row r="5909" spans="1:9" x14ac:dyDescent="0.2">
      <c r="A5909">
        <v>102</v>
      </c>
      <c r="B5909">
        <v>701316</v>
      </c>
      <c r="C5909" s="3">
        <v>43220</v>
      </c>
      <c r="D5909">
        <v>47208</v>
      </c>
      <c r="E5909" t="s">
        <v>4016</v>
      </c>
      <c r="F5909">
        <v>42487</v>
      </c>
      <c r="G5909" t="s">
        <v>4071</v>
      </c>
      <c r="H5909" t="s">
        <v>4072</v>
      </c>
      <c r="I5909" s="4">
        <v>0.32</v>
      </c>
    </row>
    <row r="5910" spans="1:9" x14ac:dyDescent="0.2">
      <c r="A5910">
        <v>102</v>
      </c>
      <c r="B5910">
        <v>701317</v>
      </c>
      <c r="C5910" s="3">
        <v>43220</v>
      </c>
      <c r="D5910">
        <v>47208</v>
      </c>
      <c r="E5910" t="s">
        <v>4016</v>
      </c>
      <c r="F5910">
        <v>42487</v>
      </c>
      <c r="G5910" t="s">
        <v>4129</v>
      </c>
      <c r="H5910" t="s">
        <v>4130</v>
      </c>
      <c r="I5910" s="4">
        <v>5.18</v>
      </c>
    </row>
    <row r="5911" spans="1:9" x14ac:dyDescent="0.2">
      <c r="A5911">
        <v>102</v>
      </c>
      <c r="B5911">
        <v>701318</v>
      </c>
      <c r="C5911" s="3">
        <v>43220</v>
      </c>
      <c r="D5911">
        <v>47208</v>
      </c>
      <c r="E5911" t="s">
        <v>4016</v>
      </c>
      <c r="F5911">
        <v>42487</v>
      </c>
      <c r="G5911" t="s">
        <v>4199</v>
      </c>
      <c r="H5911" t="s">
        <v>4200</v>
      </c>
      <c r="I5911" s="4">
        <v>1.1299999999999999</v>
      </c>
    </row>
    <row r="5912" spans="1:9" x14ac:dyDescent="0.2">
      <c r="A5912">
        <v>102</v>
      </c>
      <c r="B5912">
        <v>701319</v>
      </c>
      <c r="C5912" s="3">
        <v>43220</v>
      </c>
      <c r="D5912">
        <v>47208</v>
      </c>
      <c r="E5912" t="s">
        <v>4016</v>
      </c>
      <c r="F5912">
        <v>42487</v>
      </c>
      <c r="G5912" t="s">
        <v>4147</v>
      </c>
      <c r="H5912" t="s">
        <v>4148</v>
      </c>
      <c r="I5912" s="4">
        <v>0.97</v>
      </c>
    </row>
    <row r="5913" spans="1:9" x14ac:dyDescent="0.2">
      <c r="A5913">
        <v>102</v>
      </c>
      <c r="B5913">
        <v>701320</v>
      </c>
      <c r="C5913" s="3">
        <v>43220</v>
      </c>
      <c r="D5913">
        <v>47208</v>
      </c>
      <c r="E5913" t="s">
        <v>4016</v>
      </c>
      <c r="F5913">
        <v>42487</v>
      </c>
      <c r="G5913" t="s">
        <v>4131</v>
      </c>
      <c r="H5913" t="s">
        <v>4132</v>
      </c>
      <c r="I5913" s="4">
        <v>0.32</v>
      </c>
    </row>
    <row r="5914" spans="1:9" x14ac:dyDescent="0.2">
      <c r="A5914">
        <v>102</v>
      </c>
      <c r="B5914">
        <v>701321</v>
      </c>
      <c r="C5914" s="3">
        <v>43220</v>
      </c>
      <c r="D5914">
        <v>47208</v>
      </c>
      <c r="E5914" t="s">
        <v>4016</v>
      </c>
      <c r="F5914">
        <v>42487</v>
      </c>
      <c r="G5914" t="s">
        <v>4085</v>
      </c>
      <c r="H5914" t="s">
        <v>4086</v>
      </c>
      <c r="I5914" s="4">
        <v>0.32</v>
      </c>
    </row>
    <row r="5915" spans="1:9" x14ac:dyDescent="0.2">
      <c r="A5915">
        <v>102</v>
      </c>
      <c r="B5915">
        <v>700192</v>
      </c>
      <c r="C5915" s="3">
        <v>43222</v>
      </c>
      <c r="D5915">
        <v>47208</v>
      </c>
      <c r="E5915" t="s">
        <v>4016</v>
      </c>
      <c r="F5915">
        <v>42487</v>
      </c>
      <c r="G5915" t="s">
        <v>4105</v>
      </c>
      <c r="H5915" t="s">
        <v>4106</v>
      </c>
      <c r="I5915" s="4">
        <v>2.59</v>
      </c>
    </row>
    <row r="5916" spans="1:9" x14ac:dyDescent="0.2">
      <c r="A5916">
        <v>102</v>
      </c>
      <c r="B5916">
        <v>700236</v>
      </c>
      <c r="C5916" s="3">
        <v>43213</v>
      </c>
      <c r="D5916">
        <v>47099</v>
      </c>
      <c r="E5916" t="s">
        <v>4016</v>
      </c>
      <c r="F5916">
        <v>42488</v>
      </c>
      <c r="G5916" t="s">
        <v>4033</v>
      </c>
      <c r="H5916" t="s">
        <v>4034</v>
      </c>
      <c r="I5916" s="4">
        <v>388.8</v>
      </c>
    </row>
    <row r="5917" spans="1:9" x14ac:dyDescent="0.2">
      <c r="A5917">
        <v>102</v>
      </c>
      <c r="B5917">
        <v>700243</v>
      </c>
      <c r="C5917" s="3">
        <v>43213</v>
      </c>
      <c r="D5917">
        <v>47108</v>
      </c>
      <c r="E5917" t="s">
        <v>4016</v>
      </c>
      <c r="F5917">
        <v>42489</v>
      </c>
      <c r="G5917" t="s">
        <v>4361</v>
      </c>
      <c r="H5917" t="s">
        <v>4362</v>
      </c>
      <c r="I5917" s="4">
        <v>400</v>
      </c>
    </row>
    <row r="5918" spans="1:9" x14ac:dyDescent="0.2">
      <c r="A5918">
        <v>102</v>
      </c>
      <c r="B5918">
        <v>700250</v>
      </c>
      <c r="C5918" s="3">
        <v>43213</v>
      </c>
      <c r="D5918">
        <v>47110</v>
      </c>
      <c r="E5918" t="s">
        <v>4016</v>
      </c>
      <c r="F5918">
        <v>42490</v>
      </c>
      <c r="G5918" t="s">
        <v>4361</v>
      </c>
      <c r="H5918" t="s">
        <v>4362</v>
      </c>
      <c r="I5918" s="4">
        <v>400</v>
      </c>
    </row>
    <row r="5919" spans="1:9" x14ac:dyDescent="0.2">
      <c r="A5919">
        <v>102</v>
      </c>
      <c r="B5919">
        <v>700473</v>
      </c>
      <c r="C5919" s="3">
        <v>43214</v>
      </c>
      <c r="D5919">
        <v>47144</v>
      </c>
      <c r="E5919" t="s">
        <v>4016</v>
      </c>
      <c r="F5919">
        <v>42499</v>
      </c>
      <c r="G5919" t="s">
        <v>4259</v>
      </c>
      <c r="H5919" t="s">
        <v>4260</v>
      </c>
      <c r="I5919" s="4">
        <v>1063.32</v>
      </c>
    </row>
    <row r="5920" spans="1:9" x14ac:dyDescent="0.2">
      <c r="A5920">
        <v>102</v>
      </c>
      <c r="B5920">
        <v>700474</v>
      </c>
      <c r="C5920" s="3">
        <v>43214</v>
      </c>
      <c r="D5920">
        <v>47144</v>
      </c>
      <c r="E5920" t="s">
        <v>4016</v>
      </c>
      <c r="F5920">
        <v>42499</v>
      </c>
      <c r="G5920" t="s">
        <v>4487</v>
      </c>
      <c r="H5920" t="s">
        <v>4497</v>
      </c>
      <c r="I5920" s="4">
        <v>84</v>
      </c>
    </row>
    <row r="5921" spans="1:9" x14ac:dyDescent="0.2">
      <c r="A5921">
        <v>102</v>
      </c>
      <c r="B5921">
        <v>700590</v>
      </c>
      <c r="C5921" s="3">
        <v>43216</v>
      </c>
      <c r="D5921">
        <v>47177</v>
      </c>
      <c r="E5921" t="s">
        <v>4016</v>
      </c>
      <c r="F5921">
        <v>42501</v>
      </c>
      <c r="G5921" t="s">
        <v>4057</v>
      </c>
      <c r="H5921" t="s">
        <v>4058</v>
      </c>
      <c r="I5921" s="4">
        <v>264</v>
      </c>
    </row>
    <row r="5922" spans="1:9" x14ac:dyDescent="0.2">
      <c r="A5922">
        <v>102</v>
      </c>
      <c r="B5922">
        <v>700599</v>
      </c>
      <c r="C5922" s="3">
        <v>43215</v>
      </c>
      <c r="D5922">
        <v>47158</v>
      </c>
      <c r="E5922" t="s">
        <v>4016</v>
      </c>
      <c r="F5922">
        <v>42502</v>
      </c>
      <c r="G5922" t="s">
        <v>4259</v>
      </c>
      <c r="H5922" t="s">
        <v>4260</v>
      </c>
      <c r="I5922" s="4">
        <v>1063.32</v>
      </c>
    </row>
    <row r="5923" spans="1:9" x14ac:dyDescent="0.2">
      <c r="A5923">
        <v>102</v>
      </c>
      <c r="B5923">
        <v>700600</v>
      </c>
      <c r="C5923" s="3">
        <v>43215</v>
      </c>
      <c r="D5923">
        <v>47158</v>
      </c>
      <c r="E5923" t="s">
        <v>4016</v>
      </c>
      <c r="F5923">
        <v>42502</v>
      </c>
      <c r="G5923" t="s">
        <v>4487</v>
      </c>
      <c r="H5923" t="s">
        <v>4497</v>
      </c>
      <c r="I5923" s="4">
        <v>84</v>
      </c>
    </row>
    <row r="5924" spans="1:9" x14ac:dyDescent="0.2">
      <c r="A5924">
        <v>102</v>
      </c>
      <c r="B5924">
        <v>700646</v>
      </c>
      <c r="C5924" s="3">
        <v>43216</v>
      </c>
      <c r="D5924">
        <v>47182</v>
      </c>
      <c r="E5924" t="s">
        <v>4016</v>
      </c>
      <c r="F5924">
        <v>42506</v>
      </c>
      <c r="G5924" t="s">
        <v>4265</v>
      </c>
      <c r="H5924" t="s">
        <v>4266</v>
      </c>
      <c r="I5924" s="4">
        <v>33</v>
      </c>
    </row>
    <row r="5925" spans="1:9" x14ac:dyDescent="0.2">
      <c r="A5925">
        <v>102</v>
      </c>
      <c r="B5925">
        <v>700647</v>
      </c>
      <c r="C5925" s="3">
        <v>43216</v>
      </c>
      <c r="D5925">
        <v>47182</v>
      </c>
      <c r="E5925" t="s">
        <v>4016</v>
      </c>
      <c r="F5925">
        <v>42506</v>
      </c>
      <c r="G5925" t="s">
        <v>4033</v>
      </c>
      <c r="H5925" t="s">
        <v>4034</v>
      </c>
      <c r="I5925" s="4">
        <v>61.72</v>
      </c>
    </row>
    <row r="5926" spans="1:9" x14ac:dyDescent="0.2">
      <c r="A5926">
        <v>102</v>
      </c>
      <c r="B5926">
        <v>700648</v>
      </c>
      <c r="C5926" s="3">
        <v>43216</v>
      </c>
      <c r="D5926">
        <v>47182</v>
      </c>
      <c r="E5926" t="s">
        <v>4016</v>
      </c>
      <c r="F5926">
        <v>42506</v>
      </c>
      <c r="G5926" t="s">
        <v>4093</v>
      </c>
      <c r="H5926" t="s">
        <v>4094</v>
      </c>
      <c r="I5926" s="4">
        <v>0.1</v>
      </c>
    </row>
    <row r="5927" spans="1:9" x14ac:dyDescent="0.2">
      <c r="A5927">
        <v>102</v>
      </c>
      <c r="B5927">
        <v>700649</v>
      </c>
      <c r="C5927" s="3">
        <v>43216</v>
      </c>
      <c r="D5927">
        <v>47182</v>
      </c>
      <c r="E5927" t="s">
        <v>4016</v>
      </c>
      <c r="F5927">
        <v>42506</v>
      </c>
      <c r="G5927" t="s">
        <v>4025</v>
      </c>
      <c r="H5927" t="s">
        <v>4026</v>
      </c>
      <c r="I5927" s="4">
        <v>0.9</v>
      </c>
    </row>
    <row r="5928" spans="1:9" x14ac:dyDescent="0.2">
      <c r="A5928">
        <v>102</v>
      </c>
      <c r="B5928">
        <v>700650</v>
      </c>
      <c r="C5928" s="3">
        <v>43216</v>
      </c>
      <c r="D5928">
        <v>47182</v>
      </c>
      <c r="E5928" t="s">
        <v>4016</v>
      </c>
      <c r="F5928">
        <v>42506</v>
      </c>
      <c r="G5928" t="s">
        <v>4263</v>
      </c>
      <c r="H5928" t="s">
        <v>4264</v>
      </c>
      <c r="I5928" s="4">
        <v>1.43</v>
      </c>
    </row>
    <row r="5929" spans="1:9" x14ac:dyDescent="0.2">
      <c r="A5929">
        <v>102</v>
      </c>
      <c r="B5929">
        <v>700651</v>
      </c>
      <c r="C5929" s="3">
        <v>43216</v>
      </c>
      <c r="D5929">
        <v>47182</v>
      </c>
      <c r="E5929" t="s">
        <v>4016</v>
      </c>
      <c r="F5929">
        <v>42506</v>
      </c>
      <c r="G5929" t="s">
        <v>4027</v>
      </c>
      <c r="H5929" t="s">
        <v>4028</v>
      </c>
      <c r="I5929" s="4">
        <v>0.06</v>
      </c>
    </row>
    <row r="5930" spans="1:9" x14ac:dyDescent="0.2">
      <c r="A5930">
        <v>102</v>
      </c>
      <c r="B5930">
        <v>700652</v>
      </c>
      <c r="C5930" s="3">
        <v>43216</v>
      </c>
      <c r="D5930">
        <v>47182</v>
      </c>
      <c r="E5930" t="s">
        <v>4016</v>
      </c>
      <c r="F5930">
        <v>42506</v>
      </c>
      <c r="G5930" t="s">
        <v>4273</v>
      </c>
      <c r="H5930" t="s">
        <v>4274</v>
      </c>
      <c r="I5930" s="4">
        <v>2.75</v>
      </c>
    </row>
    <row r="5931" spans="1:9" x14ac:dyDescent="0.2">
      <c r="A5931">
        <v>102</v>
      </c>
      <c r="B5931">
        <v>700653</v>
      </c>
      <c r="C5931" s="3">
        <v>43216</v>
      </c>
      <c r="D5931">
        <v>47182</v>
      </c>
      <c r="E5931" t="s">
        <v>4016</v>
      </c>
      <c r="F5931">
        <v>42506</v>
      </c>
      <c r="G5931" t="s">
        <v>4039</v>
      </c>
      <c r="H5931" t="s">
        <v>4040</v>
      </c>
      <c r="I5931" s="4">
        <v>0.04</v>
      </c>
    </row>
    <row r="5932" spans="1:9" x14ac:dyDescent="0.2">
      <c r="A5932">
        <v>102</v>
      </c>
      <c r="B5932">
        <v>700660</v>
      </c>
      <c r="C5932" s="3">
        <v>43217</v>
      </c>
      <c r="D5932">
        <v>47187</v>
      </c>
      <c r="E5932" t="s">
        <v>4016</v>
      </c>
      <c r="F5932">
        <v>42507</v>
      </c>
      <c r="G5932" t="s">
        <v>4265</v>
      </c>
      <c r="H5932" t="s">
        <v>4266</v>
      </c>
      <c r="I5932" s="4">
        <v>33</v>
      </c>
    </row>
    <row r="5933" spans="1:9" x14ac:dyDescent="0.2">
      <c r="A5933">
        <v>102</v>
      </c>
      <c r="B5933">
        <v>700661</v>
      </c>
      <c r="C5933" s="3">
        <v>43217</v>
      </c>
      <c r="D5933">
        <v>47187</v>
      </c>
      <c r="E5933" t="s">
        <v>4016</v>
      </c>
      <c r="F5933">
        <v>42507</v>
      </c>
      <c r="G5933" t="s">
        <v>4033</v>
      </c>
      <c r="H5933" t="s">
        <v>4034</v>
      </c>
      <c r="I5933" s="4">
        <v>31.95</v>
      </c>
    </row>
    <row r="5934" spans="1:9" x14ac:dyDescent="0.2">
      <c r="A5934">
        <v>102</v>
      </c>
      <c r="B5934">
        <v>700662</v>
      </c>
      <c r="C5934" s="3">
        <v>43217</v>
      </c>
      <c r="D5934">
        <v>47187</v>
      </c>
      <c r="E5934" t="s">
        <v>4016</v>
      </c>
      <c r="F5934">
        <v>42507</v>
      </c>
      <c r="G5934" t="s">
        <v>4093</v>
      </c>
      <c r="H5934" t="s">
        <v>4094</v>
      </c>
      <c r="I5934" s="4">
        <v>0.12</v>
      </c>
    </row>
    <row r="5935" spans="1:9" x14ac:dyDescent="0.2">
      <c r="A5935">
        <v>102</v>
      </c>
      <c r="B5935">
        <v>700663</v>
      </c>
      <c r="C5935" s="3">
        <v>43217</v>
      </c>
      <c r="D5935">
        <v>47187</v>
      </c>
      <c r="E5935" t="s">
        <v>4016</v>
      </c>
      <c r="F5935">
        <v>42507</v>
      </c>
      <c r="G5935" t="s">
        <v>4025</v>
      </c>
      <c r="H5935" t="s">
        <v>4026</v>
      </c>
      <c r="I5935" s="4">
        <v>0.65</v>
      </c>
    </row>
    <row r="5936" spans="1:9" x14ac:dyDescent="0.2">
      <c r="A5936">
        <v>102</v>
      </c>
      <c r="B5936">
        <v>700664</v>
      </c>
      <c r="C5936" s="3">
        <v>43217</v>
      </c>
      <c r="D5936">
        <v>47187</v>
      </c>
      <c r="E5936" t="s">
        <v>4016</v>
      </c>
      <c r="F5936">
        <v>42507</v>
      </c>
      <c r="G5936" t="s">
        <v>4263</v>
      </c>
      <c r="H5936" t="s">
        <v>4264</v>
      </c>
      <c r="I5936" s="4">
        <v>1.43</v>
      </c>
    </row>
    <row r="5937" spans="1:9" x14ac:dyDescent="0.2">
      <c r="A5937">
        <v>102</v>
      </c>
      <c r="B5937">
        <v>700665</v>
      </c>
      <c r="C5937" s="3">
        <v>43217</v>
      </c>
      <c r="D5937">
        <v>47187</v>
      </c>
      <c r="E5937" t="s">
        <v>4016</v>
      </c>
      <c r="F5937">
        <v>42507</v>
      </c>
      <c r="G5937" t="s">
        <v>4027</v>
      </c>
      <c r="H5937" t="s">
        <v>4028</v>
      </c>
      <c r="I5937" s="4">
        <v>0.06</v>
      </c>
    </row>
    <row r="5938" spans="1:9" x14ac:dyDescent="0.2">
      <c r="A5938">
        <v>102</v>
      </c>
      <c r="B5938">
        <v>700666</v>
      </c>
      <c r="C5938" s="3">
        <v>43217</v>
      </c>
      <c r="D5938">
        <v>47187</v>
      </c>
      <c r="E5938" t="s">
        <v>4016</v>
      </c>
      <c r="F5938">
        <v>42507</v>
      </c>
      <c r="G5938" t="s">
        <v>4273</v>
      </c>
      <c r="H5938" t="s">
        <v>4274</v>
      </c>
      <c r="I5938" s="4">
        <v>2.75</v>
      </c>
    </row>
    <row r="5939" spans="1:9" x14ac:dyDescent="0.2">
      <c r="A5939">
        <v>102</v>
      </c>
      <c r="B5939">
        <v>700667</v>
      </c>
      <c r="C5939" s="3">
        <v>43217</v>
      </c>
      <c r="D5939">
        <v>47187</v>
      </c>
      <c r="E5939" t="s">
        <v>4016</v>
      </c>
      <c r="F5939">
        <v>42507</v>
      </c>
      <c r="G5939" t="s">
        <v>4039</v>
      </c>
      <c r="H5939" t="s">
        <v>4040</v>
      </c>
      <c r="I5939" s="4">
        <v>0.04</v>
      </c>
    </row>
    <row r="5940" spans="1:9" x14ac:dyDescent="0.2">
      <c r="A5940">
        <v>102</v>
      </c>
      <c r="B5940">
        <v>700668</v>
      </c>
      <c r="C5940" s="3">
        <v>43217</v>
      </c>
      <c r="D5940">
        <v>47187</v>
      </c>
      <c r="E5940" t="s">
        <v>4016</v>
      </c>
      <c r="F5940">
        <v>42507</v>
      </c>
      <c r="G5940" t="s">
        <v>4035</v>
      </c>
      <c r="H5940" t="s">
        <v>4036</v>
      </c>
      <c r="I5940" s="4">
        <v>30</v>
      </c>
    </row>
    <row r="5941" spans="1:9" x14ac:dyDescent="0.2">
      <c r="A5941">
        <v>102</v>
      </c>
      <c r="B5941">
        <v>700688</v>
      </c>
      <c r="C5941" s="3">
        <v>43215</v>
      </c>
      <c r="D5941">
        <v>47159</v>
      </c>
      <c r="E5941" t="s">
        <v>4016</v>
      </c>
      <c r="F5941">
        <v>42510</v>
      </c>
      <c r="G5941" t="s">
        <v>4259</v>
      </c>
      <c r="H5941" t="s">
        <v>4260</v>
      </c>
      <c r="I5941" s="4">
        <v>3189.96</v>
      </c>
    </row>
    <row r="5942" spans="1:9" x14ac:dyDescent="0.2">
      <c r="A5942">
        <v>102</v>
      </c>
      <c r="B5942">
        <v>700689</v>
      </c>
      <c r="C5942" s="3">
        <v>43215</v>
      </c>
      <c r="D5942">
        <v>47159</v>
      </c>
      <c r="E5942" t="s">
        <v>4016</v>
      </c>
      <c r="F5942">
        <v>42510</v>
      </c>
      <c r="G5942" t="s">
        <v>4487</v>
      </c>
      <c r="H5942" t="s">
        <v>4497</v>
      </c>
      <c r="I5942" s="4">
        <v>252</v>
      </c>
    </row>
    <row r="5943" spans="1:9" x14ac:dyDescent="0.2">
      <c r="A5943">
        <v>102</v>
      </c>
      <c r="B5943">
        <v>700706</v>
      </c>
      <c r="C5943" s="3">
        <v>43220</v>
      </c>
      <c r="D5943">
        <v>47200</v>
      </c>
      <c r="E5943" t="s">
        <v>4016</v>
      </c>
      <c r="F5943">
        <v>42513</v>
      </c>
      <c r="G5943" t="s">
        <v>4363</v>
      </c>
      <c r="H5943" t="s">
        <v>4364</v>
      </c>
      <c r="I5943" s="4">
        <v>36.29</v>
      </c>
    </row>
    <row r="5944" spans="1:9" x14ac:dyDescent="0.2">
      <c r="A5944">
        <v>102</v>
      </c>
      <c r="B5944">
        <v>700707</v>
      </c>
      <c r="C5944" s="3">
        <v>43220</v>
      </c>
      <c r="D5944">
        <v>47200</v>
      </c>
      <c r="E5944" t="s">
        <v>4016</v>
      </c>
      <c r="F5944">
        <v>42513</v>
      </c>
      <c r="G5944" t="s">
        <v>4117</v>
      </c>
      <c r="H5944" t="s">
        <v>4118</v>
      </c>
      <c r="I5944" s="4">
        <v>9.7200000000000006</v>
      </c>
    </row>
    <row r="5945" spans="1:9" x14ac:dyDescent="0.2">
      <c r="A5945">
        <v>102</v>
      </c>
      <c r="B5945">
        <v>700708</v>
      </c>
      <c r="C5945" s="3">
        <v>43220</v>
      </c>
      <c r="D5945">
        <v>47200</v>
      </c>
      <c r="E5945" t="s">
        <v>4016</v>
      </c>
      <c r="F5945">
        <v>42513</v>
      </c>
      <c r="G5945" t="s">
        <v>4211</v>
      </c>
      <c r="H5945" t="s">
        <v>4212</v>
      </c>
      <c r="I5945" s="4">
        <v>46.01</v>
      </c>
    </row>
    <row r="5946" spans="1:9" x14ac:dyDescent="0.2">
      <c r="A5946">
        <v>102</v>
      </c>
      <c r="B5946">
        <v>700709</v>
      </c>
      <c r="C5946" s="3">
        <v>43220</v>
      </c>
      <c r="D5946">
        <v>47200</v>
      </c>
      <c r="E5946" t="s">
        <v>4016</v>
      </c>
      <c r="F5946">
        <v>42513</v>
      </c>
      <c r="G5946" t="s">
        <v>4365</v>
      </c>
      <c r="H5946" t="s">
        <v>4366</v>
      </c>
      <c r="I5946" s="4">
        <v>64.8</v>
      </c>
    </row>
    <row r="5947" spans="1:9" x14ac:dyDescent="0.2">
      <c r="A5947">
        <v>102</v>
      </c>
      <c r="B5947">
        <v>700710</v>
      </c>
      <c r="C5947" s="3">
        <v>43220</v>
      </c>
      <c r="D5947">
        <v>47200</v>
      </c>
      <c r="E5947" t="s">
        <v>4016</v>
      </c>
      <c r="F5947">
        <v>42513</v>
      </c>
      <c r="G5947" t="s">
        <v>4035</v>
      </c>
      <c r="H5947" t="s">
        <v>4036</v>
      </c>
      <c r="I5947" s="4">
        <v>103.68</v>
      </c>
    </row>
    <row r="5948" spans="1:9" x14ac:dyDescent="0.2">
      <c r="A5948">
        <v>102</v>
      </c>
      <c r="B5948">
        <v>700711</v>
      </c>
      <c r="C5948" s="3">
        <v>43220</v>
      </c>
      <c r="D5948">
        <v>47200</v>
      </c>
      <c r="E5948" t="s">
        <v>4016</v>
      </c>
      <c r="F5948">
        <v>42513</v>
      </c>
      <c r="G5948" t="s">
        <v>4021</v>
      </c>
      <c r="H5948" t="s">
        <v>4022</v>
      </c>
      <c r="I5948" s="4">
        <v>29.16</v>
      </c>
    </row>
    <row r="5949" spans="1:9" x14ac:dyDescent="0.2">
      <c r="A5949">
        <v>102</v>
      </c>
      <c r="B5949">
        <v>700712</v>
      </c>
      <c r="C5949" s="3">
        <v>43220</v>
      </c>
      <c r="D5949">
        <v>47200</v>
      </c>
      <c r="E5949" t="s">
        <v>4016</v>
      </c>
      <c r="F5949">
        <v>42513</v>
      </c>
      <c r="G5949" t="s">
        <v>4055</v>
      </c>
      <c r="H5949" t="s">
        <v>4056</v>
      </c>
      <c r="I5949" s="4">
        <v>1.3</v>
      </c>
    </row>
    <row r="5950" spans="1:9" x14ac:dyDescent="0.2">
      <c r="A5950">
        <v>102</v>
      </c>
      <c r="B5950">
        <v>700714</v>
      </c>
      <c r="C5950" s="3">
        <v>43220</v>
      </c>
      <c r="D5950">
        <v>47200</v>
      </c>
      <c r="E5950" t="s">
        <v>4016</v>
      </c>
      <c r="F5950">
        <v>42513</v>
      </c>
      <c r="G5950" t="s">
        <v>4033</v>
      </c>
      <c r="H5950" t="s">
        <v>4034</v>
      </c>
      <c r="I5950" s="4">
        <v>30.46</v>
      </c>
    </row>
    <row r="5951" spans="1:9" x14ac:dyDescent="0.2">
      <c r="A5951">
        <v>102</v>
      </c>
      <c r="B5951">
        <v>701305</v>
      </c>
      <c r="C5951" s="3">
        <v>43220</v>
      </c>
      <c r="D5951">
        <v>47200</v>
      </c>
      <c r="E5951" t="s">
        <v>4016</v>
      </c>
      <c r="F5951">
        <v>42513</v>
      </c>
      <c r="G5951" t="s">
        <v>4097</v>
      </c>
      <c r="H5951" t="s">
        <v>4098</v>
      </c>
      <c r="I5951" s="4">
        <v>2.59</v>
      </c>
    </row>
    <row r="5952" spans="1:9" x14ac:dyDescent="0.2">
      <c r="A5952">
        <v>102</v>
      </c>
      <c r="B5952">
        <v>700721</v>
      </c>
      <c r="C5952" s="3">
        <v>43220</v>
      </c>
      <c r="D5952">
        <v>47194</v>
      </c>
      <c r="E5952" t="s">
        <v>4016</v>
      </c>
      <c r="F5952">
        <v>42515</v>
      </c>
      <c r="G5952" t="s">
        <v>4343</v>
      </c>
      <c r="H5952" t="s">
        <v>4344</v>
      </c>
      <c r="I5952" s="4">
        <v>21.66</v>
      </c>
    </row>
    <row r="5953" spans="1:9" x14ac:dyDescent="0.2">
      <c r="A5953">
        <v>102</v>
      </c>
      <c r="B5953">
        <v>700722</v>
      </c>
      <c r="C5953" s="3">
        <v>43220</v>
      </c>
      <c r="D5953">
        <v>47194</v>
      </c>
      <c r="E5953" t="s">
        <v>4016</v>
      </c>
      <c r="F5953">
        <v>42515</v>
      </c>
      <c r="G5953" t="s">
        <v>4219</v>
      </c>
      <c r="H5953" t="s">
        <v>4220</v>
      </c>
      <c r="I5953" s="4">
        <v>27.36</v>
      </c>
    </row>
    <row r="5954" spans="1:9" x14ac:dyDescent="0.2">
      <c r="A5954">
        <v>102</v>
      </c>
      <c r="B5954">
        <v>700723</v>
      </c>
      <c r="C5954" s="3">
        <v>43220</v>
      </c>
      <c r="D5954">
        <v>47194</v>
      </c>
      <c r="E5954" t="s">
        <v>4016</v>
      </c>
      <c r="F5954">
        <v>42515</v>
      </c>
      <c r="G5954" t="s">
        <v>4345</v>
      </c>
      <c r="H5954" t="s">
        <v>4346</v>
      </c>
      <c r="I5954" s="4">
        <v>11.4</v>
      </c>
    </row>
    <row r="5955" spans="1:9" x14ac:dyDescent="0.2">
      <c r="A5955">
        <v>102</v>
      </c>
      <c r="B5955">
        <v>700724</v>
      </c>
      <c r="C5955" s="3">
        <v>43220</v>
      </c>
      <c r="D5955">
        <v>47194</v>
      </c>
      <c r="E5955" t="s">
        <v>4016</v>
      </c>
      <c r="F5955">
        <v>42515</v>
      </c>
      <c r="G5955" t="s">
        <v>4211</v>
      </c>
      <c r="H5955" t="s">
        <v>4212</v>
      </c>
      <c r="I5955" s="4">
        <v>13.68</v>
      </c>
    </row>
    <row r="5956" spans="1:9" x14ac:dyDescent="0.2">
      <c r="A5956">
        <v>102</v>
      </c>
      <c r="B5956">
        <v>700725</v>
      </c>
      <c r="C5956" s="3">
        <v>43220</v>
      </c>
      <c r="D5956">
        <v>47194</v>
      </c>
      <c r="E5956" t="s">
        <v>4016</v>
      </c>
      <c r="F5956">
        <v>42515</v>
      </c>
      <c r="G5956" t="s">
        <v>4347</v>
      </c>
      <c r="H5956" t="s">
        <v>4348</v>
      </c>
      <c r="I5956" s="4">
        <v>13.68</v>
      </c>
    </row>
    <row r="5957" spans="1:9" x14ac:dyDescent="0.2">
      <c r="A5957">
        <v>102</v>
      </c>
      <c r="B5957">
        <v>700726</v>
      </c>
      <c r="C5957" s="3">
        <v>43220</v>
      </c>
      <c r="D5957">
        <v>47194</v>
      </c>
      <c r="E5957" t="s">
        <v>4016</v>
      </c>
      <c r="F5957">
        <v>42515</v>
      </c>
      <c r="G5957" t="s">
        <v>4279</v>
      </c>
      <c r="H5957" t="s">
        <v>4280</v>
      </c>
      <c r="I5957" s="4">
        <v>1.03</v>
      </c>
    </row>
    <row r="5958" spans="1:9" x14ac:dyDescent="0.2">
      <c r="A5958">
        <v>102</v>
      </c>
      <c r="B5958">
        <v>700728</v>
      </c>
      <c r="C5958" s="3">
        <v>43220</v>
      </c>
      <c r="D5958">
        <v>47194</v>
      </c>
      <c r="E5958" t="s">
        <v>4016</v>
      </c>
      <c r="F5958">
        <v>42515</v>
      </c>
      <c r="G5958" t="s">
        <v>4027</v>
      </c>
      <c r="H5958" t="s">
        <v>4028</v>
      </c>
      <c r="I5958" s="4">
        <v>0.15</v>
      </c>
    </row>
    <row r="5959" spans="1:9" x14ac:dyDescent="0.2">
      <c r="A5959">
        <v>102</v>
      </c>
      <c r="B5959">
        <v>700730</v>
      </c>
      <c r="C5959" s="3">
        <v>43220</v>
      </c>
      <c r="D5959">
        <v>47194</v>
      </c>
      <c r="E5959" t="s">
        <v>4016</v>
      </c>
      <c r="F5959">
        <v>42515</v>
      </c>
      <c r="G5959" t="s">
        <v>4033</v>
      </c>
      <c r="H5959" t="s">
        <v>4034</v>
      </c>
      <c r="I5959" s="4">
        <v>20.52</v>
      </c>
    </row>
    <row r="5960" spans="1:9" x14ac:dyDescent="0.2">
      <c r="A5960">
        <v>102</v>
      </c>
      <c r="B5960">
        <v>701288</v>
      </c>
      <c r="C5960" s="3">
        <v>43220</v>
      </c>
      <c r="D5960">
        <v>47194</v>
      </c>
      <c r="E5960" t="s">
        <v>4016</v>
      </c>
      <c r="F5960">
        <v>42515</v>
      </c>
      <c r="G5960" t="s">
        <v>4083</v>
      </c>
      <c r="H5960" t="s">
        <v>4084</v>
      </c>
      <c r="I5960" s="4">
        <v>0.17</v>
      </c>
    </row>
    <row r="5961" spans="1:9" x14ac:dyDescent="0.2">
      <c r="A5961">
        <v>102</v>
      </c>
      <c r="B5961">
        <v>701289</v>
      </c>
      <c r="C5961" s="3">
        <v>43220</v>
      </c>
      <c r="D5961">
        <v>47194</v>
      </c>
      <c r="E5961" t="s">
        <v>4016</v>
      </c>
      <c r="F5961">
        <v>42515</v>
      </c>
      <c r="G5961" t="s">
        <v>4093</v>
      </c>
      <c r="H5961" t="s">
        <v>4094</v>
      </c>
      <c r="I5961" s="4">
        <v>0.25</v>
      </c>
    </row>
    <row r="5962" spans="1:9" x14ac:dyDescent="0.2">
      <c r="A5962">
        <v>102</v>
      </c>
      <c r="B5962">
        <v>701290</v>
      </c>
      <c r="C5962" s="3">
        <v>43220</v>
      </c>
      <c r="D5962">
        <v>47194</v>
      </c>
      <c r="E5962" t="s">
        <v>4016</v>
      </c>
      <c r="F5962">
        <v>42515</v>
      </c>
      <c r="G5962" t="s">
        <v>4283</v>
      </c>
      <c r="H5962" t="s">
        <v>4284</v>
      </c>
      <c r="I5962" s="4">
        <v>4.0999999999999996</v>
      </c>
    </row>
    <row r="5963" spans="1:9" x14ac:dyDescent="0.2">
      <c r="A5963">
        <v>102</v>
      </c>
      <c r="B5963">
        <v>700738</v>
      </c>
      <c r="C5963" s="3">
        <v>43220</v>
      </c>
      <c r="D5963">
        <v>47195</v>
      </c>
      <c r="E5963" t="s">
        <v>4016</v>
      </c>
      <c r="F5963">
        <v>42517</v>
      </c>
      <c r="G5963" t="s">
        <v>4343</v>
      </c>
      <c r="H5963" t="s">
        <v>4344</v>
      </c>
      <c r="I5963" s="4">
        <v>21.66</v>
      </c>
    </row>
    <row r="5964" spans="1:9" x14ac:dyDescent="0.2">
      <c r="A5964">
        <v>102</v>
      </c>
      <c r="B5964">
        <v>700739</v>
      </c>
      <c r="C5964" s="3">
        <v>43220</v>
      </c>
      <c r="D5964">
        <v>47195</v>
      </c>
      <c r="E5964" t="s">
        <v>4016</v>
      </c>
      <c r="F5964">
        <v>42517</v>
      </c>
      <c r="G5964" t="s">
        <v>4219</v>
      </c>
      <c r="H5964" t="s">
        <v>4220</v>
      </c>
      <c r="I5964" s="4">
        <v>27.36</v>
      </c>
    </row>
    <row r="5965" spans="1:9" x14ac:dyDescent="0.2">
      <c r="A5965">
        <v>102</v>
      </c>
      <c r="B5965">
        <v>700740</v>
      </c>
      <c r="C5965" s="3">
        <v>43220</v>
      </c>
      <c r="D5965">
        <v>47195</v>
      </c>
      <c r="E5965" t="s">
        <v>4016</v>
      </c>
      <c r="F5965">
        <v>42517</v>
      </c>
      <c r="G5965" t="s">
        <v>4345</v>
      </c>
      <c r="H5965" t="s">
        <v>4346</v>
      </c>
      <c r="I5965" s="4">
        <v>11.4</v>
      </c>
    </row>
    <row r="5966" spans="1:9" x14ac:dyDescent="0.2">
      <c r="A5966">
        <v>102</v>
      </c>
      <c r="B5966">
        <v>700741</v>
      </c>
      <c r="C5966" s="3">
        <v>43220</v>
      </c>
      <c r="D5966">
        <v>47195</v>
      </c>
      <c r="E5966" t="s">
        <v>4016</v>
      </c>
      <c r="F5966">
        <v>42517</v>
      </c>
      <c r="G5966" t="s">
        <v>4211</v>
      </c>
      <c r="H5966" t="s">
        <v>4212</v>
      </c>
      <c r="I5966" s="4">
        <v>13.68</v>
      </c>
    </row>
    <row r="5967" spans="1:9" x14ac:dyDescent="0.2">
      <c r="A5967">
        <v>102</v>
      </c>
      <c r="B5967">
        <v>700742</v>
      </c>
      <c r="C5967" s="3">
        <v>43220</v>
      </c>
      <c r="D5967">
        <v>47195</v>
      </c>
      <c r="E5967" t="s">
        <v>4016</v>
      </c>
      <c r="F5967">
        <v>42517</v>
      </c>
      <c r="G5967" t="s">
        <v>4347</v>
      </c>
      <c r="H5967" t="s">
        <v>4348</v>
      </c>
      <c r="I5967" s="4">
        <v>13.68</v>
      </c>
    </row>
    <row r="5968" spans="1:9" x14ac:dyDescent="0.2">
      <c r="A5968">
        <v>102</v>
      </c>
      <c r="B5968">
        <v>700743</v>
      </c>
      <c r="C5968" s="3">
        <v>43220</v>
      </c>
      <c r="D5968">
        <v>47195</v>
      </c>
      <c r="E5968" t="s">
        <v>4016</v>
      </c>
      <c r="F5968">
        <v>42517</v>
      </c>
      <c r="G5968" t="s">
        <v>4207</v>
      </c>
      <c r="H5968" t="s">
        <v>4208</v>
      </c>
      <c r="I5968" s="4">
        <v>1.71</v>
      </c>
    </row>
    <row r="5969" spans="1:9" x14ac:dyDescent="0.2">
      <c r="A5969">
        <v>102</v>
      </c>
      <c r="B5969">
        <v>700746</v>
      </c>
      <c r="C5969" s="3">
        <v>43220</v>
      </c>
      <c r="D5969">
        <v>47195</v>
      </c>
      <c r="E5969" t="s">
        <v>4016</v>
      </c>
      <c r="F5969">
        <v>42517</v>
      </c>
      <c r="G5969" t="s">
        <v>4029</v>
      </c>
      <c r="H5969" t="s">
        <v>4030</v>
      </c>
      <c r="I5969" s="4">
        <v>0.46</v>
      </c>
    </row>
    <row r="5970" spans="1:9" x14ac:dyDescent="0.2">
      <c r="A5970">
        <v>102</v>
      </c>
      <c r="B5970">
        <v>701291</v>
      </c>
      <c r="C5970" s="3">
        <v>43220</v>
      </c>
      <c r="D5970">
        <v>47195</v>
      </c>
      <c r="E5970" t="s">
        <v>4016</v>
      </c>
      <c r="F5970">
        <v>42517</v>
      </c>
      <c r="G5970" t="s">
        <v>4027</v>
      </c>
      <c r="H5970" t="s">
        <v>4028</v>
      </c>
      <c r="I5970" s="4">
        <v>0.01</v>
      </c>
    </row>
    <row r="5971" spans="1:9" x14ac:dyDescent="0.2">
      <c r="A5971">
        <v>102</v>
      </c>
      <c r="B5971">
        <v>701292</v>
      </c>
      <c r="C5971" s="3">
        <v>43220</v>
      </c>
      <c r="D5971">
        <v>47195</v>
      </c>
      <c r="E5971" t="s">
        <v>4016</v>
      </c>
      <c r="F5971">
        <v>42517</v>
      </c>
      <c r="G5971" t="s">
        <v>4093</v>
      </c>
      <c r="H5971" t="s">
        <v>4094</v>
      </c>
      <c r="I5971" s="4">
        <v>0.25</v>
      </c>
    </row>
    <row r="5972" spans="1:9" x14ac:dyDescent="0.2">
      <c r="A5972">
        <v>102</v>
      </c>
      <c r="B5972">
        <v>701293</v>
      </c>
      <c r="C5972" s="3">
        <v>43220</v>
      </c>
      <c r="D5972">
        <v>47195</v>
      </c>
      <c r="E5972" t="s">
        <v>4016</v>
      </c>
      <c r="F5972">
        <v>42517</v>
      </c>
      <c r="G5972" t="s">
        <v>4033</v>
      </c>
      <c r="H5972" t="s">
        <v>4034</v>
      </c>
      <c r="I5972" s="4">
        <v>23.79</v>
      </c>
    </row>
    <row r="5973" spans="1:9" x14ac:dyDescent="0.2">
      <c r="A5973">
        <v>102</v>
      </c>
      <c r="B5973">
        <v>700754</v>
      </c>
      <c r="C5973" s="3">
        <v>43220</v>
      </c>
      <c r="D5973">
        <v>47197</v>
      </c>
      <c r="E5973" t="s">
        <v>4016</v>
      </c>
      <c r="F5973">
        <v>42519</v>
      </c>
      <c r="G5973" t="s">
        <v>4093</v>
      </c>
      <c r="H5973" t="s">
        <v>4094</v>
      </c>
      <c r="I5973" s="4">
        <v>0.13</v>
      </c>
    </row>
    <row r="5974" spans="1:9" x14ac:dyDescent="0.2">
      <c r="A5974">
        <v>102</v>
      </c>
      <c r="B5974">
        <v>700755</v>
      </c>
      <c r="C5974" s="3">
        <v>43220</v>
      </c>
      <c r="D5974">
        <v>47197</v>
      </c>
      <c r="E5974" t="s">
        <v>4016</v>
      </c>
      <c r="F5974">
        <v>42519</v>
      </c>
      <c r="G5974" t="s">
        <v>4077</v>
      </c>
      <c r="H5974" t="s">
        <v>4078</v>
      </c>
      <c r="I5974" s="4">
        <v>16.8</v>
      </c>
    </row>
    <row r="5975" spans="1:9" x14ac:dyDescent="0.2">
      <c r="A5975">
        <v>102</v>
      </c>
      <c r="B5975">
        <v>700759</v>
      </c>
      <c r="C5975" s="3">
        <v>43220</v>
      </c>
      <c r="D5975">
        <v>47197</v>
      </c>
      <c r="E5975" t="s">
        <v>4016</v>
      </c>
      <c r="F5975">
        <v>42519</v>
      </c>
      <c r="G5975" t="s">
        <v>4027</v>
      </c>
      <c r="H5975" t="s">
        <v>4028</v>
      </c>
      <c r="I5975" s="4">
        <v>0.13</v>
      </c>
    </row>
    <row r="5976" spans="1:9" x14ac:dyDescent="0.2">
      <c r="A5976">
        <v>102</v>
      </c>
      <c r="B5976">
        <v>700760</v>
      </c>
      <c r="C5976" s="3">
        <v>43220</v>
      </c>
      <c r="D5976">
        <v>47197</v>
      </c>
      <c r="E5976" t="s">
        <v>4016</v>
      </c>
      <c r="F5976">
        <v>42519</v>
      </c>
      <c r="G5976" t="s">
        <v>4099</v>
      </c>
      <c r="H5976" t="s">
        <v>4100</v>
      </c>
      <c r="I5976" s="4">
        <v>0.23</v>
      </c>
    </row>
    <row r="5977" spans="1:9" x14ac:dyDescent="0.2">
      <c r="A5977">
        <v>102</v>
      </c>
      <c r="B5977">
        <v>700761</v>
      </c>
      <c r="C5977" s="3">
        <v>43220</v>
      </c>
      <c r="D5977">
        <v>47197</v>
      </c>
      <c r="E5977" t="s">
        <v>4016</v>
      </c>
      <c r="F5977">
        <v>42519</v>
      </c>
      <c r="G5977" t="s">
        <v>4211</v>
      </c>
      <c r="H5977" t="s">
        <v>4212</v>
      </c>
      <c r="I5977" s="4">
        <v>6.46</v>
      </c>
    </row>
    <row r="5978" spans="1:9" x14ac:dyDescent="0.2">
      <c r="A5978">
        <v>102</v>
      </c>
      <c r="B5978">
        <v>700762</v>
      </c>
      <c r="C5978" s="3">
        <v>43220</v>
      </c>
      <c r="D5978">
        <v>47197</v>
      </c>
      <c r="E5978" t="s">
        <v>4016</v>
      </c>
      <c r="F5978">
        <v>42519</v>
      </c>
      <c r="G5978" t="s">
        <v>4219</v>
      </c>
      <c r="H5978" t="s">
        <v>4220</v>
      </c>
      <c r="I5978" s="4">
        <v>5.17</v>
      </c>
    </row>
    <row r="5979" spans="1:9" x14ac:dyDescent="0.2">
      <c r="A5979">
        <v>102</v>
      </c>
      <c r="B5979">
        <v>700763</v>
      </c>
      <c r="C5979" s="3">
        <v>43220</v>
      </c>
      <c r="D5979">
        <v>47197</v>
      </c>
      <c r="E5979" t="s">
        <v>4016</v>
      </c>
      <c r="F5979">
        <v>42519</v>
      </c>
      <c r="G5979" t="s">
        <v>4083</v>
      </c>
      <c r="H5979" t="s">
        <v>4084</v>
      </c>
      <c r="I5979" s="4">
        <v>0.02</v>
      </c>
    </row>
    <row r="5980" spans="1:9" x14ac:dyDescent="0.2">
      <c r="A5980">
        <v>102</v>
      </c>
      <c r="B5980">
        <v>700764</v>
      </c>
      <c r="C5980" s="3">
        <v>43220</v>
      </c>
      <c r="D5980">
        <v>47197</v>
      </c>
      <c r="E5980" t="s">
        <v>4016</v>
      </c>
      <c r="F5980">
        <v>42519</v>
      </c>
      <c r="G5980" t="s">
        <v>4071</v>
      </c>
      <c r="H5980" t="s">
        <v>4072</v>
      </c>
      <c r="I5980" s="4">
        <v>0.97</v>
      </c>
    </row>
    <row r="5981" spans="1:9" x14ac:dyDescent="0.2">
      <c r="A5981">
        <v>102</v>
      </c>
      <c r="B5981">
        <v>701294</v>
      </c>
      <c r="C5981" s="3">
        <v>43220</v>
      </c>
      <c r="D5981">
        <v>47197</v>
      </c>
      <c r="E5981" t="s">
        <v>4016</v>
      </c>
      <c r="F5981">
        <v>42519</v>
      </c>
      <c r="G5981" t="s">
        <v>4209</v>
      </c>
      <c r="H5981" t="s">
        <v>4210</v>
      </c>
      <c r="I5981" s="4">
        <v>4.97</v>
      </c>
    </row>
    <row r="5982" spans="1:9" x14ac:dyDescent="0.2">
      <c r="A5982">
        <v>102</v>
      </c>
      <c r="B5982">
        <v>701298</v>
      </c>
      <c r="C5982" s="3">
        <v>43220</v>
      </c>
      <c r="D5982">
        <v>47197</v>
      </c>
      <c r="E5982" t="s">
        <v>4016</v>
      </c>
      <c r="F5982">
        <v>42519</v>
      </c>
      <c r="G5982" t="s">
        <v>4087</v>
      </c>
      <c r="H5982" t="s">
        <v>4088</v>
      </c>
      <c r="I5982" s="4">
        <v>1.55</v>
      </c>
    </row>
    <row r="5983" spans="1:9" x14ac:dyDescent="0.2">
      <c r="A5983">
        <v>102</v>
      </c>
      <c r="B5983">
        <v>701299</v>
      </c>
      <c r="C5983" s="3">
        <v>43220</v>
      </c>
      <c r="D5983">
        <v>47197</v>
      </c>
      <c r="E5983" t="s">
        <v>4016</v>
      </c>
      <c r="F5983">
        <v>42519</v>
      </c>
      <c r="G5983" t="s">
        <v>4033</v>
      </c>
      <c r="H5983" t="s">
        <v>4034</v>
      </c>
      <c r="I5983" s="4">
        <v>28.18</v>
      </c>
    </row>
    <row r="5984" spans="1:9" x14ac:dyDescent="0.2">
      <c r="A5984">
        <v>102</v>
      </c>
      <c r="B5984">
        <v>700792</v>
      </c>
      <c r="C5984" s="3">
        <v>43220</v>
      </c>
      <c r="D5984">
        <v>47198</v>
      </c>
      <c r="E5984" t="s">
        <v>4016</v>
      </c>
      <c r="F5984">
        <v>42523</v>
      </c>
      <c r="G5984" t="s">
        <v>4321</v>
      </c>
      <c r="H5984" t="s">
        <v>4322</v>
      </c>
      <c r="I5984" s="4">
        <v>7.14</v>
      </c>
    </row>
    <row r="5985" spans="1:9" x14ac:dyDescent="0.2">
      <c r="A5985">
        <v>102</v>
      </c>
      <c r="B5985">
        <v>700793</v>
      </c>
      <c r="C5985" s="3">
        <v>43220</v>
      </c>
      <c r="D5985">
        <v>47198</v>
      </c>
      <c r="E5985" t="s">
        <v>4016</v>
      </c>
      <c r="F5985">
        <v>42523</v>
      </c>
      <c r="G5985" t="s">
        <v>4337</v>
      </c>
      <c r="H5985" t="s">
        <v>4338</v>
      </c>
      <c r="I5985" s="4">
        <v>30.94</v>
      </c>
    </row>
    <row r="5986" spans="1:9" x14ac:dyDescent="0.2">
      <c r="A5986">
        <v>102</v>
      </c>
      <c r="B5986">
        <v>700794</v>
      </c>
      <c r="C5986" s="3">
        <v>43220</v>
      </c>
      <c r="D5986">
        <v>47198</v>
      </c>
      <c r="E5986" t="s">
        <v>4016</v>
      </c>
      <c r="F5986">
        <v>42523</v>
      </c>
      <c r="G5986" t="s">
        <v>4333</v>
      </c>
      <c r="H5986" t="s">
        <v>4334</v>
      </c>
      <c r="I5986" s="4">
        <v>5.95</v>
      </c>
    </row>
    <row r="5987" spans="1:9" x14ac:dyDescent="0.2">
      <c r="A5987">
        <v>102</v>
      </c>
      <c r="B5987">
        <v>700796</v>
      </c>
      <c r="C5987" s="3">
        <v>43220</v>
      </c>
      <c r="D5987">
        <v>47198</v>
      </c>
      <c r="E5987" t="s">
        <v>4016</v>
      </c>
      <c r="F5987">
        <v>42523</v>
      </c>
      <c r="G5987" t="s">
        <v>4213</v>
      </c>
      <c r="H5987" t="s">
        <v>4214</v>
      </c>
      <c r="I5987" s="4">
        <v>7.74</v>
      </c>
    </row>
    <row r="5988" spans="1:9" x14ac:dyDescent="0.2">
      <c r="A5988">
        <v>102</v>
      </c>
      <c r="B5988">
        <v>700797</v>
      </c>
      <c r="C5988" s="3">
        <v>43220</v>
      </c>
      <c r="D5988">
        <v>47198</v>
      </c>
      <c r="E5988" t="s">
        <v>4016</v>
      </c>
      <c r="F5988">
        <v>42523</v>
      </c>
      <c r="G5988" t="s">
        <v>4021</v>
      </c>
      <c r="H5988" t="s">
        <v>4022</v>
      </c>
      <c r="I5988" s="4">
        <v>4.76</v>
      </c>
    </row>
    <row r="5989" spans="1:9" x14ac:dyDescent="0.2">
      <c r="A5989">
        <v>102</v>
      </c>
      <c r="B5989">
        <v>700798</v>
      </c>
      <c r="C5989" s="3">
        <v>43220</v>
      </c>
      <c r="D5989">
        <v>47198</v>
      </c>
      <c r="E5989" t="s">
        <v>4016</v>
      </c>
      <c r="F5989">
        <v>42523</v>
      </c>
      <c r="G5989" t="s">
        <v>4025</v>
      </c>
      <c r="H5989" t="s">
        <v>4026</v>
      </c>
      <c r="I5989" s="4">
        <v>0.12</v>
      </c>
    </row>
    <row r="5990" spans="1:9" x14ac:dyDescent="0.2">
      <c r="A5990">
        <v>102</v>
      </c>
      <c r="B5990">
        <v>700800</v>
      </c>
      <c r="C5990" s="3">
        <v>43220</v>
      </c>
      <c r="D5990">
        <v>47198</v>
      </c>
      <c r="E5990" t="s">
        <v>4016</v>
      </c>
      <c r="F5990">
        <v>42523</v>
      </c>
      <c r="G5990" t="s">
        <v>4219</v>
      </c>
      <c r="H5990" t="s">
        <v>4220</v>
      </c>
      <c r="I5990" s="4">
        <v>11.9</v>
      </c>
    </row>
    <row r="5991" spans="1:9" x14ac:dyDescent="0.2">
      <c r="A5991">
        <v>102</v>
      </c>
      <c r="B5991">
        <v>700802</v>
      </c>
      <c r="C5991" s="3">
        <v>43220</v>
      </c>
      <c r="D5991">
        <v>47198</v>
      </c>
      <c r="E5991" t="s">
        <v>4016</v>
      </c>
      <c r="F5991">
        <v>42523</v>
      </c>
      <c r="G5991" t="s">
        <v>4073</v>
      </c>
      <c r="H5991" t="s">
        <v>4491</v>
      </c>
      <c r="I5991" s="4">
        <v>14.28</v>
      </c>
    </row>
    <row r="5992" spans="1:9" x14ac:dyDescent="0.2">
      <c r="A5992">
        <v>102</v>
      </c>
      <c r="B5992">
        <v>700803</v>
      </c>
      <c r="C5992" s="3">
        <v>43220</v>
      </c>
      <c r="D5992">
        <v>47198</v>
      </c>
      <c r="E5992" t="s">
        <v>4016</v>
      </c>
      <c r="F5992">
        <v>42523</v>
      </c>
      <c r="G5992" t="s">
        <v>4097</v>
      </c>
      <c r="H5992" t="s">
        <v>4098</v>
      </c>
      <c r="I5992" s="4">
        <v>1.19</v>
      </c>
    </row>
    <row r="5993" spans="1:9" x14ac:dyDescent="0.2">
      <c r="A5993">
        <v>102</v>
      </c>
      <c r="B5993">
        <v>701300</v>
      </c>
      <c r="C5993" s="3">
        <v>43220</v>
      </c>
      <c r="D5993">
        <v>47198</v>
      </c>
      <c r="E5993" t="s">
        <v>4016</v>
      </c>
      <c r="F5993">
        <v>42523</v>
      </c>
      <c r="G5993" t="s">
        <v>4117</v>
      </c>
      <c r="H5993" t="s">
        <v>4118</v>
      </c>
      <c r="I5993" s="4">
        <v>0.95</v>
      </c>
    </row>
    <row r="5994" spans="1:9" x14ac:dyDescent="0.2">
      <c r="A5994">
        <v>102</v>
      </c>
      <c r="B5994">
        <v>701301</v>
      </c>
      <c r="C5994" s="3">
        <v>43220</v>
      </c>
      <c r="D5994">
        <v>47198</v>
      </c>
      <c r="E5994" t="s">
        <v>4016</v>
      </c>
      <c r="F5994">
        <v>42523</v>
      </c>
      <c r="G5994" t="s">
        <v>4093</v>
      </c>
      <c r="H5994" t="s">
        <v>4094</v>
      </c>
      <c r="I5994" s="4">
        <v>0.02</v>
      </c>
    </row>
    <row r="5995" spans="1:9" x14ac:dyDescent="0.2">
      <c r="A5995">
        <v>102</v>
      </c>
      <c r="B5995">
        <v>701303</v>
      </c>
      <c r="C5995" s="3">
        <v>43220</v>
      </c>
      <c r="D5995">
        <v>47198</v>
      </c>
      <c r="E5995" t="s">
        <v>4016</v>
      </c>
      <c r="F5995">
        <v>42523</v>
      </c>
      <c r="G5995" t="s">
        <v>4033</v>
      </c>
      <c r="H5995" t="s">
        <v>4034</v>
      </c>
      <c r="I5995" s="4">
        <v>34.01</v>
      </c>
    </row>
    <row r="5996" spans="1:9" x14ac:dyDescent="0.2">
      <c r="A5996">
        <v>102</v>
      </c>
      <c r="B5996">
        <v>700981</v>
      </c>
      <c r="C5996" s="3">
        <v>43223</v>
      </c>
      <c r="D5996">
        <v>47236</v>
      </c>
      <c r="E5996" t="s">
        <v>4016</v>
      </c>
      <c r="F5996">
        <v>42544</v>
      </c>
      <c r="G5996" t="s">
        <v>4017</v>
      </c>
      <c r="H5996" t="s">
        <v>4018</v>
      </c>
      <c r="I5996" s="4">
        <v>8.5</v>
      </c>
    </row>
    <row r="5997" spans="1:9" x14ac:dyDescent="0.2">
      <c r="A5997">
        <v>102</v>
      </c>
      <c r="B5997">
        <v>700982</v>
      </c>
      <c r="C5997" s="3">
        <v>43223</v>
      </c>
      <c r="D5997">
        <v>47236</v>
      </c>
      <c r="E5997" t="s">
        <v>4016</v>
      </c>
      <c r="F5997">
        <v>42544</v>
      </c>
      <c r="G5997" t="s">
        <v>4019</v>
      </c>
      <c r="H5997" t="s">
        <v>4020</v>
      </c>
      <c r="I5997" s="4">
        <v>51</v>
      </c>
    </row>
    <row r="5998" spans="1:9" x14ac:dyDescent="0.2">
      <c r="A5998">
        <v>102</v>
      </c>
      <c r="B5998">
        <v>700983</v>
      </c>
      <c r="C5998" s="3">
        <v>43223</v>
      </c>
      <c r="D5998">
        <v>47236</v>
      </c>
      <c r="E5998" t="s">
        <v>4016</v>
      </c>
      <c r="F5998">
        <v>42544</v>
      </c>
      <c r="G5998" t="s">
        <v>4025</v>
      </c>
      <c r="H5998" t="s">
        <v>4026</v>
      </c>
      <c r="I5998" s="4">
        <v>2.21</v>
      </c>
    </row>
    <row r="5999" spans="1:9" x14ac:dyDescent="0.2">
      <c r="A5999">
        <v>102</v>
      </c>
      <c r="B5999">
        <v>700984</v>
      </c>
      <c r="C5999" s="3">
        <v>43223</v>
      </c>
      <c r="D5999">
        <v>47236</v>
      </c>
      <c r="E5999" t="s">
        <v>4016</v>
      </c>
      <c r="F5999">
        <v>42544</v>
      </c>
      <c r="G5999" t="s">
        <v>4267</v>
      </c>
      <c r="H5999" t="s">
        <v>4268</v>
      </c>
      <c r="I5999" s="4">
        <v>11.56</v>
      </c>
    </row>
    <row r="6000" spans="1:9" x14ac:dyDescent="0.2">
      <c r="A6000">
        <v>102</v>
      </c>
      <c r="B6000">
        <v>700985</v>
      </c>
      <c r="C6000" s="3">
        <v>43223</v>
      </c>
      <c r="D6000">
        <v>47236</v>
      </c>
      <c r="E6000" t="s">
        <v>4016</v>
      </c>
      <c r="F6000">
        <v>42544</v>
      </c>
      <c r="G6000" t="s">
        <v>4033</v>
      </c>
      <c r="H6000" t="s">
        <v>4034</v>
      </c>
      <c r="I6000" s="4">
        <v>71.81</v>
      </c>
    </row>
    <row r="6001" spans="1:9" x14ac:dyDescent="0.2">
      <c r="A6001">
        <v>102</v>
      </c>
      <c r="B6001">
        <v>700986</v>
      </c>
      <c r="C6001" s="3">
        <v>43223</v>
      </c>
      <c r="D6001">
        <v>47236</v>
      </c>
      <c r="E6001" t="s">
        <v>4016</v>
      </c>
      <c r="F6001">
        <v>42544</v>
      </c>
      <c r="G6001" t="s">
        <v>4021</v>
      </c>
      <c r="H6001" t="s">
        <v>4022</v>
      </c>
      <c r="I6001" s="4">
        <v>38.25</v>
      </c>
    </row>
    <row r="6002" spans="1:9" x14ac:dyDescent="0.2">
      <c r="A6002">
        <v>102</v>
      </c>
      <c r="B6002">
        <v>700987</v>
      </c>
      <c r="C6002" s="3">
        <v>43223</v>
      </c>
      <c r="D6002">
        <v>47236</v>
      </c>
      <c r="E6002" t="s">
        <v>4016</v>
      </c>
      <c r="F6002">
        <v>42544</v>
      </c>
      <c r="G6002" t="s">
        <v>4035</v>
      </c>
      <c r="H6002" t="s">
        <v>4036</v>
      </c>
      <c r="I6002" s="4">
        <v>102</v>
      </c>
    </row>
    <row r="6003" spans="1:9" x14ac:dyDescent="0.2">
      <c r="A6003">
        <v>102</v>
      </c>
      <c r="B6003">
        <v>700989</v>
      </c>
      <c r="C6003" s="3">
        <v>43223</v>
      </c>
      <c r="D6003">
        <v>47236</v>
      </c>
      <c r="E6003" t="s">
        <v>4016</v>
      </c>
      <c r="F6003">
        <v>42544</v>
      </c>
      <c r="G6003" t="s">
        <v>4093</v>
      </c>
      <c r="H6003" t="s">
        <v>4094</v>
      </c>
      <c r="I6003" s="4">
        <v>0.51</v>
      </c>
    </row>
    <row r="6004" spans="1:9" x14ac:dyDescent="0.2">
      <c r="A6004">
        <v>102</v>
      </c>
      <c r="B6004">
        <v>700990</v>
      </c>
      <c r="C6004" s="3">
        <v>43223</v>
      </c>
      <c r="D6004">
        <v>47236</v>
      </c>
      <c r="E6004" t="s">
        <v>4016</v>
      </c>
      <c r="F6004">
        <v>42544</v>
      </c>
      <c r="G6004" t="s">
        <v>4117</v>
      </c>
      <c r="H6004" t="s">
        <v>4118</v>
      </c>
      <c r="I6004" s="4">
        <v>3.74</v>
      </c>
    </row>
    <row r="6005" spans="1:9" x14ac:dyDescent="0.2">
      <c r="A6005">
        <v>102</v>
      </c>
      <c r="B6005">
        <v>701803</v>
      </c>
      <c r="C6005" s="3">
        <v>43223</v>
      </c>
      <c r="D6005">
        <v>47236</v>
      </c>
      <c r="E6005" t="s">
        <v>4016</v>
      </c>
      <c r="F6005">
        <v>42544</v>
      </c>
      <c r="G6005" t="s">
        <v>4331</v>
      </c>
      <c r="H6005" t="s">
        <v>4332</v>
      </c>
      <c r="I6005" s="4">
        <v>50.42</v>
      </c>
    </row>
    <row r="6006" spans="1:9" x14ac:dyDescent="0.2">
      <c r="A6006">
        <v>102</v>
      </c>
      <c r="B6006">
        <v>700999</v>
      </c>
      <c r="C6006" s="3">
        <v>43223</v>
      </c>
      <c r="D6006">
        <v>47241</v>
      </c>
      <c r="E6006" t="s">
        <v>4016</v>
      </c>
      <c r="F6006">
        <v>42546</v>
      </c>
      <c r="G6006" t="s">
        <v>4017</v>
      </c>
      <c r="H6006" t="s">
        <v>4018</v>
      </c>
      <c r="I6006" s="4">
        <v>16.2</v>
      </c>
    </row>
    <row r="6007" spans="1:9" x14ac:dyDescent="0.2">
      <c r="A6007">
        <v>102</v>
      </c>
      <c r="B6007">
        <v>701000</v>
      </c>
      <c r="C6007" s="3">
        <v>43223</v>
      </c>
      <c r="D6007">
        <v>47241</v>
      </c>
      <c r="E6007" t="s">
        <v>4016</v>
      </c>
      <c r="F6007">
        <v>42546</v>
      </c>
      <c r="G6007" t="s">
        <v>4061</v>
      </c>
      <c r="H6007" t="s">
        <v>4062</v>
      </c>
      <c r="I6007" s="4">
        <v>5.83</v>
      </c>
    </row>
    <row r="6008" spans="1:9" x14ac:dyDescent="0.2">
      <c r="A6008">
        <v>102</v>
      </c>
      <c r="B6008">
        <v>701001</v>
      </c>
      <c r="C6008" s="3">
        <v>43223</v>
      </c>
      <c r="D6008">
        <v>47241</v>
      </c>
      <c r="E6008" t="s">
        <v>4016</v>
      </c>
      <c r="F6008">
        <v>42546</v>
      </c>
      <c r="G6008" t="s">
        <v>4019</v>
      </c>
      <c r="H6008" t="s">
        <v>4020</v>
      </c>
      <c r="I6008" s="4">
        <v>193.32</v>
      </c>
    </row>
    <row r="6009" spans="1:9" x14ac:dyDescent="0.2">
      <c r="A6009">
        <v>102</v>
      </c>
      <c r="B6009">
        <v>701003</v>
      </c>
      <c r="C6009" s="3">
        <v>43223</v>
      </c>
      <c r="D6009">
        <v>47241</v>
      </c>
      <c r="E6009" t="s">
        <v>4016</v>
      </c>
      <c r="F6009">
        <v>42546</v>
      </c>
      <c r="G6009" t="s">
        <v>4025</v>
      </c>
      <c r="H6009" t="s">
        <v>4026</v>
      </c>
      <c r="I6009" s="4">
        <v>4.8600000000000003</v>
      </c>
    </row>
    <row r="6010" spans="1:9" x14ac:dyDescent="0.2">
      <c r="A6010">
        <v>102</v>
      </c>
      <c r="B6010">
        <v>701005</v>
      </c>
      <c r="C6010" s="3">
        <v>43223</v>
      </c>
      <c r="D6010">
        <v>47241</v>
      </c>
      <c r="E6010" t="s">
        <v>4016</v>
      </c>
      <c r="F6010">
        <v>42546</v>
      </c>
      <c r="G6010" t="s">
        <v>4093</v>
      </c>
      <c r="H6010" t="s">
        <v>4094</v>
      </c>
      <c r="I6010" s="4">
        <v>0.54</v>
      </c>
    </row>
    <row r="6011" spans="1:9" x14ac:dyDescent="0.2">
      <c r="A6011">
        <v>102</v>
      </c>
      <c r="B6011">
        <v>701007</v>
      </c>
      <c r="C6011" s="3">
        <v>43223</v>
      </c>
      <c r="D6011">
        <v>47241</v>
      </c>
      <c r="E6011" t="s">
        <v>4016</v>
      </c>
      <c r="F6011">
        <v>42546</v>
      </c>
      <c r="G6011" t="s">
        <v>4021</v>
      </c>
      <c r="H6011" t="s">
        <v>4022</v>
      </c>
      <c r="I6011" s="4">
        <v>72.900000000000006</v>
      </c>
    </row>
    <row r="6012" spans="1:9" x14ac:dyDescent="0.2">
      <c r="A6012">
        <v>102</v>
      </c>
      <c r="B6012">
        <v>701816</v>
      </c>
      <c r="C6012" s="3">
        <v>43223</v>
      </c>
      <c r="D6012">
        <v>47241</v>
      </c>
      <c r="E6012" t="s">
        <v>4016</v>
      </c>
      <c r="F6012">
        <v>42546</v>
      </c>
      <c r="G6012" t="s">
        <v>4027</v>
      </c>
      <c r="H6012" t="s">
        <v>4028</v>
      </c>
      <c r="I6012" s="4">
        <v>0.04</v>
      </c>
    </row>
    <row r="6013" spans="1:9" x14ac:dyDescent="0.2">
      <c r="A6013">
        <v>102</v>
      </c>
      <c r="B6013">
        <v>701817</v>
      </c>
      <c r="C6013" s="3">
        <v>43223</v>
      </c>
      <c r="D6013">
        <v>47241</v>
      </c>
      <c r="E6013" t="s">
        <v>4016</v>
      </c>
      <c r="F6013">
        <v>42546</v>
      </c>
      <c r="G6013" t="s">
        <v>4039</v>
      </c>
      <c r="H6013" t="s">
        <v>4040</v>
      </c>
      <c r="I6013" s="4">
        <v>0.43</v>
      </c>
    </row>
    <row r="6014" spans="1:9" x14ac:dyDescent="0.2">
      <c r="A6014">
        <v>102</v>
      </c>
      <c r="B6014">
        <v>701818</v>
      </c>
      <c r="C6014" s="3">
        <v>43223</v>
      </c>
      <c r="D6014">
        <v>47241</v>
      </c>
      <c r="E6014" t="s">
        <v>4016</v>
      </c>
      <c r="F6014">
        <v>42546</v>
      </c>
      <c r="G6014" t="s">
        <v>4033</v>
      </c>
      <c r="H6014" t="s">
        <v>4034</v>
      </c>
      <c r="I6014" s="4">
        <v>236.82</v>
      </c>
    </row>
    <row r="6015" spans="1:9" x14ac:dyDescent="0.2">
      <c r="A6015">
        <v>102</v>
      </c>
      <c r="B6015">
        <v>701819</v>
      </c>
      <c r="C6015" s="3">
        <v>43223</v>
      </c>
      <c r="D6015">
        <v>47241</v>
      </c>
      <c r="E6015" t="s">
        <v>4016</v>
      </c>
      <c r="F6015">
        <v>42546</v>
      </c>
      <c r="G6015" t="s">
        <v>4217</v>
      </c>
      <c r="H6015" t="s">
        <v>4218</v>
      </c>
      <c r="I6015" s="4">
        <v>9.0500000000000007</v>
      </c>
    </row>
    <row r="6016" spans="1:9" x14ac:dyDescent="0.2">
      <c r="A6016">
        <v>102</v>
      </c>
      <c r="B6016">
        <v>701018</v>
      </c>
      <c r="C6016" s="3">
        <v>43223</v>
      </c>
      <c r="D6016">
        <v>47235</v>
      </c>
      <c r="E6016" t="s">
        <v>4016</v>
      </c>
      <c r="F6016">
        <v>42548</v>
      </c>
      <c r="G6016" t="s">
        <v>4019</v>
      </c>
      <c r="H6016" t="s">
        <v>4020</v>
      </c>
      <c r="I6016" s="4">
        <v>14.04</v>
      </c>
    </row>
    <row r="6017" spans="1:9" x14ac:dyDescent="0.2">
      <c r="A6017">
        <v>102</v>
      </c>
      <c r="B6017">
        <v>701019</v>
      </c>
      <c r="C6017" s="3">
        <v>43223</v>
      </c>
      <c r="D6017">
        <v>47235</v>
      </c>
      <c r="E6017" t="s">
        <v>4016</v>
      </c>
      <c r="F6017">
        <v>42548</v>
      </c>
      <c r="G6017" t="s">
        <v>4035</v>
      </c>
      <c r="H6017" t="s">
        <v>4036</v>
      </c>
      <c r="I6017" s="4">
        <v>155.99</v>
      </c>
    </row>
    <row r="6018" spans="1:9" x14ac:dyDescent="0.2">
      <c r="A6018">
        <v>102</v>
      </c>
      <c r="B6018">
        <v>701020</v>
      </c>
      <c r="C6018" s="3">
        <v>43223</v>
      </c>
      <c r="D6018">
        <v>47235</v>
      </c>
      <c r="E6018" t="s">
        <v>4016</v>
      </c>
      <c r="F6018">
        <v>42548</v>
      </c>
      <c r="G6018" t="s">
        <v>4021</v>
      </c>
      <c r="H6018" t="s">
        <v>4022</v>
      </c>
      <c r="I6018" s="4">
        <v>35.36</v>
      </c>
    </row>
    <row r="6019" spans="1:9" x14ac:dyDescent="0.2">
      <c r="A6019">
        <v>102</v>
      </c>
      <c r="B6019">
        <v>701021</v>
      </c>
      <c r="C6019" s="3">
        <v>43223</v>
      </c>
      <c r="D6019">
        <v>47235</v>
      </c>
      <c r="E6019" t="s">
        <v>4016</v>
      </c>
      <c r="F6019">
        <v>42548</v>
      </c>
      <c r="G6019" t="s">
        <v>4029</v>
      </c>
      <c r="H6019" t="s">
        <v>4030</v>
      </c>
      <c r="I6019" s="4">
        <v>0.09</v>
      </c>
    </row>
    <row r="6020" spans="1:9" x14ac:dyDescent="0.2">
      <c r="A6020">
        <v>102</v>
      </c>
      <c r="B6020">
        <v>701022</v>
      </c>
      <c r="C6020" s="3">
        <v>43223</v>
      </c>
      <c r="D6020">
        <v>47235</v>
      </c>
      <c r="E6020" t="s">
        <v>4016</v>
      </c>
      <c r="F6020">
        <v>42548</v>
      </c>
      <c r="G6020" t="s">
        <v>4027</v>
      </c>
      <c r="H6020" t="s">
        <v>4028</v>
      </c>
      <c r="I6020" s="4">
        <v>0.03</v>
      </c>
    </row>
    <row r="6021" spans="1:9" x14ac:dyDescent="0.2">
      <c r="A6021">
        <v>102</v>
      </c>
      <c r="B6021">
        <v>701801</v>
      </c>
      <c r="C6021" s="3">
        <v>43223</v>
      </c>
      <c r="D6021">
        <v>47235</v>
      </c>
      <c r="E6021" t="s">
        <v>4016</v>
      </c>
      <c r="F6021">
        <v>42548</v>
      </c>
      <c r="G6021" t="s">
        <v>4017</v>
      </c>
      <c r="H6021" t="s">
        <v>4018</v>
      </c>
      <c r="I6021" s="4">
        <v>1.66</v>
      </c>
    </row>
    <row r="6022" spans="1:9" x14ac:dyDescent="0.2">
      <c r="A6022">
        <v>102</v>
      </c>
      <c r="B6022">
        <v>701802</v>
      </c>
      <c r="C6022" s="3">
        <v>43223</v>
      </c>
      <c r="D6022">
        <v>47235</v>
      </c>
      <c r="E6022" t="s">
        <v>4016</v>
      </c>
      <c r="F6022">
        <v>42548</v>
      </c>
      <c r="G6022" t="s">
        <v>4087</v>
      </c>
      <c r="H6022" t="s">
        <v>4088</v>
      </c>
      <c r="I6022" s="4">
        <v>0.83</v>
      </c>
    </row>
    <row r="6023" spans="1:9" x14ac:dyDescent="0.2">
      <c r="A6023">
        <v>102</v>
      </c>
      <c r="B6023">
        <v>701148</v>
      </c>
      <c r="C6023" s="3">
        <v>43216</v>
      </c>
      <c r="D6023">
        <v>47185</v>
      </c>
      <c r="E6023" t="s">
        <v>4016</v>
      </c>
      <c r="F6023">
        <v>42561</v>
      </c>
      <c r="G6023" t="s">
        <v>4317</v>
      </c>
      <c r="H6023" t="s">
        <v>4318</v>
      </c>
      <c r="I6023" s="4">
        <v>600</v>
      </c>
    </row>
    <row r="6024" spans="1:9" x14ac:dyDescent="0.2">
      <c r="A6024">
        <v>102</v>
      </c>
      <c r="B6024">
        <v>701156</v>
      </c>
      <c r="C6024" s="3">
        <v>43216</v>
      </c>
      <c r="D6024">
        <v>47184</v>
      </c>
      <c r="E6024" t="s">
        <v>4016</v>
      </c>
      <c r="F6024">
        <v>42562</v>
      </c>
      <c r="G6024" t="s">
        <v>4317</v>
      </c>
      <c r="H6024" t="s">
        <v>4318</v>
      </c>
      <c r="I6024" s="4">
        <v>48</v>
      </c>
    </row>
    <row r="6025" spans="1:9" x14ac:dyDescent="0.2">
      <c r="A6025">
        <v>102</v>
      </c>
      <c r="B6025">
        <v>701207</v>
      </c>
      <c r="C6025" s="3">
        <v>43216</v>
      </c>
      <c r="D6025">
        <v>47183</v>
      </c>
      <c r="E6025" t="s">
        <v>4016</v>
      </c>
      <c r="F6025">
        <v>42566</v>
      </c>
      <c r="G6025" t="s">
        <v>4383</v>
      </c>
      <c r="H6025" t="s">
        <v>4384</v>
      </c>
      <c r="I6025" s="4">
        <v>4773.6000000000004</v>
      </c>
    </row>
    <row r="6026" spans="1:9" x14ac:dyDescent="0.2">
      <c r="A6026">
        <v>102</v>
      </c>
      <c r="B6026">
        <v>701208</v>
      </c>
      <c r="C6026" s="3">
        <v>43216</v>
      </c>
      <c r="D6026">
        <v>47183</v>
      </c>
      <c r="E6026" t="s">
        <v>4016</v>
      </c>
      <c r="F6026">
        <v>42566</v>
      </c>
      <c r="G6026" t="s">
        <v>4073</v>
      </c>
      <c r="H6026" t="s">
        <v>4491</v>
      </c>
      <c r="I6026" s="4">
        <v>306</v>
      </c>
    </row>
    <row r="6027" spans="1:9" x14ac:dyDescent="0.2">
      <c r="A6027">
        <v>102</v>
      </c>
      <c r="B6027">
        <v>701209</v>
      </c>
      <c r="C6027" s="3">
        <v>43216</v>
      </c>
      <c r="D6027">
        <v>47183</v>
      </c>
      <c r="E6027" t="s">
        <v>4016</v>
      </c>
      <c r="F6027">
        <v>42566</v>
      </c>
      <c r="G6027" t="s">
        <v>4311</v>
      </c>
      <c r="H6027" t="s">
        <v>4312</v>
      </c>
      <c r="I6027" s="4">
        <v>20.399999999999999</v>
      </c>
    </row>
    <row r="6028" spans="1:9" x14ac:dyDescent="0.2">
      <c r="A6028">
        <v>102</v>
      </c>
      <c r="B6028">
        <v>701223</v>
      </c>
      <c r="C6028" s="3">
        <v>43220</v>
      </c>
      <c r="D6028">
        <v>47199</v>
      </c>
      <c r="E6028" t="s">
        <v>4016</v>
      </c>
      <c r="F6028">
        <v>42567</v>
      </c>
      <c r="G6028" t="s">
        <v>4017</v>
      </c>
      <c r="H6028" t="s">
        <v>4018</v>
      </c>
      <c r="I6028" s="4">
        <v>4.1500000000000004</v>
      </c>
    </row>
    <row r="6029" spans="1:9" x14ac:dyDescent="0.2">
      <c r="A6029">
        <v>102</v>
      </c>
      <c r="B6029">
        <v>701224</v>
      </c>
      <c r="C6029" s="3">
        <v>43220</v>
      </c>
      <c r="D6029">
        <v>47199</v>
      </c>
      <c r="E6029" t="s">
        <v>4016</v>
      </c>
      <c r="F6029">
        <v>42567</v>
      </c>
      <c r="G6029" t="s">
        <v>4061</v>
      </c>
      <c r="H6029" t="s">
        <v>4062</v>
      </c>
      <c r="I6029" s="4">
        <v>1.17</v>
      </c>
    </row>
    <row r="6030" spans="1:9" x14ac:dyDescent="0.2">
      <c r="A6030">
        <v>102</v>
      </c>
      <c r="B6030">
        <v>701225</v>
      </c>
      <c r="C6030" s="3">
        <v>43220</v>
      </c>
      <c r="D6030">
        <v>47199</v>
      </c>
      <c r="E6030" t="s">
        <v>4016</v>
      </c>
      <c r="F6030">
        <v>42567</v>
      </c>
      <c r="G6030" t="s">
        <v>4019</v>
      </c>
      <c r="H6030" t="s">
        <v>4020</v>
      </c>
      <c r="I6030" s="4">
        <v>34.770000000000003</v>
      </c>
    </row>
    <row r="6031" spans="1:9" x14ac:dyDescent="0.2">
      <c r="A6031">
        <v>102</v>
      </c>
      <c r="B6031">
        <v>701226</v>
      </c>
      <c r="C6031" s="3">
        <v>43220</v>
      </c>
      <c r="D6031">
        <v>47199</v>
      </c>
      <c r="E6031" t="s">
        <v>4016</v>
      </c>
      <c r="F6031">
        <v>42567</v>
      </c>
      <c r="G6031" t="s">
        <v>4027</v>
      </c>
      <c r="H6031" t="s">
        <v>4028</v>
      </c>
      <c r="I6031" s="4">
        <v>0.02</v>
      </c>
    </row>
    <row r="6032" spans="1:9" x14ac:dyDescent="0.2">
      <c r="A6032">
        <v>102</v>
      </c>
      <c r="B6032">
        <v>701227</v>
      </c>
      <c r="C6032" s="3">
        <v>43220</v>
      </c>
      <c r="D6032">
        <v>47199</v>
      </c>
      <c r="E6032" t="s">
        <v>4016</v>
      </c>
      <c r="F6032">
        <v>42567</v>
      </c>
      <c r="G6032" t="s">
        <v>4035</v>
      </c>
      <c r="H6032" t="s">
        <v>4036</v>
      </c>
      <c r="I6032" s="4">
        <v>388.61</v>
      </c>
    </row>
    <row r="6033" spans="1:9" x14ac:dyDescent="0.2">
      <c r="A6033">
        <v>102</v>
      </c>
      <c r="B6033">
        <v>701228</v>
      </c>
      <c r="C6033" s="3">
        <v>43220</v>
      </c>
      <c r="D6033">
        <v>47199</v>
      </c>
      <c r="E6033" t="s">
        <v>4016</v>
      </c>
      <c r="F6033">
        <v>42567</v>
      </c>
      <c r="G6033" t="s">
        <v>4039</v>
      </c>
      <c r="H6033" t="s">
        <v>4040</v>
      </c>
      <c r="I6033" s="4">
        <v>0.18</v>
      </c>
    </row>
    <row r="6034" spans="1:9" x14ac:dyDescent="0.2">
      <c r="A6034">
        <v>102</v>
      </c>
      <c r="B6034">
        <v>701229</v>
      </c>
      <c r="C6034" s="3">
        <v>43220</v>
      </c>
      <c r="D6034">
        <v>47199</v>
      </c>
      <c r="E6034" t="s">
        <v>4016</v>
      </c>
      <c r="F6034">
        <v>42567</v>
      </c>
      <c r="G6034" t="s">
        <v>4021</v>
      </c>
      <c r="H6034" t="s">
        <v>4022</v>
      </c>
      <c r="I6034" s="4">
        <v>88.23</v>
      </c>
    </row>
    <row r="6035" spans="1:9" x14ac:dyDescent="0.2">
      <c r="A6035">
        <v>102</v>
      </c>
      <c r="B6035">
        <v>701230</v>
      </c>
      <c r="C6035" s="3">
        <v>43220</v>
      </c>
      <c r="D6035">
        <v>47199</v>
      </c>
      <c r="E6035" t="s">
        <v>4016</v>
      </c>
      <c r="F6035">
        <v>42567</v>
      </c>
      <c r="G6035" t="s">
        <v>4217</v>
      </c>
      <c r="H6035" t="s">
        <v>4218</v>
      </c>
      <c r="I6035" s="4">
        <v>1.87</v>
      </c>
    </row>
    <row r="6036" spans="1:9" x14ac:dyDescent="0.2">
      <c r="A6036">
        <v>102</v>
      </c>
      <c r="B6036">
        <v>701234</v>
      </c>
      <c r="C6036" s="3">
        <v>43220</v>
      </c>
      <c r="D6036">
        <v>47203</v>
      </c>
      <c r="E6036" t="s">
        <v>4016</v>
      </c>
      <c r="F6036">
        <v>42568</v>
      </c>
      <c r="G6036" t="s">
        <v>4257</v>
      </c>
      <c r="H6036" t="s">
        <v>4492</v>
      </c>
      <c r="I6036" s="4">
        <v>350</v>
      </c>
    </row>
    <row r="6037" spans="1:9" x14ac:dyDescent="0.2">
      <c r="A6037">
        <v>102</v>
      </c>
      <c r="B6037">
        <v>701266</v>
      </c>
      <c r="C6037" s="3">
        <v>43217</v>
      </c>
      <c r="D6037">
        <v>47191</v>
      </c>
      <c r="E6037" t="s">
        <v>4016</v>
      </c>
      <c r="F6037">
        <v>42570</v>
      </c>
      <c r="G6037" t="s">
        <v>4383</v>
      </c>
      <c r="H6037" t="s">
        <v>4384</v>
      </c>
      <c r="I6037" s="4">
        <v>1965.6</v>
      </c>
    </row>
    <row r="6038" spans="1:9" x14ac:dyDescent="0.2">
      <c r="A6038">
        <v>102</v>
      </c>
      <c r="B6038">
        <v>701267</v>
      </c>
      <c r="C6038" s="3">
        <v>43217</v>
      </c>
      <c r="D6038">
        <v>47191</v>
      </c>
      <c r="E6038" t="s">
        <v>4016</v>
      </c>
      <c r="F6038">
        <v>42570</v>
      </c>
      <c r="G6038" t="s">
        <v>4073</v>
      </c>
      <c r="H6038" t="s">
        <v>4491</v>
      </c>
      <c r="I6038" s="4">
        <v>126</v>
      </c>
    </row>
    <row r="6039" spans="1:9" x14ac:dyDescent="0.2">
      <c r="A6039">
        <v>102</v>
      </c>
      <c r="B6039">
        <v>701268</v>
      </c>
      <c r="C6039" s="3">
        <v>43217</v>
      </c>
      <c r="D6039">
        <v>47191</v>
      </c>
      <c r="E6039" t="s">
        <v>4016</v>
      </c>
      <c r="F6039">
        <v>42570</v>
      </c>
      <c r="G6039" t="s">
        <v>4311</v>
      </c>
      <c r="H6039" t="s">
        <v>4312</v>
      </c>
      <c r="I6039" s="4">
        <v>8.4</v>
      </c>
    </row>
    <row r="6040" spans="1:9" x14ac:dyDescent="0.2">
      <c r="A6040">
        <v>102</v>
      </c>
      <c r="B6040">
        <v>701474</v>
      </c>
      <c r="C6040" s="3">
        <v>43223</v>
      </c>
      <c r="D6040">
        <v>47240</v>
      </c>
      <c r="E6040" t="s">
        <v>4016</v>
      </c>
      <c r="F6040">
        <v>42575</v>
      </c>
      <c r="G6040" t="s">
        <v>4017</v>
      </c>
      <c r="H6040" t="s">
        <v>4018</v>
      </c>
      <c r="I6040" s="4">
        <v>4.95</v>
      </c>
    </row>
    <row r="6041" spans="1:9" x14ac:dyDescent="0.2">
      <c r="A6041">
        <v>102</v>
      </c>
      <c r="B6041">
        <v>701475</v>
      </c>
      <c r="C6041" s="3">
        <v>43223</v>
      </c>
      <c r="D6041">
        <v>47240</v>
      </c>
      <c r="E6041" t="s">
        <v>4016</v>
      </c>
      <c r="F6041">
        <v>42575</v>
      </c>
      <c r="G6041" t="s">
        <v>4019</v>
      </c>
      <c r="H6041" t="s">
        <v>4020</v>
      </c>
      <c r="I6041" s="4">
        <v>29.7</v>
      </c>
    </row>
    <row r="6042" spans="1:9" x14ac:dyDescent="0.2">
      <c r="A6042">
        <v>102</v>
      </c>
      <c r="B6042">
        <v>701476</v>
      </c>
      <c r="C6042" s="3">
        <v>43223</v>
      </c>
      <c r="D6042">
        <v>47240</v>
      </c>
      <c r="E6042" t="s">
        <v>4016</v>
      </c>
      <c r="F6042">
        <v>42575</v>
      </c>
      <c r="G6042" t="s">
        <v>4025</v>
      </c>
      <c r="H6042" t="s">
        <v>4026</v>
      </c>
      <c r="I6042" s="4">
        <v>1.29</v>
      </c>
    </row>
    <row r="6043" spans="1:9" x14ac:dyDescent="0.2">
      <c r="A6043">
        <v>102</v>
      </c>
      <c r="B6043">
        <v>701478</v>
      </c>
      <c r="C6043" s="3">
        <v>43223</v>
      </c>
      <c r="D6043">
        <v>47240</v>
      </c>
      <c r="E6043" t="s">
        <v>4016</v>
      </c>
      <c r="F6043">
        <v>42575</v>
      </c>
      <c r="G6043" t="s">
        <v>4033</v>
      </c>
      <c r="H6043" t="s">
        <v>4034</v>
      </c>
      <c r="I6043" s="4">
        <v>45.96</v>
      </c>
    </row>
    <row r="6044" spans="1:9" x14ac:dyDescent="0.2">
      <c r="A6044">
        <v>102</v>
      </c>
      <c r="B6044">
        <v>701479</v>
      </c>
      <c r="C6044" s="3">
        <v>43223</v>
      </c>
      <c r="D6044">
        <v>47240</v>
      </c>
      <c r="E6044" t="s">
        <v>4016</v>
      </c>
      <c r="F6044">
        <v>42575</v>
      </c>
      <c r="G6044" t="s">
        <v>4021</v>
      </c>
      <c r="H6044" t="s">
        <v>4022</v>
      </c>
      <c r="I6044" s="4">
        <v>22.28</v>
      </c>
    </row>
    <row r="6045" spans="1:9" x14ac:dyDescent="0.2">
      <c r="A6045">
        <v>102</v>
      </c>
      <c r="B6045">
        <v>701480</v>
      </c>
      <c r="C6045" s="3">
        <v>43223</v>
      </c>
      <c r="D6045">
        <v>47240</v>
      </c>
      <c r="E6045" t="s">
        <v>4016</v>
      </c>
      <c r="F6045">
        <v>42575</v>
      </c>
      <c r="G6045" t="s">
        <v>4035</v>
      </c>
      <c r="H6045" t="s">
        <v>4036</v>
      </c>
      <c r="I6045" s="4">
        <v>59.4</v>
      </c>
    </row>
    <row r="6046" spans="1:9" x14ac:dyDescent="0.2">
      <c r="A6046">
        <v>102</v>
      </c>
      <c r="B6046">
        <v>701482</v>
      </c>
      <c r="C6046" s="3">
        <v>43223</v>
      </c>
      <c r="D6046">
        <v>47240</v>
      </c>
      <c r="E6046" t="s">
        <v>4016</v>
      </c>
      <c r="F6046">
        <v>42575</v>
      </c>
      <c r="G6046" t="s">
        <v>4093</v>
      </c>
      <c r="H6046" t="s">
        <v>4094</v>
      </c>
      <c r="I6046" s="4">
        <v>0.3</v>
      </c>
    </row>
    <row r="6047" spans="1:9" x14ac:dyDescent="0.2">
      <c r="A6047">
        <v>102</v>
      </c>
      <c r="B6047">
        <v>701484</v>
      </c>
      <c r="C6047" s="3">
        <v>43223</v>
      </c>
      <c r="D6047">
        <v>47240</v>
      </c>
      <c r="E6047" t="s">
        <v>4016</v>
      </c>
      <c r="F6047">
        <v>42575</v>
      </c>
      <c r="G6047" t="s">
        <v>4027</v>
      </c>
      <c r="H6047" t="s">
        <v>4028</v>
      </c>
      <c r="I6047" s="4">
        <v>0.12</v>
      </c>
    </row>
    <row r="6048" spans="1:9" x14ac:dyDescent="0.2">
      <c r="A6048">
        <v>102</v>
      </c>
      <c r="B6048">
        <v>701811</v>
      </c>
      <c r="C6048" s="3">
        <v>43223</v>
      </c>
      <c r="D6048">
        <v>47240</v>
      </c>
      <c r="E6048" t="s">
        <v>4016</v>
      </c>
      <c r="F6048">
        <v>42575</v>
      </c>
      <c r="G6048" t="s">
        <v>4039</v>
      </c>
      <c r="H6048" t="s">
        <v>4040</v>
      </c>
      <c r="I6048" s="4">
        <v>7.0000000000000007E-2</v>
      </c>
    </row>
    <row r="6049" spans="1:9" x14ac:dyDescent="0.2">
      <c r="A6049">
        <v>102</v>
      </c>
      <c r="B6049">
        <v>701814</v>
      </c>
      <c r="C6049" s="3">
        <v>43223</v>
      </c>
      <c r="D6049">
        <v>47240</v>
      </c>
      <c r="E6049" t="s">
        <v>4016</v>
      </c>
      <c r="F6049">
        <v>42575</v>
      </c>
      <c r="G6049" t="s">
        <v>4273</v>
      </c>
      <c r="H6049" t="s">
        <v>4274</v>
      </c>
      <c r="I6049" s="4">
        <v>4.57</v>
      </c>
    </row>
    <row r="6050" spans="1:9" x14ac:dyDescent="0.2">
      <c r="A6050">
        <v>102</v>
      </c>
      <c r="B6050">
        <v>701815</v>
      </c>
      <c r="C6050" s="3">
        <v>43223</v>
      </c>
      <c r="D6050">
        <v>47240</v>
      </c>
      <c r="E6050" t="s">
        <v>4016</v>
      </c>
      <c r="F6050">
        <v>42575</v>
      </c>
      <c r="G6050" t="s">
        <v>4331</v>
      </c>
      <c r="H6050" t="s">
        <v>4332</v>
      </c>
      <c r="I6050" s="4">
        <v>29.36</v>
      </c>
    </row>
    <row r="6051" spans="1:9" x14ac:dyDescent="0.2">
      <c r="A6051">
        <v>102</v>
      </c>
      <c r="B6051">
        <v>701518</v>
      </c>
      <c r="C6051" s="3">
        <v>43222</v>
      </c>
      <c r="D6051">
        <v>47226</v>
      </c>
      <c r="E6051" t="s">
        <v>4016</v>
      </c>
      <c r="F6051">
        <v>42578</v>
      </c>
      <c r="G6051" t="s">
        <v>4383</v>
      </c>
      <c r="H6051" t="s">
        <v>4384</v>
      </c>
      <c r="I6051" s="4">
        <v>4015.44</v>
      </c>
    </row>
    <row r="6052" spans="1:9" x14ac:dyDescent="0.2">
      <c r="A6052">
        <v>102</v>
      </c>
      <c r="B6052">
        <v>701519</v>
      </c>
      <c r="C6052" s="3">
        <v>43222</v>
      </c>
      <c r="D6052">
        <v>47226</v>
      </c>
      <c r="E6052" t="s">
        <v>4016</v>
      </c>
      <c r="F6052">
        <v>42578</v>
      </c>
      <c r="G6052" t="s">
        <v>4073</v>
      </c>
      <c r="H6052" t="s">
        <v>4491</v>
      </c>
      <c r="I6052" s="4">
        <v>257.39999999999998</v>
      </c>
    </row>
    <row r="6053" spans="1:9" x14ac:dyDescent="0.2">
      <c r="A6053">
        <v>102</v>
      </c>
      <c r="B6053">
        <v>701520</v>
      </c>
      <c r="C6053" s="3">
        <v>43222</v>
      </c>
      <c r="D6053">
        <v>47226</v>
      </c>
      <c r="E6053" t="s">
        <v>4016</v>
      </c>
      <c r="F6053">
        <v>42578</v>
      </c>
      <c r="G6053" t="s">
        <v>4311</v>
      </c>
      <c r="H6053" t="s">
        <v>4312</v>
      </c>
      <c r="I6053" s="4">
        <v>17.16</v>
      </c>
    </row>
    <row r="6054" spans="1:9" x14ac:dyDescent="0.2">
      <c r="A6054">
        <v>102</v>
      </c>
      <c r="B6054">
        <v>701525</v>
      </c>
      <c r="C6054" s="3">
        <v>43222</v>
      </c>
      <c r="D6054">
        <v>47227</v>
      </c>
      <c r="E6054" t="s">
        <v>4016</v>
      </c>
      <c r="F6054">
        <v>42579</v>
      </c>
      <c r="G6054" t="s">
        <v>4259</v>
      </c>
      <c r="H6054" t="s">
        <v>4260</v>
      </c>
      <c r="I6054" s="4">
        <v>268.17</v>
      </c>
    </row>
    <row r="6055" spans="1:9" x14ac:dyDescent="0.2">
      <c r="A6055">
        <v>102</v>
      </c>
      <c r="B6055">
        <v>701526</v>
      </c>
      <c r="C6055" s="3">
        <v>43222</v>
      </c>
      <c r="D6055">
        <v>47227</v>
      </c>
      <c r="E6055" t="s">
        <v>4016</v>
      </c>
      <c r="F6055">
        <v>42579</v>
      </c>
      <c r="G6055" t="s">
        <v>4487</v>
      </c>
      <c r="H6055" t="s">
        <v>4497</v>
      </c>
      <c r="I6055" s="4">
        <v>21</v>
      </c>
    </row>
    <row r="6056" spans="1:9" x14ac:dyDescent="0.2">
      <c r="A6056">
        <v>102</v>
      </c>
      <c r="B6056">
        <v>701855</v>
      </c>
      <c r="C6056" s="3">
        <v>43223</v>
      </c>
      <c r="D6056">
        <v>47249</v>
      </c>
      <c r="E6056" t="s">
        <v>4016</v>
      </c>
      <c r="F6056">
        <v>42613</v>
      </c>
      <c r="G6056" t="s">
        <v>4323</v>
      </c>
      <c r="H6056" t="s">
        <v>4324</v>
      </c>
      <c r="I6056" s="4">
        <v>465.85</v>
      </c>
    </row>
    <row r="6057" spans="1:9" x14ac:dyDescent="0.2">
      <c r="A6057">
        <v>102</v>
      </c>
      <c r="B6057">
        <v>701845</v>
      </c>
      <c r="C6057" s="3">
        <v>43223</v>
      </c>
      <c r="D6057">
        <v>47250</v>
      </c>
      <c r="E6057" t="s">
        <v>4016</v>
      </c>
      <c r="F6057">
        <v>42614</v>
      </c>
      <c r="G6057" t="s">
        <v>4259</v>
      </c>
      <c r="H6057" t="s">
        <v>4260</v>
      </c>
      <c r="I6057" s="4">
        <v>3486.21</v>
      </c>
    </row>
    <row r="6058" spans="1:9" x14ac:dyDescent="0.2">
      <c r="A6058">
        <v>102</v>
      </c>
      <c r="B6058">
        <v>701846</v>
      </c>
      <c r="C6058" s="3">
        <v>43223</v>
      </c>
      <c r="D6058">
        <v>47250</v>
      </c>
      <c r="E6058" t="s">
        <v>4016</v>
      </c>
      <c r="F6058">
        <v>42614</v>
      </c>
      <c r="G6058" t="s">
        <v>4487</v>
      </c>
      <c r="H6058" t="s">
        <v>4497</v>
      </c>
      <c r="I6058" s="4">
        <v>273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C00000"/>
  </sheetPr>
  <dimension ref="A1:F448"/>
  <sheetViews>
    <sheetView workbookViewId="0">
      <selection activeCell="F11" sqref="F11"/>
    </sheetView>
  </sheetViews>
  <sheetFormatPr baseColWidth="10" defaultRowHeight="12.75" x14ac:dyDescent="0.2"/>
  <cols>
    <col min="1" max="1" width="9.5703125" bestFit="1" customWidth="1"/>
    <col min="2" max="2" width="22.140625" bestFit="1" customWidth="1"/>
    <col min="3" max="3" width="69.5703125" customWidth="1"/>
    <col min="4" max="4" width="16.28515625" bestFit="1" customWidth="1"/>
    <col min="5" max="5" width="14.42578125" customWidth="1"/>
    <col min="6" max="6" width="16.28515625" bestFit="1" customWidth="1"/>
  </cols>
  <sheetData>
    <row r="1" spans="1:6" x14ac:dyDescent="0.2">
      <c r="A1" t="s">
        <v>18</v>
      </c>
      <c r="B1" t="s">
        <v>20</v>
      </c>
      <c r="C1" t="s">
        <v>22</v>
      </c>
      <c r="D1" t="s">
        <v>23</v>
      </c>
      <c r="E1" t="s">
        <v>19</v>
      </c>
      <c r="F1" t="s">
        <v>4537</v>
      </c>
    </row>
    <row r="2" spans="1:6" x14ac:dyDescent="0.2">
      <c r="A2">
        <v>102</v>
      </c>
      <c r="B2" t="s">
        <v>2555</v>
      </c>
      <c r="C2" t="s">
        <v>4538</v>
      </c>
      <c r="D2" t="s">
        <v>37</v>
      </c>
      <c r="E2" s="3"/>
      <c r="F2" t="s">
        <v>3</v>
      </c>
    </row>
    <row r="3" spans="1:6" x14ac:dyDescent="0.2">
      <c r="A3">
        <v>102</v>
      </c>
      <c r="B3" t="s">
        <v>26</v>
      </c>
      <c r="C3" t="s">
        <v>28</v>
      </c>
      <c r="D3" t="s">
        <v>29</v>
      </c>
      <c r="E3" s="3"/>
      <c r="F3" t="s">
        <v>4545</v>
      </c>
    </row>
    <row r="4" spans="1:6" x14ac:dyDescent="0.2">
      <c r="A4">
        <v>102</v>
      </c>
      <c r="B4" t="s">
        <v>31</v>
      </c>
      <c r="C4" t="s">
        <v>33</v>
      </c>
      <c r="D4" t="s">
        <v>29</v>
      </c>
      <c r="E4" s="3"/>
      <c r="F4" t="s">
        <v>4545</v>
      </c>
    </row>
    <row r="5" spans="1:6" x14ac:dyDescent="0.2">
      <c r="A5">
        <v>102</v>
      </c>
      <c r="B5" t="s">
        <v>34</v>
      </c>
      <c r="C5" t="s">
        <v>36</v>
      </c>
      <c r="D5" t="s">
        <v>37</v>
      </c>
      <c r="E5" s="3"/>
      <c r="F5" t="s">
        <v>4545</v>
      </c>
    </row>
    <row r="6" spans="1:6" x14ac:dyDescent="0.2">
      <c r="A6">
        <v>102</v>
      </c>
      <c r="B6" t="s">
        <v>39</v>
      </c>
      <c r="C6" t="s">
        <v>41</v>
      </c>
      <c r="D6" t="s">
        <v>37</v>
      </c>
      <c r="E6" s="3"/>
      <c r="F6" t="s">
        <v>4545</v>
      </c>
    </row>
    <row r="7" spans="1:6" x14ac:dyDescent="0.2">
      <c r="A7">
        <v>102</v>
      </c>
      <c r="B7" t="s">
        <v>42</v>
      </c>
      <c r="C7" t="s">
        <v>44</v>
      </c>
      <c r="D7" t="s">
        <v>45</v>
      </c>
      <c r="E7" s="3"/>
      <c r="F7" t="s">
        <v>4544</v>
      </c>
    </row>
    <row r="8" spans="1:6" x14ac:dyDescent="0.2">
      <c r="A8">
        <v>102</v>
      </c>
      <c r="B8" t="s">
        <v>47</v>
      </c>
      <c r="C8" t="s">
        <v>49</v>
      </c>
      <c r="D8" t="s">
        <v>50</v>
      </c>
      <c r="E8" s="3"/>
      <c r="F8" t="s">
        <v>4545</v>
      </c>
    </row>
    <row r="9" spans="1:6" x14ac:dyDescent="0.2">
      <c r="A9">
        <v>102</v>
      </c>
      <c r="B9" t="s">
        <v>52</v>
      </c>
      <c r="C9" t="s">
        <v>54</v>
      </c>
      <c r="D9" t="s">
        <v>37</v>
      </c>
      <c r="E9" s="3"/>
      <c r="F9" t="s">
        <v>4545</v>
      </c>
    </row>
    <row r="10" spans="1:6" x14ac:dyDescent="0.2">
      <c r="A10">
        <v>102</v>
      </c>
      <c r="B10" t="s">
        <v>55</v>
      </c>
      <c r="C10" t="s">
        <v>57</v>
      </c>
      <c r="D10" t="s">
        <v>37</v>
      </c>
      <c r="E10" s="3"/>
      <c r="F10" t="s">
        <v>4545</v>
      </c>
    </row>
    <row r="11" spans="1:6" x14ac:dyDescent="0.2">
      <c r="A11">
        <v>102</v>
      </c>
      <c r="B11" t="s">
        <v>58</v>
      </c>
      <c r="C11" t="s">
        <v>60</v>
      </c>
      <c r="D11" t="s">
        <v>37</v>
      </c>
      <c r="E11" s="3"/>
      <c r="F11" t="s">
        <v>4545</v>
      </c>
    </row>
    <row r="12" spans="1:6" x14ac:dyDescent="0.2">
      <c r="A12">
        <v>102</v>
      </c>
      <c r="B12" t="s">
        <v>61</v>
      </c>
      <c r="C12" t="s">
        <v>63</v>
      </c>
      <c r="D12" t="s">
        <v>50</v>
      </c>
      <c r="E12" s="3"/>
      <c r="F12" t="s">
        <v>4545</v>
      </c>
    </row>
    <row r="13" spans="1:6" x14ac:dyDescent="0.2">
      <c r="A13">
        <v>102</v>
      </c>
      <c r="B13" t="s">
        <v>64</v>
      </c>
      <c r="C13" t="s">
        <v>66</v>
      </c>
      <c r="D13" t="s">
        <v>37</v>
      </c>
      <c r="E13" s="3"/>
      <c r="F13" t="s">
        <v>4545</v>
      </c>
    </row>
    <row r="14" spans="1:6" x14ac:dyDescent="0.2">
      <c r="A14">
        <v>102</v>
      </c>
      <c r="B14" t="s">
        <v>67</v>
      </c>
      <c r="C14" t="s">
        <v>69</v>
      </c>
      <c r="D14" t="s">
        <v>45</v>
      </c>
      <c r="E14" s="3"/>
      <c r="F14" t="s">
        <v>4545</v>
      </c>
    </row>
    <row r="15" spans="1:6" x14ac:dyDescent="0.2">
      <c r="A15">
        <v>102</v>
      </c>
      <c r="B15" t="s">
        <v>70</v>
      </c>
      <c r="C15" t="s">
        <v>72</v>
      </c>
      <c r="D15" t="s">
        <v>37</v>
      </c>
      <c r="E15" s="3"/>
      <c r="F15" t="s">
        <v>4545</v>
      </c>
    </row>
    <row r="16" spans="1:6" x14ac:dyDescent="0.2">
      <c r="A16">
        <v>102</v>
      </c>
      <c r="B16" t="s">
        <v>73</v>
      </c>
      <c r="C16" t="s">
        <v>75</v>
      </c>
      <c r="D16" t="s">
        <v>37</v>
      </c>
      <c r="E16" s="3"/>
      <c r="F16" t="s">
        <v>4545</v>
      </c>
    </row>
    <row r="17" spans="1:6" x14ac:dyDescent="0.2">
      <c r="A17">
        <v>102</v>
      </c>
      <c r="B17" t="s">
        <v>76</v>
      </c>
      <c r="C17" t="s">
        <v>78</v>
      </c>
      <c r="D17" t="s">
        <v>50</v>
      </c>
      <c r="E17" s="3"/>
      <c r="F17" t="s">
        <v>4545</v>
      </c>
    </row>
    <row r="18" spans="1:6" x14ac:dyDescent="0.2">
      <c r="A18">
        <v>102</v>
      </c>
      <c r="B18" t="s">
        <v>79</v>
      </c>
      <c r="C18" t="s">
        <v>81</v>
      </c>
      <c r="D18" t="s">
        <v>37</v>
      </c>
      <c r="E18" s="3"/>
      <c r="F18" t="s">
        <v>4545</v>
      </c>
    </row>
    <row r="19" spans="1:6" x14ac:dyDescent="0.2">
      <c r="A19">
        <v>102</v>
      </c>
      <c r="B19" t="s">
        <v>82</v>
      </c>
      <c r="C19" t="s">
        <v>84</v>
      </c>
      <c r="D19" t="s">
        <v>85</v>
      </c>
      <c r="E19" s="3"/>
      <c r="F19" t="s">
        <v>4545</v>
      </c>
    </row>
    <row r="20" spans="1:6" x14ac:dyDescent="0.2">
      <c r="A20">
        <v>102</v>
      </c>
      <c r="B20" t="s">
        <v>87</v>
      </c>
      <c r="C20" t="s">
        <v>89</v>
      </c>
      <c r="D20" t="s">
        <v>29</v>
      </c>
      <c r="E20" s="3"/>
      <c r="F20" t="s">
        <v>4545</v>
      </c>
    </row>
    <row r="21" spans="1:6" x14ac:dyDescent="0.2">
      <c r="A21">
        <v>102</v>
      </c>
      <c r="B21" t="s">
        <v>90</v>
      </c>
      <c r="C21" t="s">
        <v>92</v>
      </c>
      <c r="D21" t="s">
        <v>85</v>
      </c>
      <c r="E21" s="3"/>
      <c r="F21" t="s">
        <v>4545</v>
      </c>
    </row>
    <row r="22" spans="1:6" x14ac:dyDescent="0.2">
      <c r="A22">
        <v>102</v>
      </c>
      <c r="B22" t="s">
        <v>93</v>
      </c>
      <c r="C22" t="s">
        <v>95</v>
      </c>
      <c r="D22" t="s">
        <v>85</v>
      </c>
      <c r="E22" s="3"/>
      <c r="F22" t="s">
        <v>4545</v>
      </c>
    </row>
    <row r="23" spans="1:6" x14ac:dyDescent="0.2">
      <c r="A23">
        <v>102</v>
      </c>
      <c r="B23" t="s">
        <v>96</v>
      </c>
      <c r="C23" t="s">
        <v>98</v>
      </c>
      <c r="D23" t="s">
        <v>85</v>
      </c>
      <c r="E23" s="3"/>
      <c r="F23" t="s">
        <v>4545</v>
      </c>
    </row>
    <row r="24" spans="1:6" x14ac:dyDescent="0.2">
      <c r="A24">
        <v>102</v>
      </c>
      <c r="B24" t="s">
        <v>99</v>
      </c>
      <c r="C24" t="s">
        <v>101</v>
      </c>
      <c r="D24" t="s">
        <v>85</v>
      </c>
      <c r="E24" s="3"/>
      <c r="F24" t="s">
        <v>4545</v>
      </c>
    </row>
    <row r="25" spans="1:6" x14ac:dyDescent="0.2">
      <c r="A25">
        <v>102</v>
      </c>
      <c r="B25" t="s">
        <v>102</v>
      </c>
      <c r="C25" t="s">
        <v>104</v>
      </c>
      <c r="D25" t="s">
        <v>85</v>
      </c>
      <c r="E25" s="3"/>
      <c r="F25" t="s">
        <v>4545</v>
      </c>
    </row>
    <row r="26" spans="1:6" x14ac:dyDescent="0.2">
      <c r="A26">
        <v>102</v>
      </c>
      <c r="B26" t="s">
        <v>105</v>
      </c>
      <c r="C26" t="s">
        <v>107</v>
      </c>
      <c r="D26" t="s">
        <v>50</v>
      </c>
      <c r="E26" s="3"/>
      <c r="F26" t="s">
        <v>4545</v>
      </c>
    </row>
    <row r="27" spans="1:6" x14ac:dyDescent="0.2">
      <c r="A27">
        <v>102</v>
      </c>
      <c r="B27" t="s">
        <v>108</v>
      </c>
      <c r="C27" t="s">
        <v>110</v>
      </c>
      <c r="D27" t="s">
        <v>50</v>
      </c>
      <c r="E27" s="3"/>
      <c r="F27" t="s">
        <v>4545</v>
      </c>
    </row>
    <row r="28" spans="1:6" x14ac:dyDescent="0.2">
      <c r="A28">
        <v>102</v>
      </c>
      <c r="B28" t="s">
        <v>111</v>
      </c>
      <c r="C28" t="s">
        <v>113</v>
      </c>
      <c r="D28" t="s">
        <v>85</v>
      </c>
      <c r="E28" s="3"/>
      <c r="F28" t="s">
        <v>4545</v>
      </c>
    </row>
    <row r="29" spans="1:6" x14ac:dyDescent="0.2">
      <c r="A29">
        <v>102</v>
      </c>
      <c r="B29" t="s">
        <v>114</v>
      </c>
      <c r="C29" t="s">
        <v>116</v>
      </c>
      <c r="D29" t="s">
        <v>85</v>
      </c>
      <c r="E29" s="3"/>
      <c r="F29" t="s">
        <v>4545</v>
      </c>
    </row>
    <row r="30" spans="1:6" x14ac:dyDescent="0.2">
      <c r="A30">
        <v>102</v>
      </c>
      <c r="B30" t="s">
        <v>117</v>
      </c>
      <c r="C30" t="s">
        <v>119</v>
      </c>
      <c r="D30" t="s">
        <v>50</v>
      </c>
      <c r="E30" s="3"/>
      <c r="F30" t="s">
        <v>4545</v>
      </c>
    </row>
    <row r="31" spans="1:6" x14ac:dyDescent="0.2">
      <c r="A31">
        <v>102</v>
      </c>
      <c r="B31" t="s">
        <v>120</v>
      </c>
      <c r="C31" t="s">
        <v>122</v>
      </c>
      <c r="D31" t="s">
        <v>50</v>
      </c>
      <c r="E31" s="3"/>
      <c r="F31" t="s">
        <v>4545</v>
      </c>
    </row>
    <row r="32" spans="1:6" x14ac:dyDescent="0.2">
      <c r="A32">
        <v>102</v>
      </c>
      <c r="B32" t="s">
        <v>123</v>
      </c>
      <c r="C32" t="s">
        <v>125</v>
      </c>
      <c r="D32" t="s">
        <v>37</v>
      </c>
      <c r="E32" s="3"/>
      <c r="F32" t="s">
        <v>4545</v>
      </c>
    </row>
    <row r="33" spans="1:6" x14ac:dyDescent="0.2">
      <c r="A33">
        <v>102</v>
      </c>
      <c r="B33" t="s">
        <v>126</v>
      </c>
      <c r="C33" t="s">
        <v>128</v>
      </c>
      <c r="D33" t="s">
        <v>37</v>
      </c>
      <c r="E33" s="3"/>
      <c r="F33" t="s">
        <v>4545</v>
      </c>
    </row>
    <row r="34" spans="1:6" x14ac:dyDescent="0.2">
      <c r="A34">
        <v>102</v>
      </c>
      <c r="B34" t="s">
        <v>129</v>
      </c>
      <c r="C34" t="s">
        <v>131</v>
      </c>
      <c r="D34" t="s">
        <v>37</v>
      </c>
      <c r="E34" s="3"/>
      <c r="F34" t="s">
        <v>4545</v>
      </c>
    </row>
    <row r="35" spans="1:6" x14ac:dyDescent="0.2">
      <c r="A35">
        <v>102</v>
      </c>
      <c r="B35" t="s">
        <v>132</v>
      </c>
      <c r="C35" t="s">
        <v>134</v>
      </c>
      <c r="D35" t="s">
        <v>135</v>
      </c>
      <c r="E35" s="3"/>
      <c r="F35" t="s">
        <v>4545</v>
      </c>
    </row>
    <row r="36" spans="1:6" x14ac:dyDescent="0.2">
      <c r="A36">
        <v>102</v>
      </c>
      <c r="B36" t="s">
        <v>136</v>
      </c>
      <c r="C36" t="s">
        <v>138</v>
      </c>
      <c r="D36" t="s">
        <v>37</v>
      </c>
      <c r="E36" s="3"/>
      <c r="F36" t="s">
        <v>4545</v>
      </c>
    </row>
    <row r="37" spans="1:6" x14ac:dyDescent="0.2">
      <c r="A37">
        <v>102</v>
      </c>
      <c r="B37" t="s">
        <v>139</v>
      </c>
      <c r="C37" t="s">
        <v>141</v>
      </c>
      <c r="D37" t="s">
        <v>45</v>
      </c>
      <c r="E37" s="3"/>
      <c r="F37" t="s">
        <v>4545</v>
      </c>
    </row>
    <row r="38" spans="1:6" x14ac:dyDescent="0.2">
      <c r="A38">
        <v>102</v>
      </c>
      <c r="B38" t="s">
        <v>142</v>
      </c>
      <c r="C38" t="s">
        <v>144</v>
      </c>
      <c r="D38" t="s">
        <v>45</v>
      </c>
      <c r="E38" s="3"/>
      <c r="F38" t="s">
        <v>4545</v>
      </c>
    </row>
    <row r="39" spans="1:6" x14ac:dyDescent="0.2">
      <c r="A39">
        <v>102</v>
      </c>
      <c r="B39" t="s">
        <v>145</v>
      </c>
      <c r="C39" t="s">
        <v>147</v>
      </c>
      <c r="D39" t="s">
        <v>37</v>
      </c>
      <c r="E39" s="3"/>
      <c r="F39" t="s">
        <v>4545</v>
      </c>
    </row>
    <row r="40" spans="1:6" x14ac:dyDescent="0.2">
      <c r="A40">
        <v>102</v>
      </c>
      <c r="B40" t="s">
        <v>148</v>
      </c>
      <c r="C40" t="s">
        <v>150</v>
      </c>
      <c r="D40" t="s">
        <v>37</v>
      </c>
      <c r="E40" s="3"/>
      <c r="F40" t="s">
        <v>4545</v>
      </c>
    </row>
    <row r="41" spans="1:6" x14ac:dyDescent="0.2">
      <c r="A41">
        <v>102</v>
      </c>
      <c r="B41" t="s">
        <v>151</v>
      </c>
      <c r="C41" t="s">
        <v>153</v>
      </c>
      <c r="D41" t="s">
        <v>50</v>
      </c>
      <c r="E41" s="3"/>
      <c r="F41" t="s">
        <v>4545</v>
      </c>
    </row>
    <row r="42" spans="1:6" x14ac:dyDescent="0.2">
      <c r="A42">
        <v>102</v>
      </c>
      <c r="B42" t="s">
        <v>154</v>
      </c>
      <c r="C42" t="s">
        <v>156</v>
      </c>
      <c r="D42" t="s">
        <v>29</v>
      </c>
      <c r="E42" s="3"/>
      <c r="F42" t="s">
        <v>4545</v>
      </c>
    </row>
    <row r="43" spans="1:6" x14ac:dyDescent="0.2">
      <c r="A43">
        <v>102</v>
      </c>
      <c r="B43" t="s">
        <v>157</v>
      </c>
      <c r="C43" t="s">
        <v>159</v>
      </c>
      <c r="D43" t="s">
        <v>29</v>
      </c>
      <c r="E43" s="3"/>
      <c r="F43" t="s">
        <v>4545</v>
      </c>
    </row>
    <row r="44" spans="1:6" x14ac:dyDescent="0.2">
      <c r="A44">
        <v>102</v>
      </c>
      <c r="B44" t="s">
        <v>160</v>
      </c>
      <c r="C44" t="s">
        <v>162</v>
      </c>
      <c r="D44" t="s">
        <v>37</v>
      </c>
      <c r="E44" s="3"/>
      <c r="F44" t="s">
        <v>4545</v>
      </c>
    </row>
    <row r="45" spans="1:6" x14ac:dyDescent="0.2">
      <c r="A45">
        <v>102</v>
      </c>
      <c r="B45" t="s">
        <v>163</v>
      </c>
      <c r="C45" t="s">
        <v>165</v>
      </c>
      <c r="D45" t="s">
        <v>37</v>
      </c>
      <c r="E45" s="3"/>
      <c r="F45" t="s">
        <v>4545</v>
      </c>
    </row>
    <row r="46" spans="1:6" x14ac:dyDescent="0.2">
      <c r="A46">
        <v>102</v>
      </c>
      <c r="B46" t="s">
        <v>166</v>
      </c>
      <c r="C46" t="s">
        <v>168</v>
      </c>
      <c r="D46" t="s">
        <v>37</v>
      </c>
      <c r="E46" s="3"/>
      <c r="F46" t="s">
        <v>4545</v>
      </c>
    </row>
    <row r="47" spans="1:6" x14ac:dyDescent="0.2">
      <c r="A47">
        <v>102</v>
      </c>
      <c r="B47" t="s">
        <v>169</v>
      </c>
      <c r="C47" t="s">
        <v>171</v>
      </c>
      <c r="D47" t="s">
        <v>45</v>
      </c>
      <c r="E47" s="3"/>
      <c r="F47" t="s">
        <v>4545</v>
      </c>
    </row>
    <row r="48" spans="1:6" x14ac:dyDescent="0.2">
      <c r="A48">
        <v>102</v>
      </c>
      <c r="B48" t="s">
        <v>172</v>
      </c>
      <c r="C48" t="s">
        <v>174</v>
      </c>
      <c r="D48" t="s">
        <v>45</v>
      </c>
      <c r="E48" s="3"/>
      <c r="F48" t="s">
        <v>4545</v>
      </c>
    </row>
    <row r="49" spans="1:6" x14ac:dyDescent="0.2">
      <c r="A49">
        <v>102</v>
      </c>
      <c r="B49" t="s">
        <v>175</v>
      </c>
      <c r="C49" t="s">
        <v>177</v>
      </c>
      <c r="D49" t="s">
        <v>37</v>
      </c>
      <c r="E49" s="3"/>
      <c r="F49" t="s">
        <v>4545</v>
      </c>
    </row>
    <row r="50" spans="1:6" x14ac:dyDescent="0.2">
      <c r="A50">
        <v>102</v>
      </c>
      <c r="B50" t="s">
        <v>178</v>
      </c>
      <c r="C50" t="s">
        <v>180</v>
      </c>
      <c r="D50" t="s">
        <v>37</v>
      </c>
      <c r="E50" s="3"/>
      <c r="F50" t="s">
        <v>4545</v>
      </c>
    </row>
    <row r="51" spans="1:6" x14ac:dyDescent="0.2">
      <c r="A51">
        <v>102</v>
      </c>
      <c r="B51" t="s">
        <v>181</v>
      </c>
      <c r="C51" t="s">
        <v>183</v>
      </c>
      <c r="D51" t="s">
        <v>50</v>
      </c>
      <c r="E51" s="3"/>
      <c r="F51" t="s">
        <v>4545</v>
      </c>
    </row>
    <row r="52" spans="1:6" x14ac:dyDescent="0.2">
      <c r="A52">
        <v>102</v>
      </c>
      <c r="B52" t="s">
        <v>184</v>
      </c>
      <c r="C52" t="s">
        <v>186</v>
      </c>
      <c r="D52" t="s">
        <v>50</v>
      </c>
      <c r="E52" s="3"/>
      <c r="F52" t="s">
        <v>4545</v>
      </c>
    </row>
    <row r="53" spans="1:6" x14ac:dyDescent="0.2">
      <c r="A53">
        <v>102</v>
      </c>
      <c r="B53" t="s">
        <v>187</v>
      </c>
      <c r="C53" t="s">
        <v>189</v>
      </c>
      <c r="D53" t="s">
        <v>85</v>
      </c>
      <c r="E53" s="3"/>
      <c r="F53" t="s">
        <v>4545</v>
      </c>
    </row>
    <row r="54" spans="1:6" x14ac:dyDescent="0.2">
      <c r="A54">
        <v>102</v>
      </c>
      <c r="B54" t="s">
        <v>190</v>
      </c>
      <c r="C54" t="s">
        <v>191</v>
      </c>
      <c r="D54" t="s">
        <v>45</v>
      </c>
      <c r="E54" s="3"/>
      <c r="F54" t="s">
        <v>4544</v>
      </c>
    </row>
    <row r="55" spans="1:6" x14ac:dyDescent="0.2">
      <c r="A55">
        <v>102</v>
      </c>
      <c r="B55" t="s">
        <v>192</v>
      </c>
      <c r="C55" t="s">
        <v>194</v>
      </c>
      <c r="D55" t="s">
        <v>37</v>
      </c>
      <c r="E55" s="3"/>
      <c r="F55" t="s">
        <v>4544</v>
      </c>
    </row>
    <row r="56" spans="1:6" x14ac:dyDescent="0.2">
      <c r="A56">
        <v>102</v>
      </c>
      <c r="B56" t="s">
        <v>195</v>
      </c>
      <c r="C56" t="s">
        <v>196</v>
      </c>
      <c r="D56" t="s">
        <v>37</v>
      </c>
      <c r="E56" s="3"/>
      <c r="F56" t="s">
        <v>4545</v>
      </c>
    </row>
    <row r="57" spans="1:6" x14ac:dyDescent="0.2">
      <c r="A57">
        <v>102</v>
      </c>
      <c r="B57" t="s">
        <v>197</v>
      </c>
      <c r="C57" t="s">
        <v>198</v>
      </c>
      <c r="D57" t="s">
        <v>37</v>
      </c>
      <c r="E57" s="3"/>
      <c r="F57" t="s">
        <v>4545</v>
      </c>
    </row>
    <row r="58" spans="1:6" x14ac:dyDescent="0.2">
      <c r="A58">
        <v>102</v>
      </c>
      <c r="B58" t="s">
        <v>199</v>
      </c>
      <c r="C58" t="s">
        <v>201</v>
      </c>
      <c r="D58" t="s">
        <v>37</v>
      </c>
      <c r="E58" s="3"/>
      <c r="F58" t="s">
        <v>4545</v>
      </c>
    </row>
    <row r="59" spans="1:6" x14ac:dyDescent="0.2">
      <c r="A59">
        <v>102</v>
      </c>
      <c r="B59" t="s">
        <v>202</v>
      </c>
      <c r="C59" t="s">
        <v>203</v>
      </c>
      <c r="D59" t="s">
        <v>37</v>
      </c>
      <c r="E59" s="3"/>
      <c r="F59" t="s">
        <v>4545</v>
      </c>
    </row>
    <row r="60" spans="1:6" x14ac:dyDescent="0.2">
      <c r="A60">
        <v>102</v>
      </c>
      <c r="B60" t="s">
        <v>204</v>
      </c>
      <c r="C60" t="s">
        <v>205</v>
      </c>
      <c r="D60" t="s">
        <v>37</v>
      </c>
      <c r="E60" s="3"/>
      <c r="F60" t="s">
        <v>4545</v>
      </c>
    </row>
    <row r="61" spans="1:6" x14ac:dyDescent="0.2">
      <c r="A61">
        <v>102</v>
      </c>
      <c r="B61" t="s">
        <v>206</v>
      </c>
      <c r="C61" t="s">
        <v>208</v>
      </c>
      <c r="D61" t="s">
        <v>45</v>
      </c>
      <c r="E61" s="3"/>
      <c r="F61" t="s">
        <v>4545</v>
      </c>
    </row>
    <row r="62" spans="1:6" x14ac:dyDescent="0.2">
      <c r="A62">
        <v>102</v>
      </c>
      <c r="B62" t="s">
        <v>4540</v>
      </c>
      <c r="C62" t="s">
        <v>4541</v>
      </c>
      <c r="D62" t="s">
        <v>274</v>
      </c>
      <c r="E62" s="3"/>
      <c r="F62" t="s">
        <v>4545</v>
      </c>
    </row>
    <row r="63" spans="1:6" x14ac:dyDescent="0.2">
      <c r="A63">
        <v>102</v>
      </c>
      <c r="B63" t="s">
        <v>2556</v>
      </c>
      <c r="C63" t="s">
        <v>4514</v>
      </c>
      <c r="D63" t="s">
        <v>219</v>
      </c>
      <c r="E63" s="3"/>
      <c r="F63" t="s">
        <v>4545</v>
      </c>
    </row>
    <row r="64" spans="1:6" x14ac:dyDescent="0.2">
      <c r="A64">
        <v>102</v>
      </c>
      <c r="B64" t="s">
        <v>2554</v>
      </c>
      <c r="C64" t="s">
        <v>4516</v>
      </c>
      <c r="D64" t="s">
        <v>219</v>
      </c>
      <c r="E64" s="3"/>
      <c r="F64" t="s">
        <v>4545</v>
      </c>
    </row>
    <row r="65" spans="1:6" x14ac:dyDescent="0.2">
      <c r="A65">
        <v>102</v>
      </c>
      <c r="B65" t="s">
        <v>209</v>
      </c>
      <c r="C65" t="s">
        <v>211</v>
      </c>
      <c r="D65" t="s">
        <v>212</v>
      </c>
      <c r="E65" s="3"/>
      <c r="F65" t="s">
        <v>4544</v>
      </c>
    </row>
    <row r="66" spans="1:6" x14ac:dyDescent="0.2">
      <c r="A66">
        <v>102</v>
      </c>
      <c r="B66" t="s">
        <v>213</v>
      </c>
      <c r="C66" t="s">
        <v>215</v>
      </c>
      <c r="D66" t="s">
        <v>212</v>
      </c>
      <c r="E66" s="3"/>
      <c r="F66" t="s">
        <v>4544</v>
      </c>
    </row>
    <row r="67" spans="1:6" x14ac:dyDescent="0.2">
      <c r="A67">
        <v>102</v>
      </c>
      <c r="B67" t="s">
        <v>216</v>
      </c>
      <c r="C67" t="s">
        <v>218</v>
      </c>
      <c r="D67" t="s">
        <v>219</v>
      </c>
      <c r="E67" s="3"/>
      <c r="F67" t="s">
        <v>4545</v>
      </c>
    </row>
    <row r="68" spans="1:6" x14ac:dyDescent="0.2">
      <c r="A68">
        <v>102</v>
      </c>
      <c r="B68" t="s">
        <v>220</v>
      </c>
      <c r="C68" t="s">
        <v>222</v>
      </c>
      <c r="D68" t="s">
        <v>223</v>
      </c>
      <c r="E68" s="3"/>
      <c r="F68" t="s">
        <v>4545</v>
      </c>
    </row>
    <row r="69" spans="1:6" x14ac:dyDescent="0.2">
      <c r="A69">
        <v>102</v>
      </c>
      <c r="B69" t="s">
        <v>225</v>
      </c>
      <c r="C69" t="s">
        <v>227</v>
      </c>
      <c r="D69" t="s">
        <v>228</v>
      </c>
      <c r="E69" s="3"/>
      <c r="F69" t="s">
        <v>4545</v>
      </c>
    </row>
    <row r="70" spans="1:6" x14ac:dyDescent="0.2">
      <c r="A70">
        <v>102</v>
      </c>
      <c r="B70" t="s">
        <v>229</v>
      </c>
      <c r="C70" t="s">
        <v>231</v>
      </c>
      <c r="D70" t="s">
        <v>228</v>
      </c>
      <c r="E70" s="3"/>
      <c r="F70" t="s">
        <v>4545</v>
      </c>
    </row>
    <row r="71" spans="1:6" x14ac:dyDescent="0.2">
      <c r="A71">
        <v>102</v>
      </c>
      <c r="B71" t="s">
        <v>232</v>
      </c>
      <c r="C71" t="s">
        <v>234</v>
      </c>
      <c r="D71" t="s">
        <v>228</v>
      </c>
      <c r="E71" s="3"/>
      <c r="F71" t="s">
        <v>4545</v>
      </c>
    </row>
    <row r="72" spans="1:6" x14ac:dyDescent="0.2">
      <c r="A72">
        <v>102</v>
      </c>
      <c r="B72" t="s">
        <v>235</v>
      </c>
      <c r="C72" t="s">
        <v>237</v>
      </c>
      <c r="D72" t="s">
        <v>228</v>
      </c>
      <c r="E72" s="3"/>
      <c r="F72" t="s">
        <v>4545</v>
      </c>
    </row>
    <row r="73" spans="1:6" x14ac:dyDescent="0.2">
      <c r="A73">
        <v>102</v>
      </c>
      <c r="B73" t="s">
        <v>238</v>
      </c>
      <c r="C73" t="s">
        <v>240</v>
      </c>
      <c r="D73" t="s">
        <v>228</v>
      </c>
      <c r="E73" s="3"/>
      <c r="F73" t="s">
        <v>4545</v>
      </c>
    </row>
    <row r="74" spans="1:6" x14ac:dyDescent="0.2">
      <c r="A74">
        <v>102</v>
      </c>
      <c r="B74" t="s">
        <v>241</v>
      </c>
      <c r="C74" t="s">
        <v>243</v>
      </c>
      <c r="D74" t="s">
        <v>219</v>
      </c>
      <c r="E74" s="3"/>
      <c r="F74" t="s">
        <v>4545</v>
      </c>
    </row>
    <row r="75" spans="1:6" x14ac:dyDescent="0.2">
      <c r="A75">
        <v>102</v>
      </c>
      <c r="B75" t="s">
        <v>244</v>
      </c>
      <c r="C75" t="s">
        <v>246</v>
      </c>
      <c r="D75" t="s">
        <v>219</v>
      </c>
      <c r="E75" s="3"/>
      <c r="F75" t="s">
        <v>4545</v>
      </c>
    </row>
    <row r="76" spans="1:6" x14ac:dyDescent="0.2">
      <c r="A76">
        <v>102</v>
      </c>
      <c r="B76" t="s">
        <v>247</v>
      </c>
      <c r="C76" t="s">
        <v>249</v>
      </c>
      <c r="D76" t="s">
        <v>219</v>
      </c>
      <c r="E76" s="3"/>
      <c r="F76" t="s">
        <v>4545</v>
      </c>
    </row>
    <row r="77" spans="1:6" x14ac:dyDescent="0.2">
      <c r="A77">
        <v>102</v>
      </c>
      <c r="B77" t="s">
        <v>250</v>
      </c>
      <c r="C77" t="s">
        <v>252</v>
      </c>
      <c r="D77" t="s">
        <v>219</v>
      </c>
      <c r="E77" s="3"/>
      <c r="F77" t="s">
        <v>4545</v>
      </c>
    </row>
    <row r="78" spans="1:6" x14ac:dyDescent="0.2">
      <c r="A78">
        <v>102</v>
      </c>
      <c r="B78" t="s">
        <v>253</v>
      </c>
      <c r="C78" t="s">
        <v>255</v>
      </c>
      <c r="D78" t="s">
        <v>228</v>
      </c>
      <c r="E78" s="3"/>
      <c r="F78" t="s">
        <v>4545</v>
      </c>
    </row>
    <row r="79" spans="1:6" x14ac:dyDescent="0.2">
      <c r="A79">
        <v>102</v>
      </c>
      <c r="B79" t="s">
        <v>256</v>
      </c>
      <c r="C79" t="s">
        <v>258</v>
      </c>
      <c r="D79" t="s">
        <v>228</v>
      </c>
      <c r="E79" s="3"/>
      <c r="F79" t="s">
        <v>4544</v>
      </c>
    </row>
    <row r="80" spans="1:6" x14ac:dyDescent="0.2">
      <c r="A80">
        <v>102</v>
      </c>
      <c r="B80" t="s">
        <v>259</v>
      </c>
      <c r="C80" t="s">
        <v>261</v>
      </c>
      <c r="D80" t="s">
        <v>228</v>
      </c>
      <c r="E80" s="3"/>
      <c r="F80" t="s">
        <v>4544</v>
      </c>
    </row>
    <row r="81" spans="1:6" x14ac:dyDescent="0.2">
      <c r="A81">
        <v>102</v>
      </c>
      <c r="B81" t="s">
        <v>262</v>
      </c>
      <c r="C81" t="s">
        <v>264</v>
      </c>
      <c r="D81" t="s">
        <v>37</v>
      </c>
      <c r="E81" s="3"/>
      <c r="F81" t="s">
        <v>4544</v>
      </c>
    </row>
    <row r="82" spans="1:6" x14ac:dyDescent="0.2">
      <c r="A82">
        <v>102</v>
      </c>
      <c r="B82" t="s">
        <v>265</v>
      </c>
      <c r="C82" t="s">
        <v>267</v>
      </c>
      <c r="D82" t="s">
        <v>45</v>
      </c>
      <c r="E82" s="3"/>
      <c r="F82" t="s">
        <v>4545</v>
      </c>
    </row>
    <row r="83" spans="1:6" x14ac:dyDescent="0.2">
      <c r="A83">
        <v>102</v>
      </c>
      <c r="B83" t="s">
        <v>268</v>
      </c>
      <c r="C83" t="s">
        <v>270</v>
      </c>
      <c r="D83" t="s">
        <v>223</v>
      </c>
      <c r="E83" s="3"/>
      <c r="F83" t="s">
        <v>4545</v>
      </c>
    </row>
    <row r="84" spans="1:6" x14ac:dyDescent="0.2">
      <c r="A84">
        <v>102</v>
      </c>
      <c r="B84" t="s">
        <v>271</v>
      </c>
      <c r="C84" t="s">
        <v>273</v>
      </c>
      <c r="D84" t="s">
        <v>274</v>
      </c>
      <c r="E84" s="3"/>
      <c r="F84" t="s">
        <v>4545</v>
      </c>
    </row>
    <row r="85" spans="1:6" x14ac:dyDescent="0.2">
      <c r="A85">
        <v>102</v>
      </c>
      <c r="B85" t="s">
        <v>275</v>
      </c>
      <c r="C85" t="s">
        <v>277</v>
      </c>
      <c r="D85" t="s">
        <v>274</v>
      </c>
      <c r="E85" s="3"/>
      <c r="F85" t="s">
        <v>4545</v>
      </c>
    </row>
    <row r="86" spans="1:6" x14ac:dyDescent="0.2">
      <c r="A86">
        <v>102</v>
      </c>
      <c r="B86" t="s">
        <v>278</v>
      </c>
      <c r="C86" t="s">
        <v>280</v>
      </c>
      <c r="D86" t="s">
        <v>223</v>
      </c>
      <c r="E86" s="3"/>
      <c r="F86" t="s">
        <v>4545</v>
      </c>
    </row>
    <row r="87" spans="1:6" x14ac:dyDescent="0.2">
      <c r="A87">
        <v>102</v>
      </c>
      <c r="B87" t="s">
        <v>281</v>
      </c>
      <c r="C87" t="s">
        <v>283</v>
      </c>
      <c r="D87" t="s">
        <v>284</v>
      </c>
      <c r="E87" s="3"/>
      <c r="F87" t="s">
        <v>4545</v>
      </c>
    </row>
    <row r="88" spans="1:6" x14ac:dyDescent="0.2">
      <c r="A88">
        <v>102</v>
      </c>
      <c r="B88" t="s">
        <v>285</v>
      </c>
      <c r="C88" t="s">
        <v>287</v>
      </c>
      <c r="D88" t="s">
        <v>37</v>
      </c>
      <c r="E88" s="3"/>
      <c r="F88" t="s">
        <v>3</v>
      </c>
    </row>
    <row r="89" spans="1:6" x14ac:dyDescent="0.2">
      <c r="A89">
        <v>102</v>
      </c>
      <c r="B89" t="s">
        <v>289</v>
      </c>
      <c r="C89" t="s">
        <v>290</v>
      </c>
      <c r="D89" t="s">
        <v>37</v>
      </c>
      <c r="E89" s="3"/>
      <c r="F89" t="s">
        <v>3</v>
      </c>
    </row>
    <row r="90" spans="1:6" x14ac:dyDescent="0.2">
      <c r="A90">
        <v>102</v>
      </c>
      <c r="B90" t="s">
        <v>291</v>
      </c>
      <c r="C90" t="s">
        <v>293</v>
      </c>
      <c r="D90" t="s">
        <v>294</v>
      </c>
      <c r="E90" s="3"/>
      <c r="F90" t="s">
        <v>3</v>
      </c>
    </row>
    <row r="91" spans="1:6" x14ac:dyDescent="0.2">
      <c r="A91">
        <v>102</v>
      </c>
      <c r="B91" t="s">
        <v>295</v>
      </c>
      <c r="C91" t="s">
        <v>297</v>
      </c>
      <c r="D91" t="s">
        <v>223</v>
      </c>
      <c r="E91" s="3"/>
      <c r="F91" t="s">
        <v>4545</v>
      </c>
    </row>
    <row r="92" spans="1:6" x14ac:dyDescent="0.2">
      <c r="A92">
        <v>102</v>
      </c>
      <c r="B92" t="s">
        <v>298</v>
      </c>
      <c r="C92" t="s">
        <v>300</v>
      </c>
      <c r="D92" t="s">
        <v>294</v>
      </c>
      <c r="E92" s="3"/>
      <c r="F92" t="s">
        <v>3</v>
      </c>
    </row>
    <row r="93" spans="1:6" x14ac:dyDescent="0.2">
      <c r="A93">
        <v>102</v>
      </c>
      <c r="B93" t="s">
        <v>2553</v>
      </c>
      <c r="C93" t="s">
        <v>4517</v>
      </c>
      <c r="D93" t="s">
        <v>219</v>
      </c>
      <c r="E93" s="3"/>
      <c r="F93" t="s">
        <v>4545</v>
      </c>
    </row>
    <row r="94" spans="1:6" x14ac:dyDescent="0.2">
      <c r="A94">
        <v>102</v>
      </c>
      <c r="B94" t="s">
        <v>4011</v>
      </c>
      <c r="C94" t="s">
        <v>4518</v>
      </c>
      <c r="D94" t="s">
        <v>219</v>
      </c>
      <c r="E94" s="3"/>
      <c r="F94" t="s">
        <v>4545</v>
      </c>
    </row>
    <row r="95" spans="1:6" x14ac:dyDescent="0.2">
      <c r="A95">
        <v>102</v>
      </c>
      <c r="B95" t="s">
        <v>301</v>
      </c>
      <c r="C95" t="s">
        <v>303</v>
      </c>
      <c r="D95" t="s">
        <v>304</v>
      </c>
      <c r="E95" s="3"/>
      <c r="F95" t="s">
        <v>4545</v>
      </c>
    </row>
    <row r="96" spans="1:6" x14ac:dyDescent="0.2">
      <c r="A96">
        <v>102</v>
      </c>
      <c r="B96" t="s">
        <v>306</v>
      </c>
      <c r="C96" t="s">
        <v>308</v>
      </c>
      <c r="D96" t="s">
        <v>304</v>
      </c>
      <c r="E96" s="3"/>
      <c r="F96" t="s">
        <v>4545</v>
      </c>
    </row>
    <row r="97" spans="1:6" x14ac:dyDescent="0.2">
      <c r="A97">
        <v>102</v>
      </c>
      <c r="B97" t="s">
        <v>2552</v>
      </c>
      <c r="C97" t="s">
        <v>4519</v>
      </c>
      <c r="D97" t="s">
        <v>37</v>
      </c>
      <c r="E97" s="3"/>
      <c r="F97" t="s">
        <v>4545</v>
      </c>
    </row>
    <row r="98" spans="1:6" x14ac:dyDescent="0.2">
      <c r="A98">
        <v>102</v>
      </c>
      <c r="B98" t="s">
        <v>309</v>
      </c>
      <c r="C98" t="s">
        <v>311</v>
      </c>
      <c r="D98" t="s">
        <v>228</v>
      </c>
      <c r="E98" s="3"/>
      <c r="F98" t="s">
        <v>4545</v>
      </c>
    </row>
    <row r="99" spans="1:6" x14ac:dyDescent="0.2">
      <c r="A99">
        <v>102</v>
      </c>
      <c r="B99" t="s">
        <v>312</v>
      </c>
      <c r="C99" t="s">
        <v>314</v>
      </c>
      <c r="D99" t="s">
        <v>228</v>
      </c>
      <c r="E99" s="3"/>
      <c r="F99" t="s">
        <v>4545</v>
      </c>
    </row>
    <row r="100" spans="1:6" x14ac:dyDescent="0.2">
      <c r="A100">
        <v>102</v>
      </c>
      <c r="B100" t="s">
        <v>315</v>
      </c>
      <c r="C100" t="s">
        <v>317</v>
      </c>
      <c r="D100" t="s">
        <v>228</v>
      </c>
      <c r="E100" s="3"/>
      <c r="F100" t="s">
        <v>4545</v>
      </c>
    </row>
    <row r="101" spans="1:6" x14ac:dyDescent="0.2">
      <c r="A101">
        <v>102</v>
      </c>
      <c r="B101" t="s">
        <v>318</v>
      </c>
      <c r="C101" t="s">
        <v>320</v>
      </c>
      <c r="D101" t="s">
        <v>228</v>
      </c>
      <c r="E101" s="3"/>
      <c r="F101" t="s">
        <v>4545</v>
      </c>
    </row>
    <row r="102" spans="1:6" x14ac:dyDescent="0.2">
      <c r="A102">
        <v>102</v>
      </c>
      <c r="B102" t="s">
        <v>321</v>
      </c>
      <c r="C102" t="s">
        <v>323</v>
      </c>
      <c r="D102" t="s">
        <v>228</v>
      </c>
      <c r="E102" s="3"/>
      <c r="F102" t="s">
        <v>4545</v>
      </c>
    </row>
    <row r="103" spans="1:6" x14ac:dyDescent="0.2">
      <c r="A103">
        <v>102</v>
      </c>
      <c r="B103" t="s">
        <v>324</v>
      </c>
      <c r="C103" t="s">
        <v>326</v>
      </c>
      <c r="D103" t="s">
        <v>228</v>
      </c>
      <c r="E103" s="3"/>
      <c r="F103" t="s">
        <v>4545</v>
      </c>
    </row>
    <row r="104" spans="1:6" x14ac:dyDescent="0.2">
      <c r="A104">
        <v>102</v>
      </c>
      <c r="B104" t="s">
        <v>327</v>
      </c>
      <c r="C104" t="s">
        <v>328</v>
      </c>
      <c r="D104" t="s">
        <v>228</v>
      </c>
      <c r="E104" s="3"/>
      <c r="F104" t="s">
        <v>4544</v>
      </c>
    </row>
    <row r="105" spans="1:6" x14ac:dyDescent="0.2">
      <c r="A105">
        <v>102</v>
      </c>
      <c r="B105" t="s">
        <v>329</v>
      </c>
      <c r="C105" t="s">
        <v>330</v>
      </c>
      <c r="D105" t="s">
        <v>228</v>
      </c>
      <c r="E105" s="3"/>
      <c r="F105" t="s">
        <v>4544</v>
      </c>
    </row>
    <row r="106" spans="1:6" x14ac:dyDescent="0.2">
      <c r="A106">
        <v>102</v>
      </c>
      <c r="B106" t="s">
        <v>331</v>
      </c>
      <c r="C106" t="s">
        <v>332</v>
      </c>
      <c r="D106" t="s">
        <v>228</v>
      </c>
      <c r="E106" s="3"/>
      <c r="F106" t="s">
        <v>4544</v>
      </c>
    </row>
    <row r="107" spans="1:6" x14ac:dyDescent="0.2">
      <c r="A107">
        <v>102</v>
      </c>
      <c r="B107" t="s">
        <v>333</v>
      </c>
      <c r="C107" t="s">
        <v>335</v>
      </c>
      <c r="D107" t="s">
        <v>29</v>
      </c>
      <c r="E107" s="3"/>
      <c r="F107" t="s">
        <v>4545</v>
      </c>
    </row>
    <row r="108" spans="1:6" x14ac:dyDescent="0.2">
      <c r="A108">
        <v>102</v>
      </c>
      <c r="B108" t="s">
        <v>336</v>
      </c>
      <c r="C108" t="s">
        <v>338</v>
      </c>
      <c r="D108" t="s">
        <v>29</v>
      </c>
      <c r="E108" s="3"/>
      <c r="F108" t="s">
        <v>4545</v>
      </c>
    </row>
    <row r="109" spans="1:6" x14ac:dyDescent="0.2">
      <c r="A109">
        <v>102</v>
      </c>
      <c r="B109" t="s">
        <v>339</v>
      </c>
      <c r="C109" t="s">
        <v>341</v>
      </c>
      <c r="D109" t="s">
        <v>85</v>
      </c>
      <c r="E109" s="3"/>
      <c r="F109" t="s">
        <v>4545</v>
      </c>
    </row>
    <row r="110" spans="1:6" x14ac:dyDescent="0.2">
      <c r="A110">
        <v>102</v>
      </c>
      <c r="B110" t="s">
        <v>342</v>
      </c>
      <c r="C110" t="s">
        <v>344</v>
      </c>
      <c r="D110" t="s">
        <v>85</v>
      </c>
      <c r="E110" s="3"/>
      <c r="F110" t="s">
        <v>4545</v>
      </c>
    </row>
    <row r="111" spans="1:6" x14ac:dyDescent="0.2">
      <c r="A111">
        <v>102</v>
      </c>
      <c r="B111" t="s">
        <v>345</v>
      </c>
      <c r="C111" t="s">
        <v>347</v>
      </c>
      <c r="D111" t="s">
        <v>228</v>
      </c>
      <c r="E111" s="3"/>
      <c r="F111" t="s">
        <v>4545</v>
      </c>
    </row>
    <row r="112" spans="1:6" x14ac:dyDescent="0.2">
      <c r="A112">
        <v>102</v>
      </c>
      <c r="B112" t="s">
        <v>348</v>
      </c>
      <c r="C112" t="s">
        <v>350</v>
      </c>
      <c r="D112" t="s">
        <v>85</v>
      </c>
      <c r="E112" s="3"/>
      <c r="F112" t="s">
        <v>4545</v>
      </c>
    </row>
    <row r="113" spans="1:6" x14ac:dyDescent="0.2">
      <c r="A113">
        <v>102</v>
      </c>
      <c r="B113" t="s">
        <v>351</v>
      </c>
      <c r="C113" t="s">
        <v>353</v>
      </c>
      <c r="D113" t="s">
        <v>228</v>
      </c>
      <c r="E113" s="3"/>
      <c r="F113" t="s">
        <v>4545</v>
      </c>
    </row>
    <row r="114" spans="1:6" x14ac:dyDescent="0.2">
      <c r="A114">
        <v>102</v>
      </c>
      <c r="B114" t="s">
        <v>354</v>
      </c>
      <c r="C114" t="s">
        <v>355</v>
      </c>
      <c r="D114" t="s">
        <v>228</v>
      </c>
      <c r="E114" s="3"/>
      <c r="F114" t="s">
        <v>4545</v>
      </c>
    </row>
    <row r="115" spans="1:6" x14ac:dyDescent="0.2">
      <c r="A115">
        <v>102</v>
      </c>
      <c r="B115" t="s">
        <v>356</v>
      </c>
      <c r="C115" t="s">
        <v>358</v>
      </c>
      <c r="D115" t="s">
        <v>228</v>
      </c>
      <c r="E115" s="3"/>
      <c r="F115" t="s">
        <v>4545</v>
      </c>
    </row>
    <row r="116" spans="1:6" x14ac:dyDescent="0.2">
      <c r="A116">
        <v>102</v>
      </c>
      <c r="B116" t="s">
        <v>359</v>
      </c>
      <c r="C116" t="s">
        <v>360</v>
      </c>
      <c r="D116" t="s">
        <v>228</v>
      </c>
      <c r="E116" s="3"/>
      <c r="F116" t="s">
        <v>4545</v>
      </c>
    </row>
    <row r="117" spans="1:6" x14ac:dyDescent="0.2">
      <c r="A117">
        <v>102</v>
      </c>
      <c r="B117" t="s">
        <v>361</v>
      </c>
      <c r="C117" t="s">
        <v>363</v>
      </c>
      <c r="D117" t="s">
        <v>228</v>
      </c>
      <c r="E117" s="3"/>
      <c r="F117" t="s">
        <v>4545</v>
      </c>
    </row>
    <row r="118" spans="1:6" x14ac:dyDescent="0.2">
      <c r="A118">
        <v>102</v>
      </c>
      <c r="B118" t="s">
        <v>364</v>
      </c>
      <c r="C118" t="s">
        <v>366</v>
      </c>
      <c r="D118" t="s">
        <v>29</v>
      </c>
      <c r="E118" s="3"/>
      <c r="F118" t="s">
        <v>4545</v>
      </c>
    </row>
    <row r="119" spans="1:6" x14ac:dyDescent="0.2">
      <c r="A119">
        <v>102</v>
      </c>
      <c r="B119" t="s">
        <v>367</v>
      </c>
      <c r="C119" t="s">
        <v>369</v>
      </c>
      <c r="D119" t="s">
        <v>223</v>
      </c>
      <c r="E119" s="3"/>
      <c r="F119" t="s">
        <v>4545</v>
      </c>
    </row>
    <row r="120" spans="1:6" x14ac:dyDescent="0.2">
      <c r="A120">
        <v>102</v>
      </c>
      <c r="B120" t="s">
        <v>370</v>
      </c>
      <c r="C120" t="s">
        <v>371</v>
      </c>
      <c r="D120" t="s">
        <v>228</v>
      </c>
      <c r="E120" s="3"/>
      <c r="F120" t="s">
        <v>4545</v>
      </c>
    </row>
    <row r="121" spans="1:6" x14ac:dyDescent="0.2">
      <c r="A121">
        <v>102</v>
      </c>
      <c r="B121" t="s">
        <v>372</v>
      </c>
      <c r="C121" t="s">
        <v>373</v>
      </c>
      <c r="D121" t="s">
        <v>45</v>
      </c>
      <c r="E121" s="3"/>
      <c r="F121" t="s">
        <v>4545</v>
      </c>
    </row>
    <row r="122" spans="1:6" x14ac:dyDescent="0.2">
      <c r="A122">
        <v>102</v>
      </c>
      <c r="B122" t="s">
        <v>374</v>
      </c>
      <c r="C122" t="s">
        <v>375</v>
      </c>
      <c r="D122" t="s">
        <v>37</v>
      </c>
      <c r="E122" s="3"/>
      <c r="F122" t="s">
        <v>4545</v>
      </c>
    </row>
    <row r="123" spans="1:6" x14ac:dyDescent="0.2">
      <c r="A123">
        <v>102</v>
      </c>
      <c r="B123" t="s">
        <v>376</v>
      </c>
      <c r="C123" t="s">
        <v>378</v>
      </c>
      <c r="D123" t="s">
        <v>50</v>
      </c>
      <c r="E123" s="3"/>
      <c r="F123" t="s">
        <v>4545</v>
      </c>
    </row>
    <row r="124" spans="1:6" x14ac:dyDescent="0.2">
      <c r="A124">
        <v>102</v>
      </c>
      <c r="B124" t="s">
        <v>379</v>
      </c>
      <c r="C124" t="s">
        <v>380</v>
      </c>
      <c r="D124" t="s">
        <v>37</v>
      </c>
      <c r="E124" s="3"/>
      <c r="F124" t="s">
        <v>4545</v>
      </c>
    </row>
    <row r="125" spans="1:6" x14ac:dyDescent="0.2">
      <c r="A125">
        <v>102</v>
      </c>
      <c r="B125" t="s">
        <v>381</v>
      </c>
      <c r="C125" t="s">
        <v>383</v>
      </c>
      <c r="D125" t="s">
        <v>37</v>
      </c>
      <c r="E125" s="3"/>
      <c r="F125" t="s">
        <v>4545</v>
      </c>
    </row>
    <row r="126" spans="1:6" x14ac:dyDescent="0.2">
      <c r="A126">
        <v>102</v>
      </c>
      <c r="B126" t="s">
        <v>384</v>
      </c>
      <c r="C126" t="s">
        <v>385</v>
      </c>
      <c r="D126" t="s">
        <v>37</v>
      </c>
      <c r="E126" s="3"/>
      <c r="F126" t="s">
        <v>4545</v>
      </c>
    </row>
    <row r="127" spans="1:6" x14ac:dyDescent="0.2">
      <c r="A127">
        <v>102</v>
      </c>
      <c r="B127" t="s">
        <v>386</v>
      </c>
      <c r="C127" t="s">
        <v>388</v>
      </c>
      <c r="D127" t="s">
        <v>37</v>
      </c>
      <c r="E127" s="3"/>
      <c r="F127" t="s">
        <v>4545</v>
      </c>
    </row>
    <row r="128" spans="1:6" x14ac:dyDescent="0.2">
      <c r="A128">
        <v>102</v>
      </c>
      <c r="B128" t="s">
        <v>389</v>
      </c>
      <c r="C128" t="s">
        <v>391</v>
      </c>
      <c r="D128" t="s">
        <v>37</v>
      </c>
      <c r="E128" s="3"/>
      <c r="F128" t="s">
        <v>4545</v>
      </c>
    </row>
    <row r="129" spans="1:6" x14ac:dyDescent="0.2">
      <c r="A129">
        <v>102</v>
      </c>
      <c r="B129" t="s">
        <v>392</v>
      </c>
      <c r="C129" t="s">
        <v>394</v>
      </c>
      <c r="D129" t="s">
        <v>45</v>
      </c>
      <c r="E129" s="3"/>
      <c r="F129" t="s">
        <v>4545</v>
      </c>
    </row>
    <row r="130" spans="1:6" x14ac:dyDescent="0.2">
      <c r="A130">
        <v>102</v>
      </c>
      <c r="B130" t="s">
        <v>2551</v>
      </c>
      <c r="C130" t="s">
        <v>4520</v>
      </c>
      <c r="D130" t="s">
        <v>50</v>
      </c>
      <c r="E130" s="3"/>
      <c r="F130" t="s">
        <v>4544</v>
      </c>
    </row>
    <row r="131" spans="1:6" x14ac:dyDescent="0.2">
      <c r="A131">
        <v>102</v>
      </c>
      <c r="B131" t="s">
        <v>395</v>
      </c>
      <c r="C131" t="s">
        <v>397</v>
      </c>
      <c r="D131" t="s">
        <v>37</v>
      </c>
      <c r="E131" s="3"/>
      <c r="F131" t="s">
        <v>4545</v>
      </c>
    </row>
    <row r="132" spans="1:6" x14ac:dyDescent="0.2">
      <c r="A132">
        <v>102</v>
      </c>
      <c r="B132" t="s">
        <v>398</v>
      </c>
      <c r="C132" t="s">
        <v>400</v>
      </c>
      <c r="D132" t="s">
        <v>50</v>
      </c>
      <c r="E132" s="3"/>
      <c r="F132" t="s">
        <v>4545</v>
      </c>
    </row>
    <row r="133" spans="1:6" x14ac:dyDescent="0.2">
      <c r="A133">
        <v>102</v>
      </c>
      <c r="B133" t="s">
        <v>401</v>
      </c>
      <c r="C133" t="s">
        <v>402</v>
      </c>
      <c r="D133" t="s">
        <v>37</v>
      </c>
      <c r="E133" s="3"/>
      <c r="F133" t="s">
        <v>4545</v>
      </c>
    </row>
    <row r="134" spans="1:6" x14ac:dyDescent="0.2">
      <c r="A134">
        <v>102</v>
      </c>
      <c r="B134" t="s">
        <v>403</v>
      </c>
      <c r="C134" t="s">
        <v>405</v>
      </c>
      <c r="D134" t="s">
        <v>50</v>
      </c>
      <c r="E134" s="3"/>
      <c r="F134" t="s">
        <v>4545</v>
      </c>
    </row>
    <row r="135" spans="1:6" x14ac:dyDescent="0.2">
      <c r="A135">
        <v>102</v>
      </c>
      <c r="B135" t="s">
        <v>406</v>
      </c>
      <c r="C135" t="s">
        <v>408</v>
      </c>
      <c r="D135" t="s">
        <v>50</v>
      </c>
      <c r="E135" s="3"/>
      <c r="F135" t="s">
        <v>4545</v>
      </c>
    </row>
    <row r="136" spans="1:6" x14ac:dyDescent="0.2">
      <c r="A136">
        <v>102</v>
      </c>
      <c r="B136" t="s">
        <v>409</v>
      </c>
      <c r="C136" t="s">
        <v>411</v>
      </c>
      <c r="D136" t="s">
        <v>37</v>
      </c>
      <c r="E136" s="3"/>
      <c r="F136" t="s">
        <v>4545</v>
      </c>
    </row>
    <row r="137" spans="1:6" x14ac:dyDescent="0.2">
      <c r="A137">
        <v>102</v>
      </c>
      <c r="B137" t="s">
        <v>412</v>
      </c>
      <c r="C137" t="s">
        <v>413</v>
      </c>
      <c r="D137" t="s">
        <v>50</v>
      </c>
      <c r="E137" s="3"/>
      <c r="F137" t="s">
        <v>4545</v>
      </c>
    </row>
    <row r="138" spans="1:6" x14ac:dyDescent="0.2">
      <c r="A138">
        <v>102</v>
      </c>
      <c r="B138" t="s">
        <v>414</v>
      </c>
      <c r="C138" t="s">
        <v>415</v>
      </c>
      <c r="D138" t="s">
        <v>50</v>
      </c>
      <c r="E138" s="3"/>
      <c r="F138" t="s">
        <v>4545</v>
      </c>
    </row>
    <row r="139" spans="1:6" x14ac:dyDescent="0.2">
      <c r="A139">
        <v>102</v>
      </c>
      <c r="B139" t="s">
        <v>416</v>
      </c>
      <c r="C139" t="s">
        <v>418</v>
      </c>
      <c r="D139" t="s">
        <v>29</v>
      </c>
      <c r="E139" s="3"/>
      <c r="F139" t="s">
        <v>4545</v>
      </c>
    </row>
    <row r="140" spans="1:6" x14ac:dyDescent="0.2">
      <c r="A140">
        <v>102</v>
      </c>
      <c r="B140" t="s">
        <v>419</v>
      </c>
      <c r="C140" t="s">
        <v>420</v>
      </c>
      <c r="D140" t="s">
        <v>29</v>
      </c>
      <c r="E140" s="3"/>
      <c r="F140" t="s">
        <v>4545</v>
      </c>
    </row>
    <row r="141" spans="1:6" x14ac:dyDescent="0.2">
      <c r="A141">
        <v>102</v>
      </c>
      <c r="B141" t="s">
        <v>421</v>
      </c>
      <c r="C141" t="s">
        <v>422</v>
      </c>
      <c r="D141" t="s">
        <v>29</v>
      </c>
      <c r="E141" s="3"/>
      <c r="F141" t="s">
        <v>4545</v>
      </c>
    </row>
    <row r="142" spans="1:6" x14ac:dyDescent="0.2">
      <c r="A142">
        <v>102</v>
      </c>
      <c r="B142" t="s">
        <v>423</v>
      </c>
      <c r="C142" t="s">
        <v>425</v>
      </c>
      <c r="D142" t="s">
        <v>85</v>
      </c>
      <c r="E142" s="3"/>
      <c r="F142" t="s">
        <v>4545</v>
      </c>
    </row>
    <row r="143" spans="1:6" x14ac:dyDescent="0.2">
      <c r="A143">
        <v>102</v>
      </c>
      <c r="B143" t="s">
        <v>426</v>
      </c>
      <c r="C143" t="s">
        <v>427</v>
      </c>
      <c r="D143" t="s">
        <v>85</v>
      </c>
      <c r="E143" s="3"/>
      <c r="F143" t="s">
        <v>4545</v>
      </c>
    </row>
    <row r="144" spans="1:6" x14ac:dyDescent="0.2">
      <c r="A144">
        <v>102</v>
      </c>
      <c r="B144" t="s">
        <v>428</v>
      </c>
      <c r="C144" t="s">
        <v>429</v>
      </c>
      <c r="D144" t="s">
        <v>29</v>
      </c>
      <c r="E144" s="3"/>
      <c r="F144" t="s">
        <v>4545</v>
      </c>
    </row>
    <row r="145" spans="1:6" x14ac:dyDescent="0.2">
      <c r="A145">
        <v>102</v>
      </c>
      <c r="B145" t="s">
        <v>430</v>
      </c>
      <c r="C145" t="s">
        <v>432</v>
      </c>
      <c r="D145" t="s">
        <v>85</v>
      </c>
      <c r="E145" s="3"/>
      <c r="F145" t="s">
        <v>4545</v>
      </c>
    </row>
    <row r="146" spans="1:6" x14ac:dyDescent="0.2">
      <c r="A146">
        <v>102</v>
      </c>
      <c r="B146" t="s">
        <v>433</v>
      </c>
      <c r="C146" t="s">
        <v>435</v>
      </c>
      <c r="D146" t="s">
        <v>85</v>
      </c>
      <c r="E146" s="3"/>
      <c r="F146" t="s">
        <v>4545</v>
      </c>
    </row>
    <row r="147" spans="1:6" x14ac:dyDescent="0.2">
      <c r="A147">
        <v>102</v>
      </c>
      <c r="B147" t="s">
        <v>437</v>
      </c>
      <c r="C147" t="s">
        <v>438</v>
      </c>
      <c r="D147" t="s">
        <v>85</v>
      </c>
      <c r="E147" s="3"/>
      <c r="F147" t="s">
        <v>4545</v>
      </c>
    </row>
    <row r="148" spans="1:6" x14ac:dyDescent="0.2">
      <c r="A148">
        <v>102</v>
      </c>
      <c r="B148" t="s">
        <v>439</v>
      </c>
      <c r="C148" t="s">
        <v>441</v>
      </c>
      <c r="D148" t="s">
        <v>29</v>
      </c>
      <c r="E148" s="3"/>
      <c r="F148" t="s">
        <v>4545</v>
      </c>
    </row>
    <row r="149" spans="1:6" x14ac:dyDescent="0.2">
      <c r="A149">
        <v>102</v>
      </c>
      <c r="B149" t="s">
        <v>442</v>
      </c>
      <c r="C149" t="s">
        <v>444</v>
      </c>
      <c r="D149" t="s">
        <v>85</v>
      </c>
      <c r="E149" s="3"/>
      <c r="F149" t="s">
        <v>4545</v>
      </c>
    </row>
    <row r="150" spans="1:6" x14ac:dyDescent="0.2">
      <c r="A150">
        <v>102</v>
      </c>
      <c r="B150" t="s">
        <v>445</v>
      </c>
      <c r="C150" t="s">
        <v>447</v>
      </c>
      <c r="D150" t="s">
        <v>85</v>
      </c>
      <c r="E150" s="3"/>
      <c r="F150" t="s">
        <v>4545</v>
      </c>
    </row>
    <row r="151" spans="1:6" x14ac:dyDescent="0.2">
      <c r="A151">
        <v>102</v>
      </c>
      <c r="B151" t="s">
        <v>448</v>
      </c>
      <c r="C151" t="s">
        <v>450</v>
      </c>
      <c r="D151" t="s">
        <v>29</v>
      </c>
      <c r="E151" s="3"/>
      <c r="F151" t="s">
        <v>4545</v>
      </c>
    </row>
    <row r="152" spans="1:6" x14ac:dyDescent="0.2">
      <c r="A152">
        <v>102</v>
      </c>
      <c r="B152" t="s">
        <v>451</v>
      </c>
      <c r="C152" t="s">
        <v>452</v>
      </c>
      <c r="D152" t="s">
        <v>37</v>
      </c>
      <c r="E152" s="3"/>
      <c r="F152" t="s">
        <v>4545</v>
      </c>
    </row>
    <row r="153" spans="1:6" x14ac:dyDescent="0.2">
      <c r="A153">
        <v>102</v>
      </c>
      <c r="B153" t="s">
        <v>453</v>
      </c>
      <c r="C153" t="s">
        <v>455</v>
      </c>
      <c r="D153" t="s">
        <v>45</v>
      </c>
      <c r="E153" s="3"/>
      <c r="F153" t="s">
        <v>4545</v>
      </c>
    </row>
    <row r="154" spans="1:6" x14ac:dyDescent="0.2">
      <c r="A154">
        <v>102</v>
      </c>
      <c r="B154" t="s">
        <v>456</v>
      </c>
      <c r="C154" t="s">
        <v>458</v>
      </c>
      <c r="D154" t="s">
        <v>459</v>
      </c>
      <c r="E154" s="3"/>
      <c r="F154" t="s">
        <v>4545</v>
      </c>
    </row>
    <row r="155" spans="1:6" x14ac:dyDescent="0.2">
      <c r="A155">
        <v>102</v>
      </c>
      <c r="B155" t="s">
        <v>460</v>
      </c>
      <c r="C155" t="s">
        <v>461</v>
      </c>
      <c r="D155" t="s">
        <v>37</v>
      </c>
      <c r="E155" s="3"/>
      <c r="F155" t="s">
        <v>4545</v>
      </c>
    </row>
    <row r="156" spans="1:6" x14ac:dyDescent="0.2">
      <c r="A156">
        <v>102</v>
      </c>
      <c r="B156" t="s">
        <v>462</v>
      </c>
      <c r="C156" t="s">
        <v>463</v>
      </c>
      <c r="D156" t="s">
        <v>37</v>
      </c>
      <c r="E156" s="3"/>
      <c r="F156" t="s">
        <v>4545</v>
      </c>
    </row>
    <row r="157" spans="1:6" x14ac:dyDescent="0.2">
      <c r="A157">
        <v>102</v>
      </c>
      <c r="B157" t="s">
        <v>464</v>
      </c>
      <c r="C157" t="s">
        <v>465</v>
      </c>
      <c r="D157" t="s">
        <v>37</v>
      </c>
      <c r="E157" s="3"/>
      <c r="F157" t="s">
        <v>4545</v>
      </c>
    </row>
    <row r="158" spans="1:6" x14ac:dyDescent="0.2">
      <c r="A158">
        <v>102</v>
      </c>
      <c r="B158" t="s">
        <v>466</v>
      </c>
      <c r="C158" t="s">
        <v>467</v>
      </c>
      <c r="D158" t="s">
        <v>37</v>
      </c>
      <c r="E158" s="3"/>
      <c r="F158" t="s">
        <v>4545</v>
      </c>
    </row>
    <row r="159" spans="1:6" x14ac:dyDescent="0.2">
      <c r="A159">
        <v>102</v>
      </c>
      <c r="B159" t="s">
        <v>4542</v>
      </c>
      <c r="C159" t="s">
        <v>4543</v>
      </c>
      <c r="D159" t="s">
        <v>4539</v>
      </c>
      <c r="E159" s="3"/>
      <c r="F159" t="s">
        <v>4545</v>
      </c>
    </row>
    <row r="160" spans="1:6" x14ac:dyDescent="0.2">
      <c r="A160">
        <v>102</v>
      </c>
      <c r="B160" t="s">
        <v>468</v>
      </c>
      <c r="C160" t="s">
        <v>470</v>
      </c>
      <c r="D160" t="s">
        <v>50</v>
      </c>
      <c r="E160" s="3"/>
      <c r="F160" t="s">
        <v>4545</v>
      </c>
    </row>
    <row r="161" spans="1:6" x14ac:dyDescent="0.2">
      <c r="A161">
        <v>102</v>
      </c>
      <c r="B161" t="s">
        <v>471</v>
      </c>
      <c r="C161" t="s">
        <v>473</v>
      </c>
      <c r="D161" t="s">
        <v>37</v>
      </c>
      <c r="E161" s="3"/>
      <c r="F161" t="s">
        <v>4545</v>
      </c>
    </row>
    <row r="162" spans="1:6" x14ac:dyDescent="0.2">
      <c r="A162">
        <v>102</v>
      </c>
      <c r="B162" t="s">
        <v>474</v>
      </c>
      <c r="C162" t="s">
        <v>476</v>
      </c>
      <c r="D162" t="s">
        <v>45</v>
      </c>
      <c r="E162" s="3"/>
      <c r="F162" t="s">
        <v>4545</v>
      </c>
    </row>
    <row r="163" spans="1:6" x14ac:dyDescent="0.2">
      <c r="A163">
        <v>102</v>
      </c>
      <c r="B163" t="s">
        <v>477</v>
      </c>
      <c r="C163" t="s">
        <v>479</v>
      </c>
      <c r="D163" t="s">
        <v>37</v>
      </c>
      <c r="E163" s="3"/>
      <c r="F163" t="s">
        <v>4545</v>
      </c>
    </row>
    <row r="164" spans="1:6" x14ac:dyDescent="0.2">
      <c r="A164">
        <v>102</v>
      </c>
      <c r="B164" t="s">
        <v>480</v>
      </c>
      <c r="C164" t="s">
        <v>482</v>
      </c>
      <c r="D164" t="s">
        <v>37</v>
      </c>
      <c r="E164" s="3"/>
      <c r="F164" t="s">
        <v>4545</v>
      </c>
    </row>
    <row r="165" spans="1:6" x14ac:dyDescent="0.2">
      <c r="A165">
        <v>102</v>
      </c>
      <c r="B165" t="s">
        <v>483</v>
      </c>
      <c r="C165" t="s">
        <v>485</v>
      </c>
      <c r="D165" t="s">
        <v>37</v>
      </c>
      <c r="E165" s="3"/>
      <c r="F165" t="s">
        <v>4545</v>
      </c>
    </row>
    <row r="166" spans="1:6" x14ac:dyDescent="0.2">
      <c r="A166">
        <v>102</v>
      </c>
      <c r="B166" t="s">
        <v>486</v>
      </c>
      <c r="C166" t="s">
        <v>488</v>
      </c>
      <c r="D166" t="s">
        <v>294</v>
      </c>
      <c r="E166" s="3"/>
      <c r="F166" t="s">
        <v>4545</v>
      </c>
    </row>
    <row r="167" spans="1:6" x14ac:dyDescent="0.2">
      <c r="A167">
        <v>102</v>
      </c>
      <c r="B167" t="s">
        <v>489</v>
      </c>
      <c r="C167" t="s">
        <v>491</v>
      </c>
      <c r="D167" t="s">
        <v>294</v>
      </c>
      <c r="E167" s="3"/>
      <c r="F167" t="s">
        <v>4545</v>
      </c>
    </row>
    <row r="168" spans="1:6" x14ac:dyDescent="0.2">
      <c r="A168">
        <v>102</v>
      </c>
      <c r="B168" t="s">
        <v>492</v>
      </c>
      <c r="C168" t="s">
        <v>494</v>
      </c>
      <c r="D168" t="s">
        <v>294</v>
      </c>
      <c r="E168" s="3"/>
      <c r="F168" t="s">
        <v>4545</v>
      </c>
    </row>
    <row r="169" spans="1:6" x14ac:dyDescent="0.2">
      <c r="A169">
        <v>102</v>
      </c>
      <c r="B169" t="s">
        <v>495</v>
      </c>
      <c r="C169" t="s">
        <v>497</v>
      </c>
      <c r="D169" t="s">
        <v>294</v>
      </c>
      <c r="E169" s="3"/>
      <c r="F169" t="s">
        <v>4545</v>
      </c>
    </row>
    <row r="170" spans="1:6" x14ac:dyDescent="0.2">
      <c r="A170">
        <v>102</v>
      </c>
      <c r="B170" t="s">
        <v>498</v>
      </c>
      <c r="C170" t="s">
        <v>499</v>
      </c>
      <c r="D170" t="s">
        <v>45</v>
      </c>
      <c r="E170" s="3"/>
      <c r="F170" t="s">
        <v>4544</v>
      </c>
    </row>
    <row r="171" spans="1:6" x14ac:dyDescent="0.2">
      <c r="A171">
        <v>102</v>
      </c>
      <c r="B171" t="s">
        <v>500</v>
      </c>
      <c r="C171" t="s">
        <v>502</v>
      </c>
      <c r="D171" t="s">
        <v>37</v>
      </c>
      <c r="E171" s="3"/>
      <c r="F171" t="s">
        <v>4545</v>
      </c>
    </row>
    <row r="172" spans="1:6" x14ac:dyDescent="0.2">
      <c r="A172">
        <v>102</v>
      </c>
      <c r="B172" t="s">
        <v>503</v>
      </c>
      <c r="C172" t="s">
        <v>505</v>
      </c>
      <c r="D172" t="s">
        <v>37</v>
      </c>
      <c r="E172" s="3"/>
      <c r="F172" t="s">
        <v>4545</v>
      </c>
    </row>
    <row r="173" spans="1:6" x14ac:dyDescent="0.2">
      <c r="A173">
        <v>102</v>
      </c>
      <c r="B173" t="s">
        <v>506</v>
      </c>
      <c r="C173" t="s">
        <v>508</v>
      </c>
      <c r="D173" t="s">
        <v>37</v>
      </c>
      <c r="E173" s="3"/>
      <c r="F173" t="s">
        <v>4545</v>
      </c>
    </row>
    <row r="174" spans="1:6" x14ac:dyDescent="0.2">
      <c r="A174">
        <v>102</v>
      </c>
      <c r="B174" t="s">
        <v>509</v>
      </c>
      <c r="C174" t="s">
        <v>511</v>
      </c>
      <c r="D174" t="s">
        <v>512</v>
      </c>
      <c r="E174" s="3"/>
      <c r="F174" t="s">
        <v>4545</v>
      </c>
    </row>
    <row r="175" spans="1:6" x14ac:dyDescent="0.2">
      <c r="A175">
        <v>102</v>
      </c>
      <c r="B175" t="s">
        <v>513</v>
      </c>
      <c r="C175" t="s">
        <v>515</v>
      </c>
      <c r="D175" t="s">
        <v>294</v>
      </c>
      <c r="E175" s="3"/>
      <c r="F175" t="s">
        <v>4545</v>
      </c>
    </row>
    <row r="176" spans="1:6" x14ac:dyDescent="0.2">
      <c r="A176">
        <v>102</v>
      </c>
      <c r="B176" t="s">
        <v>516</v>
      </c>
      <c r="C176" t="s">
        <v>518</v>
      </c>
      <c r="D176" t="s">
        <v>294</v>
      </c>
      <c r="E176" s="3"/>
      <c r="F176" t="s">
        <v>4545</v>
      </c>
    </row>
    <row r="177" spans="1:6" x14ac:dyDescent="0.2">
      <c r="A177">
        <v>102</v>
      </c>
      <c r="B177" t="s">
        <v>519</v>
      </c>
      <c r="C177" t="s">
        <v>521</v>
      </c>
      <c r="D177" t="s">
        <v>294</v>
      </c>
      <c r="E177" s="3"/>
      <c r="F177" t="s">
        <v>4545</v>
      </c>
    </row>
    <row r="178" spans="1:6" x14ac:dyDescent="0.2">
      <c r="A178">
        <v>102</v>
      </c>
      <c r="B178" t="s">
        <v>522</v>
      </c>
      <c r="C178" t="s">
        <v>524</v>
      </c>
      <c r="D178" t="s">
        <v>37</v>
      </c>
      <c r="E178" s="3"/>
      <c r="F178" t="s">
        <v>4545</v>
      </c>
    </row>
    <row r="179" spans="1:6" x14ac:dyDescent="0.2">
      <c r="A179">
        <v>102</v>
      </c>
      <c r="B179" t="s">
        <v>525</v>
      </c>
      <c r="C179" t="s">
        <v>526</v>
      </c>
      <c r="D179" t="s">
        <v>37</v>
      </c>
      <c r="E179" s="3"/>
      <c r="F179" t="s">
        <v>4545</v>
      </c>
    </row>
    <row r="180" spans="1:6" x14ac:dyDescent="0.2">
      <c r="A180">
        <v>102</v>
      </c>
      <c r="B180" t="s">
        <v>527</v>
      </c>
      <c r="C180" t="s">
        <v>529</v>
      </c>
      <c r="D180" t="s">
        <v>37</v>
      </c>
      <c r="E180" s="3"/>
      <c r="F180" t="s">
        <v>4545</v>
      </c>
    </row>
    <row r="181" spans="1:6" x14ac:dyDescent="0.2">
      <c r="A181">
        <v>102</v>
      </c>
      <c r="B181" t="s">
        <v>530</v>
      </c>
      <c r="C181" t="s">
        <v>532</v>
      </c>
      <c r="D181" t="s">
        <v>50</v>
      </c>
      <c r="E181" s="3"/>
      <c r="F181" t="s">
        <v>4545</v>
      </c>
    </row>
    <row r="182" spans="1:6" x14ac:dyDescent="0.2">
      <c r="A182">
        <v>102</v>
      </c>
      <c r="B182" t="s">
        <v>533</v>
      </c>
      <c r="C182" t="s">
        <v>535</v>
      </c>
      <c r="D182" t="s">
        <v>459</v>
      </c>
      <c r="E182" s="3"/>
      <c r="F182" t="s">
        <v>4545</v>
      </c>
    </row>
    <row r="183" spans="1:6" x14ac:dyDescent="0.2">
      <c r="A183">
        <v>102</v>
      </c>
      <c r="B183" t="s">
        <v>536</v>
      </c>
      <c r="C183" t="s">
        <v>538</v>
      </c>
      <c r="D183" t="s">
        <v>294</v>
      </c>
      <c r="E183" s="3"/>
      <c r="F183" t="s">
        <v>4545</v>
      </c>
    </row>
    <row r="184" spans="1:6" x14ac:dyDescent="0.2">
      <c r="A184">
        <v>102</v>
      </c>
      <c r="B184" t="s">
        <v>539</v>
      </c>
      <c r="C184" t="s">
        <v>541</v>
      </c>
      <c r="D184" t="s">
        <v>37</v>
      </c>
      <c r="E184" s="3"/>
      <c r="F184" t="s">
        <v>4545</v>
      </c>
    </row>
    <row r="185" spans="1:6" x14ac:dyDescent="0.2">
      <c r="A185">
        <v>102</v>
      </c>
      <c r="B185" t="s">
        <v>542</v>
      </c>
      <c r="C185" t="s">
        <v>544</v>
      </c>
      <c r="D185" t="s">
        <v>45</v>
      </c>
      <c r="E185" s="3"/>
      <c r="F185" t="s">
        <v>4545</v>
      </c>
    </row>
    <row r="186" spans="1:6" x14ac:dyDescent="0.2">
      <c r="A186">
        <v>102</v>
      </c>
      <c r="B186" t="s">
        <v>545</v>
      </c>
      <c r="C186" t="s">
        <v>547</v>
      </c>
      <c r="D186" t="s">
        <v>512</v>
      </c>
      <c r="E186" s="3"/>
      <c r="F186" t="s">
        <v>4545</v>
      </c>
    </row>
    <row r="187" spans="1:6" x14ac:dyDescent="0.2">
      <c r="A187">
        <v>102</v>
      </c>
      <c r="B187" t="s">
        <v>548</v>
      </c>
      <c r="C187" t="s">
        <v>550</v>
      </c>
      <c r="D187" t="s">
        <v>45</v>
      </c>
      <c r="E187" s="3"/>
      <c r="F187" t="s">
        <v>4545</v>
      </c>
    </row>
    <row r="188" spans="1:6" x14ac:dyDescent="0.2">
      <c r="A188">
        <v>102</v>
      </c>
      <c r="B188" t="s">
        <v>551</v>
      </c>
      <c r="C188" t="s">
        <v>553</v>
      </c>
      <c r="D188" t="s">
        <v>37</v>
      </c>
      <c r="E188" s="3"/>
      <c r="F188" t="s">
        <v>4545</v>
      </c>
    </row>
    <row r="189" spans="1:6" x14ac:dyDescent="0.2">
      <c r="A189">
        <v>102</v>
      </c>
      <c r="B189" t="s">
        <v>554</v>
      </c>
      <c r="C189" t="s">
        <v>556</v>
      </c>
      <c r="D189" t="s">
        <v>294</v>
      </c>
      <c r="E189" s="3"/>
      <c r="F189" t="s">
        <v>4545</v>
      </c>
    </row>
    <row r="190" spans="1:6" x14ac:dyDescent="0.2">
      <c r="A190">
        <v>102</v>
      </c>
      <c r="B190" t="s">
        <v>557</v>
      </c>
      <c r="C190" t="s">
        <v>559</v>
      </c>
      <c r="D190" t="s">
        <v>294</v>
      </c>
      <c r="E190" s="3"/>
      <c r="F190" t="s">
        <v>4545</v>
      </c>
    </row>
    <row r="191" spans="1:6" x14ac:dyDescent="0.2">
      <c r="A191">
        <v>102</v>
      </c>
      <c r="B191" t="s">
        <v>560</v>
      </c>
      <c r="C191" t="s">
        <v>562</v>
      </c>
      <c r="D191" t="s">
        <v>37</v>
      </c>
      <c r="E191" s="3"/>
      <c r="F191" t="s">
        <v>4545</v>
      </c>
    </row>
    <row r="192" spans="1:6" x14ac:dyDescent="0.2">
      <c r="A192">
        <v>102</v>
      </c>
      <c r="B192" t="s">
        <v>563</v>
      </c>
      <c r="C192" t="s">
        <v>565</v>
      </c>
      <c r="D192" t="s">
        <v>37</v>
      </c>
      <c r="E192" s="3"/>
      <c r="F192" t="s">
        <v>4545</v>
      </c>
    </row>
    <row r="193" spans="1:6" x14ac:dyDescent="0.2">
      <c r="A193">
        <v>102</v>
      </c>
      <c r="B193" t="s">
        <v>566</v>
      </c>
      <c r="C193" t="s">
        <v>568</v>
      </c>
      <c r="D193" t="s">
        <v>294</v>
      </c>
      <c r="E193" s="3"/>
      <c r="F193" t="s">
        <v>4545</v>
      </c>
    </row>
    <row r="194" spans="1:6" x14ac:dyDescent="0.2">
      <c r="A194">
        <v>102</v>
      </c>
      <c r="B194" t="s">
        <v>569</v>
      </c>
      <c r="C194" t="s">
        <v>571</v>
      </c>
      <c r="D194" t="s">
        <v>45</v>
      </c>
      <c r="E194" s="3"/>
      <c r="F194" t="s">
        <v>4545</v>
      </c>
    </row>
    <row r="195" spans="1:6" x14ac:dyDescent="0.2">
      <c r="A195">
        <v>102</v>
      </c>
      <c r="B195" t="s">
        <v>572</v>
      </c>
      <c r="C195" t="s">
        <v>574</v>
      </c>
      <c r="D195" t="s">
        <v>37</v>
      </c>
      <c r="E195" s="3"/>
      <c r="F195" t="s">
        <v>4545</v>
      </c>
    </row>
    <row r="196" spans="1:6" x14ac:dyDescent="0.2">
      <c r="A196">
        <v>102</v>
      </c>
      <c r="B196" t="s">
        <v>575</v>
      </c>
      <c r="C196" t="s">
        <v>577</v>
      </c>
      <c r="D196" t="s">
        <v>294</v>
      </c>
      <c r="E196" s="3"/>
      <c r="F196" t="s">
        <v>4545</v>
      </c>
    </row>
    <row r="197" spans="1:6" x14ac:dyDescent="0.2">
      <c r="A197">
        <v>102</v>
      </c>
      <c r="B197" t="s">
        <v>578</v>
      </c>
      <c r="C197" t="s">
        <v>580</v>
      </c>
      <c r="D197" t="s">
        <v>294</v>
      </c>
      <c r="E197" s="3"/>
      <c r="F197" t="s">
        <v>4545</v>
      </c>
    </row>
    <row r="198" spans="1:6" x14ac:dyDescent="0.2">
      <c r="A198">
        <v>102</v>
      </c>
      <c r="B198" t="s">
        <v>581</v>
      </c>
      <c r="C198" t="s">
        <v>583</v>
      </c>
      <c r="D198" t="s">
        <v>294</v>
      </c>
      <c r="E198" s="3"/>
      <c r="F198" t="s">
        <v>4545</v>
      </c>
    </row>
    <row r="199" spans="1:6" x14ac:dyDescent="0.2">
      <c r="A199">
        <v>102</v>
      </c>
      <c r="B199" t="s">
        <v>584</v>
      </c>
      <c r="C199" t="s">
        <v>586</v>
      </c>
      <c r="D199" t="s">
        <v>45</v>
      </c>
      <c r="E199" s="3"/>
      <c r="F199" t="s">
        <v>4545</v>
      </c>
    </row>
    <row r="200" spans="1:6" x14ac:dyDescent="0.2">
      <c r="A200">
        <v>102</v>
      </c>
      <c r="B200" t="s">
        <v>587</v>
      </c>
      <c r="C200" t="s">
        <v>589</v>
      </c>
      <c r="D200" t="s">
        <v>37</v>
      </c>
      <c r="E200" s="3"/>
      <c r="F200" t="s">
        <v>4545</v>
      </c>
    </row>
    <row r="201" spans="1:6" x14ac:dyDescent="0.2">
      <c r="A201">
        <v>102</v>
      </c>
      <c r="B201" t="s">
        <v>590</v>
      </c>
      <c r="C201" t="s">
        <v>591</v>
      </c>
      <c r="D201" t="s">
        <v>37</v>
      </c>
      <c r="E201" s="3"/>
      <c r="F201" t="s">
        <v>4545</v>
      </c>
    </row>
    <row r="202" spans="1:6" x14ac:dyDescent="0.2">
      <c r="A202">
        <v>102</v>
      </c>
      <c r="B202" t="s">
        <v>592</v>
      </c>
      <c r="C202" t="s">
        <v>593</v>
      </c>
      <c r="D202" t="s">
        <v>50</v>
      </c>
      <c r="E202" s="3"/>
      <c r="F202" t="s">
        <v>4545</v>
      </c>
    </row>
    <row r="203" spans="1:6" x14ac:dyDescent="0.2">
      <c r="A203">
        <v>102</v>
      </c>
      <c r="B203" t="s">
        <v>594</v>
      </c>
      <c r="C203" t="s">
        <v>595</v>
      </c>
      <c r="D203" t="s">
        <v>37</v>
      </c>
      <c r="E203" s="3"/>
      <c r="F203" t="s">
        <v>4545</v>
      </c>
    </row>
    <row r="204" spans="1:6" x14ac:dyDescent="0.2">
      <c r="A204">
        <v>102</v>
      </c>
      <c r="B204" t="s">
        <v>596</v>
      </c>
      <c r="C204" t="s">
        <v>597</v>
      </c>
      <c r="D204" t="s">
        <v>37</v>
      </c>
      <c r="E204" s="3"/>
      <c r="F204" t="s">
        <v>4545</v>
      </c>
    </row>
    <row r="205" spans="1:6" x14ac:dyDescent="0.2">
      <c r="A205">
        <v>102</v>
      </c>
      <c r="B205" t="s">
        <v>598</v>
      </c>
      <c r="C205" t="s">
        <v>600</v>
      </c>
      <c r="D205" t="s">
        <v>37</v>
      </c>
      <c r="E205" s="3"/>
      <c r="F205" t="s">
        <v>4545</v>
      </c>
    </row>
    <row r="206" spans="1:6" x14ac:dyDescent="0.2">
      <c r="A206">
        <v>102</v>
      </c>
      <c r="B206" t="s">
        <v>601</v>
      </c>
      <c r="C206" t="s">
        <v>602</v>
      </c>
      <c r="D206" t="s">
        <v>37</v>
      </c>
      <c r="E206" s="3"/>
      <c r="F206" t="s">
        <v>4545</v>
      </c>
    </row>
    <row r="207" spans="1:6" x14ac:dyDescent="0.2">
      <c r="A207">
        <v>102</v>
      </c>
      <c r="B207" t="s">
        <v>603</v>
      </c>
      <c r="C207" t="s">
        <v>604</v>
      </c>
      <c r="D207" t="s">
        <v>45</v>
      </c>
      <c r="E207" s="3"/>
      <c r="F207" t="s">
        <v>4545</v>
      </c>
    </row>
    <row r="208" spans="1:6" x14ac:dyDescent="0.2">
      <c r="A208">
        <v>102</v>
      </c>
      <c r="B208" t="s">
        <v>605</v>
      </c>
      <c r="C208" t="s">
        <v>606</v>
      </c>
      <c r="D208" t="s">
        <v>37</v>
      </c>
      <c r="E208" s="3"/>
      <c r="F208" t="s">
        <v>4545</v>
      </c>
    </row>
    <row r="209" spans="1:6" x14ac:dyDescent="0.2">
      <c r="A209">
        <v>102</v>
      </c>
      <c r="B209" t="s">
        <v>607</v>
      </c>
      <c r="C209" t="s">
        <v>608</v>
      </c>
      <c r="D209" t="s">
        <v>50</v>
      </c>
      <c r="E209" s="3"/>
      <c r="F209" t="s">
        <v>4545</v>
      </c>
    </row>
    <row r="210" spans="1:6" x14ac:dyDescent="0.2">
      <c r="A210">
        <v>102</v>
      </c>
      <c r="B210" t="s">
        <v>609</v>
      </c>
      <c r="C210" t="s">
        <v>610</v>
      </c>
      <c r="D210" t="s">
        <v>37</v>
      </c>
      <c r="E210" s="3"/>
      <c r="F210" t="s">
        <v>4545</v>
      </c>
    </row>
    <row r="211" spans="1:6" x14ac:dyDescent="0.2">
      <c r="A211">
        <v>102</v>
      </c>
      <c r="B211" t="s">
        <v>611</v>
      </c>
      <c r="C211" t="s">
        <v>612</v>
      </c>
      <c r="D211" t="s">
        <v>29</v>
      </c>
      <c r="E211" s="3"/>
      <c r="F211" t="s">
        <v>4545</v>
      </c>
    </row>
    <row r="212" spans="1:6" x14ac:dyDescent="0.2">
      <c r="A212">
        <v>102</v>
      </c>
      <c r="B212" t="s">
        <v>613</v>
      </c>
      <c r="C212" t="s">
        <v>615</v>
      </c>
      <c r="D212" t="s">
        <v>85</v>
      </c>
      <c r="E212" s="3"/>
      <c r="F212" t="s">
        <v>4545</v>
      </c>
    </row>
    <row r="213" spans="1:6" x14ac:dyDescent="0.2">
      <c r="A213">
        <v>102</v>
      </c>
      <c r="B213" t="s">
        <v>616</v>
      </c>
      <c r="C213" t="s">
        <v>617</v>
      </c>
      <c r="D213" t="s">
        <v>45</v>
      </c>
      <c r="E213" s="3"/>
      <c r="F213" t="s">
        <v>4545</v>
      </c>
    </row>
    <row r="214" spans="1:6" x14ac:dyDescent="0.2">
      <c r="A214">
        <v>102</v>
      </c>
      <c r="B214" t="s">
        <v>618</v>
      </c>
      <c r="C214" t="s">
        <v>619</v>
      </c>
      <c r="D214" t="s">
        <v>37</v>
      </c>
      <c r="E214" s="3"/>
      <c r="F214" t="s">
        <v>4545</v>
      </c>
    </row>
    <row r="215" spans="1:6" x14ac:dyDescent="0.2">
      <c r="A215">
        <v>102</v>
      </c>
      <c r="B215" t="s">
        <v>620</v>
      </c>
      <c r="C215" t="s">
        <v>621</v>
      </c>
      <c r="D215" t="s">
        <v>50</v>
      </c>
      <c r="E215" s="3"/>
      <c r="F215" t="s">
        <v>4545</v>
      </c>
    </row>
    <row r="216" spans="1:6" x14ac:dyDescent="0.2">
      <c r="A216">
        <v>102</v>
      </c>
      <c r="B216" t="s">
        <v>622</v>
      </c>
      <c r="C216" t="s">
        <v>624</v>
      </c>
      <c r="D216" t="s">
        <v>29</v>
      </c>
      <c r="E216" s="3"/>
      <c r="F216" t="s">
        <v>4545</v>
      </c>
    </row>
    <row r="217" spans="1:6" x14ac:dyDescent="0.2">
      <c r="A217">
        <v>102</v>
      </c>
      <c r="B217" t="s">
        <v>625</v>
      </c>
      <c r="C217" t="s">
        <v>626</v>
      </c>
      <c r="D217" t="s">
        <v>50</v>
      </c>
      <c r="E217" s="3"/>
      <c r="F217" t="s">
        <v>4545</v>
      </c>
    </row>
    <row r="218" spans="1:6" x14ac:dyDescent="0.2">
      <c r="A218">
        <v>102</v>
      </c>
      <c r="B218" t="s">
        <v>627</v>
      </c>
      <c r="C218" t="s">
        <v>628</v>
      </c>
      <c r="D218" t="s">
        <v>45</v>
      </c>
      <c r="E218" s="3"/>
      <c r="F218" t="s">
        <v>4544</v>
      </c>
    </row>
    <row r="219" spans="1:6" x14ac:dyDescent="0.2">
      <c r="A219">
        <v>102</v>
      </c>
      <c r="B219" t="s">
        <v>629</v>
      </c>
      <c r="C219" t="s">
        <v>630</v>
      </c>
      <c r="D219" t="s">
        <v>37</v>
      </c>
      <c r="E219" s="3"/>
      <c r="F219" t="s">
        <v>4545</v>
      </c>
    </row>
    <row r="220" spans="1:6" x14ac:dyDescent="0.2">
      <c r="A220">
        <v>102</v>
      </c>
      <c r="B220" t="s">
        <v>631</v>
      </c>
      <c r="C220" t="s">
        <v>633</v>
      </c>
      <c r="D220" t="s">
        <v>45</v>
      </c>
      <c r="E220" s="3"/>
      <c r="F220" t="s">
        <v>4545</v>
      </c>
    </row>
    <row r="221" spans="1:6" x14ac:dyDescent="0.2">
      <c r="A221">
        <v>102</v>
      </c>
      <c r="B221" t="s">
        <v>634</v>
      </c>
      <c r="C221" t="s">
        <v>636</v>
      </c>
      <c r="D221" t="s">
        <v>294</v>
      </c>
      <c r="E221" s="3"/>
      <c r="F221" t="s">
        <v>4545</v>
      </c>
    </row>
    <row r="222" spans="1:6" x14ac:dyDescent="0.2">
      <c r="A222">
        <v>102</v>
      </c>
      <c r="B222" t="s">
        <v>637</v>
      </c>
      <c r="C222" t="s">
        <v>639</v>
      </c>
      <c r="D222" t="s">
        <v>228</v>
      </c>
      <c r="E222" s="3"/>
      <c r="F222" t="s">
        <v>4545</v>
      </c>
    </row>
    <row r="223" spans="1:6" x14ac:dyDescent="0.2">
      <c r="A223">
        <v>102</v>
      </c>
      <c r="B223" t="s">
        <v>640</v>
      </c>
      <c r="C223" t="s">
        <v>641</v>
      </c>
      <c r="D223" t="s">
        <v>37</v>
      </c>
      <c r="E223" s="3"/>
      <c r="F223" t="s">
        <v>4545</v>
      </c>
    </row>
    <row r="224" spans="1:6" x14ac:dyDescent="0.2">
      <c r="A224">
        <v>102</v>
      </c>
      <c r="B224" t="s">
        <v>642</v>
      </c>
      <c r="C224" t="s">
        <v>644</v>
      </c>
      <c r="D224" t="s">
        <v>228</v>
      </c>
      <c r="E224" s="3"/>
      <c r="F224" t="s">
        <v>4545</v>
      </c>
    </row>
    <row r="225" spans="1:6" x14ac:dyDescent="0.2">
      <c r="A225">
        <v>102</v>
      </c>
      <c r="B225" t="s">
        <v>645</v>
      </c>
      <c r="C225" t="s">
        <v>646</v>
      </c>
      <c r="D225" t="s">
        <v>37</v>
      </c>
      <c r="E225" s="3"/>
      <c r="F225" t="s">
        <v>4545</v>
      </c>
    </row>
    <row r="226" spans="1:6" x14ac:dyDescent="0.2">
      <c r="A226">
        <v>102</v>
      </c>
      <c r="B226" t="s">
        <v>647</v>
      </c>
      <c r="C226" t="s">
        <v>648</v>
      </c>
      <c r="D226" t="s">
        <v>37</v>
      </c>
      <c r="E226" s="3"/>
      <c r="F226" t="s">
        <v>4545</v>
      </c>
    </row>
    <row r="227" spans="1:6" x14ac:dyDescent="0.2">
      <c r="A227">
        <v>102</v>
      </c>
      <c r="B227" t="s">
        <v>649</v>
      </c>
      <c r="C227" t="s">
        <v>650</v>
      </c>
      <c r="D227" t="s">
        <v>29</v>
      </c>
      <c r="E227" s="3"/>
      <c r="F227" t="s">
        <v>4545</v>
      </c>
    </row>
    <row r="228" spans="1:6" x14ac:dyDescent="0.2">
      <c r="A228">
        <v>102</v>
      </c>
      <c r="B228" t="s">
        <v>651</v>
      </c>
      <c r="C228" t="s">
        <v>653</v>
      </c>
      <c r="D228" t="s">
        <v>37</v>
      </c>
      <c r="E228" s="3"/>
      <c r="F228" t="s">
        <v>4545</v>
      </c>
    </row>
    <row r="229" spans="1:6" x14ac:dyDescent="0.2">
      <c r="A229">
        <v>102</v>
      </c>
      <c r="B229" t="s">
        <v>654</v>
      </c>
      <c r="C229" t="s">
        <v>656</v>
      </c>
      <c r="D229" t="s">
        <v>37</v>
      </c>
      <c r="E229" s="3"/>
      <c r="F229" t="s">
        <v>4545</v>
      </c>
    </row>
    <row r="230" spans="1:6" x14ac:dyDescent="0.2">
      <c r="A230">
        <v>102</v>
      </c>
      <c r="B230" t="s">
        <v>657</v>
      </c>
      <c r="C230" t="s">
        <v>659</v>
      </c>
      <c r="D230" t="s">
        <v>37</v>
      </c>
      <c r="E230" s="3"/>
      <c r="F230" t="s">
        <v>4545</v>
      </c>
    </row>
    <row r="231" spans="1:6" x14ac:dyDescent="0.2">
      <c r="A231">
        <v>102</v>
      </c>
      <c r="B231" t="s">
        <v>660</v>
      </c>
      <c r="C231" t="s">
        <v>661</v>
      </c>
      <c r="D231" t="s">
        <v>45</v>
      </c>
      <c r="E231" s="3"/>
      <c r="F231" t="s">
        <v>4545</v>
      </c>
    </row>
    <row r="232" spans="1:6" x14ac:dyDescent="0.2">
      <c r="A232">
        <v>102</v>
      </c>
      <c r="B232" t="s">
        <v>662</v>
      </c>
      <c r="C232" t="s">
        <v>663</v>
      </c>
      <c r="D232" t="s">
        <v>85</v>
      </c>
      <c r="E232" s="3"/>
      <c r="F232" t="s">
        <v>4545</v>
      </c>
    </row>
    <row r="233" spans="1:6" x14ac:dyDescent="0.2">
      <c r="A233">
        <v>102</v>
      </c>
      <c r="B233" t="s">
        <v>664</v>
      </c>
      <c r="C233" t="s">
        <v>666</v>
      </c>
      <c r="D233" t="s">
        <v>37</v>
      </c>
      <c r="E233" s="3"/>
      <c r="F233" t="s">
        <v>4545</v>
      </c>
    </row>
    <row r="234" spans="1:6" x14ac:dyDescent="0.2">
      <c r="A234">
        <v>102</v>
      </c>
      <c r="B234" t="s">
        <v>667</v>
      </c>
      <c r="C234" t="s">
        <v>669</v>
      </c>
      <c r="D234" t="s">
        <v>37</v>
      </c>
      <c r="E234" s="3"/>
      <c r="F234" t="s">
        <v>4545</v>
      </c>
    </row>
    <row r="235" spans="1:6" x14ac:dyDescent="0.2">
      <c r="A235">
        <v>102</v>
      </c>
      <c r="B235" t="s">
        <v>670</v>
      </c>
      <c r="C235" t="s">
        <v>671</v>
      </c>
      <c r="D235" t="s">
        <v>29</v>
      </c>
      <c r="E235" s="3"/>
      <c r="F235" t="s">
        <v>4545</v>
      </c>
    </row>
    <row r="236" spans="1:6" x14ac:dyDescent="0.2">
      <c r="A236">
        <v>102</v>
      </c>
      <c r="B236" t="s">
        <v>672</v>
      </c>
      <c r="C236" t="s">
        <v>673</v>
      </c>
      <c r="D236" t="s">
        <v>37</v>
      </c>
      <c r="E236" s="3"/>
      <c r="F236" t="s">
        <v>4545</v>
      </c>
    </row>
    <row r="237" spans="1:6" x14ac:dyDescent="0.2">
      <c r="A237">
        <v>102</v>
      </c>
      <c r="B237" t="s">
        <v>674</v>
      </c>
      <c r="C237" t="s">
        <v>675</v>
      </c>
      <c r="D237" t="s">
        <v>37</v>
      </c>
      <c r="E237" s="3"/>
      <c r="F237" t="s">
        <v>4545</v>
      </c>
    </row>
    <row r="238" spans="1:6" x14ac:dyDescent="0.2">
      <c r="A238">
        <v>102</v>
      </c>
      <c r="B238" t="s">
        <v>676</v>
      </c>
      <c r="C238" t="s">
        <v>678</v>
      </c>
      <c r="D238" t="s">
        <v>37</v>
      </c>
      <c r="E238" s="3"/>
      <c r="F238" t="s">
        <v>4545</v>
      </c>
    </row>
    <row r="239" spans="1:6" x14ac:dyDescent="0.2">
      <c r="A239">
        <v>102</v>
      </c>
      <c r="B239" t="s">
        <v>679</v>
      </c>
      <c r="C239" t="s">
        <v>680</v>
      </c>
      <c r="D239" t="s">
        <v>37</v>
      </c>
      <c r="E239" s="3"/>
      <c r="F239" t="s">
        <v>3</v>
      </c>
    </row>
    <row r="240" spans="1:6" x14ac:dyDescent="0.2">
      <c r="A240">
        <v>102</v>
      </c>
      <c r="B240" t="s">
        <v>681</v>
      </c>
      <c r="C240" t="s">
        <v>682</v>
      </c>
      <c r="D240" t="s">
        <v>294</v>
      </c>
      <c r="E240" s="3"/>
      <c r="F240" t="s">
        <v>3</v>
      </c>
    </row>
    <row r="241" spans="1:6" x14ac:dyDescent="0.2">
      <c r="A241">
        <v>102</v>
      </c>
      <c r="B241" t="s">
        <v>683</v>
      </c>
      <c r="C241" t="s">
        <v>685</v>
      </c>
      <c r="D241" t="s">
        <v>85</v>
      </c>
      <c r="E241" s="3"/>
      <c r="F241" t="s">
        <v>4545</v>
      </c>
    </row>
    <row r="242" spans="1:6" x14ac:dyDescent="0.2">
      <c r="A242">
        <v>102</v>
      </c>
      <c r="B242" t="s">
        <v>686</v>
      </c>
      <c r="C242" t="s">
        <v>687</v>
      </c>
      <c r="D242" t="s">
        <v>85</v>
      </c>
      <c r="E242" s="3"/>
      <c r="F242" t="s">
        <v>4545</v>
      </c>
    </row>
    <row r="243" spans="1:6" x14ac:dyDescent="0.2">
      <c r="A243">
        <v>102</v>
      </c>
      <c r="B243" t="s">
        <v>688</v>
      </c>
      <c r="C243" t="s">
        <v>690</v>
      </c>
      <c r="D243" t="s">
        <v>29</v>
      </c>
      <c r="E243" s="3"/>
      <c r="F243" t="s">
        <v>4545</v>
      </c>
    </row>
    <row r="244" spans="1:6" x14ac:dyDescent="0.2">
      <c r="A244">
        <v>102</v>
      </c>
      <c r="B244" t="s">
        <v>691</v>
      </c>
      <c r="C244" t="s">
        <v>692</v>
      </c>
      <c r="D244" t="s">
        <v>85</v>
      </c>
      <c r="E244" s="3"/>
      <c r="F244" t="s">
        <v>4545</v>
      </c>
    </row>
    <row r="245" spans="1:6" x14ac:dyDescent="0.2">
      <c r="A245">
        <v>102</v>
      </c>
      <c r="B245" t="s">
        <v>693</v>
      </c>
      <c r="C245" t="s">
        <v>694</v>
      </c>
      <c r="D245" t="s">
        <v>29</v>
      </c>
      <c r="E245" s="3"/>
      <c r="F245" t="s">
        <v>4545</v>
      </c>
    </row>
    <row r="246" spans="1:6" x14ac:dyDescent="0.2">
      <c r="A246">
        <v>102</v>
      </c>
      <c r="B246" t="s">
        <v>695</v>
      </c>
      <c r="C246" t="s">
        <v>696</v>
      </c>
      <c r="D246" t="s">
        <v>29</v>
      </c>
      <c r="E246" s="3"/>
      <c r="F246" t="s">
        <v>4545</v>
      </c>
    </row>
    <row r="247" spans="1:6" x14ac:dyDescent="0.2">
      <c r="A247">
        <v>102</v>
      </c>
      <c r="B247" t="s">
        <v>2550</v>
      </c>
      <c r="C247" t="s">
        <v>4521</v>
      </c>
      <c r="D247" t="s">
        <v>212</v>
      </c>
      <c r="E247" s="3"/>
      <c r="F247" t="s">
        <v>4544</v>
      </c>
    </row>
    <row r="248" spans="1:6" x14ac:dyDescent="0.2">
      <c r="A248">
        <v>102</v>
      </c>
      <c r="B248" t="s">
        <v>4522</v>
      </c>
      <c r="C248" t="s">
        <v>4523</v>
      </c>
      <c r="D248" t="s">
        <v>37</v>
      </c>
      <c r="E248" s="3"/>
      <c r="F248" t="s">
        <v>3</v>
      </c>
    </row>
    <row r="249" spans="1:6" x14ac:dyDescent="0.2">
      <c r="A249">
        <v>102</v>
      </c>
      <c r="B249" t="s">
        <v>697</v>
      </c>
      <c r="C249" t="s">
        <v>698</v>
      </c>
      <c r="D249" t="s">
        <v>85</v>
      </c>
      <c r="E249" s="3"/>
      <c r="F249" t="s">
        <v>4545</v>
      </c>
    </row>
    <row r="250" spans="1:6" x14ac:dyDescent="0.2">
      <c r="A250">
        <v>102</v>
      </c>
      <c r="B250" t="s">
        <v>699</v>
      </c>
      <c r="C250" t="s">
        <v>700</v>
      </c>
      <c r="D250" t="s">
        <v>85</v>
      </c>
      <c r="E250" s="3"/>
      <c r="F250" t="s">
        <v>4545</v>
      </c>
    </row>
    <row r="251" spans="1:6" x14ac:dyDescent="0.2">
      <c r="A251">
        <v>102</v>
      </c>
      <c r="B251" t="s">
        <v>701</v>
      </c>
      <c r="C251" t="s">
        <v>702</v>
      </c>
      <c r="D251" t="s">
        <v>85</v>
      </c>
      <c r="E251" s="3"/>
      <c r="F251" t="s">
        <v>4545</v>
      </c>
    </row>
    <row r="252" spans="1:6" x14ac:dyDescent="0.2">
      <c r="A252">
        <v>102</v>
      </c>
      <c r="B252" t="s">
        <v>703</v>
      </c>
      <c r="C252" t="s">
        <v>704</v>
      </c>
      <c r="D252" t="s">
        <v>85</v>
      </c>
      <c r="E252" s="3"/>
      <c r="F252" t="s">
        <v>4545</v>
      </c>
    </row>
    <row r="253" spans="1:6" x14ac:dyDescent="0.2">
      <c r="A253">
        <v>102</v>
      </c>
      <c r="B253" t="s">
        <v>705</v>
      </c>
      <c r="C253" t="s">
        <v>707</v>
      </c>
      <c r="D253" t="s">
        <v>304</v>
      </c>
      <c r="E253" s="3"/>
      <c r="F253" t="s">
        <v>4545</v>
      </c>
    </row>
    <row r="254" spans="1:6" x14ac:dyDescent="0.2">
      <c r="A254">
        <v>102</v>
      </c>
      <c r="B254" t="s">
        <v>708</v>
      </c>
      <c r="C254" t="s">
        <v>710</v>
      </c>
      <c r="D254" t="s">
        <v>304</v>
      </c>
      <c r="E254" s="3"/>
      <c r="F254" t="s">
        <v>4545</v>
      </c>
    </row>
    <row r="255" spans="1:6" x14ac:dyDescent="0.2">
      <c r="A255">
        <v>102</v>
      </c>
      <c r="B255" t="s">
        <v>4524</v>
      </c>
      <c r="C255" t="s">
        <v>4525</v>
      </c>
      <c r="D255" t="s">
        <v>212</v>
      </c>
      <c r="E255" s="3"/>
      <c r="F255" t="s">
        <v>4544</v>
      </c>
    </row>
    <row r="256" spans="1:6" x14ac:dyDescent="0.2">
      <c r="A256">
        <v>102</v>
      </c>
      <c r="B256" t="s">
        <v>711</v>
      </c>
      <c r="C256" t="s">
        <v>712</v>
      </c>
      <c r="D256" t="s">
        <v>304</v>
      </c>
      <c r="E256" s="3"/>
      <c r="F256" t="s">
        <v>4545</v>
      </c>
    </row>
    <row r="257" spans="1:6" x14ac:dyDescent="0.2">
      <c r="A257">
        <v>102</v>
      </c>
      <c r="B257" t="s">
        <v>4526</v>
      </c>
      <c r="C257" t="s">
        <v>4527</v>
      </c>
      <c r="D257" t="s">
        <v>37</v>
      </c>
      <c r="E257" s="3"/>
      <c r="F257" t="s">
        <v>4544</v>
      </c>
    </row>
    <row r="258" spans="1:6" x14ac:dyDescent="0.2">
      <c r="A258">
        <v>102</v>
      </c>
      <c r="B258" t="s">
        <v>4528</v>
      </c>
      <c r="C258" t="s">
        <v>4529</v>
      </c>
      <c r="D258" t="s">
        <v>37</v>
      </c>
      <c r="E258" s="3"/>
      <c r="F258" t="s">
        <v>4544</v>
      </c>
    </row>
    <row r="259" spans="1:6" x14ac:dyDescent="0.2">
      <c r="A259">
        <v>102</v>
      </c>
      <c r="B259" t="s">
        <v>713</v>
      </c>
      <c r="C259" t="s">
        <v>714</v>
      </c>
      <c r="D259" t="s">
        <v>212</v>
      </c>
      <c r="E259" s="3"/>
      <c r="F259" t="s">
        <v>4545</v>
      </c>
    </row>
    <row r="260" spans="1:6" x14ac:dyDescent="0.2">
      <c r="A260">
        <v>102</v>
      </c>
      <c r="B260" t="s">
        <v>715</v>
      </c>
      <c r="C260" t="s">
        <v>716</v>
      </c>
      <c r="D260" t="s">
        <v>304</v>
      </c>
      <c r="E260" s="3"/>
      <c r="F260" t="s">
        <v>4545</v>
      </c>
    </row>
    <row r="261" spans="1:6" x14ac:dyDescent="0.2">
      <c r="A261">
        <v>102</v>
      </c>
      <c r="B261" t="s">
        <v>717</v>
      </c>
      <c r="C261" t="s">
        <v>719</v>
      </c>
      <c r="D261" t="s">
        <v>37</v>
      </c>
      <c r="E261" s="3"/>
      <c r="F261" t="s">
        <v>4545</v>
      </c>
    </row>
    <row r="262" spans="1:6" x14ac:dyDescent="0.2">
      <c r="A262">
        <v>102</v>
      </c>
      <c r="B262" t="s">
        <v>720</v>
      </c>
      <c r="C262" t="s">
        <v>722</v>
      </c>
      <c r="D262" t="s">
        <v>37</v>
      </c>
      <c r="E262" s="3"/>
      <c r="F262" t="s">
        <v>4545</v>
      </c>
    </row>
    <row r="263" spans="1:6" x14ac:dyDescent="0.2">
      <c r="A263">
        <v>102</v>
      </c>
      <c r="B263" t="s">
        <v>723</v>
      </c>
      <c r="C263" t="s">
        <v>724</v>
      </c>
      <c r="D263" t="s">
        <v>304</v>
      </c>
      <c r="E263" s="3"/>
      <c r="F263" t="s">
        <v>4545</v>
      </c>
    </row>
    <row r="264" spans="1:6" x14ac:dyDescent="0.2">
      <c r="A264">
        <v>102</v>
      </c>
      <c r="B264" t="s">
        <v>725</v>
      </c>
      <c r="C264" t="s">
        <v>727</v>
      </c>
      <c r="D264" t="s">
        <v>45</v>
      </c>
      <c r="E264" s="3"/>
      <c r="F264" t="s">
        <v>4545</v>
      </c>
    </row>
    <row r="265" spans="1:6" x14ac:dyDescent="0.2">
      <c r="A265">
        <v>102</v>
      </c>
      <c r="B265" t="s">
        <v>4530</v>
      </c>
      <c r="C265" t="s">
        <v>4532</v>
      </c>
      <c r="D265" t="s">
        <v>37</v>
      </c>
      <c r="E265" s="3"/>
      <c r="F265" t="s">
        <v>3</v>
      </c>
    </row>
    <row r="266" spans="1:6" x14ac:dyDescent="0.2">
      <c r="A266">
        <v>102</v>
      </c>
      <c r="B266" t="s">
        <v>2547</v>
      </c>
      <c r="C266" t="s">
        <v>4533</v>
      </c>
      <c r="D266" t="s">
        <v>37</v>
      </c>
      <c r="E266" s="3"/>
      <c r="F266" t="s">
        <v>3</v>
      </c>
    </row>
    <row r="267" spans="1:6" x14ac:dyDescent="0.2">
      <c r="A267">
        <v>102</v>
      </c>
      <c r="B267" t="s">
        <v>2548</v>
      </c>
      <c r="C267" t="s">
        <v>4534</v>
      </c>
      <c r="D267" t="s">
        <v>37</v>
      </c>
      <c r="E267" s="3"/>
      <c r="F267" t="s">
        <v>3</v>
      </c>
    </row>
    <row r="268" spans="1:6" x14ac:dyDescent="0.2">
      <c r="A268">
        <v>102</v>
      </c>
      <c r="B268" t="s">
        <v>728</v>
      </c>
      <c r="C268" t="s">
        <v>730</v>
      </c>
      <c r="D268" t="s">
        <v>45</v>
      </c>
      <c r="E268" s="3"/>
      <c r="F268" t="s">
        <v>4545</v>
      </c>
    </row>
    <row r="269" spans="1:6" x14ac:dyDescent="0.2">
      <c r="A269">
        <v>102</v>
      </c>
      <c r="B269" t="s">
        <v>731</v>
      </c>
      <c r="C269" t="s">
        <v>732</v>
      </c>
      <c r="D269" t="s">
        <v>45</v>
      </c>
      <c r="E269" s="3"/>
      <c r="F269" t="s">
        <v>4545</v>
      </c>
    </row>
    <row r="270" spans="1:6" x14ac:dyDescent="0.2">
      <c r="A270">
        <v>102</v>
      </c>
      <c r="B270" t="s">
        <v>733</v>
      </c>
      <c r="C270" t="s">
        <v>735</v>
      </c>
      <c r="D270" t="s">
        <v>228</v>
      </c>
      <c r="E270" s="3"/>
      <c r="F270" t="s">
        <v>4545</v>
      </c>
    </row>
    <row r="271" spans="1:6" x14ac:dyDescent="0.2">
      <c r="A271">
        <v>102</v>
      </c>
      <c r="B271" t="s">
        <v>736</v>
      </c>
      <c r="C271" t="s">
        <v>738</v>
      </c>
      <c r="D271" t="s">
        <v>228</v>
      </c>
      <c r="E271" s="3"/>
      <c r="F271" t="s">
        <v>4545</v>
      </c>
    </row>
    <row r="272" spans="1:6" x14ac:dyDescent="0.2">
      <c r="A272">
        <v>102</v>
      </c>
      <c r="B272" t="s">
        <v>739</v>
      </c>
      <c r="C272" t="s">
        <v>740</v>
      </c>
      <c r="D272" t="s">
        <v>304</v>
      </c>
      <c r="E272" s="3"/>
      <c r="F272" t="s">
        <v>4545</v>
      </c>
    </row>
    <row r="273" spans="1:6" x14ac:dyDescent="0.2">
      <c r="A273">
        <v>102</v>
      </c>
      <c r="B273" t="s">
        <v>741</v>
      </c>
      <c r="C273" t="s">
        <v>743</v>
      </c>
      <c r="D273" t="s">
        <v>228</v>
      </c>
      <c r="E273" s="3"/>
      <c r="F273" t="s">
        <v>4545</v>
      </c>
    </row>
    <row r="274" spans="1:6" x14ac:dyDescent="0.2">
      <c r="A274">
        <v>102</v>
      </c>
      <c r="B274" t="s">
        <v>744</v>
      </c>
      <c r="C274" t="s">
        <v>746</v>
      </c>
      <c r="D274" t="s">
        <v>45</v>
      </c>
      <c r="E274" s="3"/>
      <c r="F274" t="s">
        <v>4545</v>
      </c>
    </row>
    <row r="275" spans="1:6" x14ac:dyDescent="0.2">
      <c r="A275">
        <v>102</v>
      </c>
      <c r="B275" t="s">
        <v>747</v>
      </c>
      <c r="C275" t="s">
        <v>749</v>
      </c>
      <c r="D275" t="s">
        <v>37</v>
      </c>
      <c r="E275" s="3"/>
      <c r="F275" t="s">
        <v>4545</v>
      </c>
    </row>
    <row r="276" spans="1:6" x14ac:dyDescent="0.2">
      <c r="A276">
        <v>102</v>
      </c>
      <c r="B276" t="s">
        <v>750</v>
      </c>
      <c r="C276" t="s">
        <v>752</v>
      </c>
      <c r="D276" t="s">
        <v>37</v>
      </c>
      <c r="E276" s="3"/>
      <c r="F276" t="s">
        <v>4545</v>
      </c>
    </row>
    <row r="277" spans="1:6" x14ac:dyDescent="0.2">
      <c r="A277">
        <v>102</v>
      </c>
      <c r="B277" t="s">
        <v>753</v>
      </c>
      <c r="C277" t="s">
        <v>755</v>
      </c>
      <c r="D277" t="s">
        <v>37</v>
      </c>
      <c r="E277" s="3"/>
      <c r="F277" t="s">
        <v>4545</v>
      </c>
    </row>
    <row r="278" spans="1:6" x14ac:dyDescent="0.2">
      <c r="A278">
        <v>102</v>
      </c>
      <c r="B278" t="s">
        <v>756</v>
      </c>
      <c r="C278" t="s">
        <v>758</v>
      </c>
      <c r="D278" t="s">
        <v>219</v>
      </c>
      <c r="E278" s="3"/>
      <c r="F278" t="s">
        <v>4545</v>
      </c>
    </row>
    <row r="279" spans="1:6" x14ac:dyDescent="0.2">
      <c r="A279">
        <v>102</v>
      </c>
      <c r="B279" t="s">
        <v>759</v>
      </c>
      <c r="C279" t="s">
        <v>761</v>
      </c>
      <c r="D279" t="s">
        <v>304</v>
      </c>
      <c r="E279" s="3"/>
      <c r="F279" t="s">
        <v>4544</v>
      </c>
    </row>
    <row r="280" spans="1:6" x14ac:dyDescent="0.2">
      <c r="A280">
        <v>102</v>
      </c>
      <c r="B280" t="s">
        <v>762</v>
      </c>
      <c r="C280" t="s">
        <v>764</v>
      </c>
      <c r="D280" t="s">
        <v>85</v>
      </c>
      <c r="E280" s="3"/>
      <c r="F280" t="s">
        <v>4545</v>
      </c>
    </row>
    <row r="281" spans="1:6" x14ac:dyDescent="0.2">
      <c r="A281">
        <v>102</v>
      </c>
      <c r="B281" t="s">
        <v>765</v>
      </c>
      <c r="C281" t="s">
        <v>767</v>
      </c>
      <c r="D281" t="s">
        <v>29</v>
      </c>
      <c r="E281" s="3"/>
      <c r="F281" t="s">
        <v>4545</v>
      </c>
    </row>
    <row r="282" spans="1:6" x14ac:dyDescent="0.2">
      <c r="A282">
        <v>102</v>
      </c>
      <c r="B282" t="s">
        <v>768</v>
      </c>
      <c r="C282" t="s">
        <v>770</v>
      </c>
      <c r="D282" t="s">
        <v>85</v>
      </c>
      <c r="E282" s="3"/>
      <c r="F282" t="s">
        <v>4545</v>
      </c>
    </row>
    <row r="283" spans="1:6" x14ac:dyDescent="0.2">
      <c r="A283">
        <v>102</v>
      </c>
      <c r="B283" t="s">
        <v>771</v>
      </c>
      <c r="C283" t="s">
        <v>773</v>
      </c>
      <c r="D283" t="s">
        <v>85</v>
      </c>
      <c r="E283" s="3"/>
      <c r="F283" t="s">
        <v>4545</v>
      </c>
    </row>
    <row r="284" spans="1:6" x14ac:dyDescent="0.2">
      <c r="A284">
        <v>102</v>
      </c>
      <c r="B284" t="s">
        <v>774</v>
      </c>
      <c r="C284" t="s">
        <v>776</v>
      </c>
      <c r="D284" t="s">
        <v>219</v>
      </c>
      <c r="E284" s="3"/>
      <c r="F284" t="s">
        <v>4545</v>
      </c>
    </row>
    <row r="285" spans="1:6" x14ac:dyDescent="0.2">
      <c r="A285">
        <v>102</v>
      </c>
      <c r="B285" t="s">
        <v>777</v>
      </c>
      <c r="C285" t="s">
        <v>778</v>
      </c>
      <c r="D285" t="s">
        <v>219</v>
      </c>
      <c r="E285" s="3"/>
      <c r="F285" t="s">
        <v>4545</v>
      </c>
    </row>
    <row r="286" spans="1:6" x14ac:dyDescent="0.2">
      <c r="A286">
        <v>102</v>
      </c>
      <c r="B286" t="s">
        <v>779</v>
      </c>
      <c r="C286" t="s">
        <v>781</v>
      </c>
      <c r="D286" t="s">
        <v>29</v>
      </c>
      <c r="E286" s="3"/>
      <c r="F286" t="s">
        <v>4545</v>
      </c>
    </row>
    <row r="287" spans="1:6" x14ac:dyDescent="0.2">
      <c r="A287">
        <v>102</v>
      </c>
      <c r="B287" t="s">
        <v>782</v>
      </c>
      <c r="C287" t="s">
        <v>784</v>
      </c>
      <c r="D287" t="s">
        <v>85</v>
      </c>
      <c r="E287" s="3"/>
      <c r="F287" t="s">
        <v>4545</v>
      </c>
    </row>
    <row r="288" spans="1:6" x14ac:dyDescent="0.2">
      <c r="A288">
        <v>102</v>
      </c>
      <c r="B288" t="s">
        <v>785</v>
      </c>
      <c r="C288" t="s">
        <v>787</v>
      </c>
      <c r="D288" t="s">
        <v>29</v>
      </c>
      <c r="E288" s="3"/>
      <c r="F288" t="s">
        <v>4545</v>
      </c>
    </row>
    <row r="289" spans="1:6" x14ac:dyDescent="0.2">
      <c r="A289">
        <v>102</v>
      </c>
      <c r="B289" t="s">
        <v>788</v>
      </c>
      <c r="C289" t="s">
        <v>790</v>
      </c>
      <c r="D289" t="s">
        <v>85</v>
      </c>
      <c r="E289" s="3"/>
      <c r="F289" t="s">
        <v>4545</v>
      </c>
    </row>
    <row r="290" spans="1:6" x14ac:dyDescent="0.2">
      <c r="A290">
        <v>102</v>
      </c>
      <c r="B290" t="s">
        <v>791</v>
      </c>
      <c r="C290" t="s">
        <v>793</v>
      </c>
      <c r="D290" t="s">
        <v>219</v>
      </c>
      <c r="E290" s="3"/>
      <c r="F290" t="s">
        <v>4545</v>
      </c>
    </row>
    <row r="291" spans="1:6" x14ac:dyDescent="0.2">
      <c r="A291">
        <v>102</v>
      </c>
      <c r="B291" t="s">
        <v>794</v>
      </c>
      <c r="C291" t="s">
        <v>796</v>
      </c>
      <c r="D291" t="s">
        <v>219</v>
      </c>
      <c r="E291" s="3"/>
      <c r="F291" t="s">
        <v>4545</v>
      </c>
    </row>
    <row r="292" spans="1:6" x14ac:dyDescent="0.2">
      <c r="A292">
        <v>102</v>
      </c>
      <c r="B292" t="s">
        <v>797</v>
      </c>
      <c r="C292" t="s">
        <v>799</v>
      </c>
      <c r="D292" t="s">
        <v>219</v>
      </c>
      <c r="E292" s="3"/>
      <c r="F292" t="s">
        <v>4545</v>
      </c>
    </row>
    <row r="293" spans="1:6" x14ac:dyDescent="0.2">
      <c r="A293">
        <v>102</v>
      </c>
      <c r="B293" t="s">
        <v>800</v>
      </c>
      <c r="C293" t="s">
        <v>802</v>
      </c>
      <c r="D293" t="s">
        <v>219</v>
      </c>
      <c r="E293" s="3"/>
      <c r="F293" t="s">
        <v>4545</v>
      </c>
    </row>
    <row r="294" spans="1:6" x14ac:dyDescent="0.2">
      <c r="A294">
        <v>102</v>
      </c>
      <c r="B294" t="s">
        <v>803</v>
      </c>
      <c r="C294" t="s">
        <v>805</v>
      </c>
      <c r="D294" t="s">
        <v>219</v>
      </c>
      <c r="E294" s="3"/>
      <c r="F294" t="s">
        <v>4545</v>
      </c>
    </row>
    <row r="295" spans="1:6" x14ac:dyDescent="0.2">
      <c r="A295">
        <v>102</v>
      </c>
      <c r="B295" t="s">
        <v>806</v>
      </c>
      <c r="C295" t="s">
        <v>808</v>
      </c>
      <c r="D295" t="s">
        <v>219</v>
      </c>
      <c r="E295" s="3"/>
      <c r="F295" t="s">
        <v>4545</v>
      </c>
    </row>
    <row r="296" spans="1:6" x14ac:dyDescent="0.2">
      <c r="A296">
        <v>102</v>
      </c>
      <c r="B296" t="s">
        <v>809</v>
      </c>
      <c r="C296" t="s">
        <v>811</v>
      </c>
      <c r="D296" t="s">
        <v>219</v>
      </c>
      <c r="E296" s="3"/>
      <c r="F296" t="s">
        <v>4545</v>
      </c>
    </row>
    <row r="297" spans="1:6" x14ac:dyDescent="0.2">
      <c r="A297">
        <v>102</v>
      </c>
      <c r="B297" t="s">
        <v>812</v>
      </c>
      <c r="C297" t="s">
        <v>814</v>
      </c>
      <c r="D297" t="s">
        <v>219</v>
      </c>
      <c r="E297" s="3"/>
      <c r="F297" t="s">
        <v>4545</v>
      </c>
    </row>
    <row r="298" spans="1:6" x14ac:dyDescent="0.2">
      <c r="A298">
        <v>102</v>
      </c>
      <c r="B298" t="s">
        <v>815</v>
      </c>
      <c r="C298" t="s">
        <v>816</v>
      </c>
      <c r="D298" t="s">
        <v>219</v>
      </c>
      <c r="E298" s="3"/>
      <c r="F298" t="s">
        <v>4545</v>
      </c>
    </row>
    <row r="299" spans="1:6" x14ac:dyDescent="0.2">
      <c r="A299">
        <v>102</v>
      </c>
      <c r="B299" t="s">
        <v>817</v>
      </c>
      <c r="C299" t="s">
        <v>818</v>
      </c>
      <c r="D299" t="s">
        <v>219</v>
      </c>
      <c r="E299" s="3"/>
      <c r="F299" t="s">
        <v>4545</v>
      </c>
    </row>
    <row r="300" spans="1:6" x14ac:dyDescent="0.2">
      <c r="A300">
        <v>102</v>
      </c>
      <c r="B300" t="s">
        <v>819</v>
      </c>
      <c r="C300" t="s">
        <v>820</v>
      </c>
      <c r="D300" t="s">
        <v>219</v>
      </c>
      <c r="E300" s="3"/>
      <c r="F300" t="s">
        <v>4545</v>
      </c>
    </row>
    <row r="301" spans="1:6" x14ac:dyDescent="0.2">
      <c r="A301">
        <v>102</v>
      </c>
      <c r="B301" t="s">
        <v>821</v>
      </c>
      <c r="C301" t="s">
        <v>822</v>
      </c>
      <c r="D301" t="s">
        <v>219</v>
      </c>
      <c r="E301" s="3"/>
      <c r="F301" t="s">
        <v>4545</v>
      </c>
    </row>
    <row r="302" spans="1:6" x14ac:dyDescent="0.2">
      <c r="A302">
        <v>102</v>
      </c>
      <c r="B302" t="s">
        <v>823</v>
      </c>
      <c r="C302" t="s">
        <v>824</v>
      </c>
      <c r="D302" t="s">
        <v>219</v>
      </c>
      <c r="E302" s="3"/>
      <c r="F302" t="s">
        <v>4545</v>
      </c>
    </row>
    <row r="303" spans="1:6" x14ac:dyDescent="0.2">
      <c r="A303">
        <v>102</v>
      </c>
      <c r="B303" t="s">
        <v>825</v>
      </c>
      <c r="C303" t="s">
        <v>826</v>
      </c>
      <c r="D303" t="s">
        <v>219</v>
      </c>
      <c r="E303" s="3"/>
      <c r="F303" t="s">
        <v>4545</v>
      </c>
    </row>
    <row r="304" spans="1:6" x14ac:dyDescent="0.2">
      <c r="A304">
        <v>102</v>
      </c>
      <c r="B304" t="s">
        <v>827</v>
      </c>
      <c r="C304" t="s">
        <v>828</v>
      </c>
      <c r="D304" t="s">
        <v>219</v>
      </c>
      <c r="E304" s="3"/>
      <c r="F304" t="s">
        <v>4545</v>
      </c>
    </row>
    <row r="305" spans="1:6" x14ac:dyDescent="0.2">
      <c r="A305">
        <v>102</v>
      </c>
      <c r="B305" t="s">
        <v>829</v>
      </c>
      <c r="C305" t="s">
        <v>830</v>
      </c>
      <c r="D305" t="s">
        <v>219</v>
      </c>
      <c r="E305" s="3"/>
      <c r="F305" t="s">
        <v>4545</v>
      </c>
    </row>
    <row r="306" spans="1:6" x14ac:dyDescent="0.2">
      <c r="A306">
        <v>102</v>
      </c>
      <c r="B306" t="s">
        <v>831</v>
      </c>
      <c r="C306" t="s">
        <v>832</v>
      </c>
      <c r="D306" t="s">
        <v>219</v>
      </c>
      <c r="E306" s="3"/>
      <c r="F306" t="s">
        <v>4545</v>
      </c>
    </row>
    <row r="307" spans="1:6" x14ac:dyDescent="0.2">
      <c r="A307">
        <v>102</v>
      </c>
      <c r="B307" t="s">
        <v>833</v>
      </c>
      <c r="C307" t="s">
        <v>834</v>
      </c>
      <c r="D307" t="s">
        <v>304</v>
      </c>
      <c r="E307" s="3"/>
      <c r="F307" t="s">
        <v>4545</v>
      </c>
    </row>
    <row r="308" spans="1:6" x14ac:dyDescent="0.2">
      <c r="A308">
        <v>102</v>
      </c>
      <c r="B308" t="s">
        <v>835</v>
      </c>
      <c r="C308" t="s">
        <v>837</v>
      </c>
      <c r="D308" t="s">
        <v>219</v>
      </c>
      <c r="E308" s="3"/>
      <c r="F308" t="s">
        <v>4545</v>
      </c>
    </row>
    <row r="309" spans="1:6" x14ac:dyDescent="0.2">
      <c r="A309">
        <v>102</v>
      </c>
      <c r="B309" t="s">
        <v>838</v>
      </c>
      <c r="C309" t="s">
        <v>840</v>
      </c>
      <c r="D309" t="s">
        <v>219</v>
      </c>
      <c r="E309" s="3"/>
      <c r="F309" t="s">
        <v>4545</v>
      </c>
    </row>
    <row r="310" spans="1:6" x14ac:dyDescent="0.2">
      <c r="A310">
        <v>102</v>
      </c>
      <c r="B310" t="s">
        <v>841</v>
      </c>
      <c r="C310" t="s">
        <v>843</v>
      </c>
      <c r="D310" t="s">
        <v>219</v>
      </c>
      <c r="E310" s="3"/>
      <c r="F310" t="s">
        <v>4545</v>
      </c>
    </row>
    <row r="311" spans="1:6" x14ac:dyDescent="0.2">
      <c r="A311">
        <v>102</v>
      </c>
      <c r="B311" t="s">
        <v>844</v>
      </c>
      <c r="C311" t="s">
        <v>846</v>
      </c>
      <c r="D311" t="s">
        <v>219</v>
      </c>
      <c r="E311" s="3"/>
      <c r="F311" t="s">
        <v>4545</v>
      </c>
    </row>
    <row r="312" spans="1:6" x14ac:dyDescent="0.2">
      <c r="A312">
        <v>102</v>
      </c>
      <c r="B312" t="s">
        <v>847</v>
      </c>
      <c r="C312" t="s">
        <v>849</v>
      </c>
      <c r="D312" t="s">
        <v>219</v>
      </c>
      <c r="E312" s="3"/>
      <c r="F312" t="s">
        <v>4545</v>
      </c>
    </row>
    <row r="313" spans="1:6" x14ac:dyDescent="0.2">
      <c r="A313">
        <v>102</v>
      </c>
      <c r="B313" t="s">
        <v>850</v>
      </c>
      <c r="C313" t="s">
        <v>852</v>
      </c>
      <c r="D313" t="s">
        <v>219</v>
      </c>
      <c r="E313" s="3"/>
      <c r="F313" t="s">
        <v>4545</v>
      </c>
    </row>
    <row r="314" spans="1:6" x14ac:dyDescent="0.2">
      <c r="A314">
        <v>102</v>
      </c>
      <c r="B314" t="s">
        <v>853</v>
      </c>
      <c r="C314" t="s">
        <v>855</v>
      </c>
      <c r="D314" t="s">
        <v>219</v>
      </c>
      <c r="E314" s="3"/>
      <c r="F314" t="s">
        <v>4545</v>
      </c>
    </row>
    <row r="315" spans="1:6" x14ac:dyDescent="0.2">
      <c r="A315">
        <v>102</v>
      </c>
      <c r="B315" t="s">
        <v>856</v>
      </c>
      <c r="C315" t="s">
        <v>858</v>
      </c>
      <c r="D315" t="s">
        <v>219</v>
      </c>
      <c r="E315" s="3"/>
      <c r="F315" t="s">
        <v>4545</v>
      </c>
    </row>
    <row r="316" spans="1:6" x14ac:dyDescent="0.2">
      <c r="A316">
        <v>102</v>
      </c>
      <c r="B316" t="s">
        <v>859</v>
      </c>
      <c r="C316" t="s">
        <v>860</v>
      </c>
      <c r="D316" t="s">
        <v>212</v>
      </c>
      <c r="E316" s="3"/>
      <c r="F316" t="s">
        <v>4545</v>
      </c>
    </row>
    <row r="317" spans="1:6" x14ac:dyDescent="0.2">
      <c r="A317">
        <v>102</v>
      </c>
      <c r="B317" t="s">
        <v>861</v>
      </c>
      <c r="C317" t="s">
        <v>863</v>
      </c>
      <c r="D317" t="s">
        <v>274</v>
      </c>
      <c r="E317" s="3"/>
      <c r="F317" t="s">
        <v>4545</v>
      </c>
    </row>
    <row r="318" spans="1:6" x14ac:dyDescent="0.2">
      <c r="A318">
        <v>102</v>
      </c>
      <c r="B318" t="s">
        <v>864</v>
      </c>
      <c r="C318" t="s">
        <v>866</v>
      </c>
      <c r="D318" t="s">
        <v>223</v>
      </c>
      <c r="E318" s="3"/>
      <c r="F318" t="s">
        <v>4545</v>
      </c>
    </row>
    <row r="319" spans="1:6" x14ac:dyDescent="0.2">
      <c r="A319">
        <v>102</v>
      </c>
      <c r="B319" t="s">
        <v>867</v>
      </c>
      <c r="C319" t="s">
        <v>869</v>
      </c>
      <c r="D319" t="s">
        <v>223</v>
      </c>
      <c r="E319" s="3"/>
      <c r="F319" t="s">
        <v>4545</v>
      </c>
    </row>
    <row r="320" spans="1:6" x14ac:dyDescent="0.2">
      <c r="A320">
        <v>102</v>
      </c>
      <c r="B320" t="s">
        <v>870</v>
      </c>
      <c r="C320" t="s">
        <v>872</v>
      </c>
      <c r="D320" t="s">
        <v>274</v>
      </c>
      <c r="E320" s="3"/>
      <c r="F320" t="s">
        <v>4545</v>
      </c>
    </row>
    <row r="321" spans="1:6" x14ac:dyDescent="0.2">
      <c r="A321">
        <v>102</v>
      </c>
      <c r="B321" t="s">
        <v>873</v>
      </c>
      <c r="C321" t="s">
        <v>875</v>
      </c>
      <c r="D321" t="s">
        <v>223</v>
      </c>
      <c r="E321" s="3"/>
      <c r="F321" t="s">
        <v>4545</v>
      </c>
    </row>
    <row r="322" spans="1:6" x14ac:dyDescent="0.2">
      <c r="A322">
        <v>102</v>
      </c>
      <c r="B322" t="s">
        <v>876</v>
      </c>
      <c r="C322" t="s">
        <v>878</v>
      </c>
      <c r="D322" t="s">
        <v>274</v>
      </c>
      <c r="E322" s="3"/>
      <c r="F322" t="s">
        <v>4545</v>
      </c>
    </row>
    <row r="323" spans="1:6" x14ac:dyDescent="0.2">
      <c r="A323">
        <v>102</v>
      </c>
      <c r="B323" t="s">
        <v>879</v>
      </c>
      <c r="C323" t="s">
        <v>881</v>
      </c>
      <c r="D323" t="s">
        <v>223</v>
      </c>
      <c r="E323" s="3"/>
      <c r="F323" t="s">
        <v>4545</v>
      </c>
    </row>
    <row r="324" spans="1:6" x14ac:dyDescent="0.2">
      <c r="A324">
        <v>102</v>
      </c>
      <c r="B324" t="s">
        <v>882</v>
      </c>
      <c r="C324" t="s">
        <v>884</v>
      </c>
      <c r="D324" t="s">
        <v>274</v>
      </c>
      <c r="E324" s="3"/>
      <c r="F324" t="s">
        <v>4545</v>
      </c>
    </row>
    <row r="325" spans="1:6" x14ac:dyDescent="0.2">
      <c r="A325">
        <v>102</v>
      </c>
      <c r="B325" t="s">
        <v>885</v>
      </c>
      <c r="C325" t="s">
        <v>887</v>
      </c>
      <c r="D325" t="s">
        <v>223</v>
      </c>
      <c r="E325" s="3"/>
      <c r="F325" t="s">
        <v>4545</v>
      </c>
    </row>
    <row r="326" spans="1:6" x14ac:dyDescent="0.2">
      <c r="A326">
        <v>102</v>
      </c>
      <c r="B326" t="s">
        <v>888</v>
      </c>
      <c r="C326" t="s">
        <v>890</v>
      </c>
      <c r="D326" t="s">
        <v>891</v>
      </c>
      <c r="E326" s="3"/>
      <c r="F326" t="s">
        <v>4545</v>
      </c>
    </row>
    <row r="327" spans="1:6" x14ac:dyDescent="0.2">
      <c r="A327">
        <v>102</v>
      </c>
      <c r="B327" t="s">
        <v>892</v>
      </c>
      <c r="C327" t="s">
        <v>894</v>
      </c>
      <c r="D327" t="s">
        <v>274</v>
      </c>
      <c r="E327" s="3"/>
      <c r="F327" t="s">
        <v>4545</v>
      </c>
    </row>
    <row r="328" spans="1:6" x14ac:dyDescent="0.2">
      <c r="A328">
        <v>102</v>
      </c>
      <c r="B328" t="s">
        <v>895</v>
      </c>
      <c r="C328" t="s">
        <v>897</v>
      </c>
      <c r="D328" t="s">
        <v>223</v>
      </c>
      <c r="E328" s="3"/>
      <c r="F328" t="s">
        <v>4545</v>
      </c>
    </row>
    <row r="329" spans="1:6" x14ac:dyDescent="0.2">
      <c r="A329">
        <v>102</v>
      </c>
      <c r="B329" t="s">
        <v>898</v>
      </c>
      <c r="C329" t="s">
        <v>900</v>
      </c>
      <c r="D329" t="s">
        <v>274</v>
      </c>
      <c r="E329" s="3"/>
      <c r="F329" t="s">
        <v>4545</v>
      </c>
    </row>
    <row r="330" spans="1:6" x14ac:dyDescent="0.2">
      <c r="A330">
        <v>102</v>
      </c>
      <c r="B330" t="s">
        <v>901</v>
      </c>
      <c r="C330" t="s">
        <v>903</v>
      </c>
      <c r="D330" t="s">
        <v>223</v>
      </c>
      <c r="E330" s="3"/>
      <c r="F330" t="s">
        <v>4545</v>
      </c>
    </row>
    <row r="331" spans="1:6" x14ac:dyDescent="0.2">
      <c r="A331">
        <v>102</v>
      </c>
      <c r="B331" t="s">
        <v>2549</v>
      </c>
      <c r="C331" t="s">
        <v>4535</v>
      </c>
      <c r="D331" t="s">
        <v>891</v>
      </c>
      <c r="E331" s="3"/>
      <c r="F331" t="s">
        <v>4544</v>
      </c>
    </row>
    <row r="332" spans="1:6" x14ac:dyDescent="0.2">
      <c r="A332">
        <v>102</v>
      </c>
      <c r="B332" t="s">
        <v>904</v>
      </c>
      <c r="C332" t="s">
        <v>906</v>
      </c>
      <c r="D332" t="s">
        <v>891</v>
      </c>
      <c r="E332" s="3"/>
      <c r="F332" t="s">
        <v>4545</v>
      </c>
    </row>
    <row r="333" spans="1:6" x14ac:dyDescent="0.2">
      <c r="A333">
        <v>102</v>
      </c>
      <c r="B333" t="s">
        <v>907</v>
      </c>
      <c r="C333" t="s">
        <v>909</v>
      </c>
      <c r="D333" t="s">
        <v>85</v>
      </c>
      <c r="E333" s="3"/>
      <c r="F333" t="s">
        <v>4545</v>
      </c>
    </row>
    <row r="334" spans="1:6" x14ac:dyDescent="0.2">
      <c r="A334">
        <v>102</v>
      </c>
      <c r="B334" t="s">
        <v>910</v>
      </c>
      <c r="C334" t="s">
        <v>912</v>
      </c>
      <c r="D334" t="s">
        <v>85</v>
      </c>
      <c r="E334" s="3"/>
      <c r="F334" t="s">
        <v>4545</v>
      </c>
    </row>
    <row r="335" spans="1:6" x14ac:dyDescent="0.2">
      <c r="A335">
        <v>102</v>
      </c>
      <c r="B335" t="s">
        <v>913</v>
      </c>
      <c r="C335" t="s">
        <v>914</v>
      </c>
      <c r="D335" t="s">
        <v>304</v>
      </c>
      <c r="E335" s="3"/>
      <c r="F335" t="s">
        <v>4545</v>
      </c>
    </row>
    <row r="336" spans="1:6" x14ac:dyDescent="0.2">
      <c r="A336">
        <v>102</v>
      </c>
      <c r="B336" t="s">
        <v>915</v>
      </c>
      <c r="C336" t="s">
        <v>916</v>
      </c>
      <c r="D336" t="s">
        <v>304</v>
      </c>
      <c r="E336" s="3"/>
      <c r="F336" t="s">
        <v>4545</v>
      </c>
    </row>
    <row r="337" spans="1:6" x14ac:dyDescent="0.2">
      <c r="A337">
        <v>102</v>
      </c>
      <c r="B337" t="s">
        <v>917</v>
      </c>
      <c r="C337" t="s">
        <v>918</v>
      </c>
      <c r="D337" t="s">
        <v>304</v>
      </c>
      <c r="E337" s="3"/>
      <c r="F337" t="s">
        <v>4544</v>
      </c>
    </row>
    <row r="338" spans="1:6" x14ac:dyDescent="0.2">
      <c r="A338">
        <v>102</v>
      </c>
      <c r="B338" t="s">
        <v>919</v>
      </c>
      <c r="C338" t="s">
        <v>921</v>
      </c>
      <c r="D338" t="s">
        <v>304</v>
      </c>
      <c r="E338" s="3"/>
      <c r="F338" t="s">
        <v>4544</v>
      </c>
    </row>
    <row r="339" spans="1:6" x14ac:dyDescent="0.2">
      <c r="A339">
        <v>102</v>
      </c>
      <c r="B339" t="s">
        <v>922</v>
      </c>
      <c r="C339" t="s">
        <v>923</v>
      </c>
      <c r="D339" t="s">
        <v>304</v>
      </c>
      <c r="E339" s="3"/>
      <c r="F339" t="s">
        <v>4544</v>
      </c>
    </row>
    <row r="340" spans="1:6" x14ac:dyDescent="0.2">
      <c r="A340">
        <v>102</v>
      </c>
      <c r="B340" t="s">
        <v>924</v>
      </c>
      <c r="C340" t="s">
        <v>925</v>
      </c>
      <c r="D340" t="s">
        <v>304</v>
      </c>
      <c r="E340" s="3"/>
      <c r="F340" t="s">
        <v>4545</v>
      </c>
    </row>
    <row r="341" spans="1:6" x14ac:dyDescent="0.2">
      <c r="A341">
        <v>102</v>
      </c>
      <c r="B341" t="s">
        <v>926</v>
      </c>
      <c r="C341" t="s">
        <v>928</v>
      </c>
      <c r="D341" t="s">
        <v>212</v>
      </c>
      <c r="E341" s="3"/>
      <c r="F341" t="s">
        <v>4545</v>
      </c>
    </row>
    <row r="342" spans="1:6" x14ac:dyDescent="0.2">
      <c r="A342">
        <v>102</v>
      </c>
      <c r="B342" t="s">
        <v>929</v>
      </c>
      <c r="C342" t="s">
        <v>931</v>
      </c>
      <c r="D342" t="s">
        <v>85</v>
      </c>
      <c r="E342" s="3"/>
      <c r="F342" t="s">
        <v>4545</v>
      </c>
    </row>
    <row r="343" spans="1:6" x14ac:dyDescent="0.2">
      <c r="A343">
        <v>102</v>
      </c>
      <c r="B343" t="s">
        <v>932</v>
      </c>
      <c r="C343" t="s">
        <v>934</v>
      </c>
      <c r="D343" t="s">
        <v>29</v>
      </c>
      <c r="E343" s="3"/>
      <c r="F343" t="s">
        <v>4545</v>
      </c>
    </row>
    <row r="344" spans="1:6" x14ac:dyDescent="0.2">
      <c r="A344">
        <v>102</v>
      </c>
      <c r="B344" t="s">
        <v>935</v>
      </c>
      <c r="C344" t="s">
        <v>936</v>
      </c>
      <c r="D344" t="s">
        <v>228</v>
      </c>
      <c r="E344" s="3"/>
      <c r="F344" t="s">
        <v>4545</v>
      </c>
    </row>
    <row r="345" spans="1:6" x14ac:dyDescent="0.2">
      <c r="A345">
        <v>102</v>
      </c>
      <c r="B345" t="s">
        <v>937</v>
      </c>
      <c r="C345" t="s">
        <v>938</v>
      </c>
      <c r="D345" t="s">
        <v>228</v>
      </c>
      <c r="E345" s="3"/>
      <c r="F345" t="s">
        <v>4545</v>
      </c>
    </row>
    <row r="346" spans="1:6" x14ac:dyDescent="0.2">
      <c r="A346">
        <v>102</v>
      </c>
      <c r="B346" t="s">
        <v>939</v>
      </c>
      <c r="C346" t="s">
        <v>940</v>
      </c>
      <c r="D346" t="s">
        <v>228</v>
      </c>
      <c r="E346" s="3"/>
      <c r="F346" t="s">
        <v>4545</v>
      </c>
    </row>
    <row r="347" spans="1:6" x14ac:dyDescent="0.2">
      <c r="A347">
        <v>102</v>
      </c>
      <c r="B347" t="s">
        <v>941</v>
      </c>
      <c r="C347" t="s">
        <v>942</v>
      </c>
      <c r="D347" t="s">
        <v>228</v>
      </c>
      <c r="E347" s="3"/>
      <c r="F347" t="s">
        <v>4545</v>
      </c>
    </row>
    <row r="348" spans="1:6" x14ac:dyDescent="0.2">
      <c r="A348">
        <v>102</v>
      </c>
      <c r="B348" t="s">
        <v>943</v>
      </c>
      <c r="C348" t="s">
        <v>944</v>
      </c>
      <c r="D348" t="s">
        <v>228</v>
      </c>
      <c r="E348" s="3"/>
      <c r="F348" t="s">
        <v>4545</v>
      </c>
    </row>
    <row r="349" spans="1:6" x14ac:dyDescent="0.2">
      <c r="A349">
        <v>102</v>
      </c>
      <c r="B349" t="s">
        <v>945</v>
      </c>
      <c r="C349" t="s">
        <v>946</v>
      </c>
      <c r="D349" t="s">
        <v>228</v>
      </c>
      <c r="E349" s="3"/>
      <c r="F349" t="s">
        <v>4545</v>
      </c>
    </row>
    <row r="350" spans="1:6" x14ac:dyDescent="0.2">
      <c r="A350">
        <v>102</v>
      </c>
      <c r="B350" t="s">
        <v>947</v>
      </c>
      <c r="C350" t="s">
        <v>948</v>
      </c>
      <c r="D350" t="s">
        <v>228</v>
      </c>
      <c r="E350" s="3"/>
      <c r="F350" t="s">
        <v>4545</v>
      </c>
    </row>
    <row r="351" spans="1:6" x14ac:dyDescent="0.2">
      <c r="A351">
        <v>102</v>
      </c>
      <c r="B351" t="s">
        <v>949</v>
      </c>
      <c r="C351" t="s">
        <v>950</v>
      </c>
      <c r="D351" t="s">
        <v>228</v>
      </c>
      <c r="E351" s="3"/>
      <c r="F351" t="s">
        <v>4545</v>
      </c>
    </row>
    <row r="352" spans="1:6" x14ac:dyDescent="0.2">
      <c r="A352">
        <v>102</v>
      </c>
      <c r="B352" t="s">
        <v>951</v>
      </c>
      <c r="C352" t="s">
        <v>953</v>
      </c>
      <c r="D352" t="s">
        <v>228</v>
      </c>
      <c r="E352" s="3"/>
      <c r="F352" t="s">
        <v>4545</v>
      </c>
    </row>
    <row r="353" spans="1:6" x14ac:dyDescent="0.2">
      <c r="A353">
        <v>102</v>
      </c>
      <c r="B353" t="s">
        <v>954</v>
      </c>
      <c r="C353" t="s">
        <v>956</v>
      </c>
      <c r="D353" t="s">
        <v>228</v>
      </c>
      <c r="E353" s="3"/>
      <c r="F353" t="s">
        <v>4545</v>
      </c>
    </row>
    <row r="354" spans="1:6" x14ac:dyDescent="0.2">
      <c r="A354">
        <v>102</v>
      </c>
      <c r="B354" t="s">
        <v>957</v>
      </c>
      <c r="C354" t="s">
        <v>959</v>
      </c>
      <c r="D354" t="s">
        <v>228</v>
      </c>
      <c r="E354" s="3"/>
      <c r="F354" t="s">
        <v>4545</v>
      </c>
    </row>
    <row r="355" spans="1:6" x14ac:dyDescent="0.2">
      <c r="A355">
        <v>102</v>
      </c>
      <c r="B355" t="s">
        <v>960</v>
      </c>
      <c r="C355" t="s">
        <v>962</v>
      </c>
      <c r="D355" t="s">
        <v>228</v>
      </c>
      <c r="E355" s="3"/>
      <c r="F355" t="s">
        <v>4545</v>
      </c>
    </row>
    <row r="356" spans="1:6" x14ac:dyDescent="0.2">
      <c r="A356">
        <v>102</v>
      </c>
      <c r="B356" t="s">
        <v>963</v>
      </c>
      <c r="C356" t="s">
        <v>965</v>
      </c>
      <c r="D356" t="s">
        <v>228</v>
      </c>
      <c r="E356" s="3"/>
      <c r="F356" t="s">
        <v>4545</v>
      </c>
    </row>
    <row r="357" spans="1:6" x14ac:dyDescent="0.2">
      <c r="A357">
        <v>102</v>
      </c>
      <c r="B357" t="s">
        <v>966</v>
      </c>
      <c r="C357" t="s">
        <v>968</v>
      </c>
      <c r="D357" t="s">
        <v>228</v>
      </c>
      <c r="E357" s="3"/>
      <c r="F357" t="s">
        <v>4545</v>
      </c>
    </row>
    <row r="358" spans="1:6" x14ac:dyDescent="0.2">
      <c r="A358">
        <v>102</v>
      </c>
      <c r="B358" t="s">
        <v>969</v>
      </c>
      <c r="C358" t="s">
        <v>971</v>
      </c>
      <c r="D358" t="s">
        <v>228</v>
      </c>
      <c r="E358" s="3"/>
      <c r="F358" t="s">
        <v>4545</v>
      </c>
    </row>
    <row r="359" spans="1:6" x14ac:dyDescent="0.2">
      <c r="A359">
        <v>102</v>
      </c>
      <c r="B359" t="s">
        <v>972</v>
      </c>
      <c r="C359" t="s">
        <v>974</v>
      </c>
      <c r="D359" t="s">
        <v>228</v>
      </c>
      <c r="E359" s="3"/>
      <c r="F359" t="s">
        <v>4545</v>
      </c>
    </row>
    <row r="360" spans="1:6" x14ac:dyDescent="0.2">
      <c r="A360">
        <v>102</v>
      </c>
      <c r="B360" t="s">
        <v>975</v>
      </c>
      <c r="C360" t="s">
        <v>977</v>
      </c>
      <c r="D360" t="s">
        <v>228</v>
      </c>
      <c r="E360" s="3"/>
      <c r="F360" t="s">
        <v>4545</v>
      </c>
    </row>
    <row r="361" spans="1:6" x14ac:dyDescent="0.2">
      <c r="A361">
        <v>102</v>
      </c>
      <c r="B361" t="s">
        <v>978</v>
      </c>
      <c r="C361" t="s">
        <v>980</v>
      </c>
      <c r="D361" t="s">
        <v>228</v>
      </c>
      <c r="E361" s="3"/>
      <c r="F361" t="s">
        <v>4545</v>
      </c>
    </row>
    <row r="362" spans="1:6" x14ac:dyDescent="0.2">
      <c r="A362">
        <v>102</v>
      </c>
      <c r="B362" t="s">
        <v>981</v>
      </c>
      <c r="C362" t="s">
        <v>983</v>
      </c>
      <c r="D362" t="s">
        <v>228</v>
      </c>
      <c r="E362" s="3"/>
      <c r="F362" t="s">
        <v>4545</v>
      </c>
    </row>
    <row r="363" spans="1:6" x14ac:dyDescent="0.2">
      <c r="A363">
        <v>102</v>
      </c>
      <c r="B363" t="s">
        <v>984</v>
      </c>
      <c r="C363" t="s">
        <v>985</v>
      </c>
      <c r="D363" t="s">
        <v>228</v>
      </c>
      <c r="E363" s="3"/>
      <c r="F363" t="s">
        <v>4545</v>
      </c>
    </row>
    <row r="364" spans="1:6" x14ac:dyDescent="0.2">
      <c r="A364">
        <v>102</v>
      </c>
      <c r="B364" t="s">
        <v>986</v>
      </c>
      <c r="C364" t="s">
        <v>987</v>
      </c>
      <c r="D364" t="s">
        <v>228</v>
      </c>
      <c r="E364" s="3"/>
      <c r="F364" t="s">
        <v>4545</v>
      </c>
    </row>
    <row r="365" spans="1:6" x14ac:dyDescent="0.2">
      <c r="A365">
        <v>102</v>
      </c>
      <c r="B365" t="s">
        <v>988</v>
      </c>
      <c r="C365" t="s">
        <v>989</v>
      </c>
      <c r="D365" t="s">
        <v>228</v>
      </c>
      <c r="E365" s="3"/>
      <c r="F365" t="s">
        <v>4545</v>
      </c>
    </row>
    <row r="366" spans="1:6" x14ac:dyDescent="0.2">
      <c r="A366">
        <v>102</v>
      </c>
      <c r="B366" t="s">
        <v>990</v>
      </c>
      <c r="C366" t="s">
        <v>991</v>
      </c>
      <c r="D366" t="s">
        <v>228</v>
      </c>
      <c r="E366" s="3"/>
      <c r="F366" t="s">
        <v>4545</v>
      </c>
    </row>
    <row r="367" spans="1:6" x14ac:dyDescent="0.2">
      <c r="A367">
        <v>102</v>
      </c>
      <c r="B367" t="s">
        <v>992</v>
      </c>
      <c r="C367" t="s">
        <v>993</v>
      </c>
      <c r="D367" t="s">
        <v>228</v>
      </c>
      <c r="E367" s="3"/>
      <c r="F367" t="s">
        <v>4545</v>
      </c>
    </row>
    <row r="368" spans="1:6" x14ac:dyDescent="0.2">
      <c r="A368">
        <v>102</v>
      </c>
      <c r="B368" t="s">
        <v>994</v>
      </c>
      <c r="C368" t="s">
        <v>995</v>
      </c>
      <c r="D368" t="s">
        <v>228</v>
      </c>
      <c r="E368" s="3"/>
      <c r="F368" t="s">
        <v>4545</v>
      </c>
    </row>
    <row r="369" spans="1:6" x14ac:dyDescent="0.2">
      <c r="A369">
        <v>102</v>
      </c>
      <c r="B369" t="s">
        <v>996</v>
      </c>
      <c r="C369" t="s">
        <v>997</v>
      </c>
      <c r="D369" t="s">
        <v>228</v>
      </c>
      <c r="E369" s="3"/>
      <c r="F369" t="s">
        <v>4545</v>
      </c>
    </row>
    <row r="370" spans="1:6" x14ac:dyDescent="0.2">
      <c r="A370">
        <v>102</v>
      </c>
      <c r="B370" t="s">
        <v>998</v>
      </c>
      <c r="C370" t="s">
        <v>999</v>
      </c>
      <c r="D370" t="s">
        <v>228</v>
      </c>
      <c r="E370" s="3"/>
      <c r="F370" t="s">
        <v>4545</v>
      </c>
    </row>
    <row r="371" spans="1:6" x14ac:dyDescent="0.2">
      <c r="A371">
        <v>102</v>
      </c>
      <c r="B371" t="s">
        <v>1000</v>
      </c>
      <c r="C371" t="s">
        <v>1001</v>
      </c>
      <c r="D371" t="s">
        <v>212</v>
      </c>
      <c r="E371" s="3"/>
      <c r="F371" t="s">
        <v>4544</v>
      </c>
    </row>
    <row r="372" spans="1:6" x14ac:dyDescent="0.2">
      <c r="A372">
        <v>102</v>
      </c>
      <c r="B372" t="s">
        <v>1002</v>
      </c>
      <c r="C372" t="s">
        <v>1004</v>
      </c>
      <c r="D372" t="s">
        <v>37</v>
      </c>
      <c r="E372" s="3"/>
      <c r="F372" t="s">
        <v>4545</v>
      </c>
    </row>
    <row r="373" spans="1:6" x14ac:dyDescent="0.2">
      <c r="A373">
        <v>102</v>
      </c>
      <c r="B373" t="s">
        <v>1005</v>
      </c>
      <c r="C373" t="s">
        <v>1007</v>
      </c>
      <c r="D373" t="s">
        <v>37</v>
      </c>
      <c r="E373" s="3"/>
      <c r="F373" t="s">
        <v>4545</v>
      </c>
    </row>
    <row r="374" spans="1:6" x14ac:dyDescent="0.2">
      <c r="A374">
        <v>102</v>
      </c>
      <c r="B374" t="s">
        <v>1008</v>
      </c>
      <c r="C374" t="s">
        <v>1010</v>
      </c>
      <c r="D374" t="s">
        <v>37</v>
      </c>
      <c r="E374" s="3"/>
      <c r="F374" t="s">
        <v>4545</v>
      </c>
    </row>
    <row r="375" spans="1:6" x14ac:dyDescent="0.2">
      <c r="A375">
        <v>102</v>
      </c>
      <c r="B375" t="s">
        <v>1011</v>
      </c>
      <c r="C375" t="s">
        <v>1013</v>
      </c>
      <c r="D375" t="s">
        <v>37</v>
      </c>
      <c r="E375" s="3"/>
      <c r="F375" t="s">
        <v>4545</v>
      </c>
    </row>
    <row r="376" spans="1:6" x14ac:dyDescent="0.2">
      <c r="A376">
        <v>102</v>
      </c>
      <c r="B376" t="s">
        <v>1014</v>
      </c>
      <c r="C376" t="s">
        <v>1016</v>
      </c>
      <c r="D376" t="s">
        <v>37</v>
      </c>
      <c r="E376" s="3"/>
      <c r="F376" t="s">
        <v>4545</v>
      </c>
    </row>
    <row r="377" spans="1:6" x14ac:dyDescent="0.2">
      <c r="A377">
        <v>102</v>
      </c>
      <c r="B377" t="s">
        <v>1017</v>
      </c>
      <c r="C377" t="s">
        <v>1019</v>
      </c>
      <c r="D377" t="s">
        <v>891</v>
      </c>
      <c r="E377" s="3"/>
      <c r="F377" t="s">
        <v>4545</v>
      </c>
    </row>
    <row r="378" spans="1:6" x14ac:dyDescent="0.2">
      <c r="A378">
        <v>102</v>
      </c>
      <c r="B378" t="s">
        <v>1020</v>
      </c>
      <c r="C378" t="s">
        <v>1022</v>
      </c>
      <c r="D378" t="s">
        <v>37</v>
      </c>
      <c r="E378" s="3"/>
      <c r="F378" t="s">
        <v>4545</v>
      </c>
    </row>
    <row r="379" spans="1:6" x14ac:dyDescent="0.2">
      <c r="A379">
        <v>102</v>
      </c>
      <c r="B379" t="s">
        <v>1023</v>
      </c>
      <c r="C379" t="s">
        <v>1025</v>
      </c>
      <c r="D379" t="s">
        <v>37</v>
      </c>
      <c r="E379" s="3"/>
      <c r="F379" t="s">
        <v>4545</v>
      </c>
    </row>
    <row r="380" spans="1:6" x14ac:dyDescent="0.2">
      <c r="A380">
        <v>102</v>
      </c>
      <c r="B380" t="s">
        <v>1026</v>
      </c>
      <c r="C380" t="s">
        <v>1028</v>
      </c>
      <c r="D380" t="s">
        <v>294</v>
      </c>
      <c r="E380" s="3"/>
      <c r="F380" t="s">
        <v>4545</v>
      </c>
    </row>
    <row r="381" spans="1:6" x14ac:dyDescent="0.2">
      <c r="A381">
        <v>102</v>
      </c>
      <c r="B381" t="s">
        <v>1029</v>
      </c>
      <c r="C381" t="s">
        <v>1031</v>
      </c>
      <c r="D381" t="s">
        <v>37</v>
      </c>
      <c r="E381" s="3"/>
      <c r="F381" t="s">
        <v>4545</v>
      </c>
    </row>
    <row r="382" spans="1:6" x14ac:dyDescent="0.2">
      <c r="A382">
        <v>102</v>
      </c>
      <c r="B382" t="s">
        <v>1032</v>
      </c>
      <c r="C382" t="s">
        <v>1033</v>
      </c>
      <c r="D382" t="s">
        <v>228</v>
      </c>
      <c r="E382" s="3"/>
      <c r="F382" t="s">
        <v>4545</v>
      </c>
    </row>
    <row r="383" spans="1:6" x14ac:dyDescent="0.2">
      <c r="A383">
        <v>102</v>
      </c>
      <c r="B383" t="s">
        <v>1034</v>
      </c>
      <c r="C383" t="s">
        <v>1035</v>
      </c>
      <c r="D383" t="s">
        <v>228</v>
      </c>
      <c r="E383" s="3"/>
      <c r="F383" t="s">
        <v>4545</v>
      </c>
    </row>
    <row r="384" spans="1:6" x14ac:dyDescent="0.2">
      <c r="A384">
        <v>102</v>
      </c>
      <c r="B384" t="s">
        <v>1036</v>
      </c>
      <c r="C384" t="s">
        <v>1037</v>
      </c>
      <c r="D384" t="s">
        <v>228</v>
      </c>
      <c r="E384" s="3"/>
      <c r="F384" t="s">
        <v>4545</v>
      </c>
    </row>
    <row r="385" spans="1:6" x14ac:dyDescent="0.2">
      <c r="A385">
        <v>102</v>
      </c>
      <c r="B385" t="s">
        <v>1038</v>
      </c>
      <c r="C385" t="s">
        <v>1040</v>
      </c>
      <c r="D385" t="s">
        <v>228</v>
      </c>
      <c r="E385" s="3"/>
      <c r="F385" t="s">
        <v>4545</v>
      </c>
    </row>
    <row r="386" spans="1:6" x14ac:dyDescent="0.2">
      <c r="A386">
        <v>102</v>
      </c>
      <c r="B386" t="s">
        <v>1041</v>
      </c>
      <c r="C386" t="s">
        <v>1042</v>
      </c>
      <c r="D386" t="s">
        <v>228</v>
      </c>
      <c r="E386" s="3"/>
      <c r="F386" t="s">
        <v>4545</v>
      </c>
    </row>
    <row r="387" spans="1:6" x14ac:dyDescent="0.2">
      <c r="A387">
        <v>102</v>
      </c>
      <c r="B387" t="s">
        <v>1043</v>
      </c>
      <c r="C387" t="s">
        <v>1044</v>
      </c>
      <c r="D387" t="s">
        <v>228</v>
      </c>
      <c r="E387" s="3"/>
      <c r="F387" t="s">
        <v>4545</v>
      </c>
    </row>
    <row r="388" spans="1:6" x14ac:dyDescent="0.2">
      <c r="A388">
        <v>102</v>
      </c>
      <c r="B388" t="s">
        <v>1045</v>
      </c>
      <c r="C388" t="s">
        <v>1046</v>
      </c>
      <c r="D388" t="s">
        <v>228</v>
      </c>
      <c r="E388" s="3"/>
      <c r="F388" t="s">
        <v>4545</v>
      </c>
    </row>
    <row r="389" spans="1:6" x14ac:dyDescent="0.2">
      <c r="A389">
        <v>102</v>
      </c>
      <c r="B389" t="s">
        <v>1047</v>
      </c>
      <c r="C389" t="s">
        <v>1048</v>
      </c>
      <c r="D389" t="s">
        <v>228</v>
      </c>
      <c r="E389" s="3"/>
      <c r="F389" t="s">
        <v>4545</v>
      </c>
    </row>
    <row r="390" spans="1:6" x14ac:dyDescent="0.2">
      <c r="A390">
        <v>102</v>
      </c>
      <c r="B390" t="s">
        <v>1049</v>
      </c>
      <c r="C390" t="s">
        <v>1050</v>
      </c>
      <c r="D390" t="s">
        <v>228</v>
      </c>
      <c r="E390" s="3"/>
      <c r="F390" t="s">
        <v>4545</v>
      </c>
    </row>
    <row r="391" spans="1:6" x14ac:dyDescent="0.2">
      <c r="A391">
        <v>102</v>
      </c>
      <c r="B391" t="s">
        <v>1051</v>
      </c>
      <c r="C391" t="s">
        <v>1052</v>
      </c>
      <c r="D391" t="s">
        <v>228</v>
      </c>
      <c r="E391" s="3"/>
      <c r="F391" t="s">
        <v>4545</v>
      </c>
    </row>
    <row r="392" spans="1:6" x14ac:dyDescent="0.2">
      <c r="A392">
        <v>102</v>
      </c>
      <c r="B392" t="s">
        <v>1053</v>
      </c>
      <c r="C392" t="s">
        <v>1054</v>
      </c>
      <c r="D392" t="s">
        <v>228</v>
      </c>
      <c r="E392" s="3"/>
      <c r="F392" t="s">
        <v>4545</v>
      </c>
    </row>
    <row r="393" spans="1:6" x14ac:dyDescent="0.2">
      <c r="A393">
        <v>102</v>
      </c>
      <c r="B393" t="s">
        <v>1055</v>
      </c>
      <c r="C393" t="s">
        <v>1056</v>
      </c>
      <c r="D393" t="s">
        <v>228</v>
      </c>
      <c r="E393" s="3"/>
      <c r="F393" t="s">
        <v>4545</v>
      </c>
    </row>
    <row r="394" spans="1:6" x14ac:dyDescent="0.2">
      <c r="A394">
        <v>102</v>
      </c>
      <c r="B394" t="s">
        <v>1057</v>
      </c>
      <c r="C394" t="s">
        <v>1058</v>
      </c>
      <c r="D394" t="s">
        <v>228</v>
      </c>
      <c r="E394" s="3"/>
      <c r="F394" t="s">
        <v>4545</v>
      </c>
    </row>
    <row r="395" spans="1:6" x14ac:dyDescent="0.2">
      <c r="A395">
        <v>102</v>
      </c>
      <c r="B395" t="s">
        <v>1059</v>
      </c>
      <c r="C395" t="s">
        <v>1060</v>
      </c>
      <c r="D395" t="s">
        <v>228</v>
      </c>
      <c r="E395" s="3"/>
      <c r="F395" t="s">
        <v>4545</v>
      </c>
    </row>
    <row r="396" spans="1:6" x14ac:dyDescent="0.2">
      <c r="A396">
        <v>102</v>
      </c>
      <c r="B396" t="s">
        <v>1061</v>
      </c>
      <c r="C396" t="s">
        <v>1062</v>
      </c>
      <c r="D396" t="s">
        <v>228</v>
      </c>
      <c r="E396" s="3"/>
      <c r="F396" t="s">
        <v>4545</v>
      </c>
    </row>
    <row r="397" spans="1:6" x14ac:dyDescent="0.2">
      <c r="A397">
        <v>102</v>
      </c>
      <c r="B397" t="s">
        <v>1063</v>
      </c>
      <c r="C397" t="s">
        <v>1065</v>
      </c>
      <c r="D397" t="s">
        <v>228</v>
      </c>
      <c r="E397" s="3"/>
      <c r="F397" t="s">
        <v>4545</v>
      </c>
    </row>
    <row r="398" spans="1:6" x14ac:dyDescent="0.2">
      <c r="A398">
        <v>102</v>
      </c>
      <c r="B398" t="s">
        <v>1066</v>
      </c>
      <c r="C398" t="s">
        <v>1067</v>
      </c>
      <c r="D398" t="s">
        <v>228</v>
      </c>
      <c r="E398" s="3"/>
      <c r="F398" t="s">
        <v>4545</v>
      </c>
    </row>
    <row r="399" spans="1:6" x14ac:dyDescent="0.2">
      <c r="A399">
        <v>102</v>
      </c>
      <c r="B399" t="s">
        <v>1068</v>
      </c>
      <c r="C399" t="s">
        <v>1069</v>
      </c>
      <c r="D399" t="s">
        <v>228</v>
      </c>
      <c r="E399" s="3"/>
      <c r="F399" t="s">
        <v>4545</v>
      </c>
    </row>
    <row r="400" spans="1:6" x14ac:dyDescent="0.2">
      <c r="A400">
        <v>102</v>
      </c>
      <c r="B400" t="s">
        <v>1070</v>
      </c>
      <c r="C400" t="s">
        <v>1071</v>
      </c>
      <c r="D400" t="s">
        <v>228</v>
      </c>
      <c r="E400" s="3"/>
      <c r="F400" t="s">
        <v>4545</v>
      </c>
    </row>
    <row r="401" spans="1:6" x14ac:dyDescent="0.2">
      <c r="A401">
        <v>102</v>
      </c>
      <c r="B401" t="s">
        <v>1072</v>
      </c>
      <c r="C401" t="s">
        <v>1073</v>
      </c>
      <c r="D401" t="s">
        <v>228</v>
      </c>
      <c r="E401" s="3"/>
      <c r="F401" t="s">
        <v>4545</v>
      </c>
    </row>
    <row r="402" spans="1:6" x14ac:dyDescent="0.2">
      <c r="A402">
        <v>102</v>
      </c>
      <c r="B402" t="s">
        <v>1074</v>
      </c>
      <c r="C402" t="s">
        <v>1075</v>
      </c>
      <c r="D402" t="s">
        <v>228</v>
      </c>
      <c r="E402" s="3"/>
      <c r="F402" t="s">
        <v>4545</v>
      </c>
    </row>
    <row r="403" spans="1:6" x14ac:dyDescent="0.2">
      <c r="A403">
        <v>102</v>
      </c>
      <c r="B403" t="s">
        <v>1076</v>
      </c>
      <c r="C403" t="s">
        <v>1077</v>
      </c>
      <c r="D403" t="s">
        <v>228</v>
      </c>
      <c r="E403" s="3"/>
      <c r="F403" t="s">
        <v>4545</v>
      </c>
    </row>
    <row r="404" spans="1:6" x14ac:dyDescent="0.2">
      <c r="A404">
        <v>102</v>
      </c>
      <c r="B404" t="s">
        <v>1078</v>
      </c>
      <c r="C404" t="s">
        <v>1079</v>
      </c>
      <c r="D404" t="s">
        <v>228</v>
      </c>
      <c r="E404" s="3"/>
      <c r="F404" t="s">
        <v>4545</v>
      </c>
    </row>
    <row r="405" spans="1:6" x14ac:dyDescent="0.2">
      <c r="A405">
        <v>102</v>
      </c>
      <c r="B405" t="s">
        <v>1080</v>
      </c>
      <c r="C405" t="s">
        <v>1082</v>
      </c>
      <c r="D405" t="s">
        <v>219</v>
      </c>
      <c r="E405" s="3"/>
      <c r="F405" t="s">
        <v>4545</v>
      </c>
    </row>
    <row r="406" spans="1:6" x14ac:dyDescent="0.2">
      <c r="A406">
        <v>102</v>
      </c>
      <c r="B406" t="s">
        <v>1083</v>
      </c>
      <c r="C406" t="s">
        <v>1085</v>
      </c>
      <c r="D406" t="s">
        <v>219</v>
      </c>
      <c r="E406" s="3"/>
      <c r="F406" t="s">
        <v>4545</v>
      </c>
    </row>
    <row r="407" spans="1:6" x14ac:dyDescent="0.2">
      <c r="A407">
        <v>102</v>
      </c>
      <c r="B407" t="s">
        <v>1086</v>
      </c>
      <c r="C407" t="s">
        <v>1088</v>
      </c>
      <c r="D407" t="s">
        <v>219</v>
      </c>
      <c r="E407" s="3"/>
      <c r="F407" t="s">
        <v>4545</v>
      </c>
    </row>
    <row r="408" spans="1:6" x14ac:dyDescent="0.2">
      <c r="A408">
        <v>102</v>
      </c>
      <c r="B408" t="s">
        <v>1089</v>
      </c>
      <c r="C408" t="s">
        <v>1091</v>
      </c>
      <c r="D408" t="s">
        <v>219</v>
      </c>
      <c r="E408" s="3"/>
      <c r="F408" t="s">
        <v>4545</v>
      </c>
    </row>
    <row r="409" spans="1:6" x14ac:dyDescent="0.2">
      <c r="A409">
        <v>102</v>
      </c>
      <c r="B409" t="s">
        <v>1092</v>
      </c>
      <c r="C409" t="s">
        <v>1094</v>
      </c>
      <c r="D409" t="s">
        <v>219</v>
      </c>
      <c r="E409" s="3"/>
      <c r="F409" t="s">
        <v>4545</v>
      </c>
    </row>
    <row r="410" spans="1:6" x14ac:dyDescent="0.2">
      <c r="A410">
        <v>102</v>
      </c>
      <c r="B410" t="s">
        <v>1095</v>
      </c>
      <c r="C410" t="s">
        <v>1097</v>
      </c>
      <c r="D410" t="s">
        <v>219</v>
      </c>
      <c r="E410" s="3"/>
      <c r="F410" t="s">
        <v>4545</v>
      </c>
    </row>
    <row r="411" spans="1:6" x14ac:dyDescent="0.2">
      <c r="A411">
        <v>102</v>
      </c>
      <c r="B411" t="s">
        <v>1098</v>
      </c>
      <c r="C411" t="s">
        <v>1100</v>
      </c>
      <c r="D411" t="s">
        <v>228</v>
      </c>
      <c r="E411" s="3"/>
      <c r="F411" t="s">
        <v>4545</v>
      </c>
    </row>
    <row r="412" spans="1:6" x14ac:dyDescent="0.2">
      <c r="A412">
        <v>102</v>
      </c>
      <c r="B412" t="s">
        <v>1101</v>
      </c>
      <c r="C412" t="s">
        <v>1103</v>
      </c>
      <c r="D412" t="s">
        <v>228</v>
      </c>
      <c r="E412" s="3"/>
      <c r="F412" t="s">
        <v>4545</v>
      </c>
    </row>
    <row r="413" spans="1:6" x14ac:dyDescent="0.2">
      <c r="A413">
        <v>102</v>
      </c>
      <c r="B413" t="s">
        <v>1104</v>
      </c>
      <c r="C413" t="s">
        <v>1106</v>
      </c>
      <c r="D413" t="s">
        <v>228</v>
      </c>
      <c r="E413" s="3"/>
      <c r="F413" t="s">
        <v>4545</v>
      </c>
    </row>
    <row r="414" spans="1:6" x14ac:dyDescent="0.2">
      <c r="A414">
        <v>102</v>
      </c>
      <c r="B414" t="s">
        <v>1107</v>
      </c>
      <c r="C414" t="s">
        <v>1108</v>
      </c>
      <c r="D414" t="s">
        <v>219</v>
      </c>
      <c r="E414" s="3"/>
      <c r="F414" t="s">
        <v>4545</v>
      </c>
    </row>
    <row r="415" spans="1:6" x14ac:dyDescent="0.2">
      <c r="A415">
        <v>102</v>
      </c>
      <c r="B415" t="s">
        <v>1109</v>
      </c>
      <c r="C415" t="s">
        <v>1110</v>
      </c>
      <c r="D415" t="s">
        <v>219</v>
      </c>
      <c r="E415" s="3"/>
      <c r="F415" t="s">
        <v>4545</v>
      </c>
    </row>
    <row r="416" spans="1:6" x14ac:dyDescent="0.2">
      <c r="A416">
        <v>102</v>
      </c>
      <c r="B416" t="s">
        <v>1111</v>
      </c>
      <c r="C416" t="s">
        <v>1113</v>
      </c>
      <c r="D416" t="s">
        <v>219</v>
      </c>
      <c r="E416" s="3"/>
      <c r="F416" t="s">
        <v>4545</v>
      </c>
    </row>
    <row r="417" spans="1:6" x14ac:dyDescent="0.2">
      <c r="A417">
        <v>102</v>
      </c>
      <c r="B417" t="s">
        <v>1114</v>
      </c>
      <c r="C417" t="s">
        <v>1115</v>
      </c>
      <c r="D417" t="s">
        <v>219</v>
      </c>
      <c r="E417" s="3"/>
      <c r="F417" t="s">
        <v>4545</v>
      </c>
    </row>
    <row r="418" spans="1:6" x14ac:dyDescent="0.2">
      <c r="A418">
        <v>102</v>
      </c>
      <c r="B418" t="s">
        <v>1116</v>
      </c>
      <c r="C418" t="s">
        <v>1117</v>
      </c>
      <c r="D418" t="s">
        <v>219</v>
      </c>
      <c r="E418" s="3"/>
      <c r="F418" t="s">
        <v>4545</v>
      </c>
    </row>
    <row r="419" spans="1:6" x14ac:dyDescent="0.2">
      <c r="A419">
        <v>102</v>
      </c>
      <c r="B419" t="s">
        <v>1118</v>
      </c>
      <c r="C419" t="s">
        <v>1119</v>
      </c>
      <c r="D419" t="s">
        <v>219</v>
      </c>
      <c r="E419" s="3"/>
      <c r="F419" t="s">
        <v>4545</v>
      </c>
    </row>
    <row r="420" spans="1:6" x14ac:dyDescent="0.2">
      <c r="A420">
        <v>102</v>
      </c>
      <c r="B420" t="s">
        <v>1120</v>
      </c>
      <c r="C420" t="s">
        <v>1121</v>
      </c>
      <c r="D420" t="s">
        <v>219</v>
      </c>
      <c r="E420" s="3"/>
      <c r="F420" t="s">
        <v>4545</v>
      </c>
    </row>
    <row r="421" spans="1:6" x14ac:dyDescent="0.2">
      <c r="A421">
        <v>102</v>
      </c>
      <c r="B421" t="s">
        <v>1122</v>
      </c>
      <c r="C421" t="s">
        <v>1123</v>
      </c>
      <c r="D421" t="s">
        <v>219</v>
      </c>
      <c r="E421" s="3"/>
      <c r="F421" t="s">
        <v>4545</v>
      </c>
    </row>
    <row r="422" spans="1:6" x14ac:dyDescent="0.2">
      <c r="A422">
        <v>102</v>
      </c>
      <c r="B422" t="s">
        <v>1124</v>
      </c>
      <c r="C422" t="s">
        <v>1125</v>
      </c>
      <c r="D422" t="s">
        <v>219</v>
      </c>
      <c r="E422" s="3"/>
      <c r="F422" t="s">
        <v>4545</v>
      </c>
    </row>
    <row r="423" spans="1:6" x14ac:dyDescent="0.2">
      <c r="A423">
        <v>102</v>
      </c>
      <c r="B423" t="s">
        <v>1126</v>
      </c>
      <c r="C423" t="s">
        <v>1127</v>
      </c>
      <c r="D423" t="s">
        <v>219</v>
      </c>
      <c r="E423" s="3"/>
      <c r="F423" t="s">
        <v>4545</v>
      </c>
    </row>
    <row r="424" spans="1:6" x14ac:dyDescent="0.2">
      <c r="A424">
        <v>102</v>
      </c>
      <c r="B424" t="s">
        <v>1128</v>
      </c>
      <c r="C424" t="s">
        <v>1129</v>
      </c>
      <c r="D424" t="s">
        <v>219</v>
      </c>
      <c r="E424" s="3"/>
      <c r="F424" t="s">
        <v>4545</v>
      </c>
    </row>
    <row r="425" spans="1:6" x14ac:dyDescent="0.2">
      <c r="A425">
        <v>102</v>
      </c>
      <c r="B425" t="s">
        <v>1130</v>
      </c>
      <c r="C425" t="s">
        <v>1131</v>
      </c>
      <c r="D425" t="s">
        <v>219</v>
      </c>
      <c r="E425" s="3"/>
      <c r="F425" t="s">
        <v>4545</v>
      </c>
    </row>
    <row r="426" spans="1:6" x14ac:dyDescent="0.2">
      <c r="A426">
        <v>102</v>
      </c>
      <c r="B426" t="s">
        <v>1132</v>
      </c>
      <c r="C426" t="s">
        <v>1133</v>
      </c>
      <c r="D426" t="s">
        <v>219</v>
      </c>
      <c r="E426" s="3"/>
      <c r="F426" t="s">
        <v>4545</v>
      </c>
    </row>
    <row r="427" spans="1:6" x14ac:dyDescent="0.2">
      <c r="A427">
        <v>102</v>
      </c>
      <c r="B427" t="s">
        <v>1134</v>
      </c>
      <c r="C427" t="s">
        <v>1136</v>
      </c>
      <c r="D427" t="s">
        <v>212</v>
      </c>
      <c r="E427" s="3"/>
      <c r="F427" t="s">
        <v>4544</v>
      </c>
    </row>
    <row r="428" spans="1:6" x14ac:dyDescent="0.2">
      <c r="A428">
        <v>102</v>
      </c>
      <c r="B428" t="s">
        <v>2546</v>
      </c>
      <c r="C428" t="s">
        <v>4536</v>
      </c>
      <c r="D428" t="s">
        <v>212</v>
      </c>
      <c r="E428" s="3"/>
      <c r="F428" t="s">
        <v>4544</v>
      </c>
    </row>
    <row r="429" spans="1:6" x14ac:dyDescent="0.2">
      <c r="A429">
        <v>102</v>
      </c>
      <c r="B429" t="s">
        <v>1137</v>
      </c>
      <c r="C429" t="s">
        <v>1138</v>
      </c>
      <c r="D429" t="s">
        <v>304</v>
      </c>
      <c r="E429" s="3"/>
      <c r="F429" t="s">
        <v>4545</v>
      </c>
    </row>
    <row r="430" spans="1:6" x14ac:dyDescent="0.2">
      <c r="A430">
        <v>102</v>
      </c>
      <c r="B430" t="s">
        <v>1139</v>
      </c>
      <c r="C430" t="s">
        <v>1140</v>
      </c>
      <c r="D430" t="s">
        <v>304</v>
      </c>
      <c r="E430" s="3"/>
      <c r="F430" t="s">
        <v>4545</v>
      </c>
    </row>
    <row r="431" spans="1:6" x14ac:dyDescent="0.2">
      <c r="A431">
        <v>102</v>
      </c>
      <c r="B431" t="s">
        <v>1141</v>
      </c>
      <c r="C431" t="s">
        <v>1143</v>
      </c>
      <c r="D431" t="s">
        <v>85</v>
      </c>
      <c r="E431" s="3"/>
      <c r="F431" t="s">
        <v>4545</v>
      </c>
    </row>
    <row r="432" spans="1:6" x14ac:dyDescent="0.2">
      <c r="A432">
        <v>102</v>
      </c>
      <c r="B432" t="s">
        <v>1144</v>
      </c>
      <c r="C432" t="s">
        <v>1146</v>
      </c>
      <c r="D432" t="s">
        <v>29</v>
      </c>
      <c r="E432" s="3"/>
      <c r="F432" t="s">
        <v>4545</v>
      </c>
    </row>
    <row r="433" spans="1:6" x14ac:dyDescent="0.2">
      <c r="A433">
        <v>102</v>
      </c>
      <c r="B433" t="s">
        <v>1147</v>
      </c>
      <c r="C433" t="s">
        <v>1148</v>
      </c>
      <c r="D433" t="s">
        <v>29</v>
      </c>
      <c r="E433" s="3"/>
      <c r="F433" t="s">
        <v>4545</v>
      </c>
    </row>
    <row r="434" spans="1:6" x14ac:dyDescent="0.2">
      <c r="A434">
        <v>102</v>
      </c>
      <c r="B434" t="s">
        <v>1149</v>
      </c>
      <c r="C434" t="s">
        <v>1151</v>
      </c>
      <c r="D434" t="s">
        <v>85</v>
      </c>
      <c r="E434" s="3"/>
      <c r="F434" t="s">
        <v>4545</v>
      </c>
    </row>
    <row r="435" spans="1:6" x14ac:dyDescent="0.2">
      <c r="A435">
        <v>102</v>
      </c>
      <c r="B435" t="s">
        <v>1152</v>
      </c>
      <c r="C435" t="s">
        <v>1153</v>
      </c>
      <c r="D435" t="s">
        <v>85</v>
      </c>
      <c r="E435" s="3"/>
      <c r="F435" t="s">
        <v>4545</v>
      </c>
    </row>
    <row r="436" spans="1:6" x14ac:dyDescent="0.2">
      <c r="A436">
        <v>102</v>
      </c>
      <c r="B436" t="s">
        <v>1154</v>
      </c>
      <c r="C436" t="s">
        <v>1156</v>
      </c>
      <c r="D436" t="s">
        <v>29</v>
      </c>
      <c r="E436" s="3"/>
      <c r="F436" t="s">
        <v>4545</v>
      </c>
    </row>
    <row r="437" spans="1:6" x14ac:dyDescent="0.2">
      <c r="A437">
        <v>102</v>
      </c>
      <c r="B437" t="s">
        <v>1157</v>
      </c>
      <c r="C437" t="s">
        <v>1159</v>
      </c>
      <c r="D437" t="s">
        <v>274</v>
      </c>
      <c r="E437" s="3"/>
      <c r="F437" t="s">
        <v>4545</v>
      </c>
    </row>
    <row r="438" spans="1:6" x14ac:dyDescent="0.2">
      <c r="A438">
        <v>102</v>
      </c>
      <c r="B438" t="s">
        <v>1160</v>
      </c>
      <c r="C438" t="s">
        <v>1161</v>
      </c>
      <c r="D438" t="s">
        <v>29</v>
      </c>
      <c r="E438" s="3"/>
      <c r="F438" t="s">
        <v>4545</v>
      </c>
    </row>
    <row r="439" spans="1:6" x14ac:dyDescent="0.2">
      <c r="A439">
        <v>102</v>
      </c>
      <c r="B439" t="s">
        <v>1162</v>
      </c>
      <c r="C439" t="s">
        <v>1163</v>
      </c>
      <c r="D439" t="s">
        <v>274</v>
      </c>
      <c r="E439" s="3"/>
      <c r="F439" t="s">
        <v>4545</v>
      </c>
    </row>
    <row r="440" spans="1:6" x14ac:dyDescent="0.2">
      <c r="A440">
        <v>102</v>
      </c>
      <c r="B440" t="s">
        <v>1164</v>
      </c>
      <c r="C440" t="s">
        <v>1166</v>
      </c>
      <c r="D440" t="s">
        <v>85</v>
      </c>
      <c r="E440" s="3"/>
      <c r="F440" t="s">
        <v>4545</v>
      </c>
    </row>
    <row r="441" spans="1:6" x14ac:dyDescent="0.2">
      <c r="A441">
        <v>102</v>
      </c>
      <c r="B441" t="s">
        <v>1167</v>
      </c>
      <c r="C441" t="s">
        <v>1169</v>
      </c>
      <c r="D441" t="s">
        <v>85</v>
      </c>
      <c r="E441" s="3"/>
      <c r="F441" t="s">
        <v>4545</v>
      </c>
    </row>
    <row r="442" spans="1:6" x14ac:dyDescent="0.2">
      <c r="A442">
        <v>102</v>
      </c>
      <c r="B442" t="s">
        <v>1170</v>
      </c>
      <c r="C442" t="s">
        <v>1172</v>
      </c>
      <c r="D442" t="s">
        <v>85</v>
      </c>
      <c r="E442" s="3"/>
      <c r="F442" t="s">
        <v>4545</v>
      </c>
    </row>
    <row r="443" spans="1:6" x14ac:dyDescent="0.2">
      <c r="A443">
        <v>102</v>
      </c>
      <c r="B443" t="s">
        <v>1173</v>
      </c>
      <c r="C443" t="s">
        <v>1174</v>
      </c>
      <c r="D443" t="s">
        <v>891</v>
      </c>
      <c r="E443" s="3"/>
      <c r="F443" t="s">
        <v>4545</v>
      </c>
    </row>
    <row r="444" spans="1:6" x14ac:dyDescent="0.2">
      <c r="A444">
        <v>102</v>
      </c>
      <c r="B444" t="s">
        <v>1176</v>
      </c>
      <c r="C444" t="s">
        <v>1177</v>
      </c>
      <c r="D444" t="s">
        <v>891</v>
      </c>
      <c r="E444" s="3"/>
      <c r="F444" t="s">
        <v>4545</v>
      </c>
    </row>
    <row r="445" spans="1:6" x14ac:dyDescent="0.2">
      <c r="A445">
        <v>102</v>
      </c>
      <c r="B445" t="s">
        <v>1178</v>
      </c>
      <c r="C445" t="s">
        <v>1179</v>
      </c>
      <c r="D445" t="s">
        <v>891</v>
      </c>
      <c r="E445" s="3"/>
      <c r="F445" t="s">
        <v>4545</v>
      </c>
    </row>
    <row r="446" spans="1:6" x14ac:dyDescent="0.2">
      <c r="A446">
        <v>102</v>
      </c>
      <c r="B446" t="s">
        <v>1180</v>
      </c>
      <c r="C446" t="s">
        <v>1181</v>
      </c>
      <c r="D446" t="s">
        <v>891</v>
      </c>
      <c r="E446" s="3"/>
      <c r="F446" t="s">
        <v>4545</v>
      </c>
    </row>
    <row r="447" spans="1:6" x14ac:dyDescent="0.2">
      <c r="A447">
        <v>102</v>
      </c>
      <c r="B447" t="s">
        <v>1182</v>
      </c>
      <c r="C447" t="s">
        <v>1183</v>
      </c>
      <c r="D447" t="s">
        <v>891</v>
      </c>
      <c r="E447" s="3"/>
      <c r="F447" t="s">
        <v>4545</v>
      </c>
    </row>
    <row r="448" spans="1:6" x14ac:dyDescent="0.2">
      <c r="A448">
        <v>102</v>
      </c>
      <c r="B448" t="s">
        <v>1184</v>
      </c>
      <c r="C448" t="s">
        <v>1185</v>
      </c>
      <c r="D448" t="s">
        <v>891</v>
      </c>
      <c r="E448" s="3"/>
      <c r="F448" t="s">
        <v>4545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1:B3"/>
  <sheetViews>
    <sheetView workbookViewId="0">
      <selection activeCell="M15" sqref="M15"/>
    </sheetView>
  </sheetViews>
  <sheetFormatPr baseColWidth="10" defaultRowHeight="12.75" x14ac:dyDescent="0.2"/>
  <sheetData>
    <row r="1" spans="1:2" x14ac:dyDescent="0.2">
      <c r="A1" s="6" t="s">
        <v>2538</v>
      </c>
      <c r="B1" t="str">
        <f>"= N° OF"</f>
        <v>= N° OF</v>
      </c>
    </row>
    <row r="3" spans="1:2" x14ac:dyDescent="0.2">
      <c r="A3" t="s">
        <v>4549</v>
      </c>
      <c r="B3" t="str">
        <f>"chronométré à 5 mn"</f>
        <v>chronométré à 5 mn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Tableau de bord</vt:lpstr>
      <vt:lpstr>Bd_FABRICATIONS PF</vt:lpstr>
      <vt:lpstr>Bd_Lignes</vt:lpstr>
      <vt:lpstr>Bd_PF</vt:lpstr>
      <vt:lpstr>Bd_SF</vt:lpstr>
      <vt:lpstr>Bd_MÉLANGES</vt:lpstr>
      <vt:lpstr>Bd_VENTILATIONS</vt:lpstr>
      <vt:lpstr>Bd_CONSO MP</vt:lpstr>
      <vt:lpstr>Bd_RECONDITIONNEMENT</vt:lpstr>
      <vt:lpstr>INFORMATIONS PARAMETRES</vt:lpstr>
      <vt:lpstr>'Tableau de bord'!Zone_d_impression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llentengre</dc:creator>
  <cp:lastModifiedBy>Lorenzo D-FEM Di Rokko</cp:lastModifiedBy>
  <cp:lastPrinted>2018-05-15T11:05:15Z</cp:lastPrinted>
  <dcterms:created xsi:type="dcterms:W3CDTF">2018-05-09T15:10:05Z</dcterms:created>
  <dcterms:modified xsi:type="dcterms:W3CDTF">2018-05-22T08:41:49Z</dcterms:modified>
</cp:coreProperties>
</file>